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_sách_gia_vị" sheetId="1" r:id="rId5"/>
    <sheet state="visible" name="Tính_giá_vốn_món_chính" sheetId="2" r:id="rId6"/>
    <sheet state="visible" name="Nhân_viên" sheetId="3" r:id="rId7"/>
    <sheet state="visible" name="Hướng dẫn" sheetId="4" r:id="rId8"/>
    <sheet state="visible" name="Thuc_don" sheetId="5" r:id="rId9"/>
    <sheet state="visible" name="Bang_gia" sheetId="6" r:id="rId10"/>
    <sheet state="visible" name="Combo_tong_hop" sheetId="7" r:id="rId11"/>
    <sheet state="visible" name="Combo_chi_tiet" sheetId="8" r:id="rId12"/>
    <sheet state="visible" name="Khach_hang" sheetId="9" r:id="rId13"/>
    <sheet state="visible" name="Don_hang" sheetId="10" r:id="rId14"/>
    <sheet state="visible" name="Chi_tiet_don_hang" sheetId="11" r:id="rId15"/>
    <sheet state="visible" name="BILL" sheetId="12" r:id="rId16"/>
    <sheet state="visible" name="Tong_hop" sheetId="13" r:id="rId17"/>
    <sheet state="visible" name="Danh_muc_hang" sheetId="14" r:id="rId18"/>
    <sheet state="visible" name="Master_data" sheetId="15" r:id="rId19"/>
  </sheets>
  <definedNames>
    <definedName hidden="1" localSheetId="9" name="_xlnm._FilterDatabase">Don_hang!$A$1:$AI$1000</definedName>
    <definedName hidden="1" localSheetId="10" name="_xlnm._FilterDatabase">Chi_tiet_don_hang!$A$1:$AE$188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Áp dụng cho giá đơn trước ship</t>
      </text>
    </comment>
    <comment authorId="0" ref="M1">
      <text>
        <t xml:space="preserve">Áp dụng cho giá đơn trước ship</t>
      </text>
    </comment>
    <comment authorId="0" ref="N1">
      <text>
        <t xml:space="preserve">Áp dụng cho giá đơn trước ship</t>
      </text>
    </comment>
  </commentList>
</comments>
</file>

<file path=xl/sharedStrings.xml><?xml version="1.0" encoding="utf-8"?>
<sst xmlns="http://schemas.openxmlformats.org/spreadsheetml/2006/main" count="6079" uniqueCount="671">
  <si>
    <t xml:space="preserve">Tính giá cost </t>
  </si>
  <si>
    <t>Tên gia vị</t>
  </si>
  <si>
    <t>Đơn vị tính</t>
  </si>
  <si>
    <t>Đơn giá</t>
  </si>
  <si>
    <t>Trọng lượng cho mỗi đơn vị (G)</t>
  </si>
  <si>
    <t>Giá cho 1g</t>
  </si>
  <si>
    <t>Công thức cho seasoning ngũ vị</t>
  </si>
  <si>
    <t>Trọng lượng (G)</t>
  </si>
  <si>
    <t>Giá cost</t>
  </si>
  <si>
    <t>Cost của 1g hoàn chỉnh</t>
  </si>
  <si>
    <t>Cost cho 10g gia vị</t>
  </si>
  <si>
    <t>Cost cho 15g gia vị</t>
  </si>
  <si>
    <t>Muối hồng</t>
  </si>
  <si>
    <t>Hủ</t>
  </si>
  <si>
    <t>Bột nêm rau củ</t>
  </si>
  <si>
    <t>Bịch</t>
  </si>
  <si>
    <t>Ngũ vị hương</t>
  </si>
  <si>
    <t>Bộ̣t tỏi</t>
  </si>
  <si>
    <t>Bột hành</t>
  </si>
  <si>
    <t>Bột sả</t>
  </si>
  <si>
    <t>Tiêu đen xay</t>
  </si>
  <si>
    <t>Bột ớt</t>
  </si>
  <si>
    <t>Bột nghệ</t>
  </si>
  <si>
    <t>Bột ngò</t>
  </si>
  <si>
    <t>Đường mía</t>
  </si>
  <si>
    <t>Bột thì là</t>
  </si>
  <si>
    <t>Tổng cộng</t>
  </si>
  <si>
    <t>Bột quế</t>
  </si>
  <si>
    <t>Công thức cho chanh sả</t>
  </si>
  <si>
    <t>Cost cho 10g gia vị  /1kg thịt</t>
  </si>
  <si>
    <t>Cost cho 15g gia vị /1kg thịt</t>
  </si>
  <si>
    <t>Bột gừng</t>
  </si>
  <si>
    <t>Tiêu đen</t>
  </si>
  <si>
    <t>Sả bột</t>
  </si>
  <si>
    <t>Mắc khén</t>
  </si>
  <si>
    <t xml:space="preserve">Bột hành </t>
  </si>
  <si>
    <t>Lá mùi tây</t>
  </si>
  <si>
    <t>Lá́ xạ hương</t>
  </si>
  <si>
    <t>Bột lá chanh</t>
  </si>
  <si>
    <t>Lá húng quế basil</t>
  </si>
  <si>
    <t>Lá hương thảo (rosemary</t>
  </si>
  <si>
    <t>Kinh giới tây oregano</t>
  </si>
  <si>
    <t>Công thức cho sả nghệ</t>
  </si>
  <si>
    <t>Cost cho 10g gia vị /1kg thịt</t>
  </si>
  <si>
    <t>Hạt dổi</t>
  </si>
  <si>
    <t>Bột tỏi</t>
  </si>
  <si>
    <t>Bột cà ri</t>
  </si>
  <si>
    <t>Hạt mè</t>
  </si>
  <si>
    <t>Dầu điều</t>
  </si>
  <si>
    <t>Bột cari</t>
  </si>
  <si>
    <t xml:space="preserve">Muối hồng </t>
  </si>
  <si>
    <t xml:space="preserve">Bột ớt </t>
  </si>
  <si>
    <t>Công thức cho Tây bắc</t>
  </si>
  <si>
    <t>Dổi</t>
  </si>
  <si>
    <t>Công thức cho Cajun</t>
  </si>
  <si>
    <t>Bột ớt Paprika</t>
  </si>
  <si>
    <t>Oregano (lá kinh giới)</t>
  </si>
  <si>
    <t>lá húng quế</t>
  </si>
  <si>
    <t>Công thức cho Mè Rang</t>
  </si>
  <si>
    <t>Mè rang</t>
  </si>
  <si>
    <t xml:space="preserve">Đường mía </t>
  </si>
  <si>
    <t>Bộ̣t gừng</t>
  </si>
  <si>
    <t>Công thức cho Gừng tỏi</t>
  </si>
  <si>
    <t>Công thức cho Cà ri</t>
  </si>
  <si>
    <t>Lá chanh</t>
  </si>
  <si>
    <t>Bộ̣t cà ri</t>
  </si>
  <si>
    <t xml:space="preserve">Tiêu </t>
  </si>
  <si>
    <t>Công thức cho Kiểu Âu</t>
  </si>
  <si>
    <t>Kinh giới</t>
  </si>
  <si>
    <t>Hương thảo</t>
  </si>
  <si>
    <t xml:space="preserve">Bột tỏi </t>
  </si>
  <si>
    <t xml:space="preserve">Paprika </t>
  </si>
  <si>
    <t>Húng quế</t>
  </si>
  <si>
    <t>Công thức cho Kiểu Ý</t>
  </si>
  <si>
    <t xml:space="preserve">Đường </t>
  </si>
  <si>
    <t xml:space="preserve">Bột tỏi </t>
  </si>
  <si>
    <t>paprika</t>
  </si>
  <si>
    <t>Oregano</t>
  </si>
  <si>
    <t>Basil</t>
  </si>
  <si>
    <t>Rosemary</t>
  </si>
  <si>
    <t>Công thức cho Tiêu Chanh</t>
  </si>
  <si>
    <t>Đường</t>
  </si>
  <si>
    <t>Sả bột</t>
  </si>
  <si>
    <t>Lá chanh</t>
  </si>
  <si>
    <t>Gà cajun 1KG/10bich 100g</t>
  </si>
  <si>
    <t>Số lượng</t>
  </si>
  <si>
    <t>Cost của 100g hoàn chỉnh</t>
  </si>
  <si>
    <t>Giá sỉ lãi 30%</t>
  </si>
  <si>
    <t>Thuế</t>
  </si>
  <si>
    <t>Giá bán lãi 40%</t>
  </si>
  <si>
    <t>Ức gà</t>
  </si>
  <si>
    <t>G</t>
  </si>
  <si>
    <t>Túi hút chân không</t>
  </si>
  <si>
    <t>Cái</t>
  </si>
  <si>
    <t>gia vị cajun</t>
  </si>
  <si>
    <t>Dầu ăn hướng dương</t>
  </si>
  <si>
    <t>Chai/Lít</t>
  </si>
  <si>
    <t>Tỏi băm + trang trí</t>
  </si>
  <si>
    <t>Bao tay</t>
  </si>
  <si>
    <t>Giấy</t>
  </si>
  <si>
    <t>tờ</t>
  </si>
  <si>
    <t>Khăn giấy bếp 2 lớp</t>
  </si>
  <si>
    <t>Tờ</t>
  </si>
  <si>
    <t>Thăn heo (nạc)</t>
  </si>
  <si>
    <t>KG</t>
  </si>
  <si>
    <t xml:space="preserve">Túi hút </t>
  </si>
  <si>
    <t>Cốt lết</t>
  </si>
  <si>
    <t>Dầu</t>
  </si>
  <si>
    <t>Nạt vai</t>
  </si>
  <si>
    <t>Phát sinh phụ</t>
  </si>
  <si>
    <t>Tôm thẻ</t>
  </si>
  <si>
    <t>Tem nhãn</t>
  </si>
  <si>
    <t>Cá thu nguyên lát</t>
  </si>
  <si>
    <t>Túi giữ nhiệt</t>
  </si>
  <si>
    <t>Gói</t>
  </si>
  <si>
    <t>Ức gà bình điền</t>
  </si>
  <si>
    <t>Đù̀i bòi gà</t>
  </si>
  <si>
    <t>Gà ngũ vị 1KG/10bich 100g</t>
  </si>
  <si>
    <t>Thịt bò thăn</t>
  </si>
  <si>
    <t>Đùi bò</t>
  </si>
  <si>
    <t>gia vị ngũ vị</t>
  </si>
  <si>
    <t>Cá chẻm phi lê</t>
  </si>
  <si>
    <t>Tỏi và trang trí</t>
  </si>
  <si>
    <t>Cá hồi</t>
  </si>
  <si>
    <t>Cá tầm</t>
  </si>
  <si>
    <t>Phát sinh phụ (công, dụng cụ)</t>
  </si>
  <si>
    <t>Thăn bò ngũ vị 1KG/10bich 100g</t>
  </si>
  <si>
    <t>Giá bán lãi 30%</t>
  </si>
  <si>
    <t>Gà gừng tỏi 1KG/10bich 100g</t>
  </si>
  <si>
    <t>Thăn bò</t>
  </si>
  <si>
    <t>gia vị gừng tỏi</t>
  </si>
  <si>
    <t>Thăn bò tây bắc 1KG/10bich 100g</t>
  </si>
  <si>
    <t>Ức gà sả chanh 1KG/10bich 100g</t>
  </si>
  <si>
    <t>gia vị tây bắc</t>
  </si>
  <si>
    <t>gia vị sả chanh</t>
  </si>
  <si>
    <t>Thăn bò Cajuṇ 1KG/10bich 100g</t>
  </si>
  <si>
    <t>Gà cà ri 1KG/10bich 100g</t>
  </si>
  <si>
    <t>gia vị Cajun</t>
  </si>
  <si>
    <t>gia vị cà ri</t>
  </si>
  <si>
    <t>Tôm gừng tỏi 1KG/10bich 100g</t>
  </si>
  <si>
    <t>Cốt lết mè rang 1KG/10bich 100g</t>
  </si>
  <si>
    <t>Tôm</t>
  </si>
  <si>
    <t>Sườn cốt lết</t>
  </si>
  <si>
    <t>gia vị mè rang</t>
  </si>
  <si>
    <t>Phát sinh phụ khác ước tính</t>
  </si>
  <si>
    <t>Tôm cajun KG/10bich 100g</t>
  </si>
  <si>
    <t>Cốt lết gừng tỏi 1KG/10bich 100g</t>
  </si>
  <si>
    <t>Tôm tiêu chanh KG/10bich 100g</t>
  </si>
  <si>
    <t>Nạt heo sả nghệ 1KG/10bich 100g</t>
  </si>
  <si>
    <t>Nạt heo</t>
  </si>
  <si>
    <t>gia vị tiêu chanh</t>
  </si>
  <si>
    <t>gia vị sả nghệ</t>
  </si>
  <si>
    <t>Nạt heo ngũ vị 1KG/10bich 100g</t>
  </si>
  <si>
    <t>Cá thu cà ri KG/10bich 100g</t>
  </si>
  <si>
    <t>Cá thu</t>
  </si>
  <si>
    <t>Nạt heo tây bắc 1KG/10bich 100g</t>
  </si>
  <si>
    <t>Cá hồi Cajun KG/10bich 100g</t>
  </si>
  <si>
    <t xml:space="preserve">Cá hồi </t>
  </si>
  <si>
    <t>Cá hồi Kiểu Âu KG/10bich 100g</t>
  </si>
  <si>
    <t>Ức gà tiêu chanh 1KG/10bich 100g</t>
  </si>
  <si>
    <t>gia vị Kiểu Âu</t>
  </si>
  <si>
    <t>Cá tầm Kiểu Ý KG/10bich 100g</t>
  </si>
  <si>
    <t>Cá tầm</t>
  </si>
  <si>
    <t>gia vị Kiểu ý</t>
  </si>
  <si>
    <t>Cá tầm Gừng tỏi KG/10bich 100g</t>
  </si>
  <si>
    <t>Cá Cá Thu Kiểu Âu KG/10bich 100g</t>
  </si>
  <si>
    <t>Cá Thu</t>
  </si>
  <si>
    <t>Tên Nhân Viên (KHÔNG ĐƯỢC TRÙNG)</t>
  </si>
  <si>
    <t>SĐT</t>
  </si>
  <si>
    <t>Địa chỉ</t>
  </si>
  <si>
    <t>Ghi chú</t>
  </si>
  <si>
    <t>Hằng</t>
  </si>
  <si>
    <t>Thông tin Nhân Viên không cho phép trùng</t>
  </si>
  <si>
    <t>Uyên</t>
  </si>
  <si>
    <t>Thảo</t>
  </si>
  <si>
    <t>Hà</t>
  </si>
  <si>
    <t>Khách page</t>
  </si>
  <si>
    <t>MEALFIT - Quy trình mới</t>
  </si>
  <si>
    <r>
      <rPr>
        <rFont val="Arial, sans-serif"/>
        <color theme="1"/>
        <sz val="10.0"/>
      </rPr>
      <t xml:space="preserve">Nhập khách mới ở sheet </t>
    </r>
    <r>
      <rPr>
        <rFont val="Arial, sans-serif"/>
        <b/>
        <color theme="1"/>
        <sz val="10.0"/>
      </rPr>
      <t>Khach_hang</t>
    </r>
    <r>
      <rPr>
        <rFont val="Arial, sans-serif"/>
        <color theme="1"/>
        <sz val="10.0"/>
      </rPr>
      <t xml:space="preserve">. (ví dụ </t>
    </r>
    <r>
      <rPr>
        <rFont val="Arial, sans-serif"/>
        <b/>
        <color theme="1"/>
        <sz val="10.0"/>
      </rPr>
      <t>Anh Quân</t>
    </r>
    <r>
      <rPr>
        <rFont val="Arial, sans-serif"/>
        <color theme="1"/>
        <sz val="10.0"/>
      </rPr>
      <t xml:space="preserve"> hay </t>
    </r>
    <r>
      <rPr>
        <rFont val="Arial, sans-serif"/>
        <b/>
        <color theme="1"/>
        <sz val="10.0"/>
      </rPr>
      <t xml:space="preserve">Chị Nga </t>
    </r>
    <r>
      <rPr>
        <rFont val="Arial, sans-serif"/>
        <color theme="1"/>
        <sz val="10.0"/>
      </rPr>
      <t>theo từng hàng)</t>
    </r>
  </si>
  <si>
    <r>
      <rPr>
        <rFont val="Arial, sans-serif"/>
        <color theme="1"/>
        <sz val="10.0"/>
      </rPr>
      <t xml:space="preserve">Tạo đơn mới ở sheet </t>
    </r>
    <r>
      <rPr>
        <rFont val="Arial, sans-serif"/>
        <b/>
        <color theme="1"/>
        <sz val="10.0"/>
      </rPr>
      <t>Don_hang</t>
    </r>
    <r>
      <rPr>
        <rFont val="Arial, sans-serif"/>
        <color theme="1"/>
        <sz val="10.0"/>
      </rPr>
      <t xml:space="preserve">: </t>
    </r>
    <r>
      <rPr>
        <rFont val="Arial, sans-serif"/>
        <b/>
        <color theme="1"/>
        <sz val="10.0"/>
      </rPr>
      <t>chỉ cần nhập Ngày, Tên KH, Đã thanh toán, Trạng thái đơn, Ghi chú (những cái khác nhập tiếp ở Sheet sau).</t>
    </r>
  </si>
  <si>
    <r>
      <rPr>
        <rFont val="Arial, sans-serif"/>
        <color theme="1"/>
        <sz val="10.0"/>
      </rPr>
      <t xml:space="preserve">Thêm các món của đơn hàng ở sheet </t>
    </r>
    <r>
      <rPr>
        <rFont val="Arial, sans-serif"/>
        <b/>
        <color theme="1"/>
        <sz val="10.0"/>
      </rPr>
      <t>Chi_tiet_don_hang</t>
    </r>
    <r>
      <rPr>
        <rFont val="Arial, sans-serif"/>
        <color theme="1"/>
        <sz val="10.0"/>
      </rPr>
      <t>: nhập</t>
    </r>
    <r>
      <rPr>
        <rFont val="Arial, sans-serif"/>
        <b/>
        <color theme="1"/>
        <sz val="10.0"/>
      </rPr>
      <t xml:space="preserve"> Mã đơn có ghi ở chỗ Sheet Don_Hang, Món, Trọng lượng, Số lượng.</t>
    </r>
  </si>
  <si>
    <r>
      <rPr>
        <rFont val="Arial, sans-serif"/>
        <b/>
        <color theme="1"/>
        <sz val="10.0"/>
      </rPr>
      <t xml:space="preserve">Tổng SL, Tổng tiền, Còn lại và Trạng thái thanh toán </t>
    </r>
    <r>
      <rPr>
        <rFont val="Arial, sans-serif"/>
        <color theme="1"/>
        <sz val="10.0"/>
      </rPr>
      <t xml:space="preserve">sẽ tự tính ở sheet </t>
    </r>
    <r>
      <rPr>
        <rFont val="Arial, sans-serif"/>
        <b/>
        <color theme="1"/>
        <sz val="10.0"/>
      </rPr>
      <t>Don_hang</t>
    </r>
    <r>
      <rPr>
        <rFont val="Arial, sans-serif"/>
        <color theme="1"/>
        <sz val="10.0"/>
      </rPr>
      <t>.</t>
    </r>
  </si>
  <si>
    <r>
      <rPr>
        <rFont val="Arial, sans-serif"/>
        <color theme="1"/>
        <sz val="10.0"/>
      </rPr>
      <t xml:space="preserve">Các sheet </t>
    </r>
    <r>
      <rPr>
        <rFont val="Arial, sans-serif"/>
        <b/>
        <color theme="1"/>
        <sz val="10.0"/>
      </rPr>
      <t>CŨ*</t>
    </r>
    <r>
      <rPr>
        <rFont val="Arial, sans-serif"/>
        <color theme="1"/>
        <sz val="10.0"/>
      </rPr>
      <t xml:space="preserve"> là dữ liệu cũ để tham chiếu, không cần nhập thêm vào đó.</t>
    </r>
  </si>
  <si>
    <t>Lưu ý</t>
  </si>
  <si>
    <t>Các sheet mới dùng tên không dấu để tránh lỗi parse khi mở bằng Google Sheets.</t>
  </si>
  <si>
    <t>HƯỚNG
DẪN
THÊM
MÓN</t>
  </si>
  <si>
    <r>
      <rPr>
        <rFont val="Arial, sans-serif"/>
        <color theme="1"/>
        <sz val="10.0"/>
      </rPr>
      <t xml:space="preserve">1. Khi thêm món mới, tạo món trong sheet </t>
    </r>
    <r>
      <rPr>
        <rFont val="Arial, sans-serif"/>
        <b/>
        <color theme="1"/>
        <sz val="10.0"/>
      </rPr>
      <t>Tính_giá_vốn_món_chính</t>
    </r>
    <r>
      <rPr>
        <rFont val="Arial, sans-serif"/>
        <color theme="1"/>
        <sz val="10.0"/>
      </rPr>
      <t xml:space="preserve">, ghi nhớ </t>
    </r>
    <r>
      <rPr>
        <rFont val="Arial, sans-serif"/>
        <b/>
        <color theme="1"/>
        <sz val="10.0"/>
      </rPr>
      <t>giá vốn hoàn chỉnh cho 100g</t>
    </r>
    <r>
      <rPr>
        <rFont val="Arial, sans-serif"/>
        <color theme="1"/>
        <sz val="10.0"/>
      </rPr>
      <t xml:space="preserve">, 
2. Cập nhật món vào menu trong sheet </t>
    </r>
    <r>
      <rPr>
        <rFont val="Arial, sans-serif"/>
        <b/>
        <color theme="1"/>
        <sz val="10.0"/>
      </rPr>
      <t>Thuc_don</t>
    </r>
    <r>
      <rPr>
        <rFont val="Arial, sans-serif"/>
        <color theme="1"/>
        <sz val="10.0"/>
      </rPr>
      <t xml:space="preserve">, nhập </t>
    </r>
    <r>
      <rPr>
        <rFont val="Arial, sans-serif"/>
        <b/>
        <color theme="1"/>
        <sz val="10.0"/>
      </rPr>
      <t>cột tô vàng</t>
    </r>
    <r>
      <rPr>
        <rFont val="Arial, sans-serif"/>
        <color theme="1"/>
        <sz val="10.0"/>
      </rPr>
      <t xml:space="preserve">:
Cột </t>
    </r>
    <r>
      <rPr>
        <rFont val="Arial, sans-serif"/>
        <b/>
        <color theme="1"/>
        <sz val="10.0"/>
      </rPr>
      <t>A</t>
    </r>
    <r>
      <rPr>
        <rFont val="Arial, sans-serif"/>
        <color theme="1"/>
        <sz val="10.0"/>
      </rPr>
      <t xml:space="preserve">: Tên món
Cột </t>
    </r>
    <r>
      <rPr>
        <rFont val="Arial, sans-serif"/>
        <b/>
        <color theme="1"/>
        <sz val="10.0"/>
      </rPr>
      <t>B</t>
    </r>
    <r>
      <rPr>
        <rFont val="Arial, sans-serif"/>
        <color theme="1"/>
        <sz val="10.0"/>
      </rPr>
      <t xml:space="preserve">: Giá bán 100g
Cột </t>
    </r>
    <r>
      <rPr>
        <rFont val="Arial, sans-serif"/>
        <b/>
        <color theme="1"/>
        <sz val="10.0"/>
      </rPr>
      <t>E</t>
    </r>
    <r>
      <rPr>
        <rFont val="Arial, sans-serif"/>
        <color theme="1"/>
        <sz val="10.0"/>
      </rPr>
      <t xml:space="preserve">: Giá bán 150g
Cột </t>
    </r>
    <r>
      <rPr>
        <rFont val="Arial, sans-serif"/>
        <b/>
        <color theme="1"/>
        <sz val="10.0"/>
      </rPr>
      <t>H</t>
    </r>
    <r>
      <rPr>
        <rFont val="Arial, sans-serif"/>
        <color theme="1"/>
        <sz val="10.0"/>
      </rPr>
      <t xml:space="preserve">: Giá bán 200g
3. Ở cột </t>
    </r>
    <r>
      <rPr>
        <rFont val="Arial, sans-serif"/>
        <b/>
        <color theme="1"/>
        <sz val="10.0"/>
      </rPr>
      <t>C</t>
    </r>
    <r>
      <rPr>
        <rFont val="Arial, sans-serif"/>
        <color theme="1"/>
        <sz val="10.0"/>
      </rPr>
      <t xml:space="preserve">, nối công thức đến ô </t>
    </r>
    <r>
      <rPr>
        <rFont val="Arial, sans-serif"/>
        <b/>
        <color theme="1"/>
        <sz val="10.0"/>
      </rPr>
      <t>giá vốn 100g</t>
    </r>
    <r>
      <rPr>
        <rFont val="Arial, sans-serif"/>
        <color theme="1"/>
        <sz val="10.0"/>
      </rPr>
      <t xml:space="preserve"> của món mới trong sheet </t>
    </r>
    <r>
      <rPr>
        <rFont val="Arial, sans-serif"/>
        <b/>
        <color theme="1"/>
        <sz val="10.0"/>
      </rPr>
      <t>Tinh_gia_von_mon_chinh</t>
    </r>
    <r>
      <rPr>
        <rFont val="Arial, sans-serif"/>
        <color theme="1"/>
        <sz val="10.0"/>
      </rPr>
      <t>.
Ví dụ: "</t>
    </r>
    <r>
      <rPr>
        <rFont val="Arial, sans-serif"/>
        <b/>
        <color theme="1"/>
        <sz val="10.0"/>
      </rPr>
      <t xml:space="preserve">=Tinh_gia_von_mon_chinh!O97"
</t>
    </r>
    <r>
      <rPr>
        <rFont val="Arial, sans-serif"/>
        <color theme="1"/>
        <sz val="10.0"/>
      </rPr>
      <t xml:space="preserve">4. Copy công thức từ dòng món phía trên xuống các </t>
    </r>
    <r>
      <rPr>
        <rFont val="Arial, sans-serif"/>
        <b/>
        <color theme="1"/>
        <sz val="10.0"/>
      </rPr>
      <t>cột tô xám</t>
    </r>
    <r>
      <rPr>
        <rFont val="Arial, sans-serif"/>
        <color theme="1"/>
        <sz val="10.0"/>
      </rPr>
      <t xml:space="preserve">:
Cột </t>
    </r>
    <r>
      <rPr>
        <rFont val="Arial, sans-serif"/>
        <b/>
        <color theme="1"/>
        <sz val="10.0"/>
      </rPr>
      <t>D</t>
    </r>
    <r>
      <rPr>
        <rFont val="Arial, sans-serif"/>
        <color theme="1"/>
        <sz val="10.0"/>
      </rPr>
      <t xml:space="preserve">: Lợi nhuận 100g
Cột </t>
    </r>
    <r>
      <rPr>
        <rFont val="Arial, sans-serif"/>
        <b/>
        <color theme="1"/>
        <sz val="10.0"/>
      </rPr>
      <t>F</t>
    </r>
    <r>
      <rPr>
        <rFont val="Arial, sans-serif"/>
        <color theme="1"/>
        <sz val="10.0"/>
      </rPr>
      <t xml:space="preserve">: Giá vốn 150g
Cột </t>
    </r>
    <r>
      <rPr>
        <rFont val="Arial, sans-serif"/>
        <b/>
        <color theme="1"/>
        <sz val="10.0"/>
      </rPr>
      <t>G</t>
    </r>
    <r>
      <rPr>
        <rFont val="Arial, sans-serif"/>
        <color theme="1"/>
        <sz val="10.0"/>
      </rPr>
      <t xml:space="preserve">: Lợi nhuận 150g
Cột </t>
    </r>
    <r>
      <rPr>
        <rFont val="Arial, sans-serif"/>
        <b/>
        <color theme="1"/>
        <sz val="10.0"/>
      </rPr>
      <t>I</t>
    </r>
    <r>
      <rPr>
        <rFont val="Arial, sans-serif"/>
        <color theme="1"/>
        <sz val="10.0"/>
      </rPr>
      <t xml:space="preserve">: Giá vốn 200g
Cột </t>
    </r>
    <r>
      <rPr>
        <rFont val="Arial, sans-serif"/>
        <b/>
        <color theme="1"/>
        <sz val="10.0"/>
      </rPr>
      <t>J</t>
    </r>
    <r>
      <rPr>
        <rFont val="Arial, sans-serif"/>
        <color theme="1"/>
        <sz val="10.0"/>
      </rPr>
      <t xml:space="preserve">: Lợi nhuận 200g
5. Cập nhật vào sheet </t>
    </r>
    <r>
      <rPr>
        <rFont val="Arial, sans-serif"/>
        <b/>
        <color theme="1"/>
        <sz val="10.0"/>
      </rPr>
      <t>Bang_gia</t>
    </r>
    <r>
      <rPr>
        <rFont val="Arial, sans-serif"/>
        <color theme="1"/>
        <sz val="10.0"/>
      </rPr>
      <t xml:space="preserve">, mỗi món là tương ứng với </t>
    </r>
    <r>
      <rPr>
        <rFont val="Arial, sans-serif"/>
        <b/>
        <color theme="1"/>
        <sz val="10.0"/>
      </rPr>
      <t>3 dòng</t>
    </r>
    <r>
      <rPr>
        <rFont val="Arial, sans-serif"/>
        <color theme="1"/>
        <sz val="10.0"/>
      </rPr>
      <t xml:space="preserve"> trong bảng (100g, 150g, 200g). Có </t>
    </r>
    <r>
      <rPr>
        <rFont val="Arial, sans-serif"/>
        <b/>
        <color theme="1"/>
        <sz val="10.0"/>
      </rPr>
      <t>3 cột D, E, F</t>
    </r>
    <r>
      <rPr>
        <rFont val="Arial, sans-serif"/>
        <color theme="1"/>
        <sz val="10.0"/>
      </rPr>
      <t xml:space="preserve"> sẽ chạy theo giá từ trong sheet </t>
    </r>
    <r>
      <rPr>
        <rFont val="Arial, sans-serif"/>
        <b/>
        <color theme="1"/>
        <sz val="10.0"/>
      </rPr>
      <t>Thuc_don
=&gt; Quy trình là cập nhật vào Tính_giá_vốn_món_chính -&gt; Thuc_don -&gt; Bang_gia</t>
    </r>
  </si>
  <si>
    <t>TÍNH NĂNG COMBO</t>
  </si>
  <si>
    <t>1. Quản lý combo ở sheet Combo_master và Combo_chi_tiet.
2. Nhập/tạo combo ở Combo_master: tên combo, giá bán combo. Giá vốn combo sẽ tự cộng từ Combo_chi_tiet nếu có chi tiết.
3. Ở Combo_chi_tiet, mỗi dòng là 1 món thành phần trong combo (ví dụ Combo giữ dáng = Ức gà cajun 100g + Tôm gừng tỏi 100g + Nạc heo tây bắc 150g).
4. Khi tạo đơn ở Chi_tiet_don_hang, nhập Món = tên combo và Trọng lượng = Combo. Giá combo sẽ tự lấy từ Bang_gia / Combo_master.
5. Cột Q ở Chi_tiet_don_hang và cột F trên BILL sẽ tự hiện "Gồm: ..." để biết combo có những món gì.</t>
  </si>
  <si>
    <t>SOẠN HÀNG / ĐI CHỢ</t>
  </si>
  <si>
    <t>1. Dùng sheet Tong_hop_soan_hang.
2. Nhập Từ ngày / Đến ngày ở B2 và D2.
3. Sheet chỉ tổng hợp các đơn trong khoảng ngày và (chưa giao HOẶC chưa thanh toán).
4. Nếu đơn có combo, hệ thống sẽ tự bung combo thành các món con để soạn hàng.
5. Bảng bên trái: tổng số gói cần soạn theo món / trọng lượng.
6. Bảng bên phải: tổng gram cần đi chợ theo hàng chính (ứng với sheet Map_di_cho).</t>
  </si>
  <si>
    <t>Món</t>
  </si>
  <si>
    <t>100g</t>
  </si>
  <si>
    <t>Giá vốn</t>
  </si>
  <si>
    <t>Lợi nhuận</t>
  </si>
  <si>
    <t>Tỷ lệ lãi</t>
  </si>
  <si>
    <t>150g</t>
  </si>
  <si>
    <t>Giá vốn</t>
  </si>
  <si>
    <t>200g</t>
  </si>
  <si>
    <t>Lợi nhuận</t>
  </si>
  <si>
    <t>Ức gà cajun</t>
  </si>
  <si>
    <t>Ức gà ngũ vị</t>
  </si>
  <si>
    <t>Ức gà sả chanh</t>
  </si>
  <si>
    <t>Ứ́c gà gừng tỏi</t>
  </si>
  <si>
    <t>Ức gà̀ cà ri</t>
  </si>
  <si>
    <t>Ức gà tiêu chanh</t>
  </si>
  <si>
    <t>Cốt lết mè rang</t>
  </si>
  <si>
    <t>Cốt lết gừng tỏi</t>
  </si>
  <si>
    <t>Cốt lết ngũ vị</t>
  </si>
  <si>
    <t>Nạ̣c heo tây bắc</t>
  </si>
  <si>
    <t>Nạc heo sả nghệ</t>
  </si>
  <si>
    <t>Nạ̣c heo ngũ vị</t>
  </si>
  <si>
    <t>Thăn bò ngũ vị</t>
  </si>
  <si>
    <t>Thăn bò tây bắc</t>
  </si>
  <si>
    <t>Thăn bò̀ cajun</t>
  </si>
  <si>
    <t>Tôm gừng tỏi</t>
  </si>
  <si>
    <t>Tôm cajun</t>
  </si>
  <si>
    <t>Tôm kiểu Ý</t>
  </si>
  <si>
    <t>Tôm tiêu chanh</t>
  </si>
  <si>
    <t>Cá thu cà ri</t>
  </si>
  <si>
    <t>Cá thu kiểu Âu</t>
  </si>
  <si>
    <t>Cá hồi cajun</t>
  </si>
  <si>
    <t>Cá hồi kiểu âu</t>
  </si>
  <si>
    <t>Cá tầm kiểu Ý</t>
  </si>
  <si>
    <t>Cá tầm gừng tỏi</t>
  </si>
  <si>
    <t>Key</t>
  </si>
  <si>
    <t>Trọng lượng</t>
  </si>
  <si>
    <t>Giá bán</t>
  </si>
  <si>
    <t>Lãi/gói</t>
  </si>
  <si>
    <t>Combo</t>
  </si>
  <si>
    <t>Combo giữ dáng.</t>
  </si>
  <si>
    <t>Combo giảm cân.</t>
  </si>
  <si>
    <t>Combo Tăng cơ.</t>
  </si>
  <si>
    <t>Combo Power Fit.</t>
  </si>
  <si>
    <t>QUẢN LÝ COMBO</t>
  </si>
  <si>
    <t>Mã combo</t>
  </si>
  <si>
    <t>Tên combo</t>
  </si>
  <si>
    <t>Giá vốn combo</t>
  </si>
  <si>
    <t>Giá bán combo</t>
  </si>
  <si>
    <t>Lãi combo</t>
  </si>
  <si>
    <t>CB001</t>
  </si>
  <si>
    <t>Combo giữ dáng</t>
  </si>
  <si>
    <t>Mã combo không được trùng</t>
  </si>
  <si>
    <t>CB002</t>
  </si>
  <si>
    <t>Combo giảm cân</t>
  </si>
  <si>
    <t>CB003</t>
  </si>
  <si>
    <t>Combo Tăng cơ</t>
  </si>
  <si>
    <t>CB004</t>
  </si>
  <si>
    <t>Combo Power Fit</t>
  </si>
  <si>
    <t>CB005</t>
  </si>
  <si>
    <t>CB006</t>
  </si>
  <si>
    <t>CB007</t>
  </si>
  <si>
    <t>CB008</t>
  </si>
  <si>
    <t>CB009</t>
  </si>
  <si>
    <t>CB010</t>
  </si>
  <si>
    <t>CB011</t>
  </si>
  <si>
    <t>CB012</t>
  </si>
  <si>
    <t>CB013</t>
  </si>
  <si>
    <t>CB014</t>
  </si>
  <si>
    <t>CB015</t>
  </si>
  <si>
    <t>CB016</t>
  </si>
  <si>
    <t>CHI TIẾT THÀNH PHẦN COMBO</t>
  </si>
  <si>
    <t>STT</t>
  </si>
  <si>
    <t>Tên món</t>
  </si>
  <si>
    <t>SL món/combo</t>
  </si>
  <si>
    <t>Giá vốn/gói</t>
  </si>
  <si>
    <t>Tổng giá vốn dòng</t>
  </si>
  <si>
    <t>Mô tả hiển thị</t>
  </si>
  <si>
    <t>Key dòng</t>
  </si>
  <si>
    <t>Tên KH (KHÔNG ĐƯỢC TRÙNG)</t>
  </si>
  <si>
    <t>Anh Quân</t>
  </si>
  <si>
    <t>Thông tin khách hàng không cho phép trùng</t>
  </si>
  <si>
    <t>Chị Nga</t>
  </si>
  <si>
    <t>Bích Thuận</t>
  </si>
  <si>
    <t>Ms. Ngọc - Chung cư Feliz</t>
  </si>
  <si>
    <t>Mẹ Bột - Chung cư City Garden</t>
  </si>
  <si>
    <t>Yến Q7</t>
  </si>
  <si>
    <t>Trúc</t>
  </si>
  <si>
    <t>Huyền dạy yoga cổng vào Vista</t>
  </si>
  <si>
    <t>Anh Trung Vista</t>
  </si>
  <si>
    <t>Phụng Huỳnh</t>
  </si>
  <si>
    <t>0785898050</t>
  </si>
  <si>
    <t>Masteri Thảo Điền, Tháp T1,</t>
  </si>
  <si>
    <t>Bé Quỳnh</t>
  </si>
  <si>
    <t>Mai Thị Khuyên</t>
  </si>
  <si>
    <t>0982877929</t>
  </si>
  <si>
    <t xml:space="preserve">T4/22-03, chung cư Estella Heights, khu phố 9, phường Bình Trưng, </t>
  </si>
  <si>
    <t>Bích Trinh</t>
  </si>
  <si>
    <t>038 772 9447</t>
  </si>
  <si>
    <t xml:space="preserve">675 nguyễn kiệm, phú nhuận </t>
  </si>
  <si>
    <t>Bé Huyền (Q2)</t>
  </si>
  <si>
    <t>Ms. Vân (Q1)</t>
  </si>
  <si>
    <t>0907136100</t>
  </si>
  <si>
    <t>Diamond Plaza, 34 Lê Duẩn phường Sài Gòn</t>
  </si>
  <si>
    <t>Chị Dung (A.Đức)</t>
  </si>
  <si>
    <t>59 Vành Đai Tây</t>
  </si>
  <si>
    <t>Chị Oanh (Q11)</t>
  </si>
  <si>
    <t>0918456744</t>
  </si>
  <si>
    <t>132 Ông Ích Khiêm, P5, Q11</t>
  </si>
  <si>
    <t xml:space="preserve">Chú Dụng </t>
  </si>
  <si>
    <t>Giao qua nhóm Bích</t>
  </si>
  <si>
    <t>Chị Thu (Phú Mỹ)</t>
  </si>
  <si>
    <t>Phú Mỹ VT</t>
  </si>
  <si>
    <t>Bé Huyền (An Phú Q2)</t>
  </si>
  <si>
    <t>An Phú</t>
  </si>
  <si>
    <t>Chị Xuân (Nhóm Bích)</t>
  </si>
  <si>
    <t>Nhóm Bích</t>
  </si>
  <si>
    <t>Giao 3h chiều Thứ 2, ngày 30/3</t>
  </si>
  <si>
    <t>Thương</t>
  </si>
  <si>
    <t>214C/21 Lê Văn Thịnh</t>
  </si>
  <si>
    <t>Nguyễn Thanh Trúc (FB Thảo)</t>
  </si>
  <si>
    <t>Lấy tận nơi</t>
  </si>
  <si>
    <t>Bé Kiều (FIT)</t>
  </si>
  <si>
    <t>Giao qua nhóm fit</t>
  </si>
  <si>
    <t>Bé Hiền (khách FIT)</t>
  </si>
  <si>
    <t>Lấy tận nơi</t>
  </si>
  <si>
    <t>Chị Trần Lệ Ninh</t>
  </si>
  <si>
    <t>0931863981</t>
  </si>
  <si>
    <t>Cổng B cảng Cát Lái, số 2 Lê Phụng Hiểu, Q2</t>
  </si>
  <si>
    <t>Chị An Lạc (In Ấn)</t>
  </si>
  <si>
    <t>0986994700</t>
  </si>
  <si>
    <t>32 - Đường 4B - Phường bình tân, TP. HCM</t>
  </si>
  <si>
    <t>Bích Trinh (VIB) 28.3</t>
  </si>
  <si>
    <t>Chị Oanh Auditor 28.3</t>
  </si>
  <si>
    <t>0936801123</t>
  </si>
  <si>
    <t xml:space="preserve">71/39/26A nguyễn bặc phường tân sơn hòa.
</t>
  </si>
  <si>
    <t>Phạm Lê Thùy Ngân (Lâm Đồng)</t>
  </si>
  <si>
    <t>0773815733</t>
  </si>
  <si>
    <t>Ngân Thuỳ 0773815733
Nhà Thông Tàu - thôn 4, đinh trang thượng</t>
  </si>
  <si>
    <t>CN giao</t>
  </si>
  <si>
    <t xml:space="preserve">Chị Thi (Vietcombank) </t>
  </si>
  <si>
    <t>0904453454</t>
  </si>
  <si>
    <t>303 Phan Đình  Phùng, P.15, Phú Nhuận,</t>
  </si>
  <si>
    <t>Thứ 2 giao</t>
  </si>
  <si>
    <t>Trọng Dương</t>
  </si>
  <si>
    <t>FB page</t>
  </si>
  <si>
    <t xml:space="preserve">Lấy tận nơi 8h tối 1/4 </t>
  </si>
  <si>
    <t>đã giao</t>
  </si>
  <si>
    <t>Trần Thị Hải Yến</t>
  </si>
  <si>
    <t>Lấy tận nơi Vista Verde (CN hoặc T2)</t>
  </si>
  <si>
    <t xml:space="preserve">Minh Thị Võ </t>
  </si>
  <si>
    <t xml:space="preserve">Trịnh Châu </t>
  </si>
  <si>
    <t>0984191939</t>
  </si>
  <si>
    <t>132/7 tân mỹ phường tân thuận tây q7</t>
  </si>
  <si>
    <t>Giao Thứ 2</t>
  </si>
  <si>
    <t>Bích Nguyễn</t>
  </si>
  <si>
    <t>Chị Thanh (bạn Được</t>
  </si>
  <si>
    <t>Lấy tận nơi (hàng sẵn)</t>
  </si>
  <si>
    <t>Cha Ỉn</t>
  </si>
  <si>
    <t>035 6653154</t>
  </si>
  <si>
    <t xml:space="preserve">C15 cao thị chính phường Phú thuận quận 7 </t>
  </si>
  <si>
    <t>Cam Tran</t>
  </si>
  <si>
    <t>0913699168</t>
  </si>
  <si>
    <t>Chung cư Q7, boulevard, 600 nguyễn lương bằng, lô A1, quận 7</t>
  </si>
  <si>
    <t>Vương Hải Oanh</t>
  </si>
  <si>
    <t>0938539886</t>
  </si>
  <si>
    <t xml:space="preserve"> 702 Xa Lộ Hà Nội, Tăng Nhơn Phú (Hiệp Phú cũ), Thủ Đức, TP.HCM</t>
  </si>
  <si>
    <t>Giao trưa Thứ 7</t>
  </si>
  <si>
    <t xml:space="preserve">Ha Nguyen </t>
  </si>
  <si>
    <t>0903063690</t>
  </si>
  <si>
    <t>141 điện biên phủ trường đại học kinh tế tài chính</t>
  </si>
  <si>
    <t>Giao chiều Thứ 2</t>
  </si>
  <si>
    <t>Hồng ngọc</t>
  </si>
  <si>
    <t>0868427596</t>
  </si>
  <si>
    <t>Khách tự book ship</t>
  </si>
  <si>
    <t>Tố Quyên (Shujen Phương FB)</t>
  </si>
  <si>
    <t>0817260296</t>
  </si>
  <si>
    <t>90 đường số 77, p Tân Quy, Q7</t>
  </si>
  <si>
    <t>Giao CN</t>
  </si>
  <si>
    <t>Emmy Ngoc</t>
  </si>
  <si>
    <t>0842423939</t>
  </si>
  <si>
    <t>53/2 Hồ Hảo Hớn, phường cầu ông lãnh,quận 1</t>
  </si>
  <si>
    <t>Chị Ngân Nguyễn Vista T4</t>
  </si>
  <si>
    <t>L3005 Vista Verde T4</t>
  </si>
  <si>
    <t>Trang (khách vista)</t>
  </si>
  <si>
    <t>Chị Hà giao</t>
  </si>
  <si>
    <t>Phuong Phan</t>
  </si>
  <si>
    <t>Thủy Tiên</t>
  </si>
  <si>
    <t>077 2017375</t>
  </si>
  <si>
    <t>11b nguyễn bỉnh khiêm, phường sài gòn</t>
  </si>
  <si>
    <t>Tran Hien</t>
  </si>
  <si>
    <t>0919138278</t>
  </si>
  <si>
    <t>Phú đông Sky Garden 24 an bình, dĩ an, bình duong</t>
  </si>
  <si>
    <t>giao cn Thảo mang về</t>
  </si>
  <si>
    <t>Thanh Tuyền</t>
  </si>
  <si>
    <t>0901616560</t>
  </si>
  <si>
    <t>Vincom Thảo Điền</t>
  </si>
  <si>
    <t>Thứ 7 giao</t>
  </si>
  <si>
    <t>Thanh Tâm</t>
  </si>
  <si>
    <t>0913902705</t>
  </si>
  <si>
    <t>213, liên khu 4-5, phường Bình Tân, Tphcm</t>
  </si>
  <si>
    <t>Giao 7/4</t>
  </si>
  <si>
    <t>Phuong phan</t>
  </si>
  <si>
    <t>0906097608</t>
  </si>
  <si>
    <t>Tòa A Thảo Điền Pearl- số 12 quốc hương</t>
  </si>
  <si>
    <t>giao liền</t>
  </si>
  <si>
    <t>tới lấy</t>
  </si>
  <si>
    <t>Mã đơn</t>
  </si>
  <si>
    <t>Ngày</t>
  </si>
  <si>
    <t>Tên KH</t>
  </si>
  <si>
    <t>Nhân viên Giới thiệu</t>
  </si>
  <si>
    <t>Tổng SL</t>
  </si>
  <si>
    <t>Phí ship</t>
  </si>
  <si>
    <t>Shipper</t>
  </si>
  <si>
    <t>Tổng CHƯA SHIP</t>
  </si>
  <si>
    <t>Tổng CÓ SHIP</t>
  </si>
  <si>
    <t>Giảm giá 10% (%)</t>
  </si>
  <si>
    <t>Giảm giá (đ)</t>
  </si>
  <si>
    <t>Sau giảm (đ)</t>
  </si>
  <si>
    <t>Đã thanh toán</t>
  </si>
  <si>
    <t>TỔNG THANH TOÁN</t>
  </si>
  <si>
    <t>Trạng thái đơn</t>
  </si>
  <si>
    <t>Trạng thái giao hàng</t>
  </si>
  <si>
    <t>Loại Đơn Hàng</t>
  </si>
  <si>
    <t>Cột vàng là để nhập: B, C, G, J, K</t>
  </si>
  <si>
    <t>DH0001</t>
  </si>
  <si>
    <t>-</t>
  </si>
  <si>
    <t>Đã giao hàng</t>
  </si>
  <si>
    <t>Hàng sẵn</t>
  </si>
  <si>
    <t>Lựa chọn ở cột: C</t>
  </si>
  <si>
    <t>DH0002</t>
  </si>
  <si>
    <t>139/28 Phan đăng lưu, phường cầu kiệu.</t>
  </si>
  <si>
    <t>0918757551</t>
  </si>
  <si>
    <t>Cột xám là tự tính, áp dụng công thức có sẵn từ những ô trên =&gt; Có thể copy xuống</t>
  </si>
  <si>
    <t>DH0003</t>
  </si>
  <si>
    <t>DH0004</t>
  </si>
  <si>
    <t>DH0005</t>
  </si>
  <si>
    <t>Chung cư city garden Tháp 1 (59 ngô tất tố)</t>
  </si>
  <si>
    <t>DH0006</t>
  </si>
  <si>
    <t>DH0007</t>
  </si>
  <si>
    <t>DH0008</t>
  </si>
  <si>
    <t>DH0009</t>
  </si>
  <si>
    <t>DH0010</t>
  </si>
  <si>
    <t>DH0011</t>
  </si>
  <si>
    <t>DH0012</t>
  </si>
  <si>
    <t>20/03/2026</t>
  </si>
  <si>
    <t>Trả ship anh kềnh 140k</t>
  </si>
  <si>
    <t>DH0013</t>
  </si>
  <si>
    <t>21/03/2026</t>
  </si>
  <si>
    <t>DH0014</t>
  </si>
  <si>
    <t>Tới Vista lấy</t>
  </si>
  <si>
    <t>DH0015</t>
  </si>
  <si>
    <t>23/03/2026</t>
  </si>
  <si>
    <t>DH0016</t>
  </si>
  <si>
    <t>22/03/2026</t>
  </si>
  <si>
    <t>DH0017</t>
  </si>
  <si>
    <t>DH0018</t>
  </si>
  <si>
    <t>24/03/2026</t>
  </si>
  <si>
    <t>DH0019</t>
  </si>
  <si>
    <t>DH0020</t>
  </si>
  <si>
    <t>25/03/2026</t>
  </si>
  <si>
    <t>DH0021</t>
  </si>
  <si>
    <t>DH0022</t>
  </si>
  <si>
    <t>DH0023</t>
  </si>
  <si>
    <t>26/03/2026</t>
  </si>
  <si>
    <t>DH0024</t>
  </si>
  <si>
    <t>DH0025</t>
  </si>
  <si>
    <t>Bé Hiền (FIT)</t>
  </si>
  <si>
    <t>DH0026</t>
  </si>
  <si>
    <t>27/03/2026</t>
  </si>
  <si>
    <t>DH0027</t>
  </si>
  <si>
    <t>DH0028</t>
  </si>
  <si>
    <t>28/03/2026</t>
  </si>
  <si>
    <t>DH0029</t>
  </si>
  <si>
    <t>DH0030</t>
  </si>
  <si>
    <t>DH0031</t>
  </si>
  <si>
    <t>Được</t>
  </si>
  <si>
    <t>DH0032</t>
  </si>
  <si>
    <t>Kềnh</t>
  </si>
  <si>
    <t>DH0033</t>
  </si>
  <si>
    <t>DH0034</t>
  </si>
  <si>
    <t>DH0035</t>
  </si>
  <si>
    <t>DH0036</t>
  </si>
  <si>
    <t>DH0037</t>
  </si>
  <si>
    <t>Lấy tận nơi hàng sẵn</t>
  </si>
  <si>
    <t>DH0038</t>
  </si>
  <si>
    <t>DH0039</t>
  </si>
  <si>
    <t>DH0040</t>
  </si>
  <si>
    <t>DH0041</t>
  </si>
  <si>
    <t>DH0042</t>
  </si>
  <si>
    <t>DH0043</t>
  </si>
  <si>
    <t>DH0044</t>
  </si>
  <si>
    <t>DH0045</t>
  </si>
  <si>
    <t>DH0046</t>
  </si>
  <si>
    <t>Chưa thanh toán</t>
  </si>
  <si>
    <t>Chưa giao hàng</t>
  </si>
  <si>
    <t>DH0047</t>
  </si>
  <si>
    <t>Hang tra</t>
  </si>
  <si>
    <t>DH0048</t>
  </si>
  <si>
    <t>Order</t>
  </si>
  <si>
    <t>DH0049</t>
  </si>
  <si>
    <t>DH0050</t>
  </si>
  <si>
    <t>DH0051</t>
  </si>
  <si>
    <t>DH0052</t>
  </si>
  <si>
    <t>DH0053</t>
  </si>
  <si>
    <t>DH0054</t>
  </si>
  <si>
    <t>DH0055</t>
  </si>
  <si>
    <t>DH0056</t>
  </si>
  <si>
    <t>DH0057</t>
  </si>
  <si>
    <t>DH0058</t>
  </si>
  <si>
    <t>DH0059</t>
  </si>
  <si>
    <t>DH0060</t>
  </si>
  <si>
    <t>DH0061</t>
  </si>
  <si>
    <t>DH0062</t>
  </si>
  <si>
    <t>DH0063</t>
  </si>
  <si>
    <t>DH0064</t>
  </si>
  <si>
    <t>DH0065</t>
  </si>
  <si>
    <t>DH0066</t>
  </si>
  <si>
    <t>DH0067</t>
  </si>
  <si>
    <t>DH0068</t>
  </si>
  <si>
    <t>DH0069</t>
  </si>
  <si>
    <t>DH0070</t>
  </si>
  <si>
    <t>DH0071</t>
  </si>
  <si>
    <t>DH0072</t>
  </si>
  <si>
    <t>DH0073</t>
  </si>
  <si>
    <t>DH0074</t>
  </si>
  <si>
    <t>DH0075</t>
  </si>
  <si>
    <t>DH0076</t>
  </si>
  <si>
    <t>DH0077</t>
  </si>
  <si>
    <t>DH0078</t>
  </si>
  <si>
    <t>DH0079</t>
  </si>
  <si>
    <t>DH0080</t>
  </si>
  <si>
    <t>DH0081</t>
  </si>
  <si>
    <t>DH0082</t>
  </si>
  <si>
    <t>DH0083</t>
  </si>
  <si>
    <t>DH0084</t>
  </si>
  <si>
    <t>DH0085</t>
  </si>
  <si>
    <t>DH0086</t>
  </si>
  <si>
    <t>DH0087</t>
  </si>
  <si>
    <t>DH0088</t>
  </si>
  <si>
    <t>DH0089</t>
  </si>
  <si>
    <t>DH0090</t>
  </si>
  <si>
    <t>DH0091</t>
  </si>
  <si>
    <t>DH0092</t>
  </si>
  <si>
    <t>DH0093</t>
  </si>
  <si>
    <t>DH0094</t>
  </si>
  <si>
    <t>DH0095</t>
  </si>
  <si>
    <t>DH0096</t>
  </si>
  <si>
    <t>Số lượng</t>
  </si>
  <si>
    <t>Tổng Trọng lượng</t>
  </si>
  <si>
    <t>Giá bán/gói</t>
  </si>
  <si>
    <t>Thành tiền</t>
  </si>
  <si>
    <t>Tổng vốn</t>
  </si>
  <si>
    <t>Tổng lãi</t>
  </si>
  <si>
    <t>Giảm giá</t>
  </si>
  <si>
    <t>Lãi sau giảm</t>
  </si>
  <si>
    <t>Loại dòng</t>
  </si>
  <si>
    <t>Chi tiết combo</t>
  </si>
  <si>
    <t>Cột vàng là để nhập: A, D, E, F</t>
  </si>
  <si>
    <t>Lựa chọn ở cột: A, D, E</t>
  </si>
  <si>
    <r>
      <rPr>
        <rFont val="Arial"/>
        <color theme="1"/>
        <sz val="10.0"/>
      </rPr>
      <t xml:space="preserve">Cột xám là tự tính, áp dụng công thức có sẵn từ những ô trên =&gt; </t>
    </r>
    <r>
      <rPr>
        <rFont val="Arial"/>
        <b/>
        <color theme="1"/>
        <sz val="10.0"/>
      </rPr>
      <t>Có thể copy xuống</t>
    </r>
  </si>
  <si>
    <t>121g</t>
  </si>
  <si>
    <t>108g</t>
  </si>
  <si>
    <t>80g</t>
  </si>
  <si>
    <t>135g</t>
  </si>
  <si>
    <t>120g</t>
  </si>
  <si>
    <t>136g</t>
  </si>
  <si>
    <t>115g</t>
  </si>
  <si>
    <t>183g</t>
  </si>
  <si>
    <t>Thăn bò tây bắc</t>
  </si>
  <si>
    <t>190g</t>
  </si>
  <si>
    <t>140g</t>
  </si>
  <si>
    <t>180g</t>
  </si>
  <si>
    <t>195g</t>
  </si>
  <si>
    <t>170g</t>
  </si>
  <si>
    <t>Phương Phan</t>
  </si>
  <si>
    <t>HOÁ ĐƠN 
(MealFitVN)</t>
  </si>
  <si>
    <t>Thông tin thanh toán</t>
  </si>
  <si>
    <t>Chỉ cần chọn Mã đơn ở B2. Tên khách ở E2 là tuỳ chọn để kiểm tra lại trước khi gửi.</t>
  </si>
  <si>
    <t>Tên KH (tuỳ chọn)</t>
  </si>
  <si>
    <t>Ngân hàng quốc tế VIB</t>
  </si>
  <si>
    <t>Khách theo đơn</t>
  </si>
  <si>
    <t>Tên người nhận: Phạm Thị Linh Uyên</t>
  </si>
  <si>
    <t>NV giới thiệu</t>
  </si>
  <si>
    <t xml:space="preserve">Số tài khoản: 865884858 </t>
  </si>
  <si>
    <t>Tiền hàng</t>
  </si>
  <si>
    <t>Mã QR thanh toán</t>
  </si>
  <si>
    <t>TT thanh toán</t>
  </si>
  <si>
    <t>TT giao hàng</t>
  </si>
  <si>
    <t>Tổng tiền sau giảm</t>
  </si>
  <si>
    <t>Phí ship (ước tính)</t>
  </si>
  <si>
    <t>LƯU Ý là chỉ chọn ô B2, tuyệt đối không thêm/xoá/sửa/cộng/trừ gì trên sheet này</t>
  </si>
  <si>
    <t>Tổng thanh toán</t>
  </si>
  <si>
    <t>SL</t>
  </si>
  <si>
    <t>Đơn giá</t>
  </si>
  <si>
    <t>Ghi chú (nếu có)</t>
  </si>
  <si>
    <t>Gợi ý: chọn Mã đơn ở B3 rồi chụp/sao chép sheet này gửi khách. Nếu muốn kiểm tra nhanh, nhập tên khách ở E3.</t>
  </si>
  <si>
    <t>Chỉ số</t>
  </si>
  <si>
    <t>Giá trị</t>
  </si>
  <si>
    <t>Tổng đơn</t>
  </si>
  <si>
    <t>Tổng Doanh thu</t>
  </si>
  <si>
    <t>Doanh thu thực (trừ ship - sau giảm)</t>
  </si>
  <si>
    <t>Còn phải thu</t>
  </si>
  <si>
    <t>Tổng Phí ship</t>
  </si>
  <si>
    <t>DANH MỤC HÀNG HOÁ / TỒN KHO</t>
  </si>
  <si>
    <t>Thêm mọi mặt hàng tồn kho vào đây: nguyên liệu, gia vị, thành phẩm. Barcode có thể dùng chính Mã hàng nếu máy quét chưa có tem riêng.</t>
  </si>
  <si>
    <t>Mã hàng</t>
  </si>
  <si>
    <t>Barcode</t>
  </si>
  <si>
    <t>Tên hàng</t>
  </si>
  <si>
    <t>Nhóm hàng</t>
  </si>
  <si>
    <t>Loại hàng</t>
  </si>
  <si>
    <t>Đơn vị</t>
  </si>
  <si>
    <t>Quản lý theo lô?</t>
  </si>
  <si>
    <t>Áp dụng FEFO?</t>
  </si>
  <si>
    <t>HSD mặc định (ngày)</t>
  </si>
  <si>
    <t>Tồn tối thiểu</t>
  </si>
  <si>
    <t>Liên kết món/công thức</t>
  </si>
  <si>
    <t>TP001</t>
  </si>
  <si>
    <t>Meal Prep</t>
  </si>
  <si>
    <t>Thành phẩm</t>
  </si>
  <si>
    <t>phần/gói</t>
  </si>
  <si>
    <t>Có</t>
  </si>
  <si>
    <t>Món bán sẵn / thành phẩm</t>
  </si>
  <si>
    <t>TP002</t>
  </si>
  <si>
    <t>TP003</t>
  </si>
  <si>
    <t>TP004</t>
  </si>
  <si>
    <t>TP005</t>
  </si>
  <si>
    <t>TP006</t>
  </si>
  <si>
    <t>TP007</t>
  </si>
  <si>
    <t>TP008</t>
  </si>
  <si>
    <t>TP009</t>
  </si>
  <si>
    <t>TP010</t>
  </si>
  <si>
    <t>TP011</t>
  </si>
  <si>
    <t>TP012</t>
  </si>
  <si>
    <t>TP013</t>
  </si>
  <si>
    <t>TP014</t>
  </si>
  <si>
    <t>Cá hồi ??</t>
  </si>
  <si>
    <t>GV001</t>
  </si>
  <si>
    <t>Gia vị</t>
  </si>
  <si>
    <t>Gia vị / seasoning / dry stock</t>
  </si>
  <si>
    <t>GV002</t>
  </si>
  <si>
    <t>Bịch</t>
  </si>
  <si>
    <t>GV003</t>
  </si>
  <si>
    <t>GV004</t>
  </si>
  <si>
    <t>GV005</t>
  </si>
  <si>
    <t>GV006</t>
  </si>
  <si>
    <t>GV007</t>
  </si>
  <si>
    <t>GV008</t>
  </si>
  <si>
    <t>GV009</t>
  </si>
  <si>
    <t>GV010</t>
  </si>
  <si>
    <t>GV011</t>
  </si>
  <si>
    <t>GV012</t>
  </si>
  <si>
    <t>GV013</t>
  </si>
  <si>
    <t>GV014</t>
  </si>
  <si>
    <t>GV015</t>
  </si>
  <si>
    <t>GV016</t>
  </si>
  <si>
    <t>GV017</t>
  </si>
  <si>
    <t>GV018</t>
  </si>
  <si>
    <t>Lá húng quế</t>
  </si>
  <si>
    <t>GV019</t>
  </si>
  <si>
    <t>Lá hương thảo</t>
  </si>
  <si>
    <t>GV020</t>
  </si>
  <si>
    <t>Kinh giới tây</t>
  </si>
  <si>
    <t>GV021</t>
  </si>
  <si>
    <t>GV022</t>
  </si>
  <si>
    <t>GV023</t>
  </si>
  <si>
    <t>GV024</t>
  </si>
  <si>
    <t>GV025</t>
  </si>
  <si>
    <t>Đơn vị tính</t>
  </si>
  <si>
    <t>Kho</t>
  </si>
  <si>
    <t>Nhóm đơn hàng</t>
  </si>
  <si>
    <t>Khách hàng</t>
  </si>
  <si>
    <t>Nhân viên</t>
  </si>
  <si>
    <t>Nguyên liệu</t>
  </si>
  <si>
    <t>Phần/Gói</t>
  </si>
  <si>
    <t>Vista Verde L3002</t>
  </si>
  <si>
    <t>Bao bì</t>
  </si>
  <si>
    <t>Gram</t>
  </si>
  <si>
    <t>Kg</t>
  </si>
  <si>
    <t>Lít</t>
  </si>
  <si>
    <t>ml</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</si>
</sst>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 &quot;* #,##0&quot; &quot;;&quot;-&quot;* #,##0&quot; &quot;;&quot; &quot;* &quot;-&quot;#&quot; &quot;;&quot; &quot;@&quot; &quot;"/>
    <numFmt numFmtId="165" formatCode="&quot; &quot;* #,##0.00&quot; &quot;;&quot;-&quot;* #,##0.00&quot; &quot;;&quot; &quot;* &quot;-&quot;#&quot; &quot;;&quot; &quot;@&quot; &quot;"/>
    <numFmt numFmtId="166" formatCode="dd&quot;/&quot;mm&quot;/&quot;yyyy"/>
    <numFmt numFmtId="167" formatCode="dd/mm/yyyy"/>
    <numFmt numFmtId="168" formatCode="_-* #,##0_-;\-* #,##0_-;_-* &quot;-&quot;??_-;_-@"/>
    <numFmt numFmtId="169" formatCode="M/d/yyyy"/>
  </numFmts>
  <fonts count="40">
    <font>
      <sz val="11.0"/>
      <color theme="1"/>
      <name val="Calibri"/>
      <scheme val="minor"/>
    </font>
    <font>
      <b/>
      <sz val="10.0"/>
      <color rgb="FF000000"/>
      <name val="Arial"/>
    </font>
    <font/>
    <font>
      <sz val="10.0"/>
      <color theme="1"/>
      <name val="Arial"/>
    </font>
    <font>
      <sz val="10.0"/>
      <color rgb="FF000000"/>
      <name val="Arial"/>
    </font>
    <font>
      <b/>
      <sz val="10.0"/>
      <color rgb="FFFF0000"/>
      <name val="Arial"/>
    </font>
    <font>
      <b/>
      <sz val="10.0"/>
      <color rgb="FFFFFFFF"/>
      <name val="Arial"/>
    </font>
    <font>
      <b/>
      <sz val="10.0"/>
      <color theme="1"/>
      <name val="Arial"/>
    </font>
    <font>
      <color theme="1"/>
      <name val="Calibri"/>
      <scheme val="minor"/>
    </font>
    <font>
      <sz val="10.0"/>
      <color theme="1"/>
      <name val="Calibri"/>
      <scheme val="minor"/>
    </font>
    <font>
      <color theme="1"/>
      <name val="Arial"/>
    </font>
    <font>
      <b/>
      <sz val="10.0"/>
      <color theme="1"/>
      <name val="Calibri"/>
      <scheme val="minor"/>
    </font>
    <font>
      <b/>
      <color theme="1"/>
      <name val="Arial"/>
    </font>
    <font>
      <color rgb="FF000000"/>
      <name val="Arial"/>
    </font>
    <font>
      <sz val="11.0"/>
      <color rgb="FF000000"/>
      <name val="Calibri"/>
    </font>
    <font>
      <sz val="11.0"/>
      <color theme="1"/>
      <name val="Calibri"/>
    </font>
    <font>
      <sz val="11.0"/>
      <color theme="1"/>
      <name val="Arial"/>
    </font>
    <font>
      <b/>
      <color rgb="FFFFFFFF"/>
      <name val="Calibri"/>
      <scheme val="minor"/>
    </font>
    <font>
      <b/>
      <sz val="11.0"/>
      <color theme="1"/>
      <name val="Calibri"/>
    </font>
    <font>
      <b/>
      <color rgb="FF000000"/>
      <name val="Arial"/>
    </font>
    <font>
      <sz val="9.0"/>
      <color theme="1"/>
      <name val="Arial"/>
    </font>
    <font>
      <b/>
      <sz val="11.0"/>
      <color theme="1"/>
      <name val="Arial"/>
    </font>
    <font>
      <sz val="10.0"/>
      <color rgb="FFFF0000"/>
      <name val="Arial"/>
    </font>
    <font>
      <b/>
      <i/>
      <sz val="10.0"/>
      <color rgb="FFFFFFFF"/>
      <name val="Arial"/>
    </font>
    <font>
      <b/>
      <i/>
      <sz val="8.0"/>
      <color theme="1"/>
      <name val="Arial"/>
    </font>
    <font>
      <b/>
      <color rgb="FFFFFFFF"/>
      <name val="Arial"/>
    </font>
    <font>
      <sz val="10.0"/>
      <color rgb="FF980000"/>
      <name val="Arial"/>
    </font>
    <font>
      <b/>
      <sz val="21.0"/>
      <color rgb="FF000000"/>
      <name val="Montserrat"/>
    </font>
    <font>
      <b/>
      <sz val="14.0"/>
      <color theme="1"/>
      <name val="Montserrat"/>
    </font>
    <font>
      <sz val="10.0"/>
      <color theme="1"/>
      <name val="Montserrat"/>
    </font>
    <font>
      <b/>
      <sz val="10.0"/>
      <color theme="1"/>
      <name val="Montserrat"/>
    </font>
    <font>
      <b/>
      <sz val="10.0"/>
      <color rgb="FF000000"/>
      <name val="Montserrat"/>
    </font>
    <font>
      <b/>
      <sz val="10.0"/>
      <color rgb="FFFFFFFF"/>
      <name val="Montserrat"/>
    </font>
    <font>
      <b/>
      <i/>
      <sz val="10.0"/>
      <color theme="1"/>
      <name val="Montserrat"/>
    </font>
    <font>
      <b/>
      <i/>
      <sz val="9.0"/>
      <color theme="1"/>
      <name val="Montserrat"/>
    </font>
    <font>
      <b/>
      <sz val="10.0"/>
      <color rgb="FFFF0000"/>
      <name val="Montserrat"/>
    </font>
    <font>
      <i/>
      <sz val="10.0"/>
      <color theme="1"/>
      <name val="Montserrat"/>
    </font>
    <font>
      <b/>
      <color rgb="FFFF0000"/>
      <name val="Arial"/>
    </font>
    <font>
      <b/>
      <sz val="10.0"/>
      <color rgb="FF000000"/>
      <name val="Calibri"/>
      <scheme val="minor"/>
    </font>
    <font>
      <b/>
      <color theme="1"/>
      <name val="Calibri"/>
      <scheme val="minor"/>
    </font>
  </fonts>
  <fills count="2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1F4E78"/>
        <bgColor rgb="FF1F4E78"/>
      </patternFill>
    </fill>
    <fill>
      <patternFill patternType="solid">
        <fgColor rgb="FFFFF2CC"/>
        <bgColor rgb="FFFFF2CC"/>
      </patternFill>
    </fill>
    <fill>
      <patternFill patternType="solid">
        <fgColor rgb="FFFF0000"/>
        <bgColor rgb="FFFF0000"/>
      </patternFill>
    </fill>
    <fill>
      <patternFill patternType="solid">
        <fgColor rgb="FFD9EAF7"/>
        <bgColor rgb="FFD9EAF7"/>
      </patternFill>
    </fill>
    <fill>
      <patternFill patternType="solid">
        <fgColor rgb="FF4A86E8"/>
        <bgColor rgb="FF4A86E8"/>
      </patternFill>
    </fill>
    <fill>
      <patternFill patternType="solid">
        <fgColor rgb="FFEFEFEF"/>
        <bgColor rgb="FFEFEFEF"/>
      </patternFill>
    </fill>
    <fill>
      <patternFill patternType="solid">
        <fgColor rgb="FFD9D9D9"/>
        <bgColor rgb="FFD9D9D9"/>
      </patternFill>
    </fill>
    <fill>
      <patternFill patternType="solid">
        <fgColor rgb="FFF6F8F9"/>
        <bgColor rgb="FFF6F8F9"/>
      </patternFill>
    </fill>
    <fill>
      <patternFill patternType="solid">
        <fgColor rgb="FFEDEDED"/>
        <bgColor rgb="FFEDEDED"/>
      </patternFill>
    </fill>
    <fill>
      <patternFill patternType="solid">
        <fgColor rgb="FFD9EAD3"/>
        <bgColor rgb="FFD9EAD3"/>
      </patternFill>
    </fill>
    <fill>
      <patternFill patternType="solid">
        <fgColor rgb="FF6AA84F"/>
        <bgColor rgb="FF6AA84F"/>
      </patternFill>
    </fill>
    <fill>
      <patternFill patternType="solid">
        <fgColor rgb="FF38761D"/>
        <bgColor rgb="FF38761D"/>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F4CCCC"/>
        <bgColor rgb="FFF4CCCC"/>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border>
    <border>
      <left style="thin">
        <color rgb="FF000000"/>
      </left>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0" fillId="0" fontId="3" numFmtId="0" xfId="0" applyFont="1"/>
    <xf borderId="4" fillId="0" fontId="3" numFmtId="0" xfId="0" applyBorder="1" applyFont="1"/>
    <xf borderId="4" fillId="0" fontId="3" numFmtId="164" xfId="0" applyBorder="1" applyFont="1" applyNumberFormat="1"/>
    <xf borderId="4" fillId="2" fontId="1" numFmtId="0" xfId="0" applyBorder="1" applyFill="1" applyFont="1"/>
    <xf borderId="4" fillId="0" fontId="1" numFmtId="0" xfId="0" applyBorder="1" applyFont="1"/>
    <xf borderId="4" fillId="0" fontId="3" numFmtId="1" xfId="0" applyBorder="1" applyFont="1" applyNumberFormat="1"/>
    <xf borderId="4" fillId="0" fontId="1" numFmtId="1" xfId="0" applyBorder="1" applyFont="1" applyNumberFormat="1"/>
    <xf borderId="4" fillId="0" fontId="3" numFmtId="164" xfId="0" applyAlignment="1" applyBorder="1" applyFont="1" applyNumberFormat="1">
      <alignment readingOrder="0"/>
    </xf>
    <xf borderId="4" fillId="0" fontId="3" numFmtId="0" xfId="0" applyAlignment="1" applyBorder="1" applyFont="1">
      <alignment readingOrder="0"/>
    </xf>
    <xf borderId="0" fillId="0" fontId="3" numFmtId="164" xfId="0" applyFont="1" applyNumberFormat="1"/>
    <xf borderId="4" fillId="2" fontId="1" numFmtId="0" xfId="0" applyAlignment="1" applyBorder="1" applyFont="1">
      <alignment readingOrder="0"/>
    </xf>
    <xf borderId="4" fillId="0" fontId="4" numFmtId="0" xfId="0" applyAlignment="1" applyBorder="1" applyFont="1">
      <alignment readingOrder="0"/>
    </xf>
    <xf borderId="4" fillId="0" fontId="4" numFmtId="1" xfId="0" applyBorder="1" applyFont="1" applyNumberFormat="1"/>
    <xf borderId="4" fillId="0" fontId="1" numFmtId="164" xfId="0" applyBorder="1" applyFont="1" applyNumberFormat="1"/>
    <xf borderId="4" fillId="0" fontId="1" numFmtId="0" xfId="0" applyAlignment="1" applyBorder="1" applyFont="1">
      <alignment horizontal="center"/>
    </xf>
    <xf borderId="5" fillId="0" fontId="1" numFmtId="0" xfId="0" applyAlignment="1" applyBorder="1" applyFont="1">
      <alignment horizontal="center"/>
    </xf>
    <xf borderId="0" fillId="0" fontId="1" numFmtId="0" xfId="0" applyFont="1"/>
    <xf borderId="6" fillId="0" fontId="3" numFmtId="0" xfId="0" applyBorder="1" applyFont="1"/>
    <xf borderId="0" fillId="0" fontId="3" numFmtId="1" xfId="0" applyFont="1" applyNumberFormat="1"/>
    <xf borderId="6" fillId="0" fontId="1" numFmtId="0" xfId="0" applyBorder="1" applyFont="1"/>
    <xf borderId="4" fillId="0" fontId="5" numFmtId="0" xfId="0" applyBorder="1" applyFont="1"/>
    <xf borderId="4" fillId="0" fontId="5" numFmtId="164" xfId="0" applyBorder="1" applyFont="1" applyNumberFormat="1"/>
    <xf borderId="6" fillId="0" fontId="5" numFmtId="164" xfId="0" applyBorder="1" applyFont="1" applyNumberFormat="1"/>
    <xf borderId="7" fillId="0" fontId="3" numFmtId="0" xfId="0" applyAlignment="1" applyBorder="1" applyFont="1">
      <alignment readingOrder="0"/>
    </xf>
    <xf borderId="7" fillId="0" fontId="3" numFmtId="164" xfId="0" applyAlignment="1" applyBorder="1" applyFont="1" applyNumberFormat="1">
      <alignment readingOrder="0"/>
    </xf>
    <xf borderId="7" fillId="0" fontId="3" numFmtId="0" xfId="0" applyBorder="1" applyFont="1"/>
    <xf borderId="7" fillId="0" fontId="3" numFmtId="164" xfId="0" applyBorder="1" applyFont="1" applyNumberFormat="1"/>
    <xf borderId="8" fillId="2" fontId="3" numFmtId="0" xfId="0" applyBorder="1" applyFont="1"/>
    <xf borderId="8" fillId="2" fontId="3" numFmtId="164" xfId="0" applyBorder="1" applyFont="1" applyNumberFormat="1"/>
    <xf borderId="8" fillId="2" fontId="3" numFmtId="1" xfId="0" applyBorder="1" applyFont="1" applyNumberFormat="1"/>
    <xf borderId="4" fillId="2" fontId="3" numFmtId="0" xfId="0" applyBorder="1" applyFont="1"/>
    <xf borderId="4" fillId="2" fontId="3" numFmtId="164" xfId="0" applyBorder="1" applyFont="1" applyNumberFormat="1"/>
    <xf borderId="4" fillId="2" fontId="3" numFmtId="1" xfId="0" applyBorder="1" applyFont="1" applyNumberFormat="1"/>
    <xf borderId="0" fillId="0" fontId="1" numFmtId="0" xfId="0" applyAlignment="1" applyFont="1">
      <alignment horizontal="center"/>
    </xf>
    <xf borderId="4" fillId="3" fontId="1" numFmtId="0" xfId="0" applyBorder="1" applyFill="1" applyFont="1"/>
    <xf borderId="0" fillId="0" fontId="1" numFmtId="164" xfId="0" applyFont="1" applyNumberFormat="1"/>
    <xf borderId="0" fillId="0" fontId="1" numFmtId="165" xfId="0" applyFont="1" applyNumberFormat="1"/>
    <xf borderId="6" fillId="0" fontId="1" numFmtId="164" xfId="0" applyBorder="1" applyFont="1" applyNumberFormat="1"/>
    <xf borderId="1" fillId="0" fontId="3" numFmtId="0" xfId="0" applyBorder="1" applyFont="1"/>
    <xf borderId="1" fillId="0" fontId="1" numFmtId="164" xfId="0" applyBorder="1" applyFont="1" applyNumberFormat="1"/>
    <xf borderId="4" fillId="0" fontId="5" numFmtId="164" xfId="0" applyAlignment="1" applyBorder="1" applyFont="1" applyNumberFormat="1">
      <alignment readingOrder="0"/>
    </xf>
    <xf borderId="4" fillId="4" fontId="6" numFmtId="0" xfId="0" applyAlignment="1" applyBorder="1" applyFill="1" applyFont="1">
      <alignment horizontal="center" readingOrder="0" shrinkToFit="0" vertical="bottom" wrapText="0"/>
    </xf>
    <xf borderId="4" fillId="5" fontId="7" numFmtId="0" xfId="0" applyAlignment="1" applyBorder="1" applyFill="1" applyFont="1">
      <alignment horizontal="left" readingOrder="0" shrinkToFit="0" vertical="bottom" wrapText="0"/>
    </xf>
    <xf borderId="4" fillId="5" fontId="3" numFmtId="0" xfId="0" applyAlignment="1" applyBorder="1" applyFont="1">
      <alignment shrinkToFit="0" vertical="bottom" wrapText="0"/>
    </xf>
    <xf borderId="0" fillId="6" fontId="6" numFmtId="0" xfId="0" applyAlignment="1" applyFill="1" applyFont="1">
      <alignment readingOrder="0"/>
    </xf>
    <xf borderId="4" fillId="5" fontId="7" numFmtId="0" xfId="0" applyAlignment="1" applyBorder="1" applyFont="1">
      <alignment readingOrder="0" shrinkToFit="0" vertical="bottom" wrapText="0"/>
    </xf>
    <xf borderId="4" fillId="5" fontId="3" numFmtId="0" xfId="0" applyAlignment="1" applyBorder="1" applyFont="1">
      <alignment readingOrder="0" shrinkToFit="0" vertical="bottom" wrapText="0"/>
    </xf>
    <xf borderId="4" fillId="5" fontId="7" numFmtId="0" xfId="0" applyAlignment="1" applyBorder="1" applyFont="1">
      <alignment shrinkToFit="0" vertical="bottom" wrapText="0"/>
    </xf>
    <xf borderId="1" fillId="4" fontId="6" numFmtId="0" xfId="0" applyAlignment="1" applyBorder="1" applyFont="1">
      <alignment horizontal="center" readingOrder="0" shrinkToFit="0" vertical="center" wrapText="0"/>
    </xf>
    <xf borderId="0" fillId="0" fontId="8" numFmtId="0" xfId="0" applyAlignment="1" applyFont="1">
      <alignment vertical="center"/>
    </xf>
    <xf borderId="4" fillId="7" fontId="7" numFmtId="0" xfId="0" applyAlignment="1" applyBorder="1" applyFill="1" applyFont="1">
      <alignment horizontal="center" readingOrder="0" vertical="center"/>
    </xf>
    <xf borderId="4" fillId="0" fontId="3" numFmtId="0" xfId="0" applyAlignment="1" applyBorder="1" applyFont="1">
      <alignment horizontal="left" readingOrder="0" shrinkToFit="0" vertical="center" wrapText="1"/>
    </xf>
    <xf borderId="4" fillId="7" fontId="7" numFmtId="0" xfId="0" applyAlignment="1" applyBorder="1" applyFont="1">
      <alignment horizontal="center" shrinkToFit="0" vertical="center" wrapText="1"/>
    </xf>
    <xf borderId="4" fillId="0" fontId="3" numFmtId="0" xfId="0" applyAlignment="1" applyBorder="1" applyFont="1">
      <alignment shrinkToFit="0" vertical="center" wrapText="1"/>
    </xf>
    <xf borderId="0" fillId="0" fontId="8" numFmtId="0" xfId="0" applyAlignment="1" applyFont="1">
      <alignment horizontal="center" vertical="center"/>
    </xf>
    <xf borderId="0" fillId="0" fontId="8" numFmtId="0" xfId="0" applyAlignment="1" applyFont="1">
      <alignment shrinkToFit="0" vertical="center" wrapText="1"/>
    </xf>
    <xf borderId="4" fillId="8" fontId="6" numFmtId="0" xfId="0" applyBorder="1" applyFill="1" applyFont="1"/>
    <xf borderId="4" fillId="8" fontId="6" numFmtId="0" xfId="0" applyAlignment="1" applyBorder="1" applyFont="1">
      <alignment horizontal="center"/>
    </xf>
    <xf borderId="4" fillId="8" fontId="6" numFmtId="0" xfId="0" applyAlignment="1" applyBorder="1" applyFont="1">
      <alignment horizontal="center" readingOrder="0"/>
    </xf>
    <xf borderId="0" fillId="0" fontId="9" numFmtId="0" xfId="0" applyFont="1"/>
    <xf borderId="4" fillId="5" fontId="7" numFmtId="0" xfId="0" applyBorder="1" applyFont="1"/>
    <xf borderId="4" fillId="5" fontId="3" numFmtId="164" xfId="0" applyAlignment="1" applyBorder="1" applyFont="1" applyNumberFormat="1">
      <alignment horizontal="center"/>
    </xf>
    <xf borderId="4" fillId="9" fontId="3" numFmtId="164" xfId="0" applyAlignment="1" applyBorder="1" applyFill="1" applyFont="1" applyNumberFormat="1">
      <alignment horizontal="center"/>
    </xf>
    <xf borderId="4" fillId="5" fontId="3" numFmtId="164" xfId="0" applyBorder="1" applyFont="1" applyNumberFormat="1"/>
    <xf borderId="4" fillId="9" fontId="3" numFmtId="164" xfId="0" applyBorder="1" applyFont="1" applyNumberFormat="1"/>
    <xf borderId="4" fillId="5" fontId="1" numFmtId="0" xfId="0" applyAlignment="1" applyBorder="1" applyFont="1">
      <alignment readingOrder="0"/>
    </xf>
    <xf borderId="4" fillId="5" fontId="1" numFmtId="0" xfId="0" applyBorder="1" applyFont="1"/>
    <xf borderId="4" fillId="5" fontId="7" numFmtId="0" xfId="0" applyAlignment="1" applyBorder="1" applyFont="1">
      <alignment readingOrder="0"/>
    </xf>
    <xf borderId="4" fillId="5" fontId="3" numFmtId="164" xfId="0" applyAlignment="1" applyBorder="1" applyFont="1" applyNumberFormat="1">
      <alignment horizontal="center" readingOrder="0"/>
    </xf>
    <xf borderId="4" fillId="5" fontId="3" numFmtId="164" xfId="0" applyAlignment="1" applyBorder="1" applyFont="1" applyNumberFormat="1">
      <alignment readingOrder="0"/>
    </xf>
    <xf borderId="4" fillId="5" fontId="7" numFmtId="0" xfId="0" applyAlignment="1" applyBorder="1" applyFont="1">
      <alignment vertical="bottom"/>
    </xf>
    <xf borderId="4" fillId="5" fontId="10" numFmtId="164" xfId="0" applyAlignment="1" applyBorder="1" applyFont="1" applyNumberFormat="1">
      <alignment horizontal="center" vertical="bottom"/>
    </xf>
    <xf borderId="4" fillId="9" fontId="10" numFmtId="164" xfId="0" applyAlignment="1" applyBorder="1" applyFont="1" applyNumberFormat="1">
      <alignment horizontal="center" vertical="bottom"/>
    </xf>
    <xf borderId="4" fillId="5" fontId="5" numFmtId="0" xfId="0" applyAlignment="1" applyBorder="1" applyFont="1">
      <alignment vertical="bottom"/>
    </xf>
    <xf borderId="4" fillId="5" fontId="10" numFmtId="164" xfId="0" applyAlignment="1" applyBorder="1" applyFont="1" applyNumberFormat="1">
      <alignment horizontal="center" readingOrder="0" vertical="bottom"/>
    </xf>
    <xf borderId="0" fillId="0" fontId="11" numFmtId="0" xfId="0" applyFont="1"/>
    <xf borderId="0" fillId="0" fontId="12" numFmtId="3" xfId="0" applyAlignment="1" applyFont="1" applyNumberFormat="1">
      <alignment horizontal="center" readingOrder="0" shrinkToFit="0" vertical="bottom" wrapText="0"/>
    </xf>
    <xf borderId="0" fillId="0" fontId="12" numFmtId="0" xfId="0" applyAlignment="1" applyFont="1">
      <alignment horizontal="center" readingOrder="0" shrinkToFit="0" vertical="bottom" wrapText="0"/>
    </xf>
    <xf borderId="4" fillId="9" fontId="10" numFmtId="0" xfId="0" applyAlignment="1" applyBorder="1" applyFont="1">
      <alignment horizontal="left" shrinkToFit="0" vertical="bottom" wrapText="0"/>
    </xf>
    <xf borderId="4" fillId="5" fontId="10" numFmtId="0" xfId="0" applyAlignment="1" applyBorder="1" applyFont="1">
      <alignment shrinkToFit="0" vertical="bottom" wrapText="0"/>
    </xf>
    <xf borderId="4" fillId="9" fontId="10" numFmtId="3" xfId="0" applyAlignment="1" applyBorder="1" applyFont="1" applyNumberFormat="1">
      <alignment shrinkToFit="0" vertical="bottom" wrapText="0"/>
    </xf>
    <xf borderId="4" fillId="5" fontId="10" numFmtId="0" xfId="0" applyAlignment="1" applyBorder="1" applyFont="1">
      <alignment readingOrder="0" shrinkToFit="0" vertical="bottom" wrapText="0"/>
    </xf>
    <xf borderId="4" fillId="9" fontId="3" numFmtId="3" xfId="0" applyAlignment="1" applyBorder="1" applyFont="1" applyNumberFormat="1">
      <alignment shrinkToFit="0" vertical="center" wrapText="0"/>
    </xf>
    <xf borderId="4" fillId="9" fontId="13" numFmtId="0" xfId="0" applyAlignment="1" applyBorder="1" applyFont="1">
      <alignment horizontal="left" shrinkToFit="0" vertical="bottom" wrapText="0"/>
    </xf>
    <xf borderId="4" fillId="9" fontId="13" numFmtId="3" xfId="0" applyAlignment="1" applyBorder="1" applyFont="1" applyNumberFormat="1">
      <alignment shrinkToFit="0" vertical="bottom" wrapText="0"/>
    </xf>
    <xf borderId="4" fillId="9" fontId="10" numFmtId="3" xfId="0" applyAlignment="1" applyBorder="1" applyFont="1" applyNumberFormat="1">
      <alignment readingOrder="0" shrinkToFit="0" vertical="bottom" wrapText="0"/>
    </xf>
    <xf borderId="4" fillId="9" fontId="14" numFmtId="3" xfId="0" applyAlignment="1" applyBorder="1" applyFont="1" applyNumberFormat="1">
      <alignment shrinkToFit="0" vertical="bottom" wrapText="0"/>
    </xf>
    <xf borderId="4" fillId="9" fontId="15" numFmtId="3" xfId="0" applyAlignment="1" applyBorder="1" applyFont="1" applyNumberFormat="1">
      <alignment shrinkToFit="0" vertical="bottom" wrapText="0"/>
    </xf>
    <xf borderId="4" fillId="10" fontId="10" numFmtId="0" xfId="0" applyAlignment="1" applyBorder="1" applyFill="1" applyFont="1">
      <alignment shrinkToFit="0" vertical="bottom" wrapText="0"/>
    </xf>
    <xf borderId="4" fillId="10" fontId="10" numFmtId="0" xfId="0" applyAlignment="1" applyBorder="1" applyFont="1">
      <alignment readingOrder="0" shrinkToFit="0" vertical="bottom" wrapText="0"/>
    </xf>
    <xf borderId="4" fillId="9" fontId="16" numFmtId="0" xfId="0" applyAlignment="1" applyBorder="1" applyFont="1">
      <alignment shrinkToFit="0" vertical="bottom" wrapText="0"/>
    </xf>
    <xf borderId="4" fillId="3" fontId="16" numFmtId="0" xfId="0" applyAlignment="1" applyBorder="1" applyFont="1">
      <alignment shrinkToFit="0" vertical="bottom" wrapText="0"/>
    </xf>
    <xf borderId="4" fillId="9" fontId="15" numFmtId="3" xfId="0" applyAlignment="1" applyBorder="1" applyFont="1" applyNumberFormat="1">
      <alignment horizontal="right" shrinkToFit="0" vertical="bottom" wrapText="0"/>
    </xf>
    <xf borderId="4" fillId="11" fontId="16" numFmtId="0" xfId="0" applyAlignment="1" applyBorder="1" applyFill="1" applyFont="1">
      <alignment shrinkToFit="0" vertical="bottom" wrapText="0"/>
    </xf>
    <xf borderId="4" fillId="11" fontId="16" numFmtId="0" xfId="0" applyAlignment="1" applyBorder="1" applyFont="1">
      <alignment readingOrder="0" shrinkToFit="0" vertical="bottom" wrapText="0"/>
    </xf>
    <xf borderId="4" fillId="11" fontId="16" numFmtId="0" xfId="0" applyAlignment="1" applyBorder="1" applyFont="1">
      <alignment shrinkToFit="0" vertical="bottom" wrapText="0"/>
    </xf>
    <xf borderId="1" fillId="4" fontId="6" numFmtId="0" xfId="0" applyAlignment="1" applyBorder="1" applyFont="1">
      <alignment horizontal="center" vertical="center"/>
    </xf>
    <xf borderId="0" fillId="0" fontId="12" numFmtId="3" xfId="0" applyAlignment="1" applyFont="1" applyNumberFormat="1">
      <alignment horizontal="center" readingOrder="0" vertical="center"/>
    </xf>
    <xf borderId="0" fillId="0" fontId="12" numFmtId="3" xfId="0" applyAlignment="1" applyFont="1" applyNumberFormat="1">
      <alignment horizontal="center" vertical="center"/>
    </xf>
    <xf borderId="0" fillId="0" fontId="12" numFmtId="0" xfId="0" applyAlignment="1" applyFont="1">
      <alignment horizontal="center" vertical="center"/>
    </xf>
    <xf borderId="4" fillId="12" fontId="12" numFmtId="0" xfId="0" applyAlignment="1" applyBorder="1" applyFill="1" applyFont="1">
      <alignment horizontal="left" vertical="bottom"/>
    </xf>
    <xf borderId="4" fillId="12" fontId="10" numFmtId="0" xfId="0" applyAlignment="1" applyBorder="1" applyFont="1">
      <alignment horizontal="left" vertical="bottom"/>
    </xf>
    <xf borderId="4" fillId="9" fontId="10" numFmtId="3" xfId="0" applyAlignment="1" applyBorder="1" applyFont="1" applyNumberFormat="1">
      <alignment vertical="bottom"/>
    </xf>
    <xf borderId="4" fillId="5" fontId="10" numFmtId="3" xfId="0" applyAlignment="1" applyBorder="1" applyFont="1" applyNumberFormat="1">
      <alignment vertical="bottom"/>
    </xf>
    <xf borderId="4" fillId="12" fontId="10" numFmtId="3" xfId="0" applyAlignment="1" applyBorder="1" applyFont="1" applyNumberFormat="1">
      <alignment vertical="bottom"/>
    </xf>
    <xf borderId="0" fillId="6" fontId="17" numFmtId="0" xfId="0" applyAlignment="1" applyFont="1">
      <alignment readingOrder="0"/>
    </xf>
    <xf borderId="4" fillId="12" fontId="16" numFmtId="0" xfId="0" applyAlignment="1" applyBorder="1" applyFont="1">
      <alignment readingOrder="0" vertical="bottom"/>
    </xf>
    <xf borderId="0" fillId="0" fontId="18" numFmtId="0" xfId="0" applyFont="1"/>
    <xf borderId="0" fillId="0" fontId="15" numFmtId="0" xfId="0" applyFont="1"/>
    <xf borderId="4" fillId="0" fontId="8" numFmtId="0" xfId="0" applyBorder="1" applyFont="1"/>
    <xf borderId="4" fillId="0" fontId="12" numFmtId="3" xfId="0" applyAlignment="1" applyBorder="1" applyFont="1" applyNumberFormat="1">
      <alignment horizontal="center" shrinkToFit="0" vertical="center" wrapText="1"/>
    </xf>
    <xf borderId="4" fillId="0" fontId="19" numFmtId="3" xfId="0" applyAlignment="1" applyBorder="1" applyFont="1" applyNumberFormat="1">
      <alignment horizontal="center" shrinkToFit="0" vertical="center" wrapText="1"/>
    </xf>
    <xf borderId="4" fillId="0" fontId="12" numFmtId="0" xfId="0" applyAlignment="1" applyBorder="1" applyFont="1">
      <alignment horizontal="center" shrinkToFit="0" vertical="center" wrapText="1"/>
    </xf>
    <xf borderId="4" fillId="5" fontId="12" numFmtId="0" xfId="0" applyAlignment="1" applyBorder="1" applyFont="1">
      <alignment horizontal="center" vertical="bottom"/>
    </xf>
    <xf borderId="4" fillId="5" fontId="19" numFmtId="0" xfId="0" applyAlignment="1" applyBorder="1" applyFont="1">
      <alignment horizontal="left" vertical="bottom"/>
    </xf>
    <xf borderId="4" fillId="5" fontId="20" numFmtId="0" xfId="0" applyAlignment="1" applyBorder="1" applyFont="1">
      <alignment horizontal="center" vertical="bottom"/>
    </xf>
    <xf borderId="4" fillId="5" fontId="3" numFmtId="0" xfId="0" applyAlignment="1" applyBorder="1" applyFont="1">
      <alignment readingOrder="0" vertical="bottom"/>
    </xf>
    <xf borderId="4" fillId="5" fontId="3" numFmtId="0" xfId="0" applyAlignment="1" applyBorder="1" applyFont="1">
      <alignment horizontal="center" vertical="bottom"/>
    </xf>
    <xf borderId="4" fillId="12" fontId="10" numFmtId="3" xfId="0" applyAlignment="1" applyBorder="1" applyFont="1" applyNumberFormat="1">
      <alignment horizontal="center" vertical="bottom"/>
    </xf>
    <xf borderId="4" fillId="9" fontId="15" numFmtId="3" xfId="0" applyBorder="1" applyFont="1" applyNumberFormat="1"/>
    <xf borderId="4" fillId="9" fontId="8" numFmtId="0" xfId="0" applyBorder="1" applyFont="1"/>
    <xf borderId="4" fillId="5" fontId="12" numFmtId="0" xfId="0" applyAlignment="1" applyBorder="1" applyFont="1">
      <alignment horizontal="center" readingOrder="0" vertical="bottom"/>
    </xf>
    <xf borderId="4" fillId="5" fontId="20" numFmtId="0" xfId="0" applyAlignment="1" applyBorder="1" applyFont="1">
      <alignment horizontal="center" readingOrder="0" vertical="bottom"/>
    </xf>
    <xf borderId="4" fillId="5" fontId="3" numFmtId="0" xfId="0" applyAlignment="1" applyBorder="1" applyFont="1">
      <alignment horizontal="center" readingOrder="0" vertical="bottom"/>
    </xf>
    <xf borderId="4" fillId="5" fontId="19" numFmtId="0" xfId="0" applyAlignment="1" applyBorder="1" applyFont="1">
      <alignment horizontal="left" readingOrder="0" vertical="bottom"/>
    </xf>
    <xf borderId="4" fillId="5" fontId="21" numFmtId="0" xfId="0" applyAlignment="1" applyBorder="1" applyFont="1">
      <alignment readingOrder="0" vertical="bottom"/>
    </xf>
    <xf borderId="4" fillId="12" fontId="12" numFmtId="0" xfId="0" applyAlignment="1" applyBorder="1" applyFont="1">
      <alignment horizontal="center" vertical="bottom"/>
    </xf>
    <xf quotePrefix="1" borderId="4" fillId="5" fontId="3" numFmtId="0" xfId="0" applyAlignment="1" applyBorder="1" applyFont="1">
      <alignment readingOrder="0" shrinkToFit="0" vertical="bottom" wrapText="0"/>
    </xf>
    <xf borderId="4" fillId="5" fontId="1" numFmtId="0" xfId="0" applyAlignment="1" applyBorder="1" applyFont="1">
      <alignment readingOrder="0" shrinkToFit="0" vertical="bottom" wrapText="0"/>
    </xf>
    <xf quotePrefix="1" borderId="4" fillId="5" fontId="4" numFmtId="0" xfId="0" applyAlignment="1" applyBorder="1" applyFont="1">
      <alignment readingOrder="0" shrinkToFit="0" vertical="bottom" wrapText="0"/>
    </xf>
    <xf borderId="4" fillId="5" fontId="22" numFmtId="0" xfId="0" applyAlignment="1" applyBorder="1" applyFont="1">
      <alignment readingOrder="0" shrinkToFit="0" vertical="bottom" wrapText="0"/>
    </xf>
    <xf borderId="4" fillId="5" fontId="4" numFmtId="0" xfId="0" applyAlignment="1" applyBorder="1" applyFont="1">
      <alignment readingOrder="0" shrinkToFit="0" vertical="bottom" wrapText="0"/>
    </xf>
    <xf borderId="4" fillId="5" fontId="4" numFmtId="0" xfId="0" applyAlignment="1" applyBorder="1" applyFont="1">
      <alignment shrinkToFit="0" vertical="bottom" wrapText="0"/>
    </xf>
    <xf borderId="4" fillId="5" fontId="22" numFmtId="0" xfId="0" applyAlignment="1" applyBorder="1" applyFont="1">
      <alignment shrinkToFit="0" vertical="bottom" wrapText="0"/>
    </xf>
    <xf borderId="4" fillId="5" fontId="7" numFmtId="0" xfId="0" applyAlignment="1" applyBorder="1" applyFont="1">
      <alignment horizontal="left" readingOrder="0" shrinkToFit="0" vertical="center" wrapText="0"/>
    </xf>
    <xf borderId="4" fillId="4" fontId="6" numFmtId="0" xfId="0" applyAlignment="1" applyBorder="1" applyFont="1">
      <alignment horizontal="center" readingOrder="0" shrinkToFit="0" vertical="center" wrapText="0"/>
    </xf>
    <xf borderId="4" fillId="4" fontId="6" numFmtId="166" xfId="0" applyAlignment="1" applyBorder="1" applyFont="1" applyNumberFormat="1">
      <alignment horizontal="center" readingOrder="0" shrinkToFit="0" vertical="center" wrapText="0"/>
    </xf>
    <xf borderId="4" fillId="4" fontId="23" numFmtId="0" xfId="0" applyAlignment="1" applyBorder="1" applyFont="1">
      <alignment horizontal="center" readingOrder="0" shrinkToFit="0" vertical="center" wrapText="0"/>
    </xf>
    <xf borderId="0" fillId="0" fontId="3" numFmtId="0" xfId="0" applyAlignment="1" applyFont="1">
      <alignment vertical="center"/>
    </xf>
    <xf borderId="0" fillId="7" fontId="7" numFmtId="0" xfId="0" applyAlignment="1" applyFont="1">
      <alignment readingOrder="0" vertical="center"/>
    </xf>
    <xf borderId="0" fillId="0" fontId="9" numFmtId="0" xfId="0" applyAlignment="1" applyFont="1">
      <alignment vertical="center"/>
    </xf>
    <xf borderId="4" fillId="12" fontId="7" numFmtId="0" xfId="0" applyAlignment="1" applyBorder="1" applyFont="1">
      <alignment horizontal="center" readingOrder="0" shrinkToFit="0" vertical="center" wrapText="0"/>
    </xf>
    <xf borderId="4" fillId="5" fontId="3" numFmtId="166" xfId="0" applyAlignment="1" applyBorder="1" applyFont="1" applyNumberFormat="1">
      <alignment horizontal="center" readingOrder="0" shrinkToFit="0" vertical="center" wrapText="1"/>
    </xf>
    <xf borderId="4" fillId="5" fontId="24" numFmtId="3" xfId="0" applyAlignment="1" applyBorder="1" applyFont="1" applyNumberFormat="1">
      <alignment horizontal="left" readingOrder="0" shrinkToFit="0" vertical="center" wrapText="0"/>
    </xf>
    <xf borderId="4" fillId="12" fontId="3" numFmtId="0" xfId="0" applyAlignment="1" applyBorder="1" applyFont="1">
      <alignment horizontal="center" readingOrder="0" shrinkToFit="0" vertical="center" wrapText="0"/>
    </xf>
    <xf borderId="4" fillId="5" fontId="7" numFmtId="3" xfId="0" applyAlignment="1" applyBorder="1" applyFont="1" applyNumberFormat="1">
      <alignment horizontal="center" readingOrder="0" shrinkToFit="0" vertical="center" wrapText="0"/>
    </xf>
    <xf borderId="4" fillId="12" fontId="3" numFmtId="3" xfId="0" applyAlignment="1" applyBorder="1" applyFont="1" applyNumberFormat="1">
      <alignment horizontal="center" readingOrder="0" shrinkToFit="0" vertical="center" wrapText="0"/>
    </xf>
    <xf borderId="4" fillId="5" fontId="7" numFmtId="9" xfId="0" applyAlignment="1" applyBorder="1" applyFont="1" applyNumberFormat="1">
      <alignment horizontal="center" readingOrder="0" shrinkToFit="0" vertical="center" wrapText="0"/>
    </xf>
    <xf borderId="4" fillId="12" fontId="3" numFmtId="0" xfId="0" applyAlignment="1" applyBorder="1" applyFont="1">
      <alignment horizontal="center" shrinkToFit="0" vertical="center" wrapText="0"/>
    </xf>
    <xf borderId="4" fillId="12" fontId="22" numFmtId="3" xfId="0" applyAlignment="1" applyBorder="1" applyFont="1" applyNumberFormat="1">
      <alignment horizontal="center" readingOrder="0" shrinkToFit="0" vertical="center" wrapText="0"/>
    </xf>
    <xf borderId="4" fillId="5" fontId="3" numFmtId="0" xfId="0" applyAlignment="1" applyBorder="1" applyFont="1">
      <alignment horizontal="center" readingOrder="0" shrinkToFit="0" vertical="center" wrapText="0"/>
    </xf>
    <xf borderId="4" fillId="5" fontId="3" numFmtId="0" xfId="0" applyAlignment="1" applyBorder="1" applyFont="1">
      <alignment horizontal="left" shrinkToFit="0" vertical="center" wrapText="0"/>
    </xf>
    <xf quotePrefix="1" borderId="4" fillId="12" fontId="3" numFmtId="0" xfId="0" applyAlignment="1" applyBorder="1" applyFont="1">
      <alignment horizontal="center" readingOrder="0" shrinkToFit="0" vertical="center" wrapText="0"/>
    </xf>
    <xf borderId="4" fillId="5" fontId="22" numFmtId="3" xfId="0" applyAlignment="1" applyBorder="1" applyFont="1" applyNumberFormat="1">
      <alignment horizontal="center" readingOrder="0" shrinkToFit="0" vertical="center" wrapText="0"/>
    </xf>
    <xf borderId="0" fillId="7" fontId="3" numFmtId="0" xfId="0" applyAlignment="1" applyFont="1">
      <alignment readingOrder="0" vertical="center"/>
    </xf>
    <xf borderId="4" fillId="5" fontId="7" numFmtId="0" xfId="0" applyAlignment="1" applyBorder="1" applyFont="1">
      <alignment horizontal="center" readingOrder="0" shrinkToFit="0" vertical="center" wrapText="0"/>
    </xf>
    <xf borderId="4" fillId="5" fontId="3" numFmtId="166" xfId="0" applyAlignment="1" applyBorder="1" applyFont="1" applyNumberFormat="1">
      <alignment horizontal="center" readingOrder="0" shrinkToFit="0" vertical="center" wrapText="0"/>
    </xf>
    <xf borderId="4" fillId="5" fontId="22" numFmtId="0" xfId="0" applyAlignment="1" applyBorder="1" applyFont="1">
      <alignment horizontal="left" readingOrder="0" shrinkToFit="0" vertical="center" wrapText="0"/>
    </xf>
    <xf borderId="4" fillId="5" fontId="1" numFmtId="0" xfId="0" applyAlignment="1" applyBorder="1" applyFont="1">
      <alignment horizontal="left" readingOrder="0" shrinkToFit="0" vertical="center" wrapText="0"/>
    </xf>
    <xf borderId="4" fillId="5" fontId="7" numFmtId="0" xfId="0" applyAlignment="1" applyBorder="1" applyFont="1">
      <alignment horizontal="center" shrinkToFit="0" vertical="center" wrapText="0"/>
    </xf>
    <xf borderId="4" fillId="5" fontId="3" numFmtId="166" xfId="0" applyAlignment="1" applyBorder="1" applyFont="1" applyNumberFormat="1">
      <alignment horizontal="center" shrinkToFit="0" vertical="center" wrapText="0"/>
    </xf>
    <xf borderId="4" fillId="5" fontId="7" numFmtId="0" xfId="0" applyAlignment="1" applyBorder="1" applyFont="1">
      <alignment horizontal="left" shrinkToFit="0" vertical="center" wrapText="0"/>
    </xf>
    <xf borderId="4" fillId="12" fontId="7" numFmtId="0" xfId="0" applyAlignment="1" applyBorder="1" applyFont="1">
      <alignment horizontal="center" shrinkToFit="0" vertical="center" wrapText="0"/>
    </xf>
    <xf borderId="0" fillId="12" fontId="7" numFmtId="0" xfId="0" applyAlignment="1" applyFont="1">
      <alignment horizontal="center" shrinkToFit="0" vertical="center" wrapText="0"/>
    </xf>
    <xf borderId="0" fillId="5" fontId="3" numFmtId="166" xfId="0" applyAlignment="1" applyFont="1" applyNumberFormat="1">
      <alignment horizontal="center" shrinkToFit="0" vertical="center" wrapText="0"/>
    </xf>
    <xf borderId="0" fillId="5" fontId="3" numFmtId="0" xfId="0" applyAlignment="1" applyFont="1">
      <alignment horizontal="left" shrinkToFit="0" vertical="center" wrapText="0"/>
    </xf>
    <xf borderId="0" fillId="5" fontId="7" numFmtId="0" xfId="0" applyAlignment="1" applyFont="1">
      <alignment horizontal="left" shrinkToFit="0" vertical="center" wrapText="0"/>
    </xf>
    <xf borderId="0" fillId="5" fontId="24" numFmtId="3" xfId="0" applyAlignment="1" applyFont="1" applyNumberFormat="1">
      <alignment horizontal="left" readingOrder="0" shrinkToFit="0" vertical="center" wrapText="0"/>
    </xf>
    <xf borderId="0" fillId="12" fontId="3" numFmtId="0" xfId="0" applyAlignment="1" applyFont="1">
      <alignment horizontal="center" readingOrder="0" shrinkToFit="0" vertical="center" wrapText="0"/>
    </xf>
    <xf borderId="0" fillId="5" fontId="7" numFmtId="0" xfId="0" applyAlignment="1" applyFont="1">
      <alignment horizontal="center" shrinkToFit="0" vertical="center" wrapText="0"/>
    </xf>
    <xf borderId="0" fillId="12" fontId="3" numFmtId="0" xfId="0" applyAlignment="1" applyFont="1">
      <alignment horizontal="center" shrinkToFit="0" vertical="center" wrapText="0"/>
    </xf>
    <xf borderId="0" fillId="5" fontId="3" numFmtId="0" xfId="0" applyAlignment="1" applyFont="1">
      <alignment horizontal="center" readingOrder="0" shrinkToFit="0" vertical="center" wrapText="0"/>
    </xf>
    <xf borderId="4" fillId="4" fontId="6" numFmtId="0" xfId="0" applyAlignment="1" applyBorder="1" applyFont="1">
      <alignment horizontal="center" vertical="center"/>
    </xf>
    <xf borderId="4" fillId="4" fontId="6" numFmtId="0" xfId="0" applyAlignment="1" applyBorder="1" applyFont="1">
      <alignment horizontal="center" readingOrder="0" vertical="center"/>
    </xf>
    <xf borderId="4" fillId="4" fontId="6" numFmtId="0" xfId="0" applyAlignment="1" applyBorder="1" applyFont="1">
      <alignment horizontal="center" vertical="center"/>
    </xf>
    <xf borderId="4" fillId="4" fontId="25" numFmtId="0" xfId="0" applyAlignment="1" applyBorder="1" applyFont="1">
      <alignment horizontal="center" vertical="center"/>
    </xf>
    <xf borderId="4" fillId="5" fontId="7" numFmtId="0" xfId="0" applyAlignment="1" applyBorder="1" applyFont="1">
      <alignment horizontal="center" readingOrder="0" shrinkToFit="0" vertical="center" wrapText="0"/>
    </xf>
    <xf borderId="4" fillId="9" fontId="3" numFmtId="167" xfId="0" applyAlignment="1" applyBorder="1" applyFont="1" applyNumberFormat="1">
      <alignment horizontal="center" vertical="center"/>
    </xf>
    <xf borderId="4" fillId="12" fontId="4" numFmtId="3" xfId="0" applyAlignment="1" applyBorder="1" applyFont="1" applyNumberFormat="1">
      <alignment horizontal="left" vertical="center"/>
    </xf>
    <xf borderId="4" fillId="5" fontId="3" numFmtId="0" xfId="0" applyAlignment="1" applyBorder="1" applyFont="1">
      <alignment horizontal="left" readingOrder="0" shrinkToFit="0" vertical="center" wrapText="0"/>
    </xf>
    <xf borderId="4" fillId="5" fontId="3" numFmtId="0" xfId="0" applyAlignment="1" applyBorder="1" applyFont="1">
      <alignment horizontal="center" vertical="center"/>
    </xf>
    <xf borderId="4" fillId="5" fontId="3" numFmtId="3" xfId="0" applyAlignment="1" applyBorder="1" applyFont="1" applyNumberFormat="1">
      <alignment horizontal="center" vertical="center"/>
    </xf>
    <xf borderId="4" fillId="12" fontId="3" numFmtId="3" xfId="0" applyAlignment="1" applyBorder="1" applyFont="1" applyNumberFormat="1">
      <alignment horizontal="center" vertical="center"/>
    </xf>
    <xf borderId="4" fillId="12" fontId="3" numFmtId="9" xfId="0" applyAlignment="1" applyBorder="1" applyFont="1" applyNumberFormat="1">
      <alignment horizontal="center" vertical="center"/>
    </xf>
    <xf borderId="4" fillId="9" fontId="3" numFmtId="168" xfId="0" applyAlignment="1" applyBorder="1" applyFont="1" applyNumberFormat="1">
      <alignment horizontal="center" vertical="center"/>
    </xf>
    <xf borderId="4" fillId="5" fontId="12" numFmtId="0" xfId="0" applyAlignment="1" applyBorder="1" applyFont="1">
      <alignment horizontal="center" vertical="center"/>
    </xf>
    <xf borderId="4" fillId="5" fontId="18" numFmtId="0" xfId="0" applyAlignment="1" applyBorder="1" applyFont="1">
      <alignment shrinkToFit="0" vertical="center" wrapText="1"/>
    </xf>
    <xf borderId="4" fillId="12" fontId="3" numFmtId="3" xfId="0" applyAlignment="1" applyBorder="1" applyFont="1" applyNumberFormat="1">
      <alignment horizontal="center" readingOrder="0" vertical="center"/>
    </xf>
    <xf borderId="4" fillId="5" fontId="3" numFmtId="0" xfId="0" applyAlignment="1" applyBorder="1" applyFont="1">
      <alignment vertical="center"/>
    </xf>
    <xf borderId="4" fillId="5" fontId="3" numFmtId="0" xfId="0" applyAlignment="1" applyBorder="1" applyFont="1">
      <alignment readingOrder="0" vertical="center"/>
    </xf>
    <xf borderId="4" fillId="5" fontId="3" numFmtId="0" xfId="0" applyAlignment="1" applyBorder="1" applyFont="1">
      <alignment horizontal="center" readingOrder="0" vertical="center"/>
    </xf>
    <xf borderId="4" fillId="5" fontId="3" numFmtId="0" xfId="0" applyAlignment="1" applyBorder="1" applyFont="1">
      <alignment horizontal="center" readingOrder="0" shrinkToFit="0" vertical="center" wrapText="0"/>
    </xf>
    <xf borderId="4" fillId="5" fontId="7" numFmtId="0" xfId="0" applyAlignment="1" applyBorder="1" applyFont="1">
      <alignment horizontal="center" readingOrder="0" shrinkToFit="0" vertical="bottom" wrapText="0"/>
    </xf>
    <xf borderId="4" fillId="3" fontId="26" numFmtId="167" xfId="0" applyAlignment="1" applyBorder="1" applyFont="1" applyNumberFormat="1">
      <alignment horizontal="center" vertical="bottom"/>
    </xf>
    <xf borderId="4" fillId="3" fontId="26" numFmtId="3" xfId="0" applyAlignment="1" applyBorder="1" applyFont="1" applyNumberFormat="1">
      <alignment horizontal="left" vertical="bottom"/>
    </xf>
    <xf borderId="4" fillId="5" fontId="3" numFmtId="0" xfId="0" applyAlignment="1" applyBorder="1" applyFont="1">
      <alignment horizontal="left" readingOrder="0" shrinkToFit="0" vertical="bottom" wrapText="0"/>
    </xf>
    <xf borderId="4" fillId="5" fontId="3" numFmtId="0" xfId="0" applyAlignment="1" applyBorder="1" applyFont="1">
      <alignment horizontal="center" readingOrder="0" shrinkToFit="0" vertical="bottom" wrapText="0"/>
    </xf>
    <xf borderId="4" fillId="12" fontId="3" numFmtId="3" xfId="0" applyAlignment="1" applyBorder="1" applyFont="1" applyNumberFormat="1">
      <alignment horizontal="center" vertical="bottom"/>
    </xf>
    <xf borderId="4" fillId="12" fontId="3" numFmtId="9" xfId="0" applyAlignment="1" applyBorder="1" applyFont="1" applyNumberFormat="1">
      <alignment horizontal="center"/>
    </xf>
    <xf borderId="4" fillId="9" fontId="3" numFmtId="168" xfId="0" applyAlignment="1" applyBorder="1" applyFont="1" applyNumberFormat="1">
      <alignment horizontal="center"/>
    </xf>
    <xf borderId="4" fillId="12" fontId="3" numFmtId="9" xfId="0" applyAlignment="1" applyBorder="1" applyFont="1" applyNumberFormat="1">
      <alignment horizontal="center" readingOrder="0" vertical="center"/>
    </xf>
    <xf borderId="4" fillId="12" fontId="22" numFmtId="3" xfId="0" applyAlignment="1" applyBorder="1" applyFont="1" applyNumberFormat="1">
      <alignment horizontal="left" vertical="center"/>
    </xf>
    <xf borderId="4" fillId="9" fontId="3" numFmtId="167" xfId="0" applyAlignment="1" applyBorder="1" applyFont="1" applyNumberFormat="1">
      <alignment horizontal="center" readingOrder="0" vertical="center"/>
    </xf>
    <xf borderId="4" fillId="12" fontId="22" numFmtId="3" xfId="0" applyAlignment="1" applyBorder="1" applyFont="1" applyNumberFormat="1">
      <alignment horizontal="left" readingOrder="0" vertical="center"/>
    </xf>
    <xf borderId="4" fillId="5" fontId="7" numFmtId="0" xfId="0" applyAlignment="1" applyBorder="1" applyFont="1">
      <alignment horizontal="center" shrinkToFit="0" vertical="center" wrapText="0"/>
    </xf>
    <xf borderId="4" fillId="5" fontId="3" numFmtId="0" xfId="0" applyAlignment="1" applyBorder="1" applyFont="1">
      <alignment horizontal="center" shrinkToFit="0" vertical="center" wrapText="0"/>
    </xf>
    <xf borderId="4" fillId="12" fontId="3" numFmtId="3" xfId="0" applyAlignment="1" applyBorder="1" applyFont="1" applyNumberFormat="1">
      <alignment horizontal="left" vertical="center"/>
    </xf>
    <xf borderId="4" fillId="5" fontId="3" numFmtId="0" xfId="0" applyAlignment="1" applyBorder="1" applyFont="1">
      <alignment horizontal="left" shrinkToFit="0" vertical="center" wrapText="0"/>
    </xf>
    <xf borderId="4" fillId="12" fontId="3" numFmtId="0" xfId="0" applyAlignment="1" applyBorder="1" applyFont="1">
      <alignment horizontal="center" shrinkToFit="0" vertical="center" wrapText="0"/>
    </xf>
    <xf borderId="4" fillId="9" fontId="15" numFmtId="0" xfId="0" applyAlignment="1" applyBorder="1" applyFont="1">
      <alignment horizontal="center" vertical="center"/>
    </xf>
    <xf borderId="4" fillId="12" fontId="15" numFmtId="3" xfId="0" applyAlignment="1" applyBorder="1" applyFont="1" applyNumberFormat="1">
      <alignment horizontal="center" vertical="center"/>
    </xf>
    <xf borderId="0" fillId="5" fontId="7" numFmtId="0" xfId="0" applyAlignment="1" applyFont="1">
      <alignment horizontal="center" shrinkToFit="0" vertical="center" wrapText="0"/>
    </xf>
    <xf borderId="0" fillId="5" fontId="3" numFmtId="0" xfId="0" applyAlignment="1" applyFont="1">
      <alignment horizontal="left" shrinkToFit="0" vertical="center" wrapText="0"/>
    </xf>
    <xf borderId="0" fillId="5" fontId="3" numFmtId="0" xfId="0" applyAlignment="1" applyFont="1">
      <alignment horizontal="center" shrinkToFit="0" vertical="center" wrapText="0"/>
    </xf>
    <xf borderId="0" fillId="12" fontId="3" numFmtId="0" xfId="0" applyAlignment="1" applyFont="1">
      <alignment horizontal="center" shrinkToFit="0" vertical="center" wrapText="0"/>
    </xf>
    <xf borderId="0" fillId="9" fontId="3" numFmtId="167" xfId="0" applyAlignment="1" applyFont="1" applyNumberFormat="1">
      <alignment horizontal="center" vertical="center"/>
    </xf>
    <xf borderId="0" fillId="12" fontId="3" numFmtId="3" xfId="0" applyAlignment="1" applyFont="1" applyNumberFormat="1">
      <alignment horizontal="left" vertical="center"/>
    </xf>
    <xf borderId="1" fillId="13" fontId="27" numFmtId="0" xfId="0" applyAlignment="1" applyBorder="1" applyFill="1" applyFont="1">
      <alignment horizontal="center" readingOrder="0" vertical="center"/>
    </xf>
    <xf borderId="7" fillId="13" fontId="28" numFmtId="0" xfId="0" applyAlignment="1" applyBorder="1" applyFont="1">
      <alignment horizontal="center" readingOrder="0" vertical="center"/>
    </xf>
    <xf borderId="0" fillId="0" fontId="29" numFmtId="0" xfId="0" applyAlignment="1" applyFont="1">
      <alignment vertical="bottom"/>
    </xf>
    <xf borderId="9" fillId="7" fontId="30" numFmtId="0" xfId="0" applyAlignment="1" applyBorder="1" applyFont="1">
      <alignment readingOrder="0" shrinkToFit="0" vertical="center" wrapText="1"/>
    </xf>
    <xf borderId="4" fillId="13" fontId="31" numFmtId="0" xfId="0" applyAlignment="1" applyBorder="1" applyFont="1">
      <alignment horizontal="center" vertical="bottom"/>
    </xf>
    <xf borderId="1" fillId="14" fontId="30" numFmtId="0" xfId="0" applyAlignment="1" applyBorder="1" applyFill="1" applyFont="1">
      <alignment horizontal="center" readingOrder="0" shrinkToFit="0" vertical="bottom" wrapText="0"/>
    </xf>
    <xf borderId="1" fillId="12" fontId="30" numFmtId="0" xfId="0" applyAlignment="1" applyBorder="1" applyFont="1">
      <alignment horizontal="right" readingOrder="0" vertical="bottom"/>
    </xf>
    <xf borderId="10" fillId="0" fontId="30" numFmtId="0" xfId="0" applyAlignment="1" applyBorder="1" applyFont="1">
      <alignment readingOrder="0" vertical="bottom"/>
    </xf>
    <xf borderId="11" fillId="0" fontId="2" numFmtId="0" xfId="0" applyBorder="1" applyFont="1"/>
    <xf borderId="1" fillId="12" fontId="30" numFmtId="0" xfId="0" applyAlignment="1" applyBorder="1" applyFont="1">
      <alignment horizontal="center" vertical="bottom"/>
    </xf>
    <xf borderId="1" fillId="12" fontId="30" numFmtId="167" xfId="0" applyAlignment="1" applyBorder="1" applyFont="1" applyNumberFormat="1">
      <alignment horizontal="right" vertical="bottom"/>
    </xf>
    <xf borderId="4" fillId="13" fontId="31" numFmtId="0" xfId="0" applyAlignment="1" applyBorder="1" applyFont="1">
      <alignment horizontal="center" readingOrder="0" vertical="bottom"/>
    </xf>
    <xf borderId="1" fillId="12" fontId="30" numFmtId="3" xfId="0" applyAlignment="1" applyBorder="1" applyFont="1" applyNumberFormat="1">
      <alignment horizontal="center" vertical="bottom"/>
    </xf>
    <xf borderId="1" fillId="12" fontId="30" numFmtId="0" xfId="0" applyAlignment="1" applyBorder="1" applyFont="1">
      <alignment horizontal="right" vertical="bottom"/>
    </xf>
    <xf borderId="1" fillId="12" fontId="30" numFmtId="3" xfId="0" applyAlignment="1" applyBorder="1" applyFont="1" applyNumberFormat="1">
      <alignment vertical="bottom"/>
    </xf>
    <xf borderId="10" fillId="0" fontId="29" numFmtId="0" xfId="0" applyAlignment="1" applyBorder="1" applyFont="1">
      <alignment vertical="bottom"/>
    </xf>
    <xf borderId="5" fillId="0" fontId="2" numFmtId="0" xfId="0" applyBorder="1" applyFont="1"/>
    <xf borderId="0" fillId="6" fontId="32" numFmtId="0" xfId="0" applyAlignment="1" applyFont="1">
      <alignment readingOrder="0" shrinkToFit="0" vertical="center" wrapText="1"/>
    </xf>
    <xf borderId="4" fillId="15" fontId="32" numFmtId="0" xfId="0" applyAlignment="1" applyBorder="1" applyFill="1" applyFont="1">
      <alignment horizontal="center" readingOrder="0" vertical="bottom"/>
    </xf>
    <xf borderId="1" fillId="12" fontId="33" numFmtId="0" xfId="0" applyAlignment="1" applyBorder="1" applyFont="1">
      <alignment horizontal="center" vertical="center"/>
    </xf>
    <xf borderId="3" fillId="12" fontId="34" numFmtId="0" xfId="0" applyAlignment="1" applyBorder="1" applyFont="1">
      <alignment horizontal="center" vertical="center"/>
    </xf>
    <xf borderId="4" fillId="0" fontId="29" numFmtId="0" xfId="0" applyAlignment="1" applyBorder="1" applyFont="1">
      <alignment vertical="bottom"/>
    </xf>
    <xf borderId="1" fillId="0" fontId="29" numFmtId="0" xfId="0" applyAlignment="1" applyBorder="1" applyFont="1">
      <alignment vertical="bottom"/>
    </xf>
    <xf borderId="1" fillId="13" fontId="31" numFmtId="0" xfId="0" applyAlignment="1" applyBorder="1" applyFont="1">
      <alignment readingOrder="0" vertical="bottom"/>
    </xf>
    <xf borderId="4" fillId="0" fontId="29" numFmtId="0" xfId="0" applyAlignment="1" applyBorder="1" applyFont="1">
      <alignment horizontal="center" vertical="bottom"/>
    </xf>
    <xf borderId="4" fillId="0" fontId="29" numFmtId="3" xfId="0" applyAlignment="1" applyBorder="1" applyFont="1" applyNumberFormat="1">
      <alignment horizontal="center" vertical="bottom"/>
    </xf>
    <xf borderId="1" fillId="0" fontId="35" numFmtId="0" xfId="0" applyAlignment="1" applyBorder="1" applyFont="1">
      <alignment horizontal="center" readingOrder="0" vertical="bottom"/>
    </xf>
    <xf borderId="1" fillId="3" fontId="35" numFmtId="0" xfId="0" applyAlignment="1" applyBorder="1" applyFont="1">
      <alignment horizontal="center" readingOrder="0" vertical="bottom"/>
    </xf>
    <xf borderId="4" fillId="0" fontId="29" numFmtId="3" xfId="0" applyAlignment="1" applyBorder="1" applyFont="1" applyNumberFormat="1">
      <alignment vertical="bottom"/>
    </xf>
    <xf borderId="6" fillId="0" fontId="29" numFmtId="0" xfId="0" applyAlignment="1" applyBorder="1" applyFont="1">
      <alignment vertical="bottom"/>
    </xf>
    <xf borderId="9" fillId="7" fontId="36" numFmtId="0" xfId="0" applyAlignment="1" applyBorder="1" applyFont="1">
      <alignment shrinkToFit="0" vertical="center" wrapText="1"/>
    </xf>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4" fillId="4" fontId="25" numFmtId="0" xfId="0" applyAlignment="1" applyBorder="1" applyFont="1">
      <alignment horizontal="center" vertical="bottom"/>
    </xf>
    <xf borderId="4" fillId="5" fontId="10" numFmtId="0" xfId="0" applyAlignment="1" applyBorder="1" applyFont="1">
      <alignment vertical="bottom"/>
    </xf>
    <xf borderId="4" fillId="12" fontId="12" numFmtId="3" xfId="0" applyAlignment="1" applyBorder="1" applyFont="1" applyNumberFormat="1">
      <alignment horizontal="right" vertical="bottom"/>
    </xf>
    <xf borderId="4" fillId="5" fontId="10" numFmtId="0" xfId="0" applyAlignment="1" applyBorder="1" applyFont="1">
      <alignment readingOrder="0" vertical="bottom"/>
    </xf>
    <xf borderId="4" fillId="12" fontId="10" numFmtId="3" xfId="0" applyAlignment="1" applyBorder="1" applyFont="1" applyNumberFormat="1">
      <alignment horizontal="right" vertical="bottom"/>
    </xf>
    <xf borderId="4" fillId="12" fontId="37" numFmtId="3" xfId="0" applyAlignment="1" applyBorder="1" applyFont="1" applyNumberFormat="1">
      <alignment horizontal="right" vertical="bottom"/>
    </xf>
    <xf borderId="16" fillId="13" fontId="27" numFmtId="0" xfId="0" applyAlignment="1" applyBorder="1" applyFont="1">
      <alignment horizontal="center" vertical="center"/>
    </xf>
    <xf borderId="17" fillId="0" fontId="2" numFmtId="0" xfId="0" applyBorder="1" applyFont="1"/>
    <xf borderId="18" fillId="0" fontId="2" numFmtId="0" xfId="0" applyBorder="1" applyFont="1"/>
    <xf borderId="7" fillId="7" fontId="38" numFmtId="0" xfId="0" applyAlignment="1" applyBorder="1" applyFont="1">
      <alignment horizontal="left" shrinkToFit="0" vertical="center" wrapText="1"/>
    </xf>
    <xf borderId="4" fillId="4" fontId="6" numFmtId="0" xfId="0" applyAlignment="1" applyBorder="1" applyFont="1">
      <alignment horizontal="center" shrinkToFit="0" vertical="center" wrapText="1"/>
    </xf>
    <xf borderId="4" fillId="4" fontId="6" numFmtId="0" xfId="0" applyAlignment="1" applyBorder="1" applyFont="1">
      <alignment horizontal="center" readingOrder="0" shrinkToFit="0" vertical="center" wrapText="1"/>
    </xf>
    <xf borderId="6" fillId="0" fontId="2" numFmtId="0" xfId="0" applyBorder="1" applyFont="1"/>
    <xf borderId="4" fillId="5" fontId="7" numFmtId="169" xfId="0" applyAlignment="1" applyBorder="1" applyFont="1" applyNumberFormat="1">
      <alignment horizontal="center" shrinkToFit="0" vertical="center" wrapText="1"/>
    </xf>
    <xf borderId="4" fillId="5" fontId="7" numFmtId="169" xfId="0" applyAlignment="1" applyBorder="1" applyFont="1" applyNumberFormat="1">
      <alignment horizontal="left" shrinkToFit="0" vertical="center" wrapText="1"/>
    </xf>
    <xf borderId="4" fillId="5" fontId="3" numFmtId="169" xfId="0" applyAlignment="1" applyBorder="1" applyFont="1" applyNumberFormat="1">
      <alignment horizontal="center" shrinkToFit="0" vertical="center" wrapText="1"/>
    </xf>
    <xf borderId="4" fillId="5" fontId="3" numFmtId="166" xfId="0" applyAlignment="1" applyBorder="1" applyFont="1" applyNumberFormat="1">
      <alignment horizontal="center" readingOrder="0" shrinkToFit="0" vertical="center" wrapText="1"/>
    </xf>
    <xf borderId="4" fillId="5" fontId="3" numFmtId="169" xfId="0" applyAlignment="1" applyBorder="1" applyFont="1" applyNumberFormat="1">
      <alignment horizontal="left" shrinkToFit="0" vertical="center" wrapText="1"/>
    </xf>
    <xf borderId="4" fillId="5" fontId="3" numFmtId="0" xfId="0" applyAlignment="1" applyBorder="1" applyFont="1">
      <alignment horizontal="center" readingOrder="0" shrinkToFit="0" vertical="center" wrapText="1"/>
    </xf>
    <xf borderId="0" fillId="16" fontId="39" numFmtId="0" xfId="0" applyAlignment="1" applyFill="1" applyFont="1">
      <alignment readingOrder="0"/>
    </xf>
    <xf borderId="0" fillId="5" fontId="39" numFmtId="0" xfId="0" applyAlignment="1" applyFont="1">
      <alignment readingOrder="0"/>
    </xf>
    <xf borderId="0" fillId="13" fontId="39" numFmtId="0" xfId="0" applyAlignment="1" applyFont="1">
      <alignment readingOrder="0"/>
    </xf>
    <xf borderId="0" fillId="17" fontId="39" numFmtId="0" xfId="0" applyAlignment="1" applyFill="1" applyFont="1">
      <alignment readingOrder="0"/>
    </xf>
    <xf borderId="0" fillId="18" fontId="39" numFmtId="0" xfId="0" applyAlignment="1" applyFill="1" applyFont="1">
      <alignment readingOrder="0"/>
    </xf>
    <xf borderId="0" fillId="19" fontId="39" numFmtId="0" xfId="0" applyAlignment="1" applyFill="1" applyFont="1">
      <alignment readingOrder="0"/>
    </xf>
    <xf borderId="0" fillId="0" fontId="39" numFmtId="0" xfId="0" applyFont="1"/>
    <xf borderId="0" fillId="16" fontId="8" numFmtId="0" xfId="0" applyAlignment="1" applyFont="1">
      <alignment readingOrder="0"/>
    </xf>
    <xf borderId="0" fillId="5" fontId="8" numFmtId="0" xfId="0" applyAlignment="1" applyFont="1">
      <alignment readingOrder="0"/>
    </xf>
    <xf borderId="0" fillId="13" fontId="8" numFmtId="0" xfId="0" applyAlignment="1" applyFont="1">
      <alignment readingOrder="0"/>
    </xf>
    <xf borderId="0" fillId="17" fontId="8" numFmtId="0" xfId="0" applyAlignment="1" applyFont="1">
      <alignment readingOrder="0"/>
    </xf>
    <xf borderId="0" fillId="18" fontId="8" numFmtId="0" xfId="0" applyAlignment="1" applyFont="1">
      <alignment readingOrder="0"/>
    </xf>
    <xf borderId="0" fillId="17" fontId="3" numFmtId="0" xfId="0" applyAlignment="1" applyFont="1">
      <alignment horizontal="left" readingOrder="0" shrinkToFit="0" vertical="bottom" wrapText="0"/>
    </xf>
    <xf borderId="0" fillId="19" fontId="8" numFmtId="0" xfId="0" applyAlignment="1" applyFont="1">
      <alignment readingOrder="0"/>
    </xf>
    <xf borderId="0" fillId="17" fontId="8" numFmtId="0" xfId="0" applyFont="1"/>
    <xf borderId="0" fillId="16" fontId="8" numFmtId="0" xfId="0" applyFont="1"/>
    <xf borderId="0" fillId="18" fontId="8" numFmtId="0" xfId="0" applyFont="1"/>
    <xf borderId="0" fillId="5" fontId="8" numFmtId="0" xfId="0" applyFont="1"/>
    <xf borderId="0" fillId="19" fontId="8" numFmtId="0" xfId="0" applyFont="1"/>
    <xf borderId="0" fillId="13" fontId="8" numFmtId="0" xfId="0" applyFont="1"/>
    <xf borderId="0" fillId="17" fontId="3" numFmtId="0" xfId="0" applyAlignment="1" applyFont="1">
      <alignment readingOrder="0" shrinkToFit="0" vertical="bottom" wrapText="0"/>
    </xf>
    <xf borderId="0" fillId="17" fontId="4"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ang_g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0</xdr:row>
      <xdr:rowOff>1457325</xdr:rowOff>
    </xdr:from>
    <xdr:ext cx="2543175" cy="2943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7" displayName="Product_Price_List" name="Product_Price_List" id="1">
  <tableColumns count="6">
    <tableColumn name="Key" id="1"/>
    <tableColumn name="Món" id="2"/>
    <tableColumn name="Trọng lượng" id="3"/>
    <tableColumn name="Giá bán" id="4"/>
    <tableColumn name="Giá vốn" id="5"/>
    <tableColumn name="Lãi/gói" id="6"/>
  </tableColumns>
  <tableStyleInfo name="Bang_g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9.14"/>
    <col customWidth="1" min="3" max="3" width="11.43"/>
    <col customWidth="1" min="4" max="4" width="24.86"/>
    <col customWidth="1" min="5" max="5" width="11.29"/>
    <col customWidth="1" min="6" max="6" width="8.86"/>
    <col customWidth="1" min="7" max="7" width="26.14"/>
    <col customWidth="1" min="8" max="8" width="12.86"/>
    <col customWidth="1" min="9" max="9" width="7.43"/>
    <col customWidth="1" min="10" max="10" width="19.86"/>
    <col customWidth="1" min="11" max="11" width="23.71"/>
    <col customWidth="1" min="12" max="12" width="26.71"/>
    <col customWidth="1" min="13" max="26" width="8.86"/>
  </cols>
  <sheetData>
    <row r="1">
      <c r="A1" s="1" t="s">
        <v>0</v>
      </c>
      <c r="B1" s="2"/>
      <c r="C1" s="2"/>
      <c r="D1" s="2"/>
      <c r="E1" s="3"/>
      <c r="F1" s="4"/>
      <c r="G1" s="4"/>
      <c r="H1" s="4"/>
      <c r="I1" s="4"/>
      <c r="J1" s="4"/>
      <c r="K1" s="4"/>
      <c r="L1" s="4"/>
      <c r="M1" s="4"/>
      <c r="N1" s="4"/>
      <c r="O1" s="4"/>
      <c r="P1" s="4"/>
      <c r="Q1" s="4"/>
      <c r="R1" s="4"/>
      <c r="S1" s="4"/>
      <c r="T1" s="4"/>
      <c r="U1" s="4"/>
      <c r="V1" s="4"/>
      <c r="W1" s="4"/>
      <c r="X1" s="4"/>
      <c r="Y1" s="4"/>
      <c r="Z1" s="4"/>
    </row>
    <row r="2">
      <c r="A2" s="5" t="s">
        <v>1</v>
      </c>
      <c r="B2" s="5" t="s">
        <v>2</v>
      </c>
      <c r="C2" s="6" t="s">
        <v>3</v>
      </c>
      <c r="D2" s="5" t="s">
        <v>4</v>
      </c>
      <c r="E2" s="5" t="s">
        <v>5</v>
      </c>
      <c r="F2" s="4"/>
      <c r="G2" s="7" t="s">
        <v>6</v>
      </c>
      <c r="H2" s="8" t="s">
        <v>7</v>
      </c>
      <c r="I2" s="8" t="s">
        <v>8</v>
      </c>
      <c r="J2" s="8" t="s">
        <v>9</v>
      </c>
      <c r="K2" s="8" t="s">
        <v>10</v>
      </c>
      <c r="L2" s="8" t="s">
        <v>11</v>
      </c>
      <c r="M2" s="4"/>
      <c r="N2" s="4"/>
      <c r="O2" s="4"/>
      <c r="P2" s="4"/>
      <c r="Q2" s="4"/>
      <c r="R2" s="4"/>
      <c r="S2" s="4"/>
      <c r="T2" s="4"/>
      <c r="U2" s="4"/>
      <c r="V2" s="4"/>
      <c r="W2" s="4"/>
      <c r="X2" s="4"/>
      <c r="Y2" s="4"/>
      <c r="Z2" s="4"/>
    </row>
    <row r="3">
      <c r="A3" s="5" t="s">
        <v>12</v>
      </c>
      <c r="B3" s="5" t="s">
        <v>13</v>
      </c>
      <c r="C3" s="6">
        <v>110000.0</v>
      </c>
      <c r="D3" s="5">
        <v>1000.0</v>
      </c>
      <c r="E3" s="9">
        <f t="shared" ref="E3:E10" si="1">SUM(C3/D3)</f>
        <v>110</v>
      </c>
      <c r="F3" s="4"/>
      <c r="G3" s="5" t="s">
        <v>12</v>
      </c>
      <c r="H3" s="5">
        <v>30.0</v>
      </c>
      <c r="I3" s="9">
        <f t="shared" ref="I3:I7" si="2">H3*E3</f>
        <v>3300</v>
      </c>
      <c r="J3" s="5"/>
      <c r="K3" s="5"/>
      <c r="L3" s="5"/>
      <c r="M3" s="4"/>
      <c r="N3" s="4"/>
      <c r="O3" s="4"/>
      <c r="P3" s="4"/>
      <c r="Q3" s="4"/>
      <c r="R3" s="4"/>
      <c r="S3" s="4"/>
      <c r="T3" s="4"/>
      <c r="U3" s="4"/>
      <c r="V3" s="4"/>
      <c r="W3" s="4"/>
      <c r="X3" s="4"/>
      <c r="Y3" s="4"/>
      <c r="Z3" s="4"/>
    </row>
    <row r="4">
      <c r="A4" s="5" t="s">
        <v>14</v>
      </c>
      <c r="B4" s="5" t="s">
        <v>15</v>
      </c>
      <c r="C4" s="6">
        <v>200000.0</v>
      </c>
      <c r="D4" s="5">
        <v>1000.0</v>
      </c>
      <c r="E4" s="9">
        <f t="shared" si="1"/>
        <v>200</v>
      </c>
      <c r="F4" s="4"/>
      <c r="G4" s="5" t="s">
        <v>14</v>
      </c>
      <c r="H4" s="5">
        <v>20.0</v>
      </c>
      <c r="I4" s="9">
        <f t="shared" si="2"/>
        <v>4000</v>
      </c>
      <c r="J4" s="5"/>
      <c r="K4" s="5"/>
      <c r="L4" s="5"/>
      <c r="M4" s="4"/>
      <c r="N4" s="4"/>
      <c r="O4" s="4"/>
      <c r="P4" s="4"/>
      <c r="Q4" s="4"/>
      <c r="R4" s="4"/>
      <c r="S4" s="4"/>
      <c r="T4" s="4"/>
      <c r="U4" s="4"/>
      <c r="V4" s="4"/>
      <c r="W4" s="4"/>
      <c r="X4" s="4"/>
      <c r="Y4" s="4"/>
      <c r="Z4" s="4"/>
    </row>
    <row r="5">
      <c r="A5" s="5" t="s">
        <v>16</v>
      </c>
      <c r="B5" s="5" t="s">
        <v>13</v>
      </c>
      <c r="C5" s="6">
        <v>31000.0</v>
      </c>
      <c r="D5" s="5">
        <v>40.0</v>
      </c>
      <c r="E5" s="9">
        <f t="shared" si="1"/>
        <v>775</v>
      </c>
      <c r="F5" s="4"/>
      <c r="G5" s="5" t="s">
        <v>16</v>
      </c>
      <c r="H5" s="5">
        <v>10.0</v>
      </c>
      <c r="I5" s="9">
        <f t="shared" si="2"/>
        <v>7750</v>
      </c>
      <c r="J5" s="5"/>
      <c r="K5" s="5"/>
      <c r="L5" s="5"/>
      <c r="M5" s="4"/>
      <c r="N5" s="4"/>
      <c r="O5" s="4"/>
      <c r="P5" s="4"/>
      <c r="Q5" s="4"/>
      <c r="R5" s="4"/>
      <c r="S5" s="4"/>
      <c r="T5" s="4"/>
      <c r="U5" s="4"/>
      <c r="V5" s="4"/>
      <c r="W5" s="4"/>
      <c r="X5" s="4"/>
      <c r="Y5" s="4"/>
      <c r="Z5" s="4"/>
    </row>
    <row r="6">
      <c r="A6" s="5" t="s">
        <v>17</v>
      </c>
      <c r="B6" s="5" t="s">
        <v>13</v>
      </c>
      <c r="C6" s="6">
        <v>34000.0</v>
      </c>
      <c r="D6" s="5">
        <v>70.0</v>
      </c>
      <c r="E6" s="9">
        <f t="shared" si="1"/>
        <v>485.7142857</v>
      </c>
      <c r="F6" s="4"/>
      <c r="G6" s="5" t="s">
        <v>17</v>
      </c>
      <c r="H6" s="5">
        <v>15.0</v>
      </c>
      <c r="I6" s="9">
        <f t="shared" si="2"/>
        <v>7285.714286</v>
      </c>
      <c r="J6" s="5"/>
      <c r="K6" s="5"/>
      <c r="L6" s="5"/>
      <c r="M6" s="4"/>
      <c r="N6" s="4"/>
      <c r="O6" s="4"/>
      <c r="P6" s="4"/>
      <c r="Q6" s="4"/>
      <c r="R6" s="4"/>
      <c r="S6" s="4"/>
      <c r="T6" s="4"/>
      <c r="U6" s="4"/>
      <c r="V6" s="4"/>
      <c r="W6" s="4"/>
      <c r="X6" s="4"/>
      <c r="Y6" s="4"/>
      <c r="Z6" s="4"/>
    </row>
    <row r="7">
      <c r="A7" s="5" t="s">
        <v>18</v>
      </c>
      <c r="B7" s="5" t="s">
        <v>13</v>
      </c>
      <c r="C7" s="6">
        <v>45000.0</v>
      </c>
      <c r="D7" s="5">
        <v>70.0</v>
      </c>
      <c r="E7" s="9">
        <f t="shared" si="1"/>
        <v>642.8571429</v>
      </c>
      <c r="F7" s="4"/>
      <c r="G7" s="5" t="s">
        <v>18</v>
      </c>
      <c r="H7" s="5">
        <v>10.0</v>
      </c>
      <c r="I7" s="9">
        <f t="shared" si="2"/>
        <v>6428.571429</v>
      </c>
      <c r="J7" s="5"/>
      <c r="K7" s="5"/>
      <c r="L7" s="5"/>
      <c r="M7" s="4"/>
      <c r="N7" s="4"/>
      <c r="O7" s="4"/>
      <c r="P7" s="4"/>
      <c r="Q7" s="4"/>
      <c r="R7" s="4"/>
      <c r="S7" s="4"/>
      <c r="T7" s="4"/>
      <c r="U7" s="4"/>
      <c r="V7" s="4"/>
      <c r="W7" s="4"/>
      <c r="X7" s="4"/>
      <c r="Y7" s="4"/>
      <c r="Z7" s="4"/>
    </row>
    <row r="8">
      <c r="A8" s="5" t="s">
        <v>19</v>
      </c>
      <c r="B8" s="5" t="s">
        <v>13</v>
      </c>
      <c r="C8" s="6">
        <v>26000.0</v>
      </c>
      <c r="D8" s="5">
        <v>40.0</v>
      </c>
      <c r="E8" s="9">
        <f t="shared" si="1"/>
        <v>650</v>
      </c>
      <c r="F8" s="4"/>
      <c r="G8" s="5" t="s">
        <v>20</v>
      </c>
      <c r="H8" s="5">
        <v>5.0</v>
      </c>
      <c r="I8" s="9">
        <f>H8*E16</f>
        <v>750</v>
      </c>
      <c r="J8" s="5"/>
      <c r="K8" s="5"/>
      <c r="L8" s="5"/>
      <c r="M8" s="4"/>
      <c r="N8" s="4"/>
      <c r="O8" s="4"/>
      <c r="P8" s="4"/>
      <c r="Q8" s="4"/>
      <c r="R8" s="4"/>
      <c r="S8" s="4"/>
      <c r="T8" s="4"/>
      <c r="U8" s="4"/>
      <c r="V8" s="4"/>
      <c r="W8" s="4"/>
      <c r="X8" s="4"/>
      <c r="Y8" s="4"/>
      <c r="Z8" s="4"/>
    </row>
    <row r="9">
      <c r="A9" s="5" t="s">
        <v>21</v>
      </c>
      <c r="B9" s="5" t="s">
        <v>13</v>
      </c>
      <c r="C9" s="6">
        <v>24000.0</v>
      </c>
      <c r="D9" s="5">
        <v>45.0</v>
      </c>
      <c r="E9" s="9">
        <f t="shared" si="1"/>
        <v>533.3333333</v>
      </c>
      <c r="F9" s="4"/>
      <c r="G9" s="5" t="s">
        <v>22</v>
      </c>
      <c r="H9" s="5">
        <v>3.0</v>
      </c>
      <c r="I9" s="9">
        <f>H9*E13</f>
        <v>2314.285714</v>
      </c>
      <c r="J9" s="5"/>
      <c r="K9" s="5"/>
      <c r="L9" s="5"/>
      <c r="M9" s="4"/>
      <c r="N9" s="4"/>
      <c r="O9" s="4"/>
      <c r="P9" s="4"/>
      <c r="Q9" s="4"/>
      <c r="R9" s="4"/>
      <c r="S9" s="4"/>
      <c r="T9" s="4"/>
      <c r="U9" s="4"/>
      <c r="V9" s="4"/>
      <c r="W9" s="4"/>
      <c r="X9" s="4"/>
      <c r="Y9" s="4"/>
      <c r="Z9" s="4"/>
    </row>
    <row r="10">
      <c r="A10" s="5" t="s">
        <v>23</v>
      </c>
      <c r="B10" s="5" t="s">
        <v>13</v>
      </c>
      <c r="C10" s="6">
        <v>25000.0</v>
      </c>
      <c r="D10" s="5">
        <v>40.0</v>
      </c>
      <c r="E10" s="9">
        <f t="shared" si="1"/>
        <v>625</v>
      </c>
      <c r="F10" s="4"/>
      <c r="G10" s="5" t="s">
        <v>24</v>
      </c>
      <c r="H10" s="5">
        <v>12.0</v>
      </c>
      <c r="I10" s="9">
        <f>H10*E15</f>
        <v>924</v>
      </c>
      <c r="J10" s="5"/>
      <c r="K10" s="5"/>
      <c r="L10" s="5"/>
      <c r="M10" s="4"/>
      <c r="N10" s="4"/>
      <c r="O10" s="4"/>
      <c r="P10" s="4"/>
      <c r="Q10" s="4"/>
      <c r="R10" s="4"/>
      <c r="S10" s="4"/>
      <c r="T10" s="4"/>
      <c r="U10" s="4"/>
      <c r="V10" s="4"/>
      <c r="W10" s="4"/>
      <c r="X10" s="4"/>
      <c r="Y10" s="4"/>
      <c r="Z10" s="4"/>
    </row>
    <row r="11">
      <c r="A11" s="5" t="s">
        <v>25</v>
      </c>
      <c r="B11" s="5" t="s">
        <v>13</v>
      </c>
      <c r="C11" s="6">
        <v>44000.0</v>
      </c>
      <c r="D11" s="5">
        <v>40.0</v>
      </c>
      <c r="E11" s="9">
        <f>C11/D11</f>
        <v>1100</v>
      </c>
      <c r="F11" s="4"/>
      <c r="G11" s="8" t="s">
        <v>26</v>
      </c>
      <c r="H11" s="8">
        <f t="shared" ref="H11:I11" si="3">SUM(H3:H10)</f>
        <v>105</v>
      </c>
      <c r="I11" s="10">
        <f t="shared" si="3"/>
        <v>32752.57143</v>
      </c>
      <c r="J11" s="10">
        <f>I11/H11</f>
        <v>311.9292517</v>
      </c>
      <c r="K11" s="10">
        <f>J11*10</f>
        <v>3119.292517</v>
      </c>
      <c r="L11" s="10">
        <f>J11*15</f>
        <v>4678.938776</v>
      </c>
      <c r="M11" s="4"/>
      <c r="N11" s="4"/>
      <c r="O11" s="4"/>
      <c r="P11" s="4"/>
      <c r="Q11" s="4"/>
      <c r="R11" s="4"/>
      <c r="S11" s="4"/>
      <c r="T11" s="4"/>
      <c r="U11" s="4"/>
      <c r="V11" s="4"/>
      <c r="W11" s="4"/>
      <c r="X11" s="4"/>
      <c r="Y11" s="4"/>
      <c r="Z11" s="4"/>
    </row>
    <row r="12">
      <c r="A12" s="5" t="s">
        <v>27</v>
      </c>
      <c r="B12" s="5" t="s">
        <v>13</v>
      </c>
      <c r="C12" s="6">
        <v>24000.0</v>
      </c>
      <c r="D12" s="5">
        <v>35.0</v>
      </c>
      <c r="E12" s="9">
        <f t="shared" ref="E12:E25" si="4">SUM(C12/D12)</f>
        <v>685.7142857</v>
      </c>
      <c r="F12" s="4"/>
      <c r="G12" s="4"/>
      <c r="H12" s="4"/>
      <c r="I12" s="4"/>
      <c r="J12" s="4"/>
      <c r="K12" s="4"/>
      <c r="L12" s="4"/>
      <c r="M12" s="4"/>
      <c r="N12" s="4"/>
      <c r="O12" s="4"/>
      <c r="P12" s="4"/>
      <c r="Q12" s="4"/>
      <c r="R12" s="4"/>
      <c r="S12" s="4"/>
      <c r="T12" s="4"/>
      <c r="U12" s="4"/>
      <c r="V12" s="4"/>
      <c r="W12" s="4"/>
      <c r="X12" s="4"/>
      <c r="Y12" s="4"/>
      <c r="Z12" s="4"/>
    </row>
    <row r="13" ht="15.75" customHeight="1">
      <c r="A13" s="5" t="s">
        <v>22</v>
      </c>
      <c r="B13" s="5" t="s">
        <v>13</v>
      </c>
      <c r="C13" s="6">
        <v>27000.0</v>
      </c>
      <c r="D13" s="5">
        <v>35.0</v>
      </c>
      <c r="E13" s="9">
        <f t="shared" si="4"/>
        <v>771.4285714</v>
      </c>
      <c r="F13" s="4"/>
      <c r="G13" s="7" t="s">
        <v>28</v>
      </c>
      <c r="H13" s="8" t="s">
        <v>7</v>
      </c>
      <c r="I13" s="8" t="s">
        <v>8</v>
      </c>
      <c r="J13" s="8" t="s">
        <v>9</v>
      </c>
      <c r="K13" s="8" t="s">
        <v>29</v>
      </c>
      <c r="L13" s="8" t="s">
        <v>30</v>
      </c>
      <c r="M13" s="4"/>
      <c r="N13" s="4"/>
      <c r="O13" s="4"/>
      <c r="P13" s="4"/>
      <c r="Q13" s="4"/>
      <c r="R13" s="4"/>
      <c r="S13" s="4"/>
      <c r="T13" s="4"/>
      <c r="U13" s="4"/>
      <c r="V13" s="4"/>
      <c r="W13" s="4"/>
      <c r="X13" s="4"/>
      <c r="Y13" s="4"/>
      <c r="Z13" s="4"/>
    </row>
    <row r="14" ht="15.75" customHeight="1">
      <c r="A14" s="5" t="s">
        <v>31</v>
      </c>
      <c r="B14" s="5" t="s">
        <v>13</v>
      </c>
      <c r="C14" s="6">
        <v>32000.0</v>
      </c>
      <c r="D14" s="5">
        <v>40.0</v>
      </c>
      <c r="E14" s="9">
        <f t="shared" si="4"/>
        <v>800</v>
      </c>
      <c r="F14" s="4"/>
      <c r="G14" s="5" t="s">
        <v>12</v>
      </c>
      <c r="H14" s="5">
        <v>45.0</v>
      </c>
      <c r="I14" s="9">
        <f>H14*E3</f>
        <v>4950</v>
      </c>
      <c r="J14" s="5"/>
      <c r="K14" s="5"/>
      <c r="L14" s="5"/>
      <c r="M14" s="4"/>
      <c r="N14" s="4"/>
      <c r="O14" s="4"/>
      <c r="P14" s="4"/>
      <c r="Q14" s="4"/>
      <c r="R14" s="4"/>
      <c r="S14" s="4"/>
      <c r="T14" s="4"/>
      <c r="U14" s="4"/>
      <c r="V14" s="4"/>
      <c r="W14" s="4"/>
      <c r="X14" s="4"/>
      <c r="Y14" s="4"/>
      <c r="Z14" s="4"/>
    </row>
    <row r="15">
      <c r="A15" s="5" t="s">
        <v>24</v>
      </c>
      <c r="B15" s="5" t="s">
        <v>15</v>
      </c>
      <c r="C15" s="6">
        <v>77000.0</v>
      </c>
      <c r="D15" s="5">
        <v>1000.0</v>
      </c>
      <c r="E15" s="9">
        <f t="shared" si="4"/>
        <v>77</v>
      </c>
      <c r="F15" s="4"/>
      <c r="G15" s="5" t="s">
        <v>24</v>
      </c>
      <c r="H15" s="5">
        <v>20.0</v>
      </c>
      <c r="I15" s="9">
        <f>H15*E15</f>
        <v>1540</v>
      </c>
      <c r="J15" s="5"/>
      <c r="K15" s="5"/>
      <c r="L15" s="5"/>
      <c r="M15" s="4"/>
      <c r="N15" s="4"/>
      <c r="O15" s="4"/>
      <c r="P15" s="4"/>
      <c r="Q15" s="4"/>
      <c r="R15" s="4"/>
      <c r="S15" s="4"/>
      <c r="T15" s="4"/>
      <c r="U15" s="4"/>
      <c r="V15" s="4"/>
      <c r="W15" s="4"/>
      <c r="X15" s="4"/>
      <c r="Y15" s="4"/>
      <c r="Z15" s="4"/>
    </row>
    <row r="16">
      <c r="A16" s="5" t="s">
        <v>32</v>
      </c>
      <c r="B16" s="5" t="s">
        <v>13</v>
      </c>
      <c r="C16" s="11">
        <v>150000.0</v>
      </c>
      <c r="D16" s="12">
        <v>1000.0</v>
      </c>
      <c r="E16" s="9">
        <f t="shared" si="4"/>
        <v>150</v>
      </c>
      <c r="F16" s="4"/>
      <c r="G16" s="5" t="s">
        <v>33</v>
      </c>
      <c r="H16" s="5">
        <v>15.0</v>
      </c>
      <c r="I16" s="9">
        <f>H16*E8</f>
        <v>9750</v>
      </c>
      <c r="J16" s="5"/>
      <c r="K16" s="5"/>
      <c r="L16" s="5"/>
      <c r="M16" s="4"/>
      <c r="N16" s="4"/>
      <c r="O16" s="4"/>
      <c r="P16" s="4"/>
      <c r="Q16" s="4"/>
      <c r="R16" s="4"/>
      <c r="S16" s="4"/>
      <c r="T16" s="4"/>
      <c r="U16" s="4"/>
      <c r="V16" s="4"/>
      <c r="W16" s="4"/>
      <c r="X16" s="4"/>
      <c r="Y16" s="4"/>
      <c r="Z16" s="4"/>
    </row>
    <row r="17">
      <c r="A17" s="5" t="s">
        <v>34</v>
      </c>
      <c r="B17" s="5" t="s">
        <v>13</v>
      </c>
      <c r="C17" s="6">
        <v>43000.0</v>
      </c>
      <c r="D17" s="5">
        <v>20.0</v>
      </c>
      <c r="E17" s="9">
        <f t="shared" si="4"/>
        <v>2150</v>
      </c>
      <c r="F17" s="4"/>
      <c r="G17" s="5" t="s">
        <v>35</v>
      </c>
      <c r="H17" s="5">
        <v>15.0</v>
      </c>
      <c r="I17" s="9">
        <f>H17*E7</f>
        <v>9642.857143</v>
      </c>
      <c r="J17" s="5"/>
      <c r="K17" s="5"/>
      <c r="L17" s="5"/>
      <c r="M17" s="4"/>
      <c r="N17" s="4"/>
      <c r="O17" s="4"/>
      <c r="P17" s="4"/>
      <c r="Q17" s="4"/>
      <c r="R17" s="4"/>
      <c r="S17" s="4"/>
      <c r="T17" s="4"/>
      <c r="U17" s="4"/>
      <c r="V17" s="4"/>
      <c r="W17" s="4"/>
      <c r="X17" s="4"/>
      <c r="Y17" s="4"/>
      <c r="Z17" s="4"/>
    </row>
    <row r="18">
      <c r="A18" s="5" t="s">
        <v>36</v>
      </c>
      <c r="B18" s="5" t="s">
        <v>13</v>
      </c>
      <c r="C18" s="6">
        <v>30000.0</v>
      </c>
      <c r="D18" s="5">
        <v>20.0</v>
      </c>
      <c r="E18" s="9">
        <f t="shared" si="4"/>
        <v>1500</v>
      </c>
      <c r="F18" s="4"/>
      <c r="G18" s="5" t="s">
        <v>20</v>
      </c>
      <c r="H18" s="5">
        <v>10.0</v>
      </c>
      <c r="I18" s="9">
        <f>H18*E16</f>
        <v>1500</v>
      </c>
      <c r="J18" s="5"/>
      <c r="K18" s="5"/>
      <c r="L18" s="5"/>
      <c r="M18" s="4"/>
      <c r="N18" s="4"/>
      <c r="O18" s="4"/>
      <c r="P18" s="4"/>
      <c r="Q18" s="4"/>
      <c r="R18" s="4"/>
      <c r="S18" s="4"/>
      <c r="T18" s="4"/>
      <c r="U18" s="4"/>
      <c r="V18" s="4"/>
      <c r="W18" s="4"/>
      <c r="X18" s="4"/>
      <c r="Y18" s="4"/>
      <c r="Z18" s="4"/>
    </row>
    <row r="19">
      <c r="A19" s="5" t="s">
        <v>37</v>
      </c>
      <c r="B19" s="5" t="s">
        <v>13</v>
      </c>
      <c r="C19" s="6">
        <v>33000.0</v>
      </c>
      <c r="D19" s="5">
        <v>25.0</v>
      </c>
      <c r="E19" s="9">
        <f t="shared" si="4"/>
        <v>1320</v>
      </c>
      <c r="F19" s="4"/>
      <c r="G19" s="5" t="s">
        <v>38</v>
      </c>
      <c r="H19" s="5">
        <v>10.0</v>
      </c>
      <c r="I19" s="9">
        <f>H19*E24</f>
        <v>5200</v>
      </c>
      <c r="J19" s="5"/>
      <c r="K19" s="5"/>
      <c r="L19" s="5"/>
      <c r="M19" s="4"/>
      <c r="N19" s="4"/>
      <c r="O19" s="4"/>
      <c r="P19" s="4"/>
      <c r="Q19" s="4"/>
      <c r="R19" s="4"/>
      <c r="S19" s="4"/>
      <c r="T19" s="4"/>
      <c r="U19" s="4"/>
      <c r="V19" s="4"/>
      <c r="W19" s="4"/>
      <c r="X19" s="4"/>
      <c r="Y19" s="4"/>
      <c r="Z19" s="4"/>
    </row>
    <row r="20">
      <c r="A20" s="12" t="s">
        <v>39</v>
      </c>
      <c r="B20" s="5" t="s">
        <v>13</v>
      </c>
      <c r="C20" s="6">
        <v>33000.0</v>
      </c>
      <c r="D20" s="5">
        <v>20.0</v>
      </c>
      <c r="E20" s="9">
        <f t="shared" si="4"/>
        <v>1650</v>
      </c>
      <c r="F20" s="4"/>
      <c r="G20" s="8" t="s">
        <v>26</v>
      </c>
      <c r="H20" s="8">
        <f t="shared" ref="H20:I20" si="5">SUM(H14:H19)</f>
        <v>115</v>
      </c>
      <c r="I20" s="10">
        <f t="shared" si="5"/>
        <v>32582.85714</v>
      </c>
      <c r="J20" s="10">
        <f>I20/H20</f>
        <v>283.3291925</v>
      </c>
      <c r="K20" s="10">
        <f>J20*10</f>
        <v>2833.291925</v>
      </c>
      <c r="L20" s="10">
        <f>J20*15</f>
        <v>4249.937888</v>
      </c>
      <c r="M20" s="4"/>
      <c r="N20" s="4"/>
      <c r="O20" s="4"/>
      <c r="P20" s="4"/>
      <c r="Q20" s="4"/>
      <c r="R20" s="4"/>
      <c r="S20" s="4"/>
      <c r="T20" s="4"/>
      <c r="U20" s="4"/>
      <c r="V20" s="4"/>
      <c r="W20" s="4"/>
      <c r="X20" s="4"/>
      <c r="Y20" s="4"/>
      <c r="Z20" s="4"/>
    </row>
    <row r="21" ht="15.75" customHeight="1">
      <c r="A21" s="12" t="s">
        <v>40</v>
      </c>
      <c r="B21" s="5" t="s">
        <v>13</v>
      </c>
      <c r="C21" s="6">
        <v>33000.0</v>
      </c>
      <c r="D21" s="5">
        <v>25.0</v>
      </c>
      <c r="E21" s="9">
        <f t="shared" si="4"/>
        <v>1320</v>
      </c>
      <c r="F21" s="4"/>
      <c r="G21" s="4"/>
      <c r="H21" s="4"/>
      <c r="I21" s="4"/>
      <c r="J21" s="4"/>
      <c r="K21" s="4"/>
      <c r="L21" s="4"/>
      <c r="M21" s="4"/>
      <c r="N21" s="4"/>
      <c r="O21" s="4"/>
      <c r="P21" s="4"/>
      <c r="Q21" s="4"/>
      <c r="R21" s="4"/>
      <c r="S21" s="4"/>
      <c r="T21" s="4"/>
      <c r="U21" s="4"/>
      <c r="V21" s="4"/>
      <c r="W21" s="4"/>
      <c r="X21" s="4"/>
      <c r="Y21" s="4"/>
      <c r="Z21" s="4"/>
    </row>
    <row r="22" ht="15.75" customHeight="1">
      <c r="A22" s="12" t="s">
        <v>41</v>
      </c>
      <c r="B22" s="5" t="s">
        <v>15</v>
      </c>
      <c r="C22" s="6">
        <v>30000.0</v>
      </c>
      <c r="D22" s="5">
        <v>10.0</v>
      </c>
      <c r="E22" s="9">
        <f t="shared" si="4"/>
        <v>3000</v>
      </c>
      <c r="F22" s="4"/>
      <c r="G22" s="7" t="s">
        <v>42</v>
      </c>
      <c r="H22" s="8" t="s">
        <v>7</v>
      </c>
      <c r="I22" s="8" t="s">
        <v>8</v>
      </c>
      <c r="J22" s="8" t="s">
        <v>9</v>
      </c>
      <c r="K22" s="8" t="s">
        <v>43</v>
      </c>
      <c r="L22" s="8" t="s">
        <v>30</v>
      </c>
      <c r="M22" s="4"/>
      <c r="N22" s="4"/>
      <c r="O22" s="4"/>
      <c r="P22" s="4"/>
      <c r="Q22" s="4"/>
      <c r="R22" s="4"/>
      <c r="S22" s="4"/>
      <c r="T22" s="4"/>
      <c r="U22" s="4"/>
      <c r="V22" s="4"/>
      <c r="W22" s="4"/>
      <c r="X22" s="4"/>
      <c r="Y22" s="4"/>
      <c r="Z22" s="4"/>
    </row>
    <row r="23" ht="15.75" customHeight="1">
      <c r="A23" s="5" t="s">
        <v>44</v>
      </c>
      <c r="B23" s="5" t="s">
        <v>15</v>
      </c>
      <c r="C23" s="6">
        <v>60000.0</v>
      </c>
      <c r="D23" s="5">
        <v>50.0</v>
      </c>
      <c r="E23" s="9">
        <f t="shared" si="4"/>
        <v>1200</v>
      </c>
      <c r="F23" s="4"/>
      <c r="G23" s="5" t="s">
        <v>45</v>
      </c>
      <c r="H23" s="5">
        <v>15.0</v>
      </c>
      <c r="I23" s="9">
        <f>SUM(H23*E6)</f>
        <v>7285.714286</v>
      </c>
      <c r="J23" s="5"/>
      <c r="K23" s="5"/>
      <c r="L23" s="5"/>
      <c r="M23" s="4"/>
      <c r="N23" s="4"/>
      <c r="O23" s="4"/>
      <c r="P23" s="4"/>
      <c r="Q23" s="4"/>
      <c r="R23" s="4"/>
      <c r="S23" s="4"/>
      <c r="T23" s="4"/>
      <c r="U23" s="4"/>
      <c r="V23" s="4"/>
      <c r="W23" s="4"/>
      <c r="X23" s="4"/>
      <c r="Y23" s="4"/>
      <c r="Z23" s="4"/>
    </row>
    <row r="24" ht="15.75" customHeight="1">
      <c r="A24" s="5" t="s">
        <v>38</v>
      </c>
      <c r="B24" s="5" t="s">
        <v>15</v>
      </c>
      <c r="C24" s="6">
        <v>26000.0</v>
      </c>
      <c r="D24" s="5">
        <v>50.0</v>
      </c>
      <c r="E24" s="9">
        <f t="shared" si="4"/>
        <v>520</v>
      </c>
      <c r="F24" s="4"/>
      <c r="G24" s="5" t="s">
        <v>46</v>
      </c>
      <c r="H24" s="5">
        <v>5.0</v>
      </c>
      <c r="I24" s="9">
        <f>H24*E27</f>
        <v>3000</v>
      </c>
      <c r="J24" s="5"/>
      <c r="K24" s="5"/>
      <c r="L24" s="5"/>
      <c r="M24" s="4"/>
      <c r="N24" s="4"/>
      <c r="O24" s="4"/>
      <c r="P24" s="4"/>
      <c r="Q24" s="4"/>
      <c r="R24" s="4"/>
      <c r="S24" s="4"/>
      <c r="T24" s="4"/>
      <c r="U24" s="4"/>
      <c r="V24" s="4"/>
      <c r="W24" s="4"/>
      <c r="X24" s="4"/>
      <c r="Y24" s="4"/>
      <c r="Z24" s="4"/>
    </row>
    <row r="25" ht="15.75" customHeight="1">
      <c r="A25" s="5" t="s">
        <v>47</v>
      </c>
      <c r="B25" s="5" t="s">
        <v>15</v>
      </c>
      <c r="C25" s="6">
        <v>100000.0</v>
      </c>
      <c r="D25" s="5">
        <v>1000.0</v>
      </c>
      <c r="E25" s="9">
        <f t="shared" si="4"/>
        <v>100</v>
      </c>
      <c r="F25" s="4"/>
      <c r="G25" s="5" t="s">
        <v>20</v>
      </c>
      <c r="H25" s="5">
        <v>5.0</v>
      </c>
      <c r="I25" s="9">
        <f>H25*E16</f>
        <v>750</v>
      </c>
      <c r="J25" s="5"/>
      <c r="K25" s="5"/>
      <c r="L25" s="5"/>
      <c r="M25" s="4"/>
      <c r="N25" s="4"/>
      <c r="O25" s="4"/>
      <c r="P25" s="4"/>
      <c r="Q25" s="4"/>
      <c r="R25" s="4"/>
      <c r="S25" s="4"/>
      <c r="T25" s="4"/>
      <c r="U25" s="4"/>
      <c r="V25" s="4"/>
      <c r="W25" s="4"/>
      <c r="X25" s="4"/>
      <c r="Y25" s="4"/>
      <c r="Z25" s="4"/>
    </row>
    <row r="26" ht="15.75" customHeight="1">
      <c r="A26" s="5" t="s">
        <v>48</v>
      </c>
      <c r="B26" s="5"/>
      <c r="C26" s="6"/>
      <c r="D26" s="5"/>
      <c r="E26" s="5"/>
      <c r="F26" s="4"/>
      <c r="G26" s="5" t="s">
        <v>22</v>
      </c>
      <c r="H26" s="5">
        <v>10.0</v>
      </c>
      <c r="I26" s="9">
        <f>H26*E13</f>
        <v>7714.285714</v>
      </c>
      <c r="J26" s="5"/>
      <c r="K26" s="5"/>
      <c r="L26" s="5"/>
      <c r="M26" s="4"/>
      <c r="N26" s="4"/>
      <c r="O26" s="4"/>
      <c r="P26" s="4"/>
      <c r="Q26" s="4"/>
      <c r="R26" s="4"/>
      <c r="S26" s="4"/>
      <c r="T26" s="4"/>
      <c r="U26" s="4"/>
      <c r="V26" s="4"/>
      <c r="W26" s="4"/>
      <c r="X26" s="4"/>
      <c r="Y26" s="4"/>
      <c r="Z26" s="4"/>
    </row>
    <row r="27" ht="15.75" customHeight="1">
      <c r="A27" s="5" t="s">
        <v>49</v>
      </c>
      <c r="B27" s="5" t="s">
        <v>15</v>
      </c>
      <c r="C27" s="6">
        <v>6000.0</v>
      </c>
      <c r="D27" s="5">
        <v>10.0</v>
      </c>
      <c r="E27" s="9">
        <f>SUM(C27/D27)</f>
        <v>600</v>
      </c>
      <c r="F27" s="4"/>
      <c r="G27" s="5" t="s">
        <v>14</v>
      </c>
      <c r="H27" s="5">
        <v>15.0</v>
      </c>
      <c r="I27" s="9">
        <f>H27*E4</f>
        <v>3000</v>
      </c>
      <c r="J27" s="5"/>
      <c r="K27" s="5"/>
      <c r="L27" s="5"/>
      <c r="M27" s="4"/>
      <c r="N27" s="4"/>
      <c r="O27" s="4"/>
      <c r="P27" s="4"/>
      <c r="Q27" s="4"/>
      <c r="R27" s="4"/>
      <c r="S27" s="4"/>
      <c r="T27" s="4"/>
      <c r="U27" s="4"/>
      <c r="V27" s="4"/>
      <c r="W27" s="4"/>
      <c r="X27" s="4"/>
      <c r="Y27" s="4"/>
      <c r="Z27" s="4"/>
    </row>
    <row r="28" ht="15.75" customHeight="1">
      <c r="A28" s="4"/>
      <c r="B28" s="4"/>
      <c r="C28" s="13"/>
      <c r="D28" s="4"/>
      <c r="E28" s="4"/>
      <c r="F28" s="4"/>
      <c r="G28" s="5" t="s">
        <v>50</v>
      </c>
      <c r="H28" s="5">
        <v>26.0</v>
      </c>
      <c r="I28" s="9">
        <f>H28*E3</f>
        <v>2860</v>
      </c>
      <c r="J28" s="5"/>
      <c r="K28" s="5"/>
      <c r="L28" s="5"/>
      <c r="M28" s="4"/>
      <c r="N28" s="4"/>
      <c r="O28" s="4"/>
      <c r="P28" s="4"/>
      <c r="Q28" s="4"/>
      <c r="R28" s="4"/>
      <c r="S28" s="4"/>
      <c r="T28" s="4"/>
      <c r="U28" s="4"/>
      <c r="V28" s="4"/>
      <c r="W28" s="4"/>
      <c r="X28" s="4"/>
      <c r="Y28" s="4"/>
      <c r="Z28" s="4"/>
    </row>
    <row r="29" ht="15.75" customHeight="1">
      <c r="A29" s="4"/>
      <c r="B29" s="4"/>
      <c r="C29" s="13"/>
      <c r="D29" s="4"/>
      <c r="E29" s="4"/>
      <c r="F29" s="4"/>
      <c r="G29" s="5" t="s">
        <v>19</v>
      </c>
      <c r="H29" s="5">
        <v>13.0</v>
      </c>
      <c r="I29" s="9">
        <f t="shared" ref="I29:I30" si="6">H29*E8</f>
        <v>8450</v>
      </c>
      <c r="J29" s="5"/>
      <c r="K29" s="5"/>
      <c r="L29" s="5"/>
      <c r="M29" s="4"/>
      <c r="N29" s="4"/>
      <c r="O29" s="4"/>
      <c r="P29" s="4"/>
      <c r="Q29" s="4"/>
      <c r="R29" s="4"/>
      <c r="S29" s="4"/>
      <c r="T29" s="4"/>
      <c r="U29" s="4"/>
      <c r="V29" s="4"/>
      <c r="W29" s="4"/>
      <c r="X29" s="4"/>
      <c r="Y29" s="4"/>
      <c r="Z29" s="4"/>
    </row>
    <row r="30" ht="15.75" customHeight="1">
      <c r="A30" s="4"/>
      <c r="B30" s="4"/>
      <c r="C30" s="13"/>
      <c r="D30" s="4"/>
      <c r="E30" s="4"/>
      <c r="F30" s="4"/>
      <c r="G30" s="5" t="s">
        <v>51</v>
      </c>
      <c r="H30" s="5">
        <v>7.0</v>
      </c>
      <c r="I30" s="9">
        <f t="shared" si="6"/>
        <v>3733.333333</v>
      </c>
      <c r="J30" s="5"/>
      <c r="K30" s="5"/>
      <c r="L30" s="5"/>
      <c r="M30" s="4"/>
      <c r="N30" s="4"/>
      <c r="O30" s="4"/>
      <c r="P30" s="4"/>
      <c r="Q30" s="4"/>
      <c r="R30" s="4"/>
      <c r="S30" s="4"/>
      <c r="T30" s="4"/>
      <c r="U30" s="4"/>
      <c r="V30" s="4"/>
      <c r="W30" s="4"/>
      <c r="X30" s="4"/>
      <c r="Y30" s="4"/>
      <c r="Z30" s="4"/>
    </row>
    <row r="31" ht="15.75" customHeight="1">
      <c r="A31" s="4"/>
      <c r="B31" s="4"/>
      <c r="C31" s="13"/>
      <c r="D31" s="4"/>
      <c r="E31" s="4"/>
      <c r="F31" s="4"/>
      <c r="G31" s="8" t="s">
        <v>26</v>
      </c>
      <c r="H31" s="8">
        <f t="shared" ref="H31:I31" si="7">SUM(H23:H30)</f>
        <v>96</v>
      </c>
      <c r="I31" s="10">
        <f t="shared" si="7"/>
        <v>36793.33333</v>
      </c>
      <c r="J31" s="10">
        <f>I31/H31</f>
        <v>383.2638889</v>
      </c>
      <c r="K31" s="10">
        <f>J31*10</f>
        <v>3832.638889</v>
      </c>
      <c r="L31" s="10">
        <f>J31*15</f>
        <v>5748.958333</v>
      </c>
      <c r="M31" s="4"/>
      <c r="N31" s="4"/>
      <c r="O31" s="4"/>
      <c r="P31" s="4"/>
      <c r="Q31" s="4"/>
      <c r="R31" s="4"/>
      <c r="S31" s="4"/>
      <c r="T31" s="4"/>
      <c r="U31" s="4"/>
      <c r="V31" s="4"/>
      <c r="W31" s="4"/>
      <c r="X31" s="4"/>
      <c r="Y31" s="4"/>
      <c r="Z31" s="4"/>
    </row>
    <row r="32" ht="15.75" customHeight="1">
      <c r="A32" s="4"/>
      <c r="B32" s="4"/>
      <c r="C32" s="13"/>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13"/>
      <c r="D33" s="4"/>
      <c r="E33" s="4"/>
      <c r="F33" s="4"/>
      <c r="G33" s="7" t="s">
        <v>52</v>
      </c>
      <c r="H33" s="8" t="s">
        <v>7</v>
      </c>
      <c r="I33" s="8" t="s">
        <v>8</v>
      </c>
      <c r="J33" s="8" t="s">
        <v>9</v>
      </c>
      <c r="K33" s="8" t="s">
        <v>43</v>
      </c>
      <c r="L33" s="8" t="s">
        <v>30</v>
      </c>
      <c r="M33" s="4"/>
      <c r="N33" s="4"/>
      <c r="O33" s="4"/>
      <c r="P33" s="4"/>
      <c r="Q33" s="4"/>
      <c r="R33" s="4"/>
      <c r="S33" s="4"/>
      <c r="T33" s="4"/>
      <c r="U33" s="4"/>
      <c r="V33" s="4"/>
      <c r="W33" s="4"/>
      <c r="X33" s="4"/>
      <c r="Y33" s="4"/>
      <c r="Z33" s="4"/>
    </row>
    <row r="34" ht="15.75" customHeight="1">
      <c r="A34" s="4"/>
      <c r="B34" s="4"/>
      <c r="C34" s="13"/>
      <c r="D34" s="4"/>
      <c r="E34" s="4"/>
      <c r="F34" s="4"/>
      <c r="G34" s="5" t="s">
        <v>12</v>
      </c>
      <c r="H34" s="5">
        <v>27.0</v>
      </c>
      <c r="I34" s="9">
        <f>H34*E3</f>
        <v>2970</v>
      </c>
      <c r="J34" s="5"/>
      <c r="K34" s="5"/>
      <c r="L34" s="5"/>
      <c r="M34" s="4"/>
      <c r="N34" s="4"/>
      <c r="O34" s="4"/>
      <c r="P34" s="4"/>
      <c r="Q34" s="4"/>
      <c r="R34" s="4"/>
      <c r="S34" s="4"/>
      <c r="T34" s="4"/>
      <c r="U34" s="4"/>
      <c r="V34" s="4"/>
      <c r="W34" s="4"/>
      <c r="X34" s="4"/>
      <c r="Y34" s="4"/>
      <c r="Z34" s="4"/>
    </row>
    <row r="35" ht="15.75" customHeight="1">
      <c r="A35" s="4"/>
      <c r="B35" s="4"/>
      <c r="C35" s="13"/>
      <c r="D35" s="4"/>
      <c r="E35" s="4"/>
      <c r="F35" s="4"/>
      <c r="G35" s="5" t="s">
        <v>20</v>
      </c>
      <c r="H35" s="5">
        <v>5.0</v>
      </c>
      <c r="I35" s="9">
        <f>H35*E16</f>
        <v>750</v>
      </c>
      <c r="J35" s="5"/>
      <c r="K35" s="5"/>
      <c r="L35" s="5"/>
      <c r="M35" s="4"/>
      <c r="N35" s="4"/>
      <c r="O35" s="4"/>
      <c r="P35" s="4"/>
      <c r="Q35" s="4"/>
      <c r="R35" s="4"/>
      <c r="S35" s="4"/>
      <c r="T35" s="4"/>
      <c r="U35" s="4"/>
      <c r="V35" s="4"/>
      <c r="W35" s="4"/>
      <c r="X35" s="4"/>
      <c r="Y35" s="4"/>
      <c r="Z35" s="4"/>
    </row>
    <row r="36" ht="15.75" customHeight="1">
      <c r="A36" s="4"/>
      <c r="B36" s="4"/>
      <c r="C36" s="13"/>
      <c r="D36" s="4"/>
      <c r="E36" s="4"/>
      <c r="F36" s="4"/>
      <c r="G36" s="5" t="s">
        <v>45</v>
      </c>
      <c r="H36" s="5">
        <v>15.0</v>
      </c>
      <c r="I36" s="9">
        <f>H36*E6</f>
        <v>7285.714286</v>
      </c>
      <c r="J36" s="5"/>
      <c r="K36" s="5"/>
      <c r="L36" s="5"/>
      <c r="M36" s="4"/>
      <c r="N36" s="4"/>
      <c r="O36" s="4"/>
      <c r="P36" s="4"/>
      <c r="Q36" s="4"/>
      <c r="R36" s="4"/>
      <c r="S36" s="4"/>
      <c r="T36" s="4"/>
      <c r="U36" s="4"/>
      <c r="V36" s="4"/>
      <c r="W36" s="4"/>
      <c r="X36" s="4"/>
      <c r="Y36" s="4"/>
      <c r="Z36" s="4"/>
    </row>
    <row r="37" ht="15.75" customHeight="1">
      <c r="A37" s="4"/>
      <c r="B37" s="4"/>
      <c r="C37" s="13"/>
      <c r="D37" s="4"/>
      <c r="E37" s="4"/>
      <c r="F37" s="4"/>
      <c r="G37" s="5" t="s">
        <v>14</v>
      </c>
      <c r="H37" s="5">
        <v>27.0</v>
      </c>
      <c r="I37" s="9">
        <f>H37*E4</f>
        <v>5400</v>
      </c>
      <c r="J37" s="5"/>
      <c r="K37" s="5"/>
      <c r="L37" s="5"/>
      <c r="M37" s="4"/>
      <c r="N37" s="4"/>
      <c r="O37" s="4"/>
      <c r="P37" s="4"/>
      <c r="Q37" s="4"/>
      <c r="R37" s="4"/>
      <c r="S37" s="4"/>
      <c r="T37" s="4"/>
      <c r="U37" s="4"/>
      <c r="V37" s="4"/>
      <c r="W37" s="4"/>
      <c r="X37" s="4"/>
      <c r="Y37" s="4"/>
      <c r="Z37" s="4"/>
    </row>
    <row r="38" ht="15.75" customHeight="1">
      <c r="A38" s="4"/>
      <c r="B38" s="4"/>
      <c r="C38" s="13"/>
      <c r="D38" s="4"/>
      <c r="E38" s="4"/>
      <c r="F38" s="4"/>
      <c r="G38" s="5" t="s">
        <v>38</v>
      </c>
      <c r="H38" s="5">
        <v>8.0</v>
      </c>
      <c r="I38" s="9">
        <f>H38*E24</f>
        <v>4160</v>
      </c>
      <c r="J38" s="5"/>
      <c r="K38" s="5"/>
      <c r="L38" s="5"/>
      <c r="M38" s="4"/>
      <c r="N38" s="4"/>
      <c r="O38" s="4"/>
      <c r="P38" s="4"/>
      <c r="Q38" s="4"/>
      <c r="R38" s="4"/>
      <c r="S38" s="4"/>
      <c r="T38" s="4"/>
      <c r="U38" s="4"/>
      <c r="V38" s="4"/>
      <c r="W38" s="4"/>
      <c r="X38" s="4"/>
      <c r="Y38" s="4"/>
      <c r="Z38" s="4"/>
    </row>
    <row r="39" ht="15.75" customHeight="1">
      <c r="A39" s="4"/>
      <c r="B39" s="4"/>
      <c r="C39" s="13"/>
      <c r="D39" s="4"/>
      <c r="E39" s="4"/>
      <c r="F39" s="4"/>
      <c r="G39" s="5" t="s">
        <v>53</v>
      </c>
      <c r="H39" s="5">
        <v>8.0</v>
      </c>
      <c r="I39" s="9">
        <f>H39*E23</f>
        <v>9600</v>
      </c>
      <c r="J39" s="5"/>
      <c r="K39" s="5"/>
      <c r="L39" s="5"/>
      <c r="M39" s="4"/>
      <c r="N39" s="4"/>
      <c r="O39" s="4"/>
      <c r="P39" s="4"/>
      <c r="Q39" s="4"/>
      <c r="R39" s="4"/>
      <c r="S39" s="4"/>
      <c r="T39" s="4"/>
      <c r="U39" s="4"/>
      <c r="V39" s="4"/>
      <c r="W39" s="4"/>
      <c r="X39" s="4"/>
      <c r="Y39" s="4"/>
      <c r="Z39" s="4"/>
    </row>
    <row r="40" ht="15.75" customHeight="1">
      <c r="A40" s="4"/>
      <c r="B40" s="4"/>
      <c r="C40" s="13"/>
      <c r="D40" s="4"/>
      <c r="E40" s="4"/>
      <c r="F40" s="4"/>
      <c r="G40" s="5" t="s">
        <v>34</v>
      </c>
      <c r="H40" s="5">
        <v>7.0</v>
      </c>
      <c r="I40" s="9">
        <f>H40*E17</f>
        <v>15050</v>
      </c>
      <c r="J40" s="5"/>
      <c r="K40" s="5"/>
      <c r="L40" s="5"/>
      <c r="M40" s="4"/>
      <c r="N40" s="4"/>
      <c r="O40" s="4"/>
      <c r="P40" s="4"/>
      <c r="Q40" s="4"/>
      <c r="R40" s="4"/>
      <c r="S40" s="4"/>
      <c r="T40" s="4"/>
      <c r="U40" s="4"/>
      <c r="V40" s="4"/>
      <c r="W40" s="4"/>
      <c r="X40" s="4"/>
      <c r="Y40" s="4"/>
      <c r="Z40" s="4"/>
    </row>
    <row r="41" ht="15.75" customHeight="1">
      <c r="A41" s="4"/>
      <c r="B41" s="4"/>
      <c r="C41" s="13"/>
      <c r="D41" s="4"/>
      <c r="E41" s="4"/>
      <c r="F41" s="4"/>
      <c r="G41" s="5" t="s">
        <v>19</v>
      </c>
      <c r="H41" s="5">
        <v>10.0</v>
      </c>
      <c r="I41" s="9">
        <f>H41*E8</f>
        <v>6500</v>
      </c>
      <c r="J41" s="5"/>
      <c r="K41" s="5"/>
      <c r="L41" s="5"/>
      <c r="M41" s="4"/>
      <c r="N41" s="4"/>
      <c r="O41" s="4"/>
      <c r="P41" s="4"/>
      <c r="Q41" s="4"/>
      <c r="R41" s="4"/>
      <c r="S41" s="4"/>
      <c r="T41" s="4"/>
      <c r="U41" s="4"/>
      <c r="V41" s="4"/>
      <c r="W41" s="4"/>
      <c r="X41" s="4"/>
      <c r="Y41" s="4"/>
      <c r="Z41" s="4"/>
    </row>
    <row r="42" ht="15.75" customHeight="1">
      <c r="A42" s="4"/>
      <c r="B42" s="4"/>
      <c r="C42" s="13"/>
      <c r="D42" s="4"/>
      <c r="E42" s="4"/>
      <c r="F42" s="4"/>
      <c r="G42" s="5" t="s">
        <v>18</v>
      </c>
      <c r="H42" s="5">
        <v>15.0</v>
      </c>
      <c r="I42" s="9">
        <f>H42*E7</f>
        <v>9642.857143</v>
      </c>
      <c r="J42" s="5"/>
      <c r="K42" s="5"/>
      <c r="L42" s="5"/>
      <c r="M42" s="4"/>
      <c r="N42" s="4"/>
      <c r="O42" s="4"/>
      <c r="P42" s="4"/>
      <c r="Q42" s="4"/>
      <c r="R42" s="4"/>
      <c r="S42" s="4"/>
      <c r="T42" s="4"/>
      <c r="U42" s="4"/>
      <c r="V42" s="4"/>
      <c r="W42" s="4"/>
      <c r="X42" s="4"/>
      <c r="Y42" s="4"/>
      <c r="Z42" s="4"/>
    </row>
    <row r="43" ht="15.75" customHeight="1">
      <c r="A43" s="4"/>
      <c r="B43" s="4"/>
      <c r="C43" s="13"/>
      <c r="D43" s="4"/>
      <c r="E43" s="4"/>
      <c r="F43" s="4"/>
      <c r="G43" s="8" t="s">
        <v>26</v>
      </c>
      <c r="H43" s="8">
        <f t="shared" ref="H43:I43" si="8">SUM(H34:H42)</f>
        <v>122</v>
      </c>
      <c r="I43" s="10">
        <f t="shared" si="8"/>
        <v>61358.57143</v>
      </c>
      <c r="J43" s="10">
        <f>I43/H43</f>
        <v>502.9391101</v>
      </c>
      <c r="K43" s="10">
        <f>J43*10</f>
        <v>5029.391101</v>
      </c>
      <c r="L43" s="10">
        <f>J43*15</f>
        <v>7544.086651</v>
      </c>
      <c r="M43" s="4"/>
      <c r="N43" s="4"/>
      <c r="O43" s="4"/>
      <c r="P43" s="4"/>
      <c r="Q43" s="4"/>
      <c r="R43" s="4"/>
      <c r="S43" s="4"/>
      <c r="T43" s="4"/>
      <c r="U43" s="4"/>
      <c r="V43" s="4"/>
      <c r="W43" s="4"/>
      <c r="X43" s="4"/>
      <c r="Y43" s="4"/>
      <c r="Z43" s="4"/>
    </row>
    <row r="44" ht="15.75" customHeight="1">
      <c r="A44" s="4"/>
      <c r="B44" s="4"/>
      <c r="C44" s="13"/>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13"/>
      <c r="D45" s="4"/>
      <c r="E45" s="4"/>
      <c r="F45" s="4"/>
      <c r="G45" s="7" t="s">
        <v>54</v>
      </c>
      <c r="H45" s="8" t="s">
        <v>7</v>
      </c>
      <c r="I45" s="8" t="s">
        <v>8</v>
      </c>
      <c r="J45" s="8" t="s">
        <v>9</v>
      </c>
      <c r="K45" s="8" t="s">
        <v>43</v>
      </c>
      <c r="L45" s="8" t="s">
        <v>30</v>
      </c>
      <c r="M45" s="4"/>
      <c r="N45" s="4"/>
      <c r="O45" s="4"/>
      <c r="P45" s="4"/>
      <c r="Q45" s="4"/>
      <c r="R45" s="4"/>
      <c r="S45" s="4"/>
      <c r="T45" s="4"/>
      <c r="U45" s="4"/>
      <c r="V45" s="4"/>
      <c r="W45" s="4"/>
      <c r="X45" s="4"/>
      <c r="Y45" s="4"/>
      <c r="Z45" s="4"/>
    </row>
    <row r="46" ht="15.75" customHeight="1">
      <c r="A46" s="4"/>
      <c r="B46" s="4"/>
      <c r="C46" s="13"/>
      <c r="D46" s="4"/>
      <c r="E46" s="4"/>
      <c r="F46" s="4"/>
      <c r="G46" s="5" t="s">
        <v>12</v>
      </c>
      <c r="H46" s="5">
        <v>27.0</v>
      </c>
      <c r="I46" s="9">
        <f>H46*E3</f>
        <v>2970</v>
      </c>
      <c r="J46" s="5"/>
      <c r="K46" s="5"/>
      <c r="L46" s="5"/>
      <c r="M46" s="4"/>
      <c r="N46" s="4"/>
      <c r="O46" s="4"/>
      <c r="P46" s="4"/>
      <c r="Q46" s="4"/>
      <c r="R46" s="4"/>
      <c r="S46" s="4"/>
      <c r="T46" s="4"/>
      <c r="U46" s="4"/>
      <c r="V46" s="4"/>
      <c r="W46" s="4"/>
      <c r="X46" s="4"/>
      <c r="Y46" s="4"/>
      <c r="Z46" s="4"/>
    </row>
    <row r="47" ht="15.75" customHeight="1">
      <c r="A47" s="4"/>
      <c r="B47" s="4"/>
      <c r="C47" s="13"/>
      <c r="D47" s="4"/>
      <c r="E47" s="4"/>
      <c r="F47" s="4"/>
      <c r="G47" s="5" t="s">
        <v>24</v>
      </c>
      <c r="H47" s="5">
        <v>13.0</v>
      </c>
      <c r="I47" s="9">
        <f>H47*E15</f>
        <v>1001</v>
      </c>
      <c r="J47" s="5"/>
      <c r="K47" s="5"/>
      <c r="L47" s="5"/>
      <c r="M47" s="4"/>
      <c r="N47" s="4"/>
      <c r="O47" s="4"/>
      <c r="P47" s="4"/>
      <c r="Q47" s="4"/>
      <c r="R47" s="4"/>
      <c r="S47" s="4"/>
      <c r="T47" s="4"/>
      <c r="U47" s="4"/>
      <c r="V47" s="4"/>
      <c r="W47" s="4"/>
      <c r="X47" s="4"/>
      <c r="Y47" s="4"/>
      <c r="Z47" s="4"/>
    </row>
    <row r="48" ht="15.75" customHeight="1">
      <c r="A48" s="4"/>
      <c r="B48" s="4"/>
      <c r="C48" s="13"/>
      <c r="D48" s="4"/>
      <c r="E48" s="4"/>
      <c r="F48" s="4"/>
      <c r="G48" s="5" t="s">
        <v>14</v>
      </c>
      <c r="H48" s="5">
        <v>15.0</v>
      </c>
      <c r="I48" s="9">
        <f>H48*E4</f>
        <v>3000</v>
      </c>
      <c r="J48" s="5"/>
      <c r="K48" s="5"/>
      <c r="L48" s="5"/>
      <c r="M48" s="4"/>
      <c r="N48" s="4"/>
      <c r="O48" s="4"/>
      <c r="P48" s="4"/>
      <c r="Q48" s="4"/>
      <c r="R48" s="4"/>
      <c r="S48" s="4"/>
      <c r="T48" s="4"/>
      <c r="U48" s="4"/>
      <c r="V48" s="4"/>
      <c r="W48" s="4"/>
      <c r="X48" s="4"/>
      <c r="Y48" s="4"/>
      <c r="Z48" s="4"/>
    </row>
    <row r="49" ht="15.75" customHeight="1">
      <c r="A49" s="4"/>
      <c r="B49" s="4"/>
      <c r="C49" s="13"/>
      <c r="D49" s="4"/>
      <c r="E49" s="4"/>
      <c r="F49" s="4"/>
      <c r="G49" s="5" t="s">
        <v>55</v>
      </c>
      <c r="H49" s="5">
        <v>15.0</v>
      </c>
      <c r="I49" s="9">
        <f>H49*E9</f>
        <v>8000</v>
      </c>
      <c r="J49" s="5"/>
      <c r="K49" s="5"/>
      <c r="L49" s="5"/>
      <c r="M49" s="4"/>
      <c r="N49" s="4"/>
      <c r="O49" s="4"/>
      <c r="P49" s="4"/>
      <c r="Q49" s="4"/>
      <c r="R49" s="4"/>
      <c r="S49" s="4"/>
      <c r="T49" s="4"/>
      <c r="U49" s="4"/>
      <c r="V49" s="4"/>
      <c r="W49" s="4"/>
      <c r="X49" s="4"/>
      <c r="Y49" s="4"/>
      <c r="Z49" s="4"/>
    </row>
    <row r="50" ht="15.75" customHeight="1">
      <c r="A50" s="4"/>
      <c r="B50" s="4"/>
      <c r="C50" s="13"/>
      <c r="D50" s="4"/>
      <c r="E50" s="4"/>
      <c r="F50" s="4"/>
      <c r="G50" s="5" t="s">
        <v>18</v>
      </c>
      <c r="H50" s="5">
        <v>12.0</v>
      </c>
      <c r="I50" s="9">
        <f>H50*E7</f>
        <v>7714.285714</v>
      </c>
      <c r="J50" s="5"/>
      <c r="K50" s="5"/>
      <c r="L50" s="5"/>
      <c r="M50" s="4"/>
      <c r="N50" s="4"/>
      <c r="O50" s="4"/>
      <c r="P50" s="4"/>
      <c r="Q50" s="4"/>
      <c r="R50" s="4"/>
      <c r="S50" s="4"/>
      <c r="T50" s="4"/>
      <c r="U50" s="4"/>
      <c r="V50" s="4"/>
      <c r="W50" s="4"/>
      <c r="X50" s="4"/>
      <c r="Y50" s="4"/>
      <c r="Z50" s="4"/>
    </row>
    <row r="51" ht="15.75" customHeight="1">
      <c r="A51" s="4"/>
      <c r="B51" s="4"/>
      <c r="C51" s="13"/>
      <c r="D51" s="4"/>
      <c r="E51" s="4"/>
      <c r="F51" s="4"/>
      <c r="G51" s="5" t="s">
        <v>45</v>
      </c>
      <c r="H51" s="5">
        <v>12.0</v>
      </c>
      <c r="I51" s="9">
        <f>H51*E6</f>
        <v>5828.571429</v>
      </c>
      <c r="J51" s="5"/>
      <c r="K51" s="5"/>
      <c r="L51" s="5"/>
      <c r="M51" s="4"/>
      <c r="N51" s="4"/>
      <c r="O51" s="4"/>
      <c r="P51" s="4"/>
      <c r="Q51" s="4"/>
      <c r="R51" s="4"/>
      <c r="S51" s="4"/>
      <c r="T51" s="4"/>
      <c r="U51" s="4"/>
      <c r="V51" s="4"/>
      <c r="W51" s="4"/>
      <c r="X51" s="4"/>
      <c r="Y51" s="4"/>
      <c r="Z51" s="4"/>
    </row>
    <row r="52" ht="15.75" customHeight="1">
      <c r="A52" s="4"/>
      <c r="B52" s="4"/>
      <c r="C52" s="13"/>
      <c r="D52" s="4"/>
      <c r="E52" s="4"/>
      <c r="F52" s="4"/>
      <c r="G52" s="5" t="s">
        <v>56</v>
      </c>
      <c r="H52" s="5">
        <v>5.0</v>
      </c>
      <c r="I52" s="9">
        <f>H52*E22</f>
        <v>15000</v>
      </c>
      <c r="J52" s="5"/>
      <c r="K52" s="5"/>
      <c r="L52" s="5"/>
      <c r="M52" s="4"/>
      <c r="N52" s="4"/>
      <c r="O52" s="4"/>
      <c r="P52" s="4"/>
      <c r="Q52" s="4"/>
      <c r="R52" s="4"/>
      <c r="S52" s="4"/>
      <c r="T52" s="4"/>
      <c r="U52" s="4"/>
      <c r="V52" s="4"/>
      <c r="W52" s="4"/>
      <c r="X52" s="4"/>
      <c r="Y52" s="4"/>
      <c r="Z52" s="4"/>
    </row>
    <row r="53" ht="15.75" customHeight="1">
      <c r="A53" s="4"/>
      <c r="B53" s="4"/>
      <c r="C53" s="13"/>
      <c r="D53" s="4"/>
      <c r="E53" s="4"/>
      <c r="F53" s="4"/>
      <c r="G53" s="5" t="s">
        <v>25</v>
      </c>
      <c r="H53" s="5">
        <v>3.0</v>
      </c>
      <c r="I53" s="9">
        <f>H53*E11</f>
        <v>3300</v>
      </c>
      <c r="J53" s="5"/>
      <c r="K53" s="5"/>
      <c r="L53" s="5"/>
      <c r="M53" s="4"/>
      <c r="N53" s="4"/>
      <c r="O53" s="4"/>
      <c r="P53" s="4"/>
      <c r="Q53" s="4"/>
      <c r="R53" s="4"/>
      <c r="S53" s="4"/>
      <c r="T53" s="4"/>
      <c r="U53" s="4"/>
      <c r="V53" s="4"/>
      <c r="W53" s="4"/>
      <c r="X53" s="4"/>
      <c r="Y53" s="4"/>
      <c r="Z53" s="4"/>
    </row>
    <row r="54" ht="15.75" customHeight="1">
      <c r="A54" s="4"/>
      <c r="B54" s="4"/>
      <c r="C54" s="13"/>
      <c r="D54" s="4"/>
      <c r="E54" s="4"/>
      <c r="F54" s="4"/>
      <c r="G54" s="5" t="s">
        <v>57</v>
      </c>
      <c r="H54" s="5">
        <v>2.0</v>
      </c>
      <c r="I54" s="9">
        <f>H54*E20</f>
        <v>3300</v>
      </c>
      <c r="J54" s="5"/>
      <c r="K54" s="5"/>
      <c r="L54" s="5"/>
      <c r="M54" s="4"/>
      <c r="N54" s="4"/>
      <c r="O54" s="4"/>
      <c r="P54" s="4"/>
      <c r="Q54" s="4"/>
      <c r="R54" s="4"/>
      <c r="S54" s="4"/>
      <c r="T54" s="4"/>
      <c r="U54" s="4"/>
      <c r="V54" s="4"/>
      <c r="W54" s="4"/>
      <c r="X54" s="4"/>
      <c r="Y54" s="4"/>
      <c r="Z54" s="4"/>
    </row>
    <row r="55" ht="15.75" customHeight="1">
      <c r="A55" s="4"/>
      <c r="B55" s="4"/>
      <c r="C55" s="13"/>
      <c r="D55" s="4"/>
      <c r="E55" s="4"/>
      <c r="F55" s="4"/>
      <c r="G55" s="8" t="s">
        <v>26</v>
      </c>
      <c r="H55" s="8">
        <f t="shared" ref="H55:I55" si="9">SUM(H46:H54)</f>
        <v>104</v>
      </c>
      <c r="I55" s="10">
        <f t="shared" si="9"/>
        <v>50113.85714</v>
      </c>
      <c r="J55" s="10">
        <f>I55/H55</f>
        <v>481.864011</v>
      </c>
      <c r="K55" s="10">
        <f>J55*10</f>
        <v>4818.64011</v>
      </c>
      <c r="L55" s="10">
        <f>J55*15</f>
        <v>7227.960165</v>
      </c>
      <c r="M55" s="4"/>
      <c r="N55" s="4"/>
      <c r="O55" s="4"/>
      <c r="P55" s="4"/>
      <c r="Q55" s="4"/>
      <c r="R55" s="4"/>
      <c r="S55" s="4"/>
      <c r="T55" s="4"/>
      <c r="U55" s="4"/>
      <c r="V55" s="4"/>
      <c r="W55" s="4"/>
      <c r="X55" s="4"/>
      <c r="Y55" s="4"/>
      <c r="Z55" s="4"/>
    </row>
    <row r="56" ht="15.75" customHeight="1">
      <c r="A56" s="4"/>
      <c r="B56" s="4"/>
      <c r="C56" s="13"/>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13"/>
      <c r="D57" s="4"/>
      <c r="E57" s="4"/>
      <c r="F57" s="4"/>
      <c r="G57" s="7" t="s">
        <v>58</v>
      </c>
      <c r="H57" s="8" t="s">
        <v>7</v>
      </c>
      <c r="I57" s="8" t="s">
        <v>8</v>
      </c>
      <c r="J57" s="8" t="s">
        <v>9</v>
      </c>
      <c r="K57" s="8" t="s">
        <v>43</v>
      </c>
      <c r="L57" s="8" t="s">
        <v>30</v>
      </c>
      <c r="M57" s="4"/>
      <c r="N57" s="4"/>
      <c r="O57" s="4"/>
      <c r="P57" s="4"/>
      <c r="Q57" s="4"/>
      <c r="R57" s="4"/>
      <c r="S57" s="4"/>
      <c r="T57" s="4"/>
      <c r="U57" s="4"/>
      <c r="V57" s="4"/>
      <c r="W57" s="4"/>
      <c r="X57" s="4"/>
      <c r="Y57" s="4"/>
      <c r="Z57" s="4"/>
    </row>
    <row r="58" ht="15.75" customHeight="1">
      <c r="A58" s="4"/>
      <c r="B58" s="4"/>
      <c r="C58" s="13"/>
      <c r="D58" s="4"/>
      <c r="E58" s="4"/>
      <c r="F58" s="4"/>
      <c r="G58" s="5" t="s">
        <v>59</v>
      </c>
      <c r="H58" s="5">
        <v>30.0</v>
      </c>
      <c r="I58" s="9">
        <f>H58*E25</f>
        <v>3000</v>
      </c>
      <c r="J58" s="5"/>
      <c r="K58" s="5"/>
      <c r="L58" s="5"/>
      <c r="M58" s="4"/>
      <c r="N58" s="4"/>
      <c r="O58" s="4"/>
      <c r="P58" s="4"/>
      <c r="Q58" s="4"/>
      <c r="R58" s="4"/>
      <c r="S58" s="4"/>
      <c r="T58" s="4"/>
      <c r="U58" s="4"/>
      <c r="V58" s="4"/>
      <c r="W58" s="4"/>
      <c r="X58" s="4"/>
      <c r="Y58" s="4"/>
      <c r="Z58" s="4"/>
    </row>
    <row r="59" ht="15.75" customHeight="1">
      <c r="A59" s="4"/>
      <c r="B59" s="4"/>
      <c r="C59" s="13"/>
      <c r="D59" s="4"/>
      <c r="E59" s="4"/>
      <c r="F59" s="4"/>
      <c r="G59" s="5" t="s">
        <v>12</v>
      </c>
      <c r="H59" s="5">
        <v>39.0</v>
      </c>
      <c r="I59" s="9">
        <f>H59*E3</f>
        <v>4290</v>
      </c>
      <c r="J59" s="5"/>
      <c r="K59" s="5"/>
      <c r="L59" s="5"/>
      <c r="M59" s="4"/>
      <c r="N59" s="4"/>
      <c r="O59" s="4"/>
      <c r="P59" s="4"/>
      <c r="Q59" s="4"/>
      <c r="R59" s="4"/>
      <c r="S59" s="4"/>
      <c r="T59" s="4"/>
      <c r="U59" s="4"/>
      <c r="V59" s="4"/>
      <c r="W59" s="4"/>
      <c r="X59" s="4"/>
      <c r="Y59" s="4"/>
      <c r="Z59" s="4"/>
    </row>
    <row r="60" ht="15.75" customHeight="1">
      <c r="A60" s="4"/>
      <c r="B60" s="4"/>
      <c r="C60" s="13"/>
      <c r="D60" s="4"/>
      <c r="E60" s="4"/>
      <c r="F60" s="4"/>
      <c r="G60" s="5" t="s">
        <v>60</v>
      </c>
      <c r="H60" s="5">
        <v>15.0</v>
      </c>
      <c r="I60" s="9">
        <f>H60*E15</f>
        <v>1155</v>
      </c>
      <c r="J60" s="5"/>
      <c r="K60" s="5"/>
      <c r="L60" s="5"/>
      <c r="M60" s="4"/>
      <c r="N60" s="4"/>
      <c r="O60" s="4"/>
      <c r="P60" s="4"/>
      <c r="Q60" s="4"/>
      <c r="R60" s="4"/>
      <c r="S60" s="4"/>
      <c r="T60" s="4"/>
      <c r="U60" s="4"/>
      <c r="V60" s="4"/>
      <c r="W60" s="4"/>
      <c r="X60" s="4"/>
      <c r="Y60" s="4"/>
      <c r="Z60" s="4"/>
    </row>
    <row r="61" ht="15.75" customHeight="1">
      <c r="A61" s="4"/>
      <c r="B61" s="4"/>
      <c r="C61" s="13"/>
      <c r="D61" s="4"/>
      <c r="E61" s="4"/>
      <c r="F61" s="4"/>
      <c r="G61" s="5" t="s">
        <v>14</v>
      </c>
      <c r="H61" s="5">
        <v>22.0</v>
      </c>
      <c r="I61" s="9">
        <f>H61*E5</f>
        <v>17050</v>
      </c>
      <c r="J61" s="5"/>
      <c r="K61" s="5"/>
      <c r="L61" s="5"/>
      <c r="M61" s="4"/>
      <c r="N61" s="4"/>
      <c r="O61" s="4"/>
      <c r="P61" s="4"/>
      <c r="Q61" s="4"/>
      <c r="R61" s="4"/>
      <c r="S61" s="4"/>
      <c r="T61" s="4"/>
      <c r="U61" s="4"/>
      <c r="V61" s="4"/>
      <c r="W61" s="4"/>
      <c r="X61" s="4"/>
      <c r="Y61" s="4"/>
      <c r="Z61" s="4"/>
    </row>
    <row r="62" ht="15.75" customHeight="1">
      <c r="A62" s="4"/>
      <c r="B62" s="4"/>
      <c r="C62" s="13"/>
      <c r="D62" s="4"/>
      <c r="E62" s="4"/>
      <c r="F62" s="4"/>
      <c r="G62" s="5" t="s">
        <v>61</v>
      </c>
      <c r="H62" s="5">
        <v>4.0</v>
      </c>
      <c r="I62" s="9">
        <f>H62*E14</f>
        <v>3200</v>
      </c>
      <c r="J62" s="5"/>
      <c r="K62" s="5"/>
      <c r="L62" s="5"/>
      <c r="M62" s="4"/>
      <c r="N62" s="4"/>
      <c r="O62" s="4"/>
      <c r="P62" s="4"/>
      <c r="Q62" s="4"/>
      <c r="R62" s="4"/>
      <c r="S62" s="4"/>
      <c r="T62" s="4"/>
      <c r="U62" s="4"/>
      <c r="V62" s="4"/>
      <c r="W62" s="4"/>
      <c r="X62" s="4"/>
      <c r="Y62" s="4"/>
      <c r="Z62" s="4"/>
    </row>
    <row r="63" ht="15.75" customHeight="1">
      <c r="A63" s="4"/>
      <c r="B63" s="4"/>
      <c r="C63" s="13"/>
      <c r="D63" s="4"/>
      <c r="E63" s="4"/>
      <c r="F63" s="4"/>
      <c r="G63" s="5" t="s">
        <v>18</v>
      </c>
      <c r="H63" s="5">
        <v>30.0</v>
      </c>
      <c r="I63" s="9">
        <f>H63*E7</f>
        <v>19285.71429</v>
      </c>
      <c r="J63" s="5"/>
      <c r="K63" s="5"/>
      <c r="L63" s="5"/>
      <c r="M63" s="4"/>
      <c r="N63" s="4"/>
      <c r="O63" s="4"/>
      <c r="P63" s="4"/>
      <c r="Q63" s="4"/>
      <c r="R63" s="4"/>
      <c r="S63" s="4"/>
      <c r="T63" s="4"/>
      <c r="U63" s="4"/>
      <c r="V63" s="4"/>
      <c r="W63" s="4"/>
      <c r="X63" s="4"/>
      <c r="Y63" s="4"/>
      <c r="Z63" s="4"/>
    </row>
    <row r="64" ht="15.75" customHeight="1">
      <c r="A64" s="4"/>
      <c r="B64" s="4"/>
      <c r="C64" s="13"/>
      <c r="D64" s="4"/>
      <c r="E64" s="4"/>
      <c r="F64" s="4"/>
      <c r="G64" s="8" t="s">
        <v>26</v>
      </c>
      <c r="H64" s="8">
        <f t="shared" ref="H64:I64" si="10">SUM(H58:H63)</f>
        <v>140</v>
      </c>
      <c r="I64" s="10">
        <f t="shared" si="10"/>
        <v>47980.71429</v>
      </c>
      <c r="J64" s="10">
        <f>I64/H64</f>
        <v>342.7193878</v>
      </c>
      <c r="K64" s="10">
        <f>J64*10</f>
        <v>3427.193878</v>
      </c>
      <c r="L64" s="10">
        <f>J64*15</f>
        <v>5140.790816</v>
      </c>
      <c r="M64" s="4"/>
      <c r="N64" s="4"/>
      <c r="O64" s="4"/>
      <c r="P64" s="4"/>
      <c r="Q64" s="4"/>
      <c r="R64" s="4"/>
      <c r="S64" s="4"/>
      <c r="T64" s="4"/>
      <c r="U64" s="4"/>
      <c r="V64" s="4"/>
      <c r="W64" s="4"/>
      <c r="X64" s="4"/>
      <c r="Y64" s="4"/>
      <c r="Z64" s="4"/>
    </row>
    <row r="65" ht="15.75" customHeight="1">
      <c r="A65" s="4"/>
      <c r="B65" s="4"/>
      <c r="C65" s="13"/>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13"/>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13"/>
      <c r="D67" s="4"/>
      <c r="E67" s="4"/>
      <c r="F67" s="4"/>
      <c r="G67" s="7" t="s">
        <v>62</v>
      </c>
      <c r="H67" s="8" t="s">
        <v>7</v>
      </c>
      <c r="I67" s="8" t="s">
        <v>8</v>
      </c>
      <c r="J67" s="8" t="s">
        <v>9</v>
      </c>
      <c r="K67" s="8" t="s">
        <v>43</v>
      </c>
      <c r="L67" s="8" t="s">
        <v>30</v>
      </c>
      <c r="M67" s="4"/>
      <c r="N67" s="4"/>
      <c r="O67" s="4"/>
      <c r="P67" s="4"/>
      <c r="Q67" s="4"/>
      <c r="R67" s="4"/>
      <c r="S67" s="4"/>
      <c r="T67" s="4"/>
      <c r="U67" s="4"/>
      <c r="V67" s="4"/>
      <c r="W67" s="4"/>
      <c r="X67" s="4"/>
      <c r="Y67" s="4"/>
      <c r="Z67" s="4"/>
    </row>
    <row r="68" ht="15.75" customHeight="1">
      <c r="A68" s="4"/>
      <c r="B68" s="4"/>
      <c r="C68" s="13"/>
      <c r="D68" s="4"/>
      <c r="E68" s="4"/>
      <c r="F68" s="4"/>
      <c r="G68" s="5" t="s">
        <v>31</v>
      </c>
      <c r="H68" s="5">
        <v>15.0</v>
      </c>
      <c r="I68" s="9">
        <f>H68*E14</f>
        <v>12000</v>
      </c>
      <c r="J68" s="5"/>
      <c r="K68" s="5"/>
      <c r="L68" s="5"/>
      <c r="M68" s="4"/>
      <c r="N68" s="4"/>
      <c r="O68" s="4"/>
      <c r="P68" s="4"/>
      <c r="Q68" s="4"/>
      <c r="R68" s="4"/>
      <c r="S68" s="4"/>
      <c r="T68" s="4"/>
      <c r="U68" s="4"/>
      <c r="V68" s="4"/>
      <c r="W68" s="4"/>
      <c r="X68" s="4"/>
      <c r="Y68" s="4"/>
      <c r="Z68" s="4"/>
    </row>
    <row r="69" ht="15.75" customHeight="1">
      <c r="A69" s="4"/>
      <c r="B69" s="4"/>
      <c r="C69" s="13"/>
      <c r="D69" s="4"/>
      <c r="E69" s="4"/>
      <c r="F69" s="4"/>
      <c r="G69" s="5" t="s">
        <v>32</v>
      </c>
      <c r="H69" s="5">
        <v>15.0</v>
      </c>
      <c r="I69" s="9">
        <f>H69*E16</f>
        <v>2250</v>
      </c>
      <c r="J69" s="5"/>
      <c r="K69" s="5"/>
      <c r="L69" s="5"/>
      <c r="M69" s="4"/>
      <c r="N69" s="4"/>
      <c r="O69" s="4"/>
      <c r="P69" s="4"/>
      <c r="Q69" s="4"/>
      <c r="R69" s="4"/>
      <c r="S69" s="4"/>
      <c r="T69" s="4"/>
      <c r="U69" s="4"/>
      <c r="V69" s="4"/>
      <c r="W69" s="4"/>
      <c r="X69" s="4"/>
      <c r="Y69" s="4"/>
      <c r="Z69" s="4"/>
    </row>
    <row r="70" ht="15.75" customHeight="1">
      <c r="A70" s="4"/>
      <c r="B70" s="4"/>
      <c r="C70" s="13"/>
      <c r="D70" s="4"/>
      <c r="E70" s="4"/>
      <c r="F70" s="4"/>
      <c r="G70" s="5" t="s">
        <v>12</v>
      </c>
      <c r="H70" s="5">
        <v>39.0</v>
      </c>
      <c r="I70" s="9">
        <f>H70*E3</f>
        <v>4290</v>
      </c>
      <c r="J70" s="5"/>
      <c r="K70" s="5"/>
      <c r="L70" s="5"/>
      <c r="M70" s="4"/>
      <c r="N70" s="4"/>
      <c r="O70" s="4"/>
      <c r="P70" s="4"/>
      <c r="Q70" s="4"/>
      <c r="R70" s="4"/>
      <c r="S70" s="4"/>
      <c r="T70" s="4"/>
      <c r="U70" s="4"/>
      <c r="V70" s="4"/>
      <c r="W70" s="4"/>
      <c r="X70" s="4"/>
      <c r="Y70" s="4"/>
      <c r="Z70" s="4"/>
    </row>
    <row r="71" ht="15.75" customHeight="1">
      <c r="A71" s="4"/>
      <c r="B71" s="4"/>
      <c r="C71" s="13"/>
      <c r="D71" s="4"/>
      <c r="E71" s="4"/>
      <c r="F71" s="4"/>
      <c r="G71" s="5" t="s">
        <v>24</v>
      </c>
      <c r="H71" s="5">
        <v>7.0</v>
      </c>
      <c r="I71" s="9">
        <f>H71*E15</f>
        <v>539</v>
      </c>
      <c r="J71" s="5"/>
      <c r="K71" s="5"/>
      <c r="L71" s="5"/>
      <c r="M71" s="4"/>
      <c r="N71" s="4"/>
      <c r="O71" s="4"/>
      <c r="P71" s="4"/>
      <c r="Q71" s="4"/>
      <c r="R71" s="4"/>
      <c r="S71" s="4"/>
      <c r="T71" s="4"/>
      <c r="U71" s="4"/>
      <c r="V71" s="4"/>
      <c r="W71" s="4"/>
      <c r="X71" s="4"/>
      <c r="Y71" s="4"/>
      <c r="Z71" s="4"/>
    </row>
    <row r="72" ht="15.75" customHeight="1">
      <c r="A72" s="4"/>
      <c r="B72" s="4"/>
      <c r="C72" s="13"/>
      <c r="D72" s="4"/>
      <c r="E72" s="4"/>
      <c r="F72" s="4"/>
      <c r="G72" s="5" t="s">
        <v>45</v>
      </c>
      <c r="H72" s="5">
        <v>30.0</v>
      </c>
      <c r="I72" s="9">
        <f>H72*E6</f>
        <v>14571.42857</v>
      </c>
      <c r="J72" s="5"/>
      <c r="K72" s="5"/>
      <c r="L72" s="5"/>
      <c r="M72" s="4"/>
      <c r="N72" s="4"/>
      <c r="O72" s="4"/>
      <c r="P72" s="4"/>
      <c r="Q72" s="4"/>
      <c r="R72" s="4"/>
      <c r="S72" s="4"/>
      <c r="T72" s="4"/>
      <c r="U72" s="4"/>
      <c r="V72" s="4"/>
      <c r="W72" s="4"/>
      <c r="X72" s="4"/>
      <c r="Y72" s="4"/>
      <c r="Z72" s="4"/>
    </row>
    <row r="73" ht="15.75" customHeight="1">
      <c r="A73" s="4"/>
      <c r="B73" s="4"/>
      <c r="C73" s="13"/>
      <c r="D73" s="4"/>
      <c r="E73" s="4"/>
      <c r="F73" s="4"/>
      <c r="G73" s="5" t="s">
        <v>14</v>
      </c>
      <c r="H73" s="5">
        <v>29.0</v>
      </c>
      <c r="I73" s="9">
        <f>H73*E4</f>
        <v>5800</v>
      </c>
      <c r="J73" s="5"/>
      <c r="K73" s="5"/>
      <c r="L73" s="5"/>
      <c r="M73" s="4"/>
      <c r="N73" s="4"/>
      <c r="O73" s="4"/>
      <c r="P73" s="4"/>
      <c r="Q73" s="4"/>
      <c r="R73" s="4"/>
      <c r="S73" s="4"/>
      <c r="T73" s="4"/>
      <c r="U73" s="4"/>
      <c r="V73" s="4"/>
      <c r="W73" s="4"/>
      <c r="X73" s="4"/>
      <c r="Y73" s="4"/>
      <c r="Z73" s="4"/>
    </row>
    <row r="74" ht="15.75" customHeight="1">
      <c r="A74" s="4"/>
      <c r="B74" s="4"/>
      <c r="C74" s="13"/>
      <c r="D74" s="4"/>
      <c r="E74" s="4"/>
      <c r="F74" s="4"/>
      <c r="G74" s="8" t="s">
        <v>26</v>
      </c>
      <c r="H74" s="8">
        <f t="shared" ref="H74:I74" si="11">SUM(H68:H73)</f>
        <v>135</v>
      </c>
      <c r="I74" s="10">
        <f t="shared" si="11"/>
        <v>39450.42857</v>
      </c>
      <c r="J74" s="10">
        <f>I74/H74</f>
        <v>292.2253968</v>
      </c>
      <c r="K74" s="10">
        <f>J74*10</f>
        <v>2922.253968</v>
      </c>
      <c r="L74" s="10">
        <f>J74*15</f>
        <v>4383.380952</v>
      </c>
      <c r="M74" s="4"/>
      <c r="N74" s="4"/>
      <c r="O74" s="4"/>
      <c r="P74" s="4"/>
      <c r="Q74" s="4"/>
      <c r="R74" s="4"/>
      <c r="S74" s="4"/>
      <c r="T74" s="4"/>
      <c r="U74" s="4"/>
      <c r="V74" s="4"/>
      <c r="W74" s="4"/>
      <c r="X74" s="4"/>
      <c r="Y74" s="4"/>
      <c r="Z74" s="4"/>
    </row>
    <row r="75" ht="15.75" customHeight="1">
      <c r="A75" s="4"/>
      <c r="B75" s="4"/>
      <c r="C75" s="13"/>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13"/>
      <c r="D76" s="4"/>
      <c r="E76" s="4"/>
      <c r="F76" s="4"/>
      <c r="G76" s="7" t="s">
        <v>63</v>
      </c>
      <c r="H76" s="8" t="s">
        <v>7</v>
      </c>
      <c r="I76" s="8" t="s">
        <v>8</v>
      </c>
      <c r="J76" s="8" t="s">
        <v>9</v>
      </c>
      <c r="K76" s="8" t="s">
        <v>43</v>
      </c>
      <c r="L76" s="8" t="s">
        <v>30</v>
      </c>
      <c r="M76" s="4"/>
      <c r="N76" s="4"/>
      <c r="O76" s="4"/>
      <c r="P76" s="4"/>
      <c r="Q76" s="4"/>
      <c r="R76" s="4"/>
      <c r="S76" s="4"/>
      <c r="T76" s="4"/>
      <c r="U76" s="4"/>
      <c r="V76" s="4"/>
      <c r="W76" s="4"/>
      <c r="X76" s="4"/>
      <c r="Y76" s="4"/>
      <c r="Z76" s="4"/>
    </row>
    <row r="77" ht="15.75" customHeight="1">
      <c r="A77" s="4"/>
      <c r="B77" s="4"/>
      <c r="C77" s="13"/>
      <c r="D77" s="4"/>
      <c r="E77" s="4"/>
      <c r="F77" s="4"/>
      <c r="G77" s="5" t="s">
        <v>12</v>
      </c>
      <c r="H77" s="5">
        <v>25.0</v>
      </c>
      <c r="I77" s="9">
        <f t="shared" ref="I77:I78" si="12">H77*E3</f>
        <v>2750</v>
      </c>
      <c r="J77" s="5"/>
      <c r="K77" s="5"/>
      <c r="L77" s="5"/>
      <c r="M77" s="4"/>
      <c r="N77" s="4"/>
      <c r="O77" s="4"/>
      <c r="P77" s="4"/>
      <c r="Q77" s="4"/>
      <c r="R77" s="4"/>
      <c r="S77" s="4"/>
      <c r="T77" s="4"/>
      <c r="U77" s="4"/>
      <c r="V77" s="4"/>
      <c r="W77" s="4"/>
      <c r="X77" s="4"/>
      <c r="Y77" s="4"/>
      <c r="Z77" s="4"/>
    </row>
    <row r="78" ht="15.75" customHeight="1">
      <c r="A78" s="4"/>
      <c r="B78" s="4"/>
      <c r="C78" s="13"/>
      <c r="D78" s="4"/>
      <c r="E78" s="4"/>
      <c r="F78" s="4"/>
      <c r="G78" s="5" t="s">
        <v>14</v>
      </c>
      <c r="H78" s="5">
        <v>40.0</v>
      </c>
      <c r="I78" s="9">
        <f t="shared" si="12"/>
        <v>8000</v>
      </c>
      <c r="J78" s="5"/>
      <c r="K78" s="5"/>
      <c r="L78" s="5"/>
      <c r="M78" s="4"/>
      <c r="N78" s="4"/>
      <c r="O78" s="4"/>
      <c r="P78" s="4"/>
      <c r="Q78" s="4"/>
      <c r="R78" s="4"/>
      <c r="S78" s="4"/>
      <c r="T78" s="4"/>
      <c r="U78" s="4"/>
      <c r="V78" s="4"/>
      <c r="W78" s="4"/>
      <c r="X78" s="4"/>
      <c r="Y78" s="4"/>
      <c r="Z78" s="4"/>
    </row>
    <row r="79" ht="15.75" customHeight="1">
      <c r="A79" s="4"/>
      <c r="B79" s="4"/>
      <c r="C79" s="13"/>
      <c r="D79" s="4"/>
      <c r="E79" s="4"/>
      <c r="F79" s="4"/>
      <c r="G79" s="5" t="s">
        <v>64</v>
      </c>
      <c r="H79" s="5">
        <v>10.0</v>
      </c>
      <c r="I79" s="9">
        <f>H79*E24</f>
        <v>5200</v>
      </c>
      <c r="J79" s="5"/>
      <c r="K79" s="5"/>
      <c r="L79" s="5"/>
      <c r="M79" s="4"/>
      <c r="N79" s="4"/>
      <c r="O79" s="4"/>
      <c r="P79" s="4"/>
      <c r="Q79" s="4"/>
      <c r="R79" s="4"/>
      <c r="S79" s="4"/>
      <c r="T79" s="4"/>
      <c r="U79" s="4"/>
      <c r="V79" s="4"/>
      <c r="W79" s="4"/>
      <c r="X79" s="4"/>
      <c r="Y79" s="4"/>
      <c r="Z79" s="4"/>
    </row>
    <row r="80" ht="15.75" customHeight="1">
      <c r="A80" s="4"/>
      <c r="B80" s="4"/>
      <c r="C80" s="13"/>
      <c r="D80" s="4"/>
      <c r="E80" s="4"/>
      <c r="F80" s="4"/>
      <c r="G80" s="5" t="s">
        <v>60</v>
      </c>
      <c r="H80" s="5">
        <v>20.0</v>
      </c>
      <c r="I80" s="9">
        <f>H80*E15</f>
        <v>1540</v>
      </c>
      <c r="J80" s="5"/>
      <c r="K80" s="5"/>
      <c r="L80" s="5"/>
      <c r="M80" s="4"/>
      <c r="N80" s="4"/>
      <c r="O80" s="4"/>
      <c r="P80" s="4"/>
      <c r="Q80" s="4"/>
      <c r="R80" s="4"/>
      <c r="S80" s="4"/>
      <c r="T80" s="4"/>
      <c r="U80" s="4"/>
      <c r="V80" s="4"/>
      <c r="W80" s="4"/>
      <c r="X80" s="4"/>
      <c r="Y80" s="4"/>
      <c r="Z80" s="4"/>
    </row>
    <row r="81" ht="15.75" customHeight="1">
      <c r="A81" s="4"/>
      <c r="B81" s="4"/>
      <c r="C81" s="13"/>
      <c r="D81" s="4"/>
      <c r="E81" s="4"/>
      <c r="F81" s="4"/>
      <c r="G81" s="5" t="s">
        <v>65</v>
      </c>
      <c r="H81" s="5">
        <v>12.5</v>
      </c>
      <c r="I81" s="9">
        <f>H81*E27</f>
        <v>7500</v>
      </c>
      <c r="J81" s="5"/>
      <c r="K81" s="5"/>
      <c r="L81" s="5"/>
      <c r="M81" s="4"/>
      <c r="N81" s="4"/>
      <c r="O81" s="4"/>
      <c r="P81" s="4"/>
      <c r="Q81" s="4"/>
      <c r="R81" s="4"/>
      <c r="S81" s="4"/>
      <c r="T81" s="4"/>
      <c r="U81" s="4"/>
      <c r="V81" s="4"/>
      <c r="W81" s="4"/>
      <c r="X81" s="4"/>
      <c r="Y81" s="4"/>
      <c r="Z81" s="4"/>
    </row>
    <row r="82" ht="15.75" customHeight="1">
      <c r="A82" s="4"/>
      <c r="B82" s="4"/>
      <c r="C82" s="13"/>
      <c r="D82" s="4"/>
      <c r="E82" s="4"/>
      <c r="F82" s="4"/>
      <c r="G82" s="5" t="s">
        <v>66</v>
      </c>
      <c r="H82" s="5">
        <v>15.0</v>
      </c>
      <c r="I82" s="9">
        <f>H82*E16</f>
        <v>2250</v>
      </c>
      <c r="J82" s="5"/>
      <c r="K82" s="5"/>
      <c r="L82" s="5"/>
      <c r="M82" s="4"/>
      <c r="N82" s="4"/>
      <c r="O82" s="4"/>
      <c r="P82" s="4"/>
      <c r="Q82" s="4"/>
      <c r="R82" s="4"/>
      <c r="S82" s="4"/>
      <c r="T82" s="4"/>
      <c r="U82" s="4"/>
      <c r="V82" s="4"/>
      <c r="W82" s="4"/>
      <c r="X82" s="4"/>
      <c r="Y82" s="4"/>
      <c r="Z82" s="4"/>
    </row>
    <row r="83" ht="15.75" customHeight="1">
      <c r="A83" s="4"/>
      <c r="B83" s="4"/>
      <c r="C83" s="13"/>
      <c r="D83" s="4"/>
      <c r="E83" s="4"/>
      <c r="F83" s="4"/>
      <c r="G83" s="8" t="s">
        <v>26</v>
      </c>
      <c r="H83" s="8">
        <f t="shared" ref="H83:I83" si="13">SUM(H77:H82)</f>
        <v>122.5</v>
      </c>
      <c r="I83" s="10">
        <f t="shared" si="13"/>
        <v>27240</v>
      </c>
      <c r="J83" s="10">
        <f>I83/H83</f>
        <v>222.3673469</v>
      </c>
      <c r="K83" s="10">
        <f>J83*10</f>
        <v>2223.673469</v>
      </c>
      <c r="L83" s="10">
        <f>J83*15</f>
        <v>3335.510204</v>
      </c>
      <c r="M83" s="4"/>
      <c r="N83" s="4"/>
      <c r="O83" s="4"/>
      <c r="P83" s="4"/>
      <c r="Q83" s="4"/>
      <c r="R83" s="4"/>
      <c r="S83" s="4"/>
      <c r="T83" s="4"/>
      <c r="U83" s="4"/>
      <c r="V83" s="4"/>
      <c r="W83" s="4"/>
      <c r="X83" s="4"/>
      <c r="Y83" s="4"/>
      <c r="Z83" s="4"/>
    </row>
    <row r="84" ht="15.75" customHeight="1">
      <c r="A84" s="4"/>
      <c r="B84" s="4"/>
      <c r="C84" s="13"/>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13"/>
      <c r="D85" s="4"/>
      <c r="E85" s="4"/>
      <c r="F85" s="4"/>
      <c r="G85" s="14" t="s">
        <v>67</v>
      </c>
      <c r="H85" s="8" t="s">
        <v>7</v>
      </c>
      <c r="I85" s="8" t="s">
        <v>8</v>
      </c>
      <c r="J85" s="8" t="s">
        <v>9</v>
      </c>
      <c r="K85" s="8" t="s">
        <v>43</v>
      </c>
      <c r="L85" s="8" t="s">
        <v>30</v>
      </c>
      <c r="M85" s="4"/>
      <c r="N85" s="4"/>
      <c r="O85" s="4"/>
      <c r="P85" s="4"/>
      <c r="Q85" s="4"/>
      <c r="R85" s="4"/>
      <c r="S85" s="4"/>
      <c r="T85" s="4"/>
      <c r="U85" s="4"/>
      <c r="V85" s="4"/>
      <c r="W85" s="4"/>
      <c r="X85" s="4"/>
      <c r="Y85" s="4"/>
      <c r="Z85" s="4"/>
    </row>
    <row r="86" ht="15.75" customHeight="1">
      <c r="A86" s="4"/>
      <c r="B86" s="4"/>
      <c r="C86" s="13"/>
      <c r="D86" s="4"/>
      <c r="E86" s="4"/>
      <c r="F86" s="4"/>
      <c r="G86" s="5" t="s">
        <v>12</v>
      </c>
      <c r="H86" s="12">
        <v>32.0</v>
      </c>
      <c r="I86" s="9">
        <f t="shared" ref="I86:I87" si="14">H86*E3</f>
        <v>3520</v>
      </c>
      <c r="J86" s="5"/>
      <c r="K86" s="5"/>
      <c r="L86" s="5"/>
      <c r="M86" s="4"/>
      <c r="N86" s="4"/>
      <c r="O86" s="4"/>
      <c r="P86" s="4"/>
      <c r="Q86" s="4"/>
      <c r="R86" s="4"/>
      <c r="S86" s="4"/>
      <c r="T86" s="4"/>
      <c r="U86" s="4"/>
      <c r="V86" s="4"/>
      <c r="W86" s="4"/>
      <c r="X86" s="4"/>
      <c r="Y86" s="4"/>
      <c r="Z86" s="4"/>
    </row>
    <row r="87" ht="15.75" customHeight="1">
      <c r="A87" s="4"/>
      <c r="B87" s="4"/>
      <c r="C87" s="13"/>
      <c r="D87" s="4"/>
      <c r="E87" s="4"/>
      <c r="F87" s="4"/>
      <c r="G87" s="5" t="s">
        <v>14</v>
      </c>
      <c r="H87" s="12">
        <v>26.0</v>
      </c>
      <c r="I87" s="9">
        <f t="shared" si="14"/>
        <v>5200</v>
      </c>
      <c r="J87" s="5"/>
      <c r="K87" s="5"/>
      <c r="L87" s="5"/>
      <c r="M87" s="4"/>
      <c r="N87" s="4"/>
      <c r="O87" s="4"/>
      <c r="P87" s="4"/>
      <c r="Q87" s="4"/>
      <c r="R87" s="4"/>
      <c r="S87" s="4"/>
      <c r="T87" s="4"/>
      <c r="U87" s="4"/>
      <c r="V87" s="4"/>
      <c r="W87" s="4"/>
      <c r="X87" s="4"/>
      <c r="Y87" s="4"/>
      <c r="Z87" s="4"/>
    </row>
    <row r="88" ht="15.75" customHeight="1">
      <c r="A88" s="4"/>
      <c r="B88" s="4"/>
      <c r="C88" s="13"/>
      <c r="D88" s="4"/>
      <c r="E88" s="4"/>
      <c r="F88" s="4"/>
      <c r="G88" s="5" t="s">
        <v>60</v>
      </c>
      <c r="H88" s="12">
        <v>10.0</v>
      </c>
      <c r="I88" s="9">
        <f>H88*E15</f>
        <v>770</v>
      </c>
      <c r="J88" s="5"/>
      <c r="K88" s="5"/>
      <c r="L88" s="5"/>
      <c r="M88" s="4"/>
      <c r="N88" s="4"/>
      <c r="O88" s="4"/>
      <c r="P88" s="4"/>
      <c r="Q88" s="4"/>
      <c r="R88" s="4"/>
      <c r="S88" s="4"/>
      <c r="T88" s="4"/>
      <c r="U88" s="4"/>
      <c r="V88" s="4"/>
      <c r="W88" s="4"/>
      <c r="X88" s="4"/>
      <c r="Y88" s="4"/>
      <c r="Z88" s="4"/>
    </row>
    <row r="89" ht="15.75" customHeight="1">
      <c r="A89" s="4"/>
      <c r="B89" s="4"/>
      <c r="C89" s="13"/>
      <c r="D89" s="4"/>
      <c r="E89" s="4"/>
      <c r="F89" s="4"/>
      <c r="G89" s="12" t="s">
        <v>68</v>
      </c>
      <c r="H89" s="12">
        <v>10.0</v>
      </c>
      <c r="I89" s="9">
        <f>H89*E22</f>
        <v>30000</v>
      </c>
      <c r="J89" s="5"/>
      <c r="K89" s="5"/>
      <c r="L89" s="5"/>
      <c r="M89" s="4"/>
      <c r="N89" s="4"/>
      <c r="O89" s="4"/>
      <c r="P89" s="4"/>
      <c r="Q89" s="4"/>
      <c r="R89" s="4"/>
      <c r="S89" s="4"/>
      <c r="T89" s="4"/>
      <c r="U89" s="4"/>
      <c r="V89" s="4"/>
      <c r="W89" s="4"/>
      <c r="X89" s="4"/>
      <c r="Y89" s="4"/>
      <c r="Z89" s="4"/>
    </row>
    <row r="90" ht="15.75" customHeight="1">
      <c r="A90" s="4"/>
      <c r="B90" s="4"/>
      <c r="C90" s="13"/>
      <c r="D90" s="4"/>
      <c r="E90" s="4"/>
      <c r="F90" s="4"/>
      <c r="G90" s="12" t="s">
        <v>32</v>
      </c>
      <c r="H90" s="12">
        <v>8.0</v>
      </c>
      <c r="I90" s="9">
        <f>H90*E16</f>
        <v>1200</v>
      </c>
      <c r="J90" s="5"/>
      <c r="K90" s="5"/>
      <c r="L90" s="5"/>
      <c r="M90" s="4"/>
      <c r="N90" s="4"/>
      <c r="O90" s="4"/>
      <c r="P90" s="4"/>
      <c r="Q90" s="4"/>
      <c r="R90" s="4"/>
      <c r="S90" s="4"/>
      <c r="T90" s="4"/>
      <c r="U90" s="4"/>
      <c r="V90" s="4"/>
      <c r="W90" s="4"/>
      <c r="X90" s="4"/>
      <c r="Y90" s="4"/>
      <c r="Z90" s="4"/>
    </row>
    <row r="91" ht="15.75" customHeight="1">
      <c r="A91" s="4"/>
      <c r="B91" s="4"/>
      <c r="C91" s="13"/>
      <c r="D91" s="4"/>
      <c r="E91" s="4"/>
      <c r="F91" s="4"/>
      <c r="G91" s="12" t="s">
        <v>69</v>
      </c>
      <c r="H91" s="12">
        <v>6.0</v>
      </c>
      <c r="I91" s="9">
        <f>H91*E21</f>
        <v>7920</v>
      </c>
      <c r="J91" s="5"/>
      <c r="K91" s="5"/>
      <c r="L91" s="5"/>
      <c r="M91" s="4"/>
      <c r="N91" s="4"/>
      <c r="O91" s="4"/>
      <c r="P91" s="4"/>
      <c r="Q91" s="4"/>
      <c r="R91" s="4"/>
      <c r="S91" s="4"/>
      <c r="T91" s="4"/>
      <c r="U91" s="4"/>
      <c r="V91" s="4"/>
      <c r="W91" s="4"/>
      <c r="X91" s="4"/>
      <c r="Y91" s="4"/>
      <c r="Z91" s="4"/>
    </row>
    <row r="92" ht="15.75" customHeight="1">
      <c r="A92" s="4"/>
      <c r="B92" s="4"/>
      <c r="C92" s="13"/>
      <c r="D92" s="4"/>
      <c r="E92" s="4"/>
      <c r="F92" s="4"/>
      <c r="G92" s="15" t="s">
        <v>70</v>
      </c>
      <c r="H92" s="15">
        <v>20.0</v>
      </c>
      <c r="I92" s="16">
        <f>H92*E6</f>
        <v>9714.285714</v>
      </c>
      <c r="J92" s="10"/>
      <c r="K92" s="10"/>
      <c r="L92" s="10"/>
      <c r="M92" s="4"/>
      <c r="N92" s="4"/>
      <c r="O92" s="4"/>
      <c r="P92" s="4"/>
      <c r="Q92" s="4"/>
      <c r="R92" s="4"/>
      <c r="S92" s="4"/>
      <c r="T92" s="4"/>
      <c r="U92" s="4"/>
      <c r="V92" s="4"/>
      <c r="W92" s="4"/>
      <c r="X92" s="4"/>
      <c r="Y92" s="4"/>
      <c r="Z92" s="4"/>
    </row>
    <row r="93" ht="15.75" customHeight="1">
      <c r="A93" s="4"/>
      <c r="B93" s="4"/>
      <c r="C93" s="13"/>
      <c r="D93" s="4"/>
      <c r="E93" s="4"/>
      <c r="F93" s="4"/>
      <c r="G93" s="15" t="s">
        <v>71</v>
      </c>
      <c r="H93" s="15">
        <v>6.0</v>
      </c>
      <c r="I93" s="10">
        <f>H93*E9</f>
        <v>3200</v>
      </c>
      <c r="J93" s="10"/>
      <c r="K93" s="10"/>
      <c r="L93" s="10"/>
      <c r="M93" s="4"/>
      <c r="N93" s="4"/>
      <c r="O93" s="4"/>
      <c r="P93" s="4"/>
      <c r="Q93" s="4"/>
      <c r="R93" s="4"/>
      <c r="S93" s="4"/>
      <c r="T93" s="4"/>
      <c r="U93" s="4"/>
      <c r="V93" s="4"/>
      <c r="W93" s="4"/>
      <c r="X93" s="4"/>
      <c r="Y93" s="4"/>
      <c r="Z93" s="4"/>
    </row>
    <row r="94" ht="15.75" customHeight="1">
      <c r="A94" s="4"/>
      <c r="B94" s="4"/>
      <c r="C94" s="13"/>
      <c r="D94" s="4"/>
      <c r="E94" s="4"/>
      <c r="F94" s="4"/>
      <c r="G94" s="15" t="s">
        <v>72</v>
      </c>
      <c r="H94" s="15">
        <v>4.0</v>
      </c>
      <c r="I94" s="10">
        <f>H94*E20</f>
        <v>6600</v>
      </c>
      <c r="J94" s="10"/>
      <c r="K94" s="10"/>
      <c r="L94" s="10"/>
      <c r="M94" s="4"/>
      <c r="N94" s="4"/>
      <c r="O94" s="4"/>
      <c r="P94" s="4"/>
      <c r="Q94" s="4"/>
      <c r="R94" s="4"/>
      <c r="S94" s="4"/>
      <c r="T94" s="4"/>
      <c r="U94" s="4"/>
      <c r="V94" s="4"/>
      <c r="W94" s="4"/>
      <c r="X94" s="4"/>
      <c r="Y94" s="4"/>
      <c r="Z94" s="4"/>
    </row>
    <row r="95" ht="15.75" customHeight="1">
      <c r="A95" s="4"/>
      <c r="B95" s="4"/>
      <c r="C95" s="13"/>
      <c r="D95" s="4"/>
      <c r="E95" s="4"/>
      <c r="F95" s="4"/>
      <c r="G95" s="8" t="s">
        <v>26</v>
      </c>
      <c r="H95" s="8">
        <f t="shared" ref="H95:I95" si="15">SUM(H86:H94)</f>
        <v>122</v>
      </c>
      <c r="I95" s="10">
        <f t="shared" si="15"/>
        <v>68124.28571</v>
      </c>
      <c r="J95" s="10">
        <f>I95/H95</f>
        <v>558.3957845</v>
      </c>
      <c r="K95" s="10">
        <f>J95*10</f>
        <v>5583.957845</v>
      </c>
      <c r="L95" s="10">
        <f>J95*15</f>
        <v>8375.936768</v>
      </c>
      <c r="M95" s="4"/>
      <c r="N95" s="4"/>
      <c r="O95" s="4"/>
      <c r="P95" s="4"/>
      <c r="Q95" s="4"/>
      <c r="R95" s="4"/>
      <c r="S95" s="4"/>
      <c r="T95" s="4"/>
      <c r="U95" s="4"/>
      <c r="V95" s="4"/>
      <c r="W95" s="4"/>
      <c r="X95" s="4"/>
      <c r="Y95" s="4"/>
      <c r="Z95" s="4"/>
    </row>
    <row r="96" ht="15.75" customHeight="1">
      <c r="A96" s="4"/>
      <c r="B96" s="4"/>
      <c r="C96" s="13"/>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13"/>
      <c r="D97" s="4"/>
      <c r="E97" s="4"/>
      <c r="F97" s="4"/>
      <c r="G97" s="14" t="s">
        <v>73</v>
      </c>
      <c r="H97" s="8" t="s">
        <v>7</v>
      </c>
      <c r="I97" s="8" t="s">
        <v>8</v>
      </c>
      <c r="J97" s="8" t="s">
        <v>9</v>
      </c>
      <c r="K97" s="8" t="s">
        <v>43</v>
      </c>
      <c r="L97" s="8" t="s">
        <v>30</v>
      </c>
      <c r="M97" s="4"/>
      <c r="N97" s="4"/>
      <c r="O97" s="4"/>
      <c r="P97" s="4"/>
      <c r="Q97" s="4"/>
      <c r="R97" s="4"/>
      <c r="S97" s="4"/>
      <c r="T97" s="4"/>
      <c r="U97" s="4"/>
      <c r="V97" s="4"/>
      <c r="W97" s="4"/>
      <c r="X97" s="4"/>
      <c r="Y97" s="4"/>
      <c r="Z97" s="4"/>
    </row>
    <row r="98" ht="15.75" customHeight="1">
      <c r="A98" s="4"/>
      <c r="B98" s="4"/>
      <c r="C98" s="13"/>
      <c r="D98" s="4"/>
      <c r="E98" s="4"/>
      <c r="F98" s="4"/>
      <c r="G98" s="5" t="s">
        <v>12</v>
      </c>
      <c r="H98" s="12">
        <v>30.0</v>
      </c>
      <c r="I98" s="9">
        <f t="shared" ref="I98:I99" si="16">H98*E3</f>
        <v>3300</v>
      </c>
      <c r="J98" s="5"/>
      <c r="K98" s="5"/>
      <c r="L98" s="5"/>
      <c r="M98" s="4"/>
      <c r="N98" s="4"/>
      <c r="O98" s="4"/>
      <c r="P98" s="4"/>
      <c r="Q98" s="4"/>
      <c r="R98" s="4"/>
      <c r="S98" s="4"/>
      <c r="T98" s="4"/>
      <c r="U98" s="4"/>
      <c r="V98" s="4"/>
      <c r="W98" s="4"/>
      <c r="X98" s="4"/>
      <c r="Y98" s="4"/>
      <c r="Z98" s="4"/>
    </row>
    <row r="99" ht="15.75" customHeight="1">
      <c r="A99" s="4"/>
      <c r="B99" s="4"/>
      <c r="C99" s="13"/>
      <c r="D99" s="4"/>
      <c r="E99" s="4"/>
      <c r="F99" s="4"/>
      <c r="G99" s="5" t="s">
        <v>14</v>
      </c>
      <c r="H99" s="12">
        <v>28.0</v>
      </c>
      <c r="I99" s="9">
        <f t="shared" si="16"/>
        <v>5600</v>
      </c>
      <c r="J99" s="5"/>
      <c r="K99" s="5"/>
      <c r="L99" s="5"/>
      <c r="M99" s="4"/>
      <c r="N99" s="4"/>
      <c r="O99" s="4"/>
      <c r="P99" s="4"/>
      <c r="Q99" s="4"/>
      <c r="R99" s="4"/>
      <c r="S99" s="4"/>
      <c r="T99" s="4"/>
      <c r="U99" s="4"/>
      <c r="V99" s="4"/>
      <c r="W99" s="4"/>
      <c r="X99" s="4"/>
      <c r="Y99" s="4"/>
      <c r="Z99" s="4"/>
    </row>
    <row r="100" ht="15.75" customHeight="1">
      <c r="A100" s="4"/>
      <c r="B100" s="4"/>
      <c r="C100" s="13"/>
      <c r="D100" s="4"/>
      <c r="E100" s="4"/>
      <c r="F100" s="4"/>
      <c r="G100" s="12" t="s">
        <v>32</v>
      </c>
      <c r="H100" s="12">
        <v>9.0</v>
      </c>
      <c r="I100" s="9">
        <f>H100*E16</f>
        <v>1350</v>
      </c>
      <c r="J100" s="5"/>
      <c r="K100" s="5"/>
      <c r="L100" s="5"/>
      <c r="M100" s="4"/>
      <c r="N100" s="4"/>
      <c r="O100" s="4"/>
      <c r="P100" s="4"/>
      <c r="Q100" s="4"/>
      <c r="R100" s="4"/>
      <c r="S100" s="4"/>
      <c r="T100" s="4"/>
      <c r="U100" s="4"/>
      <c r="V100" s="4"/>
      <c r="W100" s="4"/>
      <c r="X100" s="4"/>
      <c r="Y100" s="4"/>
      <c r="Z100" s="4"/>
    </row>
    <row r="101" ht="15.75" customHeight="1">
      <c r="A101" s="4"/>
      <c r="B101" s="4"/>
      <c r="C101" s="13"/>
      <c r="D101" s="4"/>
      <c r="E101" s="4"/>
      <c r="F101" s="4"/>
      <c r="G101" s="12" t="s">
        <v>74</v>
      </c>
      <c r="H101" s="12">
        <v>12.0</v>
      </c>
      <c r="I101" s="9">
        <f>H101*E15</f>
        <v>924</v>
      </c>
      <c r="J101" s="5"/>
      <c r="K101" s="5"/>
      <c r="L101" s="5"/>
      <c r="M101" s="4"/>
      <c r="N101" s="4"/>
      <c r="O101" s="4"/>
      <c r="P101" s="4"/>
      <c r="Q101" s="4"/>
      <c r="R101" s="4"/>
      <c r="S101" s="4"/>
      <c r="T101" s="4"/>
      <c r="U101" s="4"/>
      <c r="V101" s="4"/>
      <c r="W101" s="4"/>
      <c r="X101" s="4"/>
      <c r="Y101" s="4"/>
      <c r="Z101" s="4"/>
    </row>
    <row r="102" ht="15.75" customHeight="1">
      <c r="A102" s="4"/>
      <c r="B102" s="4"/>
      <c r="C102" s="13"/>
      <c r="D102" s="4"/>
      <c r="E102" s="4"/>
      <c r="F102" s="4"/>
      <c r="G102" s="12" t="s">
        <v>75</v>
      </c>
      <c r="H102" s="12">
        <v>24.0</v>
      </c>
      <c r="I102" s="9">
        <f>H102*E6</f>
        <v>11657.14286</v>
      </c>
      <c r="J102" s="5"/>
      <c r="K102" s="5"/>
      <c r="L102" s="5"/>
      <c r="M102" s="4"/>
      <c r="N102" s="4"/>
      <c r="O102" s="4"/>
      <c r="P102" s="4"/>
      <c r="Q102" s="4"/>
      <c r="R102" s="4"/>
      <c r="S102" s="4"/>
      <c r="T102" s="4"/>
      <c r="U102" s="4"/>
      <c r="V102" s="4"/>
      <c r="W102" s="4"/>
      <c r="X102" s="4"/>
      <c r="Y102" s="4"/>
      <c r="Z102" s="4"/>
    </row>
    <row r="103" ht="15.75" customHeight="1">
      <c r="A103" s="4"/>
      <c r="B103" s="4"/>
      <c r="C103" s="13"/>
      <c r="D103" s="4"/>
      <c r="E103" s="4"/>
      <c r="F103" s="4"/>
      <c r="G103" s="12" t="s">
        <v>76</v>
      </c>
      <c r="H103" s="12">
        <v>6.0</v>
      </c>
      <c r="I103" s="9">
        <f>H103*E9</f>
        <v>3200</v>
      </c>
      <c r="J103" s="5"/>
      <c r="K103" s="5"/>
      <c r="L103" s="5"/>
      <c r="M103" s="4"/>
      <c r="N103" s="4"/>
      <c r="O103" s="4"/>
      <c r="P103" s="4"/>
      <c r="Q103" s="4"/>
      <c r="R103" s="4"/>
      <c r="S103" s="4"/>
      <c r="T103" s="4"/>
      <c r="U103" s="4"/>
      <c r="V103" s="4"/>
      <c r="W103" s="4"/>
      <c r="X103" s="4"/>
      <c r="Y103" s="4"/>
      <c r="Z103" s="4"/>
    </row>
    <row r="104" ht="15.75" customHeight="1">
      <c r="A104" s="4"/>
      <c r="B104" s="4"/>
      <c r="C104" s="13"/>
      <c r="D104" s="4"/>
      <c r="E104" s="4"/>
      <c r="F104" s="4"/>
      <c r="G104" s="15" t="s">
        <v>77</v>
      </c>
      <c r="H104" s="15">
        <v>10.0</v>
      </c>
      <c r="I104" s="16">
        <f>H104*E22</f>
        <v>30000</v>
      </c>
      <c r="J104" s="10"/>
      <c r="K104" s="10"/>
      <c r="L104" s="10"/>
      <c r="M104" s="4"/>
      <c r="N104" s="4"/>
      <c r="O104" s="4"/>
      <c r="P104" s="4"/>
      <c r="Q104" s="4"/>
      <c r="R104" s="4"/>
      <c r="S104" s="4"/>
      <c r="T104" s="4"/>
      <c r="U104" s="4"/>
      <c r="V104" s="4"/>
      <c r="W104" s="4"/>
      <c r="X104" s="4"/>
      <c r="Y104" s="4"/>
      <c r="Z104" s="4"/>
    </row>
    <row r="105" ht="15.75" customHeight="1">
      <c r="A105" s="4"/>
      <c r="B105" s="4"/>
      <c r="C105" s="13"/>
      <c r="D105" s="4"/>
      <c r="E105" s="4"/>
      <c r="F105" s="4"/>
      <c r="G105" s="15" t="s">
        <v>78</v>
      </c>
      <c r="H105" s="15">
        <v>4.0</v>
      </c>
      <c r="I105" s="16">
        <f t="shared" ref="I105:I106" si="17">H105*E20</f>
        <v>6600</v>
      </c>
      <c r="J105" s="10"/>
      <c r="K105" s="10"/>
      <c r="L105" s="10"/>
      <c r="M105" s="4"/>
      <c r="N105" s="4"/>
      <c r="O105" s="4"/>
      <c r="P105" s="4"/>
      <c r="Q105" s="4"/>
      <c r="R105" s="4"/>
      <c r="S105" s="4"/>
      <c r="T105" s="4"/>
      <c r="U105" s="4"/>
      <c r="V105" s="4"/>
      <c r="W105" s="4"/>
      <c r="X105" s="4"/>
      <c r="Y105" s="4"/>
      <c r="Z105" s="4"/>
    </row>
    <row r="106" ht="15.75" customHeight="1">
      <c r="A106" s="4"/>
      <c r="B106" s="4"/>
      <c r="C106" s="13"/>
      <c r="D106" s="4"/>
      <c r="E106" s="4"/>
      <c r="F106" s="4"/>
      <c r="G106" s="15" t="s">
        <v>79</v>
      </c>
      <c r="H106" s="15">
        <v>5.0</v>
      </c>
      <c r="I106" s="16">
        <f t="shared" si="17"/>
        <v>6600</v>
      </c>
      <c r="J106" s="10"/>
      <c r="K106" s="10"/>
      <c r="L106" s="10"/>
      <c r="M106" s="4"/>
      <c r="N106" s="4"/>
      <c r="O106" s="4"/>
      <c r="P106" s="4"/>
      <c r="Q106" s="4"/>
      <c r="R106" s="4"/>
      <c r="S106" s="4"/>
      <c r="T106" s="4"/>
      <c r="U106" s="4"/>
      <c r="V106" s="4"/>
      <c r="W106" s="4"/>
      <c r="X106" s="4"/>
      <c r="Y106" s="4"/>
      <c r="Z106" s="4"/>
    </row>
    <row r="107" ht="15.75" customHeight="1">
      <c r="A107" s="4"/>
      <c r="B107" s="4"/>
      <c r="C107" s="13"/>
      <c r="D107" s="4"/>
      <c r="E107" s="4"/>
      <c r="F107" s="4"/>
      <c r="G107" s="8" t="s">
        <v>26</v>
      </c>
      <c r="H107" s="8">
        <f t="shared" ref="H107:I107" si="18">SUM(H98:H106)</f>
        <v>128</v>
      </c>
      <c r="I107" s="10">
        <f t="shared" si="18"/>
        <v>69231.14286</v>
      </c>
      <c r="J107" s="10">
        <f>I107/H107</f>
        <v>540.8683036</v>
      </c>
      <c r="K107" s="10">
        <f>J107*10</f>
        <v>5408.683036</v>
      </c>
      <c r="L107" s="10">
        <f>J107*15</f>
        <v>8113.024554</v>
      </c>
      <c r="M107" s="4"/>
      <c r="N107" s="4"/>
      <c r="O107" s="4"/>
      <c r="P107" s="4"/>
      <c r="Q107" s="4"/>
      <c r="R107" s="4"/>
      <c r="S107" s="4"/>
      <c r="T107" s="4"/>
      <c r="U107" s="4"/>
      <c r="V107" s="4"/>
      <c r="W107" s="4"/>
      <c r="X107" s="4"/>
      <c r="Y107" s="4"/>
      <c r="Z107" s="4"/>
    </row>
    <row r="108" ht="15.75" customHeight="1">
      <c r="A108" s="4"/>
      <c r="B108" s="4"/>
      <c r="C108" s="13"/>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13"/>
      <c r="D109" s="4"/>
      <c r="E109" s="4"/>
      <c r="F109" s="4"/>
      <c r="G109" s="14" t="s">
        <v>80</v>
      </c>
      <c r="H109" s="8" t="s">
        <v>7</v>
      </c>
      <c r="I109" s="8" t="s">
        <v>8</v>
      </c>
      <c r="J109" s="8" t="s">
        <v>9</v>
      </c>
      <c r="K109" s="8" t="s">
        <v>43</v>
      </c>
      <c r="L109" s="8" t="s">
        <v>30</v>
      </c>
      <c r="M109" s="4"/>
      <c r="N109" s="4"/>
      <c r="O109" s="4"/>
      <c r="P109" s="4"/>
      <c r="Q109" s="4"/>
      <c r="R109" s="4"/>
      <c r="S109" s="4"/>
      <c r="T109" s="4"/>
      <c r="U109" s="4"/>
      <c r="V109" s="4"/>
      <c r="W109" s="4"/>
      <c r="X109" s="4"/>
      <c r="Y109" s="4"/>
      <c r="Z109" s="4"/>
    </row>
    <row r="110" ht="15.75" customHeight="1">
      <c r="A110" s="4"/>
      <c r="B110" s="4"/>
      <c r="C110" s="13"/>
      <c r="D110" s="4"/>
      <c r="E110" s="4"/>
      <c r="F110" s="4"/>
      <c r="G110" s="5" t="s">
        <v>12</v>
      </c>
      <c r="H110" s="12">
        <v>32.0</v>
      </c>
      <c r="I110" s="9">
        <f t="shared" ref="I110:I111" si="19">H110*E3</f>
        <v>3520</v>
      </c>
      <c r="J110" s="5"/>
      <c r="K110" s="5"/>
      <c r="L110" s="5"/>
      <c r="M110" s="4"/>
      <c r="N110" s="4"/>
      <c r="O110" s="4"/>
      <c r="P110" s="4"/>
      <c r="Q110" s="4"/>
      <c r="R110" s="4"/>
      <c r="S110" s="4"/>
      <c r="T110" s="4"/>
      <c r="U110" s="4"/>
      <c r="V110" s="4"/>
      <c r="W110" s="4"/>
      <c r="X110" s="4"/>
      <c r="Y110" s="4"/>
      <c r="Z110" s="4"/>
    </row>
    <row r="111" ht="15.75" customHeight="1">
      <c r="A111" s="4"/>
      <c r="B111" s="4"/>
      <c r="C111" s="13"/>
      <c r="D111" s="4"/>
      <c r="E111" s="4"/>
      <c r="F111" s="4"/>
      <c r="G111" s="5" t="s">
        <v>14</v>
      </c>
      <c r="H111" s="12">
        <v>24.0</v>
      </c>
      <c r="I111" s="9">
        <f t="shared" si="19"/>
        <v>4800</v>
      </c>
      <c r="J111" s="5"/>
      <c r="K111" s="5"/>
      <c r="L111" s="5"/>
      <c r="M111" s="4"/>
      <c r="N111" s="4"/>
      <c r="O111" s="4"/>
      <c r="P111" s="4"/>
      <c r="Q111" s="4"/>
      <c r="R111" s="4"/>
      <c r="S111" s="4"/>
      <c r="T111" s="4"/>
      <c r="U111" s="4"/>
      <c r="V111" s="4"/>
      <c r="W111" s="4"/>
      <c r="X111" s="4"/>
      <c r="Y111" s="4"/>
      <c r="Z111" s="4"/>
    </row>
    <row r="112" ht="15.75" customHeight="1">
      <c r="A112" s="4"/>
      <c r="B112" s="4"/>
      <c r="C112" s="13"/>
      <c r="D112" s="4"/>
      <c r="E112" s="4"/>
      <c r="F112" s="4"/>
      <c r="G112" s="12" t="s">
        <v>32</v>
      </c>
      <c r="H112" s="12">
        <v>18.0</v>
      </c>
      <c r="I112" s="9">
        <f>H112*E16</f>
        <v>2700</v>
      </c>
      <c r="J112" s="5"/>
      <c r="K112" s="5"/>
      <c r="L112" s="5"/>
      <c r="M112" s="4"/>
      <c r="N112" s="4"/>
      <c r="O112" s="4"/>
      <c r="P112" s="4"/>
      <c r="Q112" s="4"/>
      <c r="R112" s="4"/>
      <c r="S112" s="4"/>
      <c r="T112" s="4"/>
      <c r="U112" s="4"/>
      <c r="V112" s="4"/>
      <c r="W112" s="4"/>
      <c r="X112" s="4"/>
      <c r="Y112" s="4"/>
      <c r="Z112" s="4"/>
    </row>
    <row r="113" ht="15.75" customHeight="1">
      <c r="A113" s="4"/>
      <c r="B113" s="4"/>
      <c r="C113" s="13"/>
      <c r="D113" s="4"/>
      <c r="E113" s="4"/>
      <c r="F113" s="4"/>
      <c r="G113" s="12" t="s">
        <v>81</v>
      </c>
      <c r="H113" s="12">
        <v>12.0</v>
      </c>
      <c r="I113" s="9">
        <f>H113*E15</f>
        <v>924</v>
      </c>
      <c r="J113" s="5"/>
      <c r="K113" s="5"/>
      <c r="L113" s="5"/>
      <c r="M113" s="4"/>
      <c r="N113" s="4"/>
      <c r="O113" s="4"/>
      <c r="P113" s="4"/>
      <c r="Q113" s="4"/>
      <c r="R113" s="4"/>
      <c r="S113" s="4"/>
      <c r="T113" s="4"/>
      <c r="U113" s="4"/>
      <c r="V113" s="4"/>
      <c r="W113" s="4"/>
      <c r="X113" s="4"/>
      <c r="Y113" s="4"/>
      <c r="Z113" s="4"/>
    </row>
    <row r="114" ht="15.75" customHeight="1">
      <c r="A114" s="4"/>
      <c r="B114" s="4"/>
      <c r="C114" s="13"/>
      <c r="D114" s="4"/>
      <c r="E114" s="4"/>
      <c r="F114" s="4"/>
      <c r="G114" s="12" t="s">
        <v>75</v>
      </c>
      <c r="H114" s="12">
        <v>12.0</v>
      </c>
      <c r="I114" s="9">
        <f>H114*E6</f>
        <v>5828.571429</v>
      </c>
      <c r="J114" s="5"/>
      <c r="K114" s="5"/>
      <c r="L114" s="5"/>
      <c r="M114" s="4"/>
      <c r="N114" s="4"/>
      <c r="O114" s="4"/>
      <c r="P114" s="4"/>
      <c r="Q114" s="4"/>
      <c r="R114" s="4"/>
      <c r="S114" s="4"/>
      <c r="T114" s="4"/>
      <c r="U114" s="4"/>
      <c r="V114" s="4"/>
      <c r="W114" s="4"/>
      <c r="X114" s="4"/>
      <c r="Y114" s="4"/>
      <c r="Z114" s="4"/>
    </row>
    <row r="115" ht="15.75" customHeight="1">
      <c r="A115" s="4"/>
      <c r="B115" s="4"/>
      <c r="C115" s="13"/>
      <c r="D115" s="4"/>
      <c r="E115" s="4"/>
      <c r="F115" s="4"/>
      <c r="G115" s="12" t="s">
        <v>82</v>
      </c>
      <c r="H115" s="12">
        <v>10.0</v>
      </c>
      <c r="I115" s="9">
        <f>H115*E8</f>
        <v>6500</v>
      </c>
      <c r="J115" s="5"/>
      <c r="K115" s="5"/>
      <c r="L115" s="5"/>
      <c r="M115" s="4"/>
      <c r="N115" s="4"/>
      <c r="O115" s="4"/>
      <c r="P115" s="4"/>
      <c r="Q115" s="4"/>
      <c r="R115" s="4"/>
      <c r="S115" s="4"/>
      <c r="T115" s="4"/>
      <c r="U115" s="4"/>
      <c r="V115" s="4"/>
      <c r="W115" s="4"/>
      <c r="X115" s="4"/>
      <c r="Y115" s="4"/>
      <c r="Z115" s="4"/>
    </row>
    <row r="116" ht="15.75" customHeight="1">
      <c r="A116" s="4"/>
      <c r="B116" s="4"/>
      <c r="C116" s="13"/>
      <c r="D116" s="4"/>
      <c r="E116" s="4"/>
      <c r="F116" s="4"/>
      <c r="G116" s="12" t="s">
        <v>83</v>
      </c>
      <c r="H116" s="12">
        <v>4.0</v>
      </c>
      <c r="I116" s="9">
        <f>H116*E24</f>
        <v>2080</v>
      </c>
      <c r="J116" s="5"/>
      <c r="K116" s="5"/>
      <c r="L116" s="5"/>
      <c r="M116" s="4"/>
      <c r="N116" s="4"/>
      <c r="O116" s="4"/>
      <c r="P116" s="4"/>
      <c r="Q116" s="4"/>
      <c r="R116" s="4"/>
      <c r="S116" s="4"/>
      <c r="T116" s="4"/>
      <c r="U116" s="4"/>
      <c r="V116" s="4"/>
      <c r="W116" s="4"/>
      <c r="X116" s="4"/>
      <c r="Y116" s="4"/>
      <c r="Z116" s="4"/>
    </row>
    <row r="117" ht="15.75" customHeight="1">
      <c r="A117" s="4"/>
      <c r="B117" s="4"/>
      <c r="C117" s="13"/>
      <c r="D117" s="4"/>
      <c r="E117" s="4"/>
      <c r="F117" s="4"/>
      <c r="G117" s="15" t="s">
        <v>77</v>
      </c>
      <c r="H117" s="15">
        <v>4.0</v>
      </c>
      <c r="I117" s="16">
        <f>H117*E22</f>
        <v>12000</v>
      </c>
      <c r="J117" s="10"/>
      <c r="K117" s="10"/>
      <c r="L117" s="10"/>
      <c r="M117" s="4"/>
      <c r="N117" s="4"/>
      <c r="O117" s="4"/>
      <c r="P117" s="4"/>
      <c r="Q117" s="4"/>
      <c r="R117" s="4"/>
      <c r="S117" s="4"/>
      <c r="T117" s="4"/>
      <c r="U117" s="4"/>
      <c r="V117" s="4"/>
      <c r="W117" s="4"/>
      <c r="X117" s="4"/>
      <c r="Y117" s="4"/>
      <c r="Z117" s="4"/>
    </row>
    <row r="118" ht="15.75" customHeight="1">
      <c r="A118" s="4"/>
      <c r="B118" s="4"/>
      <c r="C118" s="13"/>
      <c r="D118" s="4"/>
      <c r="E118" s="4"/>
      <c r="F118" s="4"/>
      <c r="G118" s="8" t="s">
        <v>26</v>
      </c>
      <c r="H118" s="8">
        <f>SUM(H110:H117)</f>
        <v>116</v>
      </c>
      <c r="I118" s="10">
        <f>SUM(I110:I116)</f>
        <v>26352.57143</v>
      </c>
      <c r="J118" s="10">
        <f>I118/H118</f>
        <v>227.1773399</v>
      </c>
      <c r="K118" s="10">
        <f>J118*10</f>
        <v>2271.773399</v>
      </c>
      <c r="L118" s="10">
        <f>J118*15</f>
        <v>3407.660099</v>
      </c>
      <c r="M118" s="4"/>
      <c r="N118" s="4"/>
      <c r="O118" s="4"/>
      <c r="P118" s="4"/>
      <c r="Q118" s="4"/>
      <c r="R118" s="4"/>
      <c r="S118" s="4"/>
      <c r="T118" s="4"/>
      <c r="U118" s="4"/>
      <c r="V118" s="4"/>
      <c r="W118" s="4"/>
      <c r="X118" s="4"/>
      <c r="Y118" s="4"/>
      <c r="Z118" s="4"/>
    </row>
    <row r="119" ht="15.75" customHeight="1">
      <c r="A119" s="4"/>
      <c r="B119" s="4"/>
      <c r="C119" s="13"/>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13"/>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13"/>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13"/>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13"/>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13"/>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13"/>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13"/>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13"/>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13"/>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13"/>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13"/>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13"/>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13"/>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13"/>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13"/>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13"/>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13"/>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13"/>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13"/>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13"/>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13"/>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13"/>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13"/>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13"/>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13"/>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13"/>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13"/>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13"/>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13"/>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13"/>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13"/>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13"/>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13"/>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13"/>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13"/>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13"/>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13"/>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13"/>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13"/>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13"/>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13"/>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13"/>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13"/>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13"/>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13"/>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13"/>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13"/>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13"/>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13"/>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13"/>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13"/>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13"/>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13"/>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13"/>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13"/>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13"/>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13"/>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13"/>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13"/>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13"/>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13"/>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13"/>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13"/>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13"/>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13"/>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13"/>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13"/>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13"/>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13"/>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13"/>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13"/>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13"/>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13"/>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13"/>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13"/>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13"/>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13"/>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13"/>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13"/>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13"/>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13"/>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13"/>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13"/>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13"/>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13"/>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13"/>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13"/>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13"/>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13"/>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13"/>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13"/>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13"/>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13"/>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13"/>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13"/>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13"/>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13"/>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13"/>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13"/>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13"/>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13"/>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13"/>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13"/>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13"/>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13"/>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13"/>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13"/>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13"/>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13"/>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13"/>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13"/>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13"/>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13"/>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13"/>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13"/>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13"/>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13"/>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13"/>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13"/>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13"/>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13"/>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13"/>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13"/>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13"/>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13"/>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13"/>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13"/>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13"/>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13"/>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13"/>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13"/>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13"/>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13"/>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13"/>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13"/>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13"/>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13"/>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13"/>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13"/>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13"/>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13"/>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13"/>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13"/>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13"/>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13"/>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13"/>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13"/>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13"/>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13"/>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13"/>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13"/>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13"/>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13"/>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13"/>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13"/>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13"/>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13"/>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13"/>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13"/>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13"/>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13"/>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13"/>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13"/>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13"/>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13"/>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13"/>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13"/>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13"/>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13"/>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13"/>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13"/>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13"/>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13"/>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13"/>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13"/>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13"/>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13"/>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13"/>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13"/>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13"/>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13"/>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13"/>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13"/>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13"/>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13"/>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13"/>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13"/>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13"/>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13"/>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13"/>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13"/>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13"/>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13"/>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13"/>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13"/>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13"/>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13"/>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13"/>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13"/>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13"/>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13"/>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13"/>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13"/>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13"/>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13"/>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13"/>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13"/>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13"/>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13"/>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13"/>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13"/>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13"/>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13"/>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13"/>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13"/>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13"/>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13"/>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13"/>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13"/>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13"/>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13"/>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13"/>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13"/>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13"/>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13"/>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13"/>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13"/>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13"/>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13"/>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13"/>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13"/>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13"/>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13"/>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13"/>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13"/>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13"/>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13"/>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13"/>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13"/>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13"/>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13"/>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13"/>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13"/>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13"/>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13"/>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13"/>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13"/>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13"/>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13"/>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13"/>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13"/>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13"/>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13"/>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13"/>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13"/>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13"/>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13"/>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13"/>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13"/>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13"/>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13"/>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13"/>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13"/>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13"/>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13"/>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13"/>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13"/>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13"/>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13"/>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13"/>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13"/>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13"/>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13"/>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13"/>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13"/>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13"/>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13"/>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13"/>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13"/>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13"/>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13"/>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13"/>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13"/>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13"/>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13"/>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13"/>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13"/>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13"/>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13"/>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13"/>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13"/>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13"/>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13"/>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13"/>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13"/>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13"/>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13"/>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13"/>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13"/>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13"/>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13"/>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13"/>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13"/>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13"/>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13"/>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13"/>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13"/>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13"/>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13"/>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13"/>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13"/>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13"/>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13"/>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13"/>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13"/>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13"/>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13"/>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13"/>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13"/>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13"/>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13"/>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13"/>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13"/>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13"/>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13"/>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13"/>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13"/>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13"/>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13"/>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13"/>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13"/>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13"/>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13"/>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13"/>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13"/>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13"/>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13"/>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13"/>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13"/>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13"/>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13"/>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13"/>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13"/>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13"/>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13"/>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13"/>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13"/>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13"/>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13"/>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13"/>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13"/>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13"/>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13"/>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13"/>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13"/>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13"/>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13"/>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13"/>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13"/>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13"/>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13"/>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13"/>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13"/>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13"/>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13"/>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13"/>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13"/>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13"/>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13"/>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13"/>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13"/>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13"/>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13"/>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13"/>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13"/>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13"/>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13"/>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13"/>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13"/>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13"/>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13"/>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13"/>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13"/>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13"/>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13"/>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13"/>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13"/>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13"/>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13"/>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13"/>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13"/>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13"/>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13"/>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13"/>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13"/>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13"/>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13"/>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13"/>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13"/>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13"/>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13"/>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13"/>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13"/>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13"/>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13"/>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13"/>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13"/>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13"/>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13"/>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13"/>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13"/>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13"/>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13"/>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13"/>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13"/>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13"/>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13"/>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13"/>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13"/>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13"/>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13"/>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13"/>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13"/>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13"/>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13"/>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13"/>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13"/>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13"/>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13"/>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13"/>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13"/>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13"/>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13"/>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13"/>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13"/>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13"/>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13"/>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13"/>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13"/>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13"/>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13"/>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13"/>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13"/>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13"/>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13"/>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13"/>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13"/>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13"/>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13"/>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13"/>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13"/>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13"/>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13"/>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13"/>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13"/>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13"/>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13"/>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13"/>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13"/>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13"/>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13"/>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13"/>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13"/>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13"/>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13"/>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13"/>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13"/>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13"/>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13"/>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13"/>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13"/>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13"/>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13"/>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13"/>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13"/>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13"/>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13"/>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13"/>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13"/>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13"/>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13"/>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13"/>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13"/>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13"/>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13"/>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13"/>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13"/>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13"/>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13"/>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13"/>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13"/>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13"/>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13"/>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13"/>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13"/>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13"/>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13"/>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13"/>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13"/>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13"/>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13"/>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13"/>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13"/>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13"/>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13"/>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13"/>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13"/>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13"/>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13"/>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13"/>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13"/>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13"/>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13"/>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13"/>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13"/>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13"/>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13"/>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13"/>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13"/>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13"/>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13"/>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13"/>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13"/>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13"/>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13"/>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13"/>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13"/>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13"/>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13"/>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13"/>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13"/>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13"/>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13"/>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13"/>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13"/>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13"/>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13"/>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13"/>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13"/>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13"/>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13"/>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13"/>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13"/>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13"/>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13"/>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13"/>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13"/>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13"/>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13"/>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13"/>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13"/>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13"/>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13"/>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13"/>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13"/>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13"/>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13"/>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13"/>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13"/>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13"/>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13"/>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13"/>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13"/>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13"/>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13"/>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13"/>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13"/>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13"/>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13"/>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13"/>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13"/>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13"/>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13"/>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13"/>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13"/>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13"/>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13"/>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13"/>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13"/>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13"/>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13"/>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13"/>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13"/>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13"/>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13"/>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13"/>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13"/>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13"/>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13"/>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13"/>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13"/>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13"/>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13"/>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13"/>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13"/>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13"/>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13"/>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13"/>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13"/>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13"/>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13"/>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13"/>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13"/>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13"/>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13"/>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13"/>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13"/>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13"/>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13"/>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13"/>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13"/>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13"/>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13"/>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13"/>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13"/>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13"/>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13"/>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13"/>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13"/>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13"/>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13"/>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13"/>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13"/>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13"/>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13"/>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13"/>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13"/>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13"/>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13"/>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13"/>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13"/>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13"/>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13"/>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13"/>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13"/>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13"/>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13"/>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13"/>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13"/>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13"/>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13"/>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13"/>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13"/>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13"/>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13"/>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13"/>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13"/>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13"/>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13"/>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13"/>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13"/>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13"/>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13"/>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13"/>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13"/>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13"/>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13"/>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13"/>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13"/>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13"/>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13"/>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13"/>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13"/>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13"/>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13"/>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13"/>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13"/>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13"/>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13"/>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13"/>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13"/>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13"/>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13"/>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13"/>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13"/>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13"/>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13"/>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13"/>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13"/>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13"/>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13"/>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13"/>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13"/>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13"/>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13"/>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13"/>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13"/>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13"/>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13"/>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13"/>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13"/>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13"/>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13"/>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13"/>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13"/>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13"/>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13"/>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13"/>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13"/>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13"/>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13"/>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13"/>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13"/>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13"/>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13"/>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13"/>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13"/>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13"/>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13"/>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13"/>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13"/>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13"/>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13"/>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13"/>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13"/>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13"/>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13"/>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13"/>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13"/>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13"/>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13"/>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13"/>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13"/>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13"/>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13"/>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13"/>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13"/>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13"/>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13"/>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13"/>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13"/>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13"/>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13"/>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13"/>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13"/>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13"/>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13"/>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13"/>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13"/>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13"/>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13"/>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13"/>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13"/>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13"/>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13"/>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13"/>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13"/>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13"/>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13"/>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13"/>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13"/>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13"/>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13"/>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13"/>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13"/>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13"/>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13"/>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13"/>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13"/>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13"/>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13"/>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13"/>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13"/>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13"/>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13"/>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13"/>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13"/>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13"/>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13"/>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13"/>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13"/>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13"/>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13"/>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13"/>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13"/>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13"/>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13"/>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13"/>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13"/>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13"/>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13"/>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13"/>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13"/>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13"/>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13"/>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13"/>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13"/>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13"/>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13"/>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13"/>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13"/>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13"/>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13"/>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13"/>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13"/>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13"/>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13"/>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13"/>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13"/>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13"/>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13"/>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13"/>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13"/>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13"/>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13"/>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13"/>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13"/>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13"/>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13"/>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13"/>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13"/>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13"/>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13"/>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13"/>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13"/>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13"/>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13"/>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13"/>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13"/>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13"/>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13"/>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13"/>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13"/>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13"/>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13"/>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13"/>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13"/>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13"/>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13"/>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13"/>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13"/>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13"/>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13"/>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13"/>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13"/>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13"/>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13"/>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13"/>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13"/>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13"/>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13"/>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13"/>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13"/>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13"/>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13"/>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13"/>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13"/>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13"/>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13"/>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13"/>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13"/>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13"/>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13"/>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13"/>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13"/>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13"/>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13"/>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13"/>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13"/>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13"/>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13"/>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13"/>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13"/>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13"/>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13"/>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13"/>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13"/>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13"/>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13"/>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13"/>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13"/>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13"/>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13"/>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13"/>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13"/>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13"/>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13"/>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13"/>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13"/>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13"/>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1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13"/>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13"/>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13"/>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13"/>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13"/>
      <c r="D1005" s="4"/>
      <c r="E1005" s="4"/>
      <c r="F1005" s="4"/>
      <c r="N1005" s="4"/>
      <c r="O1005" s="4"/>
      <c r="P1005" s="4"/>
      <c r="Q1005" s="4"/>
      <c r="R1005" s="4"/>
      <c r="S1005" s="4"/>
      <c r="T1005" s="4"/>
      <c r="U1005" s="4"/>
      <c r="V1005" s="4"/>
      <c r="W1005" s="4"/>
      <c r="X1005" s="4"/>
      <c r="Y1005" s="4"/>
      <c r="Z1005" s="4"/>
    </row>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13.71"/>
    <col customWidth="1" min="3" max="3" width="12.43"/>
    <col customWidth="1" min="4" max="4" width="35.29"/>
    <col customWidth="1" min="5" max="5" width="12.0"/>
    <col customWidth="1" min="6" max="6" width="10.43"/>
    <col customWidth="1" min="7" max="7" width="8.43"/>
    <col customWidth="1" min="8" max="8" width="14.0"/>
    <col customWidth="1" min="9" max="9" width="12.14"/>
    <col customWidth="1" min="10" max="10" width="5.86"/>
    <col customWidth="1" min="11" max="11" width="28.29"/>
    <col customWidth="1" min="12" max="12" width="10.14"/>
    <col customWidth="1" min="13" max="13" width="8.86"/>
    <col customWidth="1" min="14" max="14" width="10.43"/>
    <col customWidth="1" min="15" max="15" width="23.43"/>
    <col customWidth="1" min="16" max="17" width="12.86"/>
    <col customWidth="1" min="18" max="18" width="13.86"/>
    <col customWidth="1" min="19" max="26" width="8.86"/>
  </cols>
  <sheetData>
    <row r="1">
      <c r="A1" s="5" t="s">
        <v>0</v>
      </c>
      <c r="B1" s="5"/>
      <c r="C1" s="6"/>
      <c r="D1" s="5"/>
      <c r="E1" s="5"/>
      <c r="F1" s="4"/>
      <c r="G1" s="4"/>
      <c r="H1" s="4"/>
      <c r="I1" s="4"/>
      <c r="J1" s="4"/>
      <c r="K1" s="7" t="s">
        <v>84</v>
      </c>
      <c r="L1" s="8" t="s">
        <v>2</v>
      </c>
      <c r="M1" s="8" t="s">
        <v>85</v>
      </c>
      <c r="N1" s="17" t="s">
        <v>8</v>
      </c>
      <c r="O1" s="8" t="s">
        <v>86</v>
      </c>
      <c r="P1" s="18" t="s">
        <v>87</v>
      </c>
      <c r="Q1" s="19" t="s">
        <v>88</v>
      </c>
      <c r="R1" s="20" t="s">
        <v>89</v>
      </c>
      <c r="S1" s="8" t="s">
        <v>88</v>
      </c>
      <c r="T1" s="4"/>
      <c r="U1" s="4"/>
      <c r="V1" s="4"/>
      <c r="W1" s="4"/>
      <c r="X1" s="4"/>
      <c r="Y1" s="4"/>
      <c r="Z1" s="4"/>
    </row>
    <row r="2">
      <c r="A2" s="8" t="s">
        <v>1</v>
      </c>
      <c r="B2" s="8" t="s">
        <v>2</v>
      </c>
      <c r="C2" s="17" t="s">
        <v>3</v>
      </c>
      <c r="D2" s="8" t="s">
        <v>4</v>
      </c>
      <c r="E2" s="8" t="s">
        <v>5</v>
      </c>
      <c r="F2" s="20"/>
      <c r="G2" s="20"/>
      <c r="H2" s="20"/>
      <c r="I2" s="4"/>
      <c r="J2" s="4"/>
      <c r="K2" s="5" t="s">
        <v>90</v>
      </c>
      <c r="L2" s="5" t="s">
        <v>91</v>
      </c>
      <c r="M2" s="6">
        <v>1000.0</v>
      </c>
      <c r="N2" s="6">
        <v>70000.0</v>
      </c>
      <c r="O2" s="5"/>
      <c r="P2" s="5"/>
      <c r="Q2" s="21"/>
      <c r="R2" s="5"/>
      <c r="S2" s="8"/>
      <c r="T2" s="4"/>
      <c r="U2" s="4"/>
      <c r="V2" s="4"/>
      <c r="W2" s="4"/>
      <c r="X2" s="4"/>
      <c r="Y2" s="4"/>
      <c r="Z2" s="4"/>
    </row>
    <row r="3">
      <c r="A3" s="5" t="s">
        <v>92</v>
      </c>
      <c r="B3" s="5" t="s">
        <v>93</v>
      </c>
      <c r="C3" s="11">
        <v>60000.0</v>
      </c>
      <c r="D3" s="5">
        <v>100.0</v>
      </c>
      <c r="E3" s="9">
        <f t="shared" ref="E3:E22" si="1">SUM(C3/D3)</f>
        <v>600</v>
      </c>
      <c r="F3" s="22"/>
      <c r="G3" s="22"/>
      <c r="H3" s="22"/>
      <c r="I3" s="4"/>
      <c r="J3" s="4"/>
      <c r="K3" s="5" t="s">
        <v>94</v>
      </c>
      <c r="L3" s="5" t="s">
        <v>91</v>
      </c>
      <c r="M3" s="5">
        <v>15.0</v>
      </c>
      <c r="N3" s="6">
        <f>M3*'Danh_sách_gia_vị'!J55</f>
        <v>7227.960165</v>
      </c>
      <c r="O3" s="5"/>
      <c r="P3" s="5"/>
      <c r="Q3" s="5"/>
      <c r="R3" s="5"/>
      <c r="S3" s="8"/>
      <c r="T3" s="4"/>
      <c r="U3" s="4"/>
      <c r="V3" s="4"/>
      <c r="W3" s="4"/>
      <c r="X3" s="4"/>
      <c r="Y3" s="4"/>
      <c r="Z3" s="4"/>
    </row>
    <row r="4">
      <c r="A4" s="5" t="s">
        <v>95</v>
      </c>
      <c r="B4" s="5" t="s">
        <v>96</v>
      </c>
      <c r="C4" s="6">
        <v>85000.0</v>
      </c>
      <c r="D4" s="5">
        <v>1000.0</v>
      </c>
      <c r="E4" s="9">
        <f t="shared" si="1"/>
        <v>85</v>
      </c>
      <c r="F4" s="22"/>
      <c r="G4" s="22"/>
      <c r="H4" s="22"/>
      <c r="I4" s="4"/>
      <c r="J4" s="4"/>
      <c r="K4" s="5" t="s">
        <v>97</v>
      </c>
      <c r="L4" s="5" t="s">
        <v>91</v>
      </c>
      <c r="M4" s="6">
        <v>20.0</v>
      </c>
      <c r="N4" s="6">
        <f>M4*E17</f>
        <v>1000</v>
      </c>
      <c r="O4" s="5"/>
      <c r="P4" s="5"/>
      <c r="Q4" s="5"/>
      <c r="R4" s="5"/>
      <c r="S4" s="8"/>
      <c r="T4" s="4"/>
      <c r="U4" s="4"/>
      <c r="V4" s="4"/>
      <c r="W4" s="4"/>
      <c r="X4" s="4"/>
      <c r="Y4" s="4"/>
      <c r="Z4" s="4"/>
    </row>
    <row r="5">
      <c r="A5" s="5" t="s">
        <v>98</v>
      </c>
      <c r="B5" s="5" t="s">
        <v>93</v>
      </c>
      <c r="C5" s="11">
        <v>92000.0</v>
      </c>
      <c r="D5" s="5">
        <v>100.0</v>
      </c>
      <c r="E5" s="9">
        <f t="shared" si="1"/>
        <v>920</v>
      </c>
      <c r="F5" s="22"/>
      <c r="G5" s="22"/>
      <c r="H5" s="22"/>
      <c r="I5" s="4"/>
      <c r="J5" s="4"/>
      <c r="K5" s="5" t="s">
        <v>99</v>
      </c>
      <c r="L5" s="5" t="s">
        <v>100</v>
      </c>
      <c r="M5" s="6">
        <v>6.0</v>
      </c>
      <c r="N5" s="6">
        <f>M5*E6</f>
        <v>1020</v>
      </c>
      <c r="O5" s="5"/>
      <c r="P5" s="5"/>
      <c r="Q5" s="5"/>
      <c r="R5" s="5"/>
      <c r="S5" s="8"/>
      <c r="T5" s="4"/>
      <c r="U5" s="4"/>
      <c r="V5" s="4"/>
      <c r="W5" s="4"/>
      <c r="X5" s="4"/>
      <c r="Y5" s="4"/>
      <c r="Z5" s="4"/>
    </row>
    <row r="6">
      <c r="A6" s="5" t="s">
        <v>101</v>
      </c>
      <c r="B6" s="5" t="s">
        <v>102</v>
      </c>
      <c r="C6" s="6">
        <v>34000.0</v>
      </c>
      <c r="D6" s="5">
        <v>200.0</v>
      </c>
      <c r="E6" s="9">
        <f t="shared" si="1"/>
        <v>170</v>
      </c>
      <c r="F6" s="22"/>
      <c r="G6" s="22"/>
      <c r="H6" s="22"/>
      <c r="I6" s="4"/>
      <c r="J6" s="4"/>
      <c r="K6" s="5" t="s">
        <v>98</v>
      </c>
      <c r="L6" s="5" t="s">
        <v>93</v>
      </c>
      <c r="M6" s="11">
        <v>2.0</v>
      </c>
      <c r="N6" s="6">
        <f>M6*E5</f>
        <v>1840</v>
      </c>
      <c r="O6" s="5"/>
      <c r="P6" s="5"/>
      <c r="Q6" s="5"/>
      <c r="R6" s="5"/>
      <c r="S6" s="8"/>
      <c r="T6" s="4"/>
      <c r="U6" s="4"/>
      <c r="V6" s="4"/>
      <c r="W6" s="4"/>
      <c r="X6" s="4"/>
      <c r="Y6" s="4"/>
      <c r="Z6" s="4"/>
    </row>
    <row r="7">
      <c r="A7" s="5" t="s">
        <v>103</v>
      </c>
      <c r="B7" s="5" t="s">
        <v>104</v>
      </c>
      <c r="C7" s="6">
        <v>111000.0</v>
      </c>
      <c r="D7" s="5">
        <v>694.0</v>
      </c>
      <c r="E7" s="9">
        <f t="shared" si="1"/>
        <v>159.9423631</v>
      </c>
      <c r="F7" s="22"/>
      <c r="G7" s="22"/>
      <c r="H7" s="22"/>
      <c r="I7" s="4"/>
      <c r="J7" s="4"/>
      <c r="K7" s="5" t="s">
        <v>105</v>
      </c>
      <c r="L7" s="5" t="s">
        <v>93</v>
      </c>
      <c r="M7" s="6">
        <v>10.0</v>
      </c>
      <c r="N7" s="6">
        <f t="shared" ref="N7:N8" si="2">M7*E3</f>
        <v>6000</v>
      </c>
      <c r="O7" s="5"/>
      <c r="P7" s="5"/>
      <c r="Q7" s="5"/>
      <c r="R7" s="5"/>
      <c r="S7" s="8"/>
      <c r="T7" s="4"/>
      <c r="U7" s="4"/>
      <c r="V7" s="4"/>
      <c r="W7" s="4"/>
      <c r="X7" s="4"/>
      <c r="Y7" s="4"/>
      <c r="Z7" s="4"/>
    </row>
    <row r="8">
      <c r="A8" s="5" t="s">
        <v>106</v>
      </c>
      <c r="B8" s="5" t="s">
        <v>104</v>
      </c>
      <c r="C8" s="6">
        <v>105000.0</v>
      </c>
      <c r="D8" s="5">
        <v>1000.0</v>
      </c>
      <c r="E8" s="9">
        <f t="shared" si="1"/>
        <v>105</v>
      </c>
      <c r="F8" s="22"/>
      <c r="G8" s="22"/>
      <c r="H8" s="22"/>
      <c r="I8" s="4"/>
      <c r="J8" s="4"/>
      <c r="K8" s="5" t="s">
        <v>107</v>
      </c>
      <c r="L8" s="5" t="s">
        <v>91</v>
      </c>
      <c r="M8" s="6">
        <v>20.0</v>
      </c>
      <c r="N8" s="6">
        <f t="shared" si="2"/>
        <v>1700</v>
      </c>
      <c r="O8" s="6"/>
      <c r="P8" s="5"/>
      <c r="Q8" s="5"/>
      <c r="R8" s="5"/>
      <c r="S8" s="8"/>
      <c r="T8" s="4"/>
      <c r="U8" s="4"/>
      <c r="V8" s="4"/>
      <c r="W8" s="4"/>
      <c r="X8" s="4"/>
      <c r="Y8" s="4"/>
      <c r="Z8" s="4"/>
    </row>
    <row r="9">
      <c r="A9" s="5" t="s">
        <v>108</v>
      </c>
      <c r="B9" s="5" t="s">
        <v>104</v>
      </c>
      <c r="C9" s="11">
        <v>110000.0</v>
      </c>
      <c r="D9" s="5">
        <v>1000.0</v>
      </c>
      <c r="E9" s="9">
        <f t="shared" si="1"/>
        <v>110</v>
      </c>
      <c r="F9" s="22"/>
      <c r="G9" s="22"/>
      <c r="H9" s="22"/>
      <c r="I9" s="4"/>
      <c r="J9" s="4"/>
      <c r="K9" s="5" t="s">
        <v>109</v>
      </c>
      <c r="L9" s="5" t="s">
        <v>104</v>
      </c>
      <c r="M9" s="6">
        <v>1000.0</v>
      </c>
      <c r="N9" s="6">
        <f t="shared" ref="N9:N11" si="3">M9*E20</f>
        <v>50000</v>
      </c>
      <c r="O9" s="6"/>
      <c r="P9" s="17"/>
      <c r="Q9" s="17"/>
      <c r="R9" s="17"/>
      <c r="S9" s="8"/>
      <c r="T9" s="4"/>
      <c r="U9" s="4"/>
      <c r="V9" s="4"/>
      <c r="W9" s="4"/>
      <c r="X9" s="4"/>
      <c r="Y9" s="4"/>
      <c r="Z9" s="4"/>
    </row>
    <row r="10">
      <c r="A10" s="5" t="s">
        <v>110</v>
      </c>
      <c r="B10" s="5" t="s">
        <v>104</v>
      </c>
      <c r="C10" s="11">
        <v>360000.0</v>
      </c>
      <c r="D10" s="12">
        <v>1000.0</v>
      </c>
      <c r="E10" s="9">
        <f t="shared" si="1"/>
        <v>360</v>
      </c>
      <c r="F10" s="22"/>
      <c r="G10" s="22"/>
      <c r="H10" s="22"/>
      <c r="I10" s="4"/>
      <c r="J10" s="4"/>
      <c r="K10" s="5" t="s">
        <v>111</v>
      </c>
      <c r="L10" s="5" t="s">
        <v>93</v>
      </c>
      <c r="M10" s="6">
        <v>10.0</v>
      </c>
      <c r="N10" s="6">
        <f t="shared" si="3"/>
        <v>7300</v>
      </c>
      <c r="O10" s="6"/>
      <c r="P10" s="17"/>
      <c r="Q10" s="17"/>
      <c r="R10" s="17"/>
      <c r="S10" s="8"/>
      <c r="T10" s="4"/>
      <c r="U10" s="4"/>
      <c r="V10" s="4"/>
      <c r="W10" s="4"/>
      <c r="X10" s="4"/>
      <c r="Y10" s="4"/>
      <c r="Z10" s="4"/>
    </row>
    <row r="11">
      <c r="A11" s="5" t="s">
        <v>112</v>
      </c>
      <c r="B11" s="5" t="s">
        <v>104</v>
      </c>
      <c r="C11" s="11">
        <v>190000.0</v>
      </c>
      <c r="D11" s="5">
        <v>1000.0</v>
      </c>
      <c r="E11" s="9">
        <f t="shared" si="1"/>
        <v>190</v>
      </c>
      <c r="F11" s="22"/>
      <c r="G11" s="22"/>
      <c r="H11" s="22"/>
      <c r="I11" s="4"/>
      <c r="J11" s="4"/>
      <c r="K11" s="5" t="s">
        <v>113</v>
      </c>
      <c r="L11" s="5" t="s">
        <v>114</v>
      </c>
      <c r="M11" s="11">
        <v>10.0</v>
      </c>
      <c r="N11" s="6">
        <f t="shared" si="3"/>
        <v>18000</v>
      </c>
      <c r="O11" s="6"/>
      <c r="P11" s="17"/>
      <c r="Q11" s="17"/>
      <c r="R11" s="17"/>
      <c r="S11" s="23"/>
      <c r="T11" s="4"/>
      <c r="U11" s="4"/>
      <c r="V11" s="4"/>
      <c r="W11" s="4"/>
      <c r="X11" s="4"/>
      <c r="Y11" s="4"/>
      <c r="Z11" s="4"/>
    </row>
    <row r="12">
      <c r="A12" s="5" t="s">
        <v>115</v>
      </c>
      <c r="B12" s="5" t="s">
        <v>104</v>
      </c>
      <c r="C12" s="11">
        <v>65000.0</v>
      </c>
      <c r="D12" s="5">
        <v>1000.0</v>
      </c>
      <c r="E12" s="9">
        <f t="shared" si="1"/>
        <v>65</v>
      </c>
      <c r="F12" s="22"/>
      <c r="G12" s="22"/>
      <c r="H12" s="22"/>
      <c r="I12" s="4"/>
      <c r="J12" s="4"/>
      <c r="K12" s="24" t="s">
        <v>26</v>
      </c>
      <c r="L12" s="24"/>
      <c r="M12" s="25"/>
      <c r="N12" s="25">
        <f>SUM(N2:N11)</f>
        <v>164087.9602</v>
      </c>
      <c r="O12" s="25">
        <f>N12/10</f>
        <v>16408.79602</v>
      </c>
      <c r="P12" s="25">
        <f>O12*1.3</f>
        <v>21331.43482</v>
      </c>
      <c r="Q12" s="25">
        <f>P12*1.045</f>
        <v>22291.34939</v>
      </c>
      <c r="R12" s="25">
        <f>P12*1.3</f>
        <v>27730.86527</v>
      </c>
      <c r="S12" s="26">
        <f>R12*1.045</f>
        <v>28978.7542</v>
      </c>
      <c r="T12" s="4"/>
      <c r="U12" s="4"/>
      <c r="V12" s="4"/>
      <c r="W12" s="4"/>
      <c r="X12" s="4"/>
      <c r="Y12" s="4"/>
      <c r="Z12" s="4"/>
    </row>
    <row r="13">
      <c r="A13" s="5" t="s">
        <v>116</v>
      </c>
      <c r="B13" s="5" t="s">
        <v>104</v>
      </c>
      <c r="C13" s="6">
        <v>68000.0</v>
      </c>
      <c r="D13" s="5">
        <v>1000.0</v>
      </c>
      <c r="E13" s="9">
        <f t="shared" si="1"/>
        <v>68</v>
      </c>
      <c r="F13" s="22"/>
      <c r="G13" s="22"/>
      <c r="H13" s="22"/>
      <c r="I13" s="4"/>
      <c r="J13" s="4"/>
      <c r="K13" s="7" t="s">
        <v>117</v>
      </c>
      <c r="L13" s="8" t="s">
        <v>2</v>
      </c>
      <c r="M13" s="8" t="s">
        <v>85</v>
      </c>
      <c r="N13" s="17" t="s">
        <v>8</v>
      </c>
      <c r="O13" s="8" t="s">
        <v>86</v>
      </c>
      <c r="P13" s="18" t="s">
        <v>87</v>
      </c>
      <c r="Q13" s="19" t="s">
        <v>88</v>
      </c>
      <c r="R13" s="20" t="s">
        <v>89</v>
      </c>
      <c r="S13" s="8" t="s">
        <v>88</v>
      </c>
      <c r="T13" s="4"/>
      <c r="U13" s="4"/>
      <c r="V13" s="4"/>
      <c r="W13" s="4"/>
      <c r="X13" s="4"/>
      <c r="Y13" s="4"/>
      <c r="Z13" s="4"/>
    </row>
    <row r="14">
      <c r="A14" s="5" t="s">
        <v>118</v>
      </c>
      <c r="B14" s="5" t="s">
        <v>104</v>
      </c>
      <c r="C14" s="11">
        <v>295000.0</v>
      </c>
      <c r="D14" s="5">
        <v>1000.0</v>
      </c>
      <c r="E14" s="9">
        <f t="shared" si="1"/>
        <v>295</v>
      </c>
      <c r="F14" s="22"/>
      <c r="G14" s="22"/>
      <c r="H14" s="22"/>
      <c r="I14" s="4"/>
      <c r="J14" s="4"/>
      <c r="K14" s="5" t="s">
        <v>90</v>
      </c>
      <c r="L14" s="5" t="s">
        <v>91</v>
      </c>
      <c r="M14" s="6">
        <v>1000.0</v>
      </c>
      <c r="N14" s="6">
        <v>70000.0</v>
      </c>
      <c r="O14" s="5"/>
      <c r="P14" s="5"/>
      <c r="Q14" s="21"/>
      <c r="R14" s="5"/>
      <c r="S14" s="8"/>
      <c r="T14" s="4"/>
      <c r="U14" s="4"/>
      <c r="V14" s="4"/>
      <c r="W14" s="4"/>
      <c r="X14" s="4"/>
      <c r="Y14" s="4"/>
      <c r="Z14" s="4"/>
    </row>
    <row r="15">
      <c r="A15" s="5" t="s">
        <v>119</v>
      </c>
      <c r="B15" s="5" t="s">
        <v>104</v>
      </c>
      <c r="C15" s="6">
        <v>260000.0</v>
      </c>
      <c r="D15" s="5">
        <v>1000.0</v>
      </c>
      <c r="E15" s="9">
        <f t="shared" si="1"/>
        <v>260</v>
      </c>
      <c r="F15" s="22"/>
      <c r="G15" s="22"/>
      <c r="H15" s="22"/>
      <c r="I15" s="4"/>
      <c r="J15" s="4"/>
      <c r="K15" s="5" t="s">
        <v>120</v>
      </c>
      <c r="L15" s="5" t="s">
        <v>91</v>
      </c>
      <c r="M15" s="5">
        <v>15.0</v>
      </c>
      <c r="N15" s="6">
        <f>M15*'Danh_sách_gia_vị'!J11</f>
        <v>4678.938776</v>
      </c>
      <c r="O15" s="5"/>
      <c r="P15" s="5"/>
      <c r="Q15" s="5"/>
      <c r="R15" s="5"/>
      <c r="S15" s="8"/>
      <c r="T15" s="4"/>
      <c r="U15" s="4"/>
      <c r="V15" s="4"/>
      <c r="W15" s="4"/>
      <c r="X15" s="4"/>
      <c r="Y15" s="4"/>
      <c r="Z15" s="4"/>
    </row>
    <row r="16">
      <c r="A16" s="5" t="s">
        <v>121</v>
      </c>
      <c r="B16" s="5" t="s">
        <v>104</v>
      </c>
      <c r="C16" s="6">
        <v>190000.0</v>
      </c>
      <c r="D16" s="5">
        <v>1000.0</v>
      </c>
      <c r="E16" s="9">
        <f t="shared" si="1"/>
        <v>190</v>
      </c>
      <c r="F16" s="22"/>
      <c r="G16" s="22"/>
      <c r="H16" s="22"/>
      <c r="I16" s="4"/>
      <c r="J16" s="4"/>
      <c r="K16" s="5" t="s">
        <v>97</v>
      </c>
      <c r="L16" s="5" t="s">
        <v>91</v>
      </c>
      <c r="M16" s="6">
        <v>20.0</v>
      </c>
      <c r="N16" s="6">
        <f>M16*E17</f>
        <v>1000</v>
      </c>
      <c r="O16" s="5"/>
      <c r="P16" s="5"/>
      <c r="Q16" s="5"/>
      <c r="R16" s="5"/>
      <c r="S16" s="8"/>
      <c r="T16" s="4"/>
      <c r="U16" s="4"/>
      <c r="V16" s="4"/>
      <c r="W16" s="4"/>
      <c r="X16" s="4"/>
      <c r="Y16" s="4"/>
      <c r="Z16" s="4"/>
    </row>
    <row r="17">
      <c r="A17" s="5" t="s">
        <v>122</v>
      </c>
      <c r="B17" s="5" t="s">
        <v>104</v>
      </c>
      <c r="C17" s="6">
        <v>50000.0</v>
      </c>
      <c r="D17" s="5">
        <v>1000.0</v>
      </c>
      <c r="E17" s="9">
        <f t="shared" si="1"/>
        <v>50</v>
      </c>
      <c r="F17" s="22"/>
      <c r="G17" s="22"/>
      <c r="H17" s="22"/>
      <c r="I17" s="4"/>
      <c r="J17" s="22"/>
      <c r="K17" s="5" t="s">
        <v>99</v>
      </c>
      <c r="L17" s="5" t="s">
        <v>100</v>
      </c>
      <c r="M17" s="6">
        <v>6.0</v>
      </c>
      <c r="N17" s="6">
        <f>M17*E6</f>
        <v>1020</v>
      </c>
      <c r="O17" s="5"/>
      <c r="P17" s="5"/>
      <c r="Q17" s="5"/>
      <c r="R17" s="5"/>
      <c r="S17" s="8"/>
      <c r="T17" s="4"/>
      <c r="U17" s="4"/>
      <c r="V17" s="4"/>
      <c r="W17" s="4"/>
      <c r="X17" s="4"/>
      <c r="Y17" s="4"/>
      <c r="Z17" s="4"/>
    </row>
    <row r="18">
      <c r="A18" s="27" t="s">
        <v>123</v>
      </c>
      <c r="B18" s="27" t="s">
        <v>104</v>
      </c>
      <c r="C18" s="28">
        <v>380000.0</v>
      </c>
      <c r="D18" s="27">
        <v>1000.0</v>
      </c>
      <c r="E18" s="9">
        <f t="shared" si="1"/>
        <v>380</v>
      </c>
      <c r="F18" s="22"/>
      <c r="G18" s="22"/>
      <c r="H18" s="22"/>
      <c r="I18" s="4"/>
      <c r="J18" s="22"/>
      <c r="K18" s="5" t="s">
        <v>98</v>
      </c>
      <c r="L18" s="5" t="s">
        <v>93</v>
      </c>
      <c r="M18" s="6">
        <v>2.0</v>
      </c>
      <c r="N18" s="6">
        <f>M18*E5</f>
        <v>1840</v>
      </c>
      <c r="O18" s="5"/>
      <c r="P18" s="5"/>
      <c r="Q18" s="5"/>
      <c r="R18" s="5"/>
      <c r="S18" s="8"/>
      <c r="T18" s="4"/>
      <c r="U18" s="4"/>
      <c r="V18" s="4"/>
      <c r="W18" s="4"/>
      <c r="X18" s="4"/>
      <c r="Y18" s="4"/>
      <c r="Z18" s="4"/>
    </row>
    <row r="19">
      <c r="A19" s="27" t="s">
        <v>124</v>
      </c>
      <c r="B19" s="27" t="s">
        <v>104</v>
      </c>
      <c r="C19" s="28">
        <v>200000.0</v>
      </c>
      <c r="D19" s="27">
        <v>1000.0</v>
      </c>
      <c r="E19" s="9">
        <f t="shared" si="1"/>
        <v>200</v>
      </c>
      <c r="F19" s="22"/>
      <c r="G19" s="22"/>
      <c r="H19" s="22"/>
      <c r="I19" s="4"/>
      <c r="J19" s="22"/>
      <c r="K19" s="5" t="s">
        <v>105</v>
      </c>
      <c r="L19" s="5" t="s">
        <v>93</v>
      </c>
      <c r="M19" s="6">
        <v>10.0</v>
      </c>
      <c r="N19" s="6">
        <f t="shared" ref="N19:N20" si="4">M19*E3</f>
        <v>6000</v>
      </c>
      <c r="O19" s="5"/>
      <c r="P19" s="5"/>
      <c r="Q19" s="5"/>
      <c r="R19" s="5"/>
      <c r="S19" s="8"/>
      <c r="T19" s="4"/>
      <c r="U19" s="4"/>
      <c r="V19" s="4"/>
      <c r="W19" s="4"/>
      <c r="X19" s="4"/>
      <c r="Y19" s="4"/>
      <c r="Z19" s="4"/>
    </row>
    <row r="20">
      <c r="A20" s="29" t="s">
        <v>125</v>
      </c>
      <c r="B20" s="29" t="s">
        <v>104</v>
      </c>
      <c r="C20" s="30">
        <v>50000.0</v>
      </c>
      <c r="D20" s="29">
        <v>1000.0</v>
      </c>
      <c r="E20" s="9">
        <f t="shared" si="1"/>
        <v>50</v>
      </c>
      <c r="F20" s="22"/>
      <c r="G20" s="22"/>
      <c r="H20" s="22"/>
      <c r="I20" s="4"/>
      <c r="J20" s="22"/>
      <c r="K20" s="5" t="s">
        <v>107</v>
      </c>
      <c r="L20" s="5" t="s">
        <v>91</v>
      </c>
      <c r="M20" s="6">
        <v>20.0</v>
      </c>
      <c r="N20" s="6">
        <f t="shared" si="4"/>
        <v>1700</v>
      </c>
      <c r="O20" s="6"/>
      <c r="P20" s="5"/>
      <c r="Q20" s="5"/>
      <c r="R20" s="5"/>
      <c r="S20" s="8"/>
      <c r="T20" s="4"/>
      <c r="U20" s="4"/>
      <c r="V20" s="4"/>
      <c r="W20" s="4"/>
      <c r="X20" s="4"/>
      <c r="Y20" s="4"/>
      <c r="Z20" s="4"/>
    </row>
    <row r="21" ht="15.75" customHeight="1">
      <c r="A21" s="31" t="s">
        <v>111</v>
      </c>
      <c r="B21" s="31" t="s">
        <v>93</v>
      </c>
      <c r="C21" s="32">
        <f>340000+25000</f>
        <v>365000</v>
      </c>
      <c r="D21" s="31">
        <v>500.0</v>
      </c>
      <c r="E21" s="33">
        <f t="shared" si="1"/>
        <v>730</v>
      </c>
      <c r="F21" s="22"/>
      <c r="G21" s="22"/>
      <c r="H21" s="22"/>
      <c r="I21" s="4"/>
      <c r="J21" s="22"/>
      <c r="K21" s="5" t="s">
        <v>109</v>
      </c>
      <c r="L21" s="5" t="s">
        <v>104</v>
      </c>
      <c r="M21" s="6">
        <v>1000.0</v>
      </c>
      <c r="N21" s="6">
        <f t="shared" ref="N21:N23" si="5">M21*E20</f>
        <v>50000</v>
      </c>
      <c r="O21" s="6"/>
      <c r="P21" s="17"/>
      <c r="Q21" s="17"/>
      <c r="R21" s="17"/>
      <c r="S21" s="8"/>
      <c r="T21" s="4"/>
      <c r="U21" s="4"/>
      <c r="V21" s="4"/>
      <c r="W21" s="4"/>
      <c r="X21" s="4"/>
      <c r="Y21" s="4"/>
      <c r="Z21" s="4"/>
    </row>
    <row r="22" ht="15.75" customHeight="1">
      <c r="A22" s="34" t="s">
        <v>113</v>
      </c>
      <c r="B22" s="34" t="s">
        <v>114</v>
      </c>
      <c r="C22" s="35">
        <v>9000.0</v>
      </c>
      <c r="D22" s="34">
        <v>5.0</v>
      </c>
      <c r="E22" s="36">
        <f t="shared" si="1"/>
        <v>1800</v>
      </c>
      <c r="F22" s="22"/>
      <c r="G22" s="22"/>
      <c r="H22" s="22"/>
      <c r="I22" s="4"/>
      <c r="J22" s="22"/>
      <c r="K22" s="5" t="s">
        <v>111</v>
      </c>
      <c r="L22" s="5" t="s">
        <v>93</v>
      </c>
      <c r="M22" s="6">
        <v>10.0</v>
      </c>
      <c r="N22" s="6">
        <f t="shared" si="5"/>
        <v>7300</v>
      </c>
      <c r="O22" s="6"/>
      <c r="P22" s="17"/>
      <c r="Q22" s="17"/>
      <c r="R22" s="17"/>
      <c r="S22" s="8"/>
      <c r="T22" s="4"/>
      <c r="U22" s="4"/>
      <c r="V22" s="4"/>
      <c r="W22" s="4"/>
      <c r="X22" s="4"/>
      <c r="Y22" s="4"/>
      <c r="Z22" s="4"/>
    </row>
    <row r="23" ht="15.75" customHeight="1">
      <c r="A23" s="4"/>
      <c r="B23" s="4"/>
      <c r="C23" s="13"/>
      <c r="D23" s="4"/>
      <c r="E23" s="4"/>
      <c r="F23" s="4"/>
      <c r="G23" s="4"/>
      <c r="H23" s="4"/>
      <c r="I23" s="4"/>
      <c r="J23" s="22"/>
      <c r="K23" s="5" t="s">
        <v>113</v>
      </c>
      <c r="L23" s="5" t="s">
        <v>114</v>
      </c>
      <c r="M23" s="11">
        <v>10.0</v>
      </c>
      <c r="N23" s="6">
        <f t="shared" si="5"/>
        <v>18000</v>
      </c>
      <c r="O23" s="6"/>
      <c r="P23" s="17"/>
      <c r="Q23" s="17"/>
      <c r="R23" s="17"/>
      <c r="S23" s="23"/>
      <c r="T23" s="4"/>
      <c r="U23" s="4"/>
      <c r="V23" s="4"/>
      <c r="W23" s="4"/>
      <c r="X23" s="4"/>
      <c r="Y23" s="4"/>
      <c r="Z23" s="4"/>
    </row>
    <row r="24" ht="15.75" customHeight="1">
      <c r="A24" s="4"/>
      <c r="B24" s="4"/>
      <c r="C24" s="13"/>
      <c r="D24" s="4"/>
      <c r="E24" s="4"/>
      <c r="F24" s="4"/>
      <c r="G24" s="4"/>
      <c r="H24" s="4"/>
      <c r="I24" s="4"/>
      <c r="J24" s="22"/>
      <c r="K24" s="24" t="s">
        <v>26</v>
      </c>
      <c r="L24" s="24"/>
      <c r="M24" s="25"/>
      <c r="N24" s="25">
        <f>SUM(N14:N23)</f>
        <v>161538.9388</v>
      </c>
      <c r="O24" s="25">
        <f>N24/10</f>
        <v>16153.89388</v>
      </c>
      <c r="P24" s="25">
        <f>O24*1.3</f>
        <v>21000.06204</v>
      </c>
      <c r="Q24" s="25">
        <f>P24*1.045</f>
        <v>21945.06483</v>
      </c>
      <c r="R24" s="25">
        <f>P24*1.3</f>
        <v>27300.08065</v>
      </c>
      <c r="S24" s="26">
        <f>R24*1.045</f>
        <v>28528.58428</v>
      </c>
      <c r="T24" s="4"/>
      <c r="U24" s="4"/>
      <c r="V24" s="4"/>
      <c r="W24" s="4"/>
      <c r="X24" s="4"/>
      <c r="Y24" s="4"/>
      <c r="Z24" s="4"/>
    </row>
    <row r="25" ht="15.75" customHeight="1">
      <c r="A25" s="7" t="s">
        <v>126</v>
      </c>
      <c r="B25" s="8" t="s">
        <v>2</v>
      </c>
      <c r="C25" s="8" t="s">
        <v>85</v>
      </c>
      <c r="D25" s="17" t="s">
        <v>8</v>
      </c>
      <c r="E25" s="8" t="s">
        <v>86</v>
      </c>
      <c r="F25" s="18" t="s">
        <v>87</v>
      </c>
      <c r="G25" s="37" t="s">
        <v>88</v>
      </c>
      <c r="H25" s="20" t="s">
        <v>127</v>
      </c>
      <c r="I25" s="8" t="s">
        <v>88</v>
      </c>
      <c r="J25" s="22"/>
      <c r="K25" s="7" t="s">
        <v>128</v>
      </c>
      <c r="L25" s="8" t="s">
        <v>2</v>
      </c>
      <c r="M25" s="8" t="s">
        <v>85</v>
      </c>
      <c r="N25" s="17" t="s">
        <v>8</v>
      </c>
      <c r="O25" s="8" t="s">
        <v>86</v>
      </c>
      <c r="P25" s="18" t="s">
        <v>87</v>
      </c>
      <c r="Q25" s="19" t="s">
        <v>88</v>
      </c>
      <c r="R25" s="20" t="s">
        <v>89</v>
      </c>
      <c r="S25" s="8" t="s">
        <v>88</v>
      </c>
      <c r="T25" s="4"/>
      <c r="U25" s="4"/>
      <c r="V25" s="4"/>
      <c r="W25" s="4"/>
      <c r="X25" s="4"/>
      <c r="Y25" s="4"/>
      <c r="Z25" s="4"/>
    </row>
    <row r="26" ht="15.75" customHeight="1">
      <c r="A26" s="5" t="s">
        <v>129</v>
      </c>
      <c r="B26" s="5" t="s">
        <v>91</v>
      </c>
      <c r="C26" s="6">
        <v>1000.0</v>
      </c>
      <c r="D26" s="6">
        <f>C26*E14</f>
        <v>295000</v>
      </c>
      <c r="E26" s="5"/>
      <c r="F26" s="5"/>
      <c r="G26" s="5"/>
      <c r="H26" s="5"/>
      <c r="I26" s="8"/>
      <c r="J26" s="22"/>
      <c r="K26" s="5" t="s">
        <v>90</v>
      </c>
      <c r="L26" s="5" t="s">
        <v>91</v>
      </c>
      <c r="M26" s="6">
        <v>1000.0</v>
      </c>
      <c r="N26" s="6">
        <f>M26*E12</f>
        <v>65000</v>
      </c>
      <c r="O26" s="5"/>
      <c r="P26" s="5"/>
      <c r="Q26" s="21"/>
      <c r="R26" s="5"/>
      <c r="S26" s="8"/>
      <c r="T26" s="4"/>
      <c r="U26" s="4"/>
      <c r="V26" s="4"/>
      <c r="W26" s="4"/>
      <c r="X26" s="4"/>
      <c r="Y26" s="4"/>
      <c r="Z26" s="4"/>
    </row>
    <row r="27" ht="15.75" customHeight="1">
      <c r="A27" s="5" t="s">
        <v>120</v>
      </c>
      <c r="B27" s="5" t="s">
        <v>91</v>
      </c>
      <c r="C27" s="5">
        <v>15.0</v>
      </c>
      <c r="D27" s="6">
        <f>C27*'Danh_sách_gia_vị'!J43</f>
        <v>7544.086651</v>
      </c>
      <c r="E27" s="5"/>
      <c r="F27" s="5"/>
      <c r="G27" s="5"/>
      <c r="H27" s="5"/>
      <c r="I27" s="8"/>
      <c r="J27" s="22"/>
      <c r="K27" s="5" t="s">
        <v>130</v>
      </c>
      <c r="L27" s="5" t="s">
        <v>91</v>
      </c>
      <c r="M27" s="5">
        <v>15.0</v>
      </c>
      <c r="N27" s="6">
        <f>M27*'Danh_sách_gia_vị'!J74</f>
        <v>4383.380952</v>
      </c>
      <c r="O27" s="5"/>
      <c r="P27" s="5"/>
      <c r="Q27" s="5"/>
      <c r="R27" s="5"/>
      <c r="S27" s="8"/>
      <c r="T27" s="4"/>
      <c r="U27" s="4"/>
      <c r="V27" s="4"/>
      <c r="W27" s="4"/>
      <c r="X27" s="4"/>
      <c r="Y27" s="4"/>
      <c r="Z27" s="4"/>
    </row>
    <row r="28" ht="15.75" customHeight="1">
      <c r="A28" s="5" t="s">
        <v>97</v>
      </c>
      <c r="B28" s="5" t="s">
        <v>91</v>
      </c>
      <c r="C28" s="6">
        <v>20.0</v>
      </c>
      <c r="D28" s="6">
        <f>C28*E17</f>
        <v>1000</v>
      </c>
      <c r="E28" s="5"/>
      <c r="F28" s="5"/>
      <c r="G28" s="5"/>
      <c r="H28" s="5"/>
      <c r="I28" s="8"/>
      <c r="J28" s="22"/>
      <c r="K28" s="5" t="s">
        <v>97</v>
      </c>
      <c r="L28" s="5" t="s">
        <v>91</v>
      </c>
      <c r="M28" s="6">
        <v>20.0</v>
      </c>
      <c r="N28" s="6">
        <f>M28*E17</f>
        <v>1000</v>
      </c>
      <c r="O28" s="5"/>
      <c r="P28" s="5"/>
      <c r="Q28" s="5"/>
      <c r="R28" s="5"/>
      <c r="S28" s="8"/>
      <c r="T28" s="4"/>
      <c r="U28" s="4"/>
      <c r="V28" s="4"/>
      <c r="W28" s="4"/>
      <c r="X28" s="4"/>
      <c r="Y28" s="4"/>
      <c r="Z28" s="4"/>
    </row>
    <row r="29" ht="15.75" customHeight="1">
      <c r="A29" s="5" t="s">
        <v>99</v>
      </c>
      <c r="B29" s="5" t="s">
        <v>100</v>
      </c>
      <c r="C29" s="6">
        <v>6.0</v>
      </c>
      <c r="D29" s="6">
        <f>C29*E6</f>
        <v>1020</v>
      </c>
      <c r="E29" s="5"/>
      <c r="F29" s="5"/>
      <c r="G29" s="5"/>
      <c r="H29" s="5"/>
      <c r="I29" s="8"/>
      <c r="J29" s="22"/>
      <c r="K29" s="5" t="s">
        <v>99</v>
      </c>
      <c r="L29" s="5" t="s">
        <v>100</v>
      </c>
      <c r="M29" s="6">
        <v>6.0</v>
      </c>
      <c r="N29" s="6">
        <f>M29*E6</f>
        <v>1020</v>
      </c>
      <c r="O29" s="5"/>
      <c r="P29" s="5"/>
      <c r="Q29" s="5"/>
      <c r="R29" s="5"/>
      <c r="S29" s="8"/>
      <c r="T29" s="4"/>
      <c r="U29" s="4"/>
      <c r="V29" s="4"/>
      <c r="W29" s="4"/>
      <c r="X29" s="4"/>
      <c r="Y29" s="4"/>
      <c r="Z29" s="4"/>
    </row>
    <row r="30" ht="15.75" customHeight="1">
      <c r="A30" s="5" t="s">
        <v>98</v>
      </c>
      <c r="B30" s="5" t="s">
        <v>93</v>
      </c>
      <c r="C30" s="11">
        <v>2.0</v>
      </c>
      <c r="D30" s="6">
        <f>C30*E5</f>
        <v>1840</v>
      </c>
      <c r="E30" s="5"/>
      <c r="F30" s="5"/>
      <c r="G30" s="5"/>
      <c r="H30" s="5"/>
      <c r="I30" s="8"/>
      <c r="J30" s="22"/>
      <c r="K30" s="5" t="s">
        <v>98</v>
      </c>
      <c r="L30" s="5" t="s">
        <v>93</v>
      </c>
      <c r="M30" s="6">
        <v>2.0</v>
      </c>
      <c r="N30" s="6">
        <f>M30*E5</f>
        <v>1840</v>
      </c>
      <c r="O30" s="5"/>
      <c r="P30" s="5"/>
      <c r="Q30" s="5"/>
      <c r="R30" s="5"/>
      <c r="S30" s="8"/>
      <c r="T30" s="4"/>
      <c r="U30" s="4"/>
      <c r="V30" s="4"/>
      <c r="W30" s="4"/>
      <c r="X30" s="4"/>
      <c r="Y30" s="4"/>
      <c r="Z30" s="4"/>
    </row>
    <row r="31" ht="15.75" customHeight="1">
      <c r="A31" s="5" t="s">
        <v>105</v>
      </c>
      <c r="B31" s="5" t="s">
        <v>93</v>
      </c>
      <c r="C31" s="6">
        <v>10.0</v>
      </c>
      <c r="D31" s="6">
        <f t="shared" ref="D31:D32" si="6">C31*E3</f>
        <v>6000</v>
      </c>
      <c r="E31" s="5"/>
      <c r="F31" s="5"/>
      <c r="G31" s="5"/>
      <c r="H31" s="5"/>
      <c r="I31" s="8"/>
      <c r="J31" s="22"/>
      <c r="K31" s="5" t="s">
        <v>105</v>
      </c>
      <c r="L31" s="5" t="s">
        <v>93</v>
      </c>
      <c r="M31" s="6">
        <v>10.0</v>
      </c>
      <c r="N31" s="6">
        <f t="shared" ref="N31:N32" si="7">M31*E3</f>
        <v>6000</v>
      </c>
      <c r="O31" s="5"/>
      <c r="P31" s="5"/>
      <c r="Q31" s="5"/>
      <c r="R31" s="5"/>
      <c r="S31" s="8"/>
      <c r="T31" s="4"/>
      <c r="U31" s="4"/>
      <c r="V31" s="4"/>
      <c r="W31" s="4"/>
      <c r="X31" s="4"/>
      <c r="Y31" s="4"/>
      <c r="Z31" s="4"/>
    </row>
    <row r="32" ht="15.75" customHeight="1">
      <c r="A32" s="5" t="s">
        <v>107</v>
      </c>
      <c r="B32" s="5" t="s">
        <v>91</v>
      </c>
      <c r="C32" s="6">
        <v>20.0</v>
      </c>
      <c r="D32" s="6">
        <f t="shared" si="6"/>
        <v>1700</v>
      </c>
      <c r="E32" s="6"/>
      <c r="F32" s="5"/>
      <c r="G32" s="5"/>
      <c r="H32" s="5"/>
      <c r="I32" s="8"/>
      <c r="J32" s="22"/>
      <c r="K32" s="5" t="s">
        <v>107</v>
      </c>
      <c r="L32" s="5" t="s">
        <v>91</v>
      </c>
      <c r="M32" s="6">
        <v>20.0</v>
      </c>
      <c r="N32" s="6">
        <f t="shared" si="7"/>
        <v>1700</v>
      </c>
      <c r="O32" s="6"/>
      <c r="P32" s="5"/>
      <c r="Q32" s="5"/>
      <c r="R32" s="5"/>
      <c r="S32" s="8"/>
      <c r="T32" s="4"/>
      <c r="U32" s="4"/>
      <c r="V32" s="4"/>
      <c r="W32" s="4"/>
      <c r="X32" s="4"/>
      <c r="Y32" s="4"/>
      <c r="Z32" s="4"/>
    </row>
    <row r="33" ht="15.75" customHeight="1">
      <c r="A33" s="5" t="s">
        <v>109</v>
      </c>
      <c r="B33" s="5" t="s">
        <v>104</v>
      </c>
      <c r="C33" s="6">
        <v>1000.0</v>
      </c>
      <c r="D33" s="6">
        <f t="shared" ref="D33:D35" si="8">C33*E20</f>
        <v>50000</v>
      </c>
      <c r="E33" s="6"/>
      <c r="F33" s="17"/>
      <c r="G33" s="17"/>
      <c r="H33" s="17"/>
      <c r="I33" s="8"/>
      <c r="J33" s="22"/>
      <c r="K33" s="5" t="s">
        <v>109</v>
      </c>
      <c r="L33" s="5" t="s">
        <v>104</v>
      </c>
      <c r="M33" s="6">
        <v>1000.0</v>
      </c>
      <c r="N33" s="6">
        <f t="shared" ref="N33:N35" si="9">M33*E20</f>
        <v>50000</v>
      </c>
      <c r="O33" s="6"/>
      <c r="P33" s="17"/>
      <c r="Q33" s="17"/>
      <c r="R33" s="17"/>
      <c r="S33" s="8"/>
      <c r="T33" s="4"/>
      <c r="U33" s="4"/>
      <c r="V33" s="4"/>
      <c r="W33" s="4"/>
      <c r="X33" s="4"/>
      <c r="Y33" s="4"/>
      <c r="Z33" s="4"/>
    </row>
    <row r="34" ht="15.75" customHeight="1">
      <c r="A34" s="5" t="s">
        <v>111</v>
      </c>
      <c r="B34" s="5" t="s">
        <v>93</v>
      </c>
      <c r="C34" s="6">
        <v>10.0</v>
      </c>
      <c r="D34" s="6">
        <f t="shared" si="8"/>
        <v>7300</v>
      </c>
      <c r="E34" s="6"/>
      <c r="F34" s="17"/>
      <c r="G34" s="17"/>
      <c r="H34" s="17"/>
      <c r="I34" s="8"/>
      <c r="J34" s="22"/>
      <c r="K34" s="5" t="s">
        <v>111</v>
      </c>
      <c r="L34" s="5" t="s">
        <v>93</v>
      </c>
      <c r="M34" s="6">
        <v>10.0</v>
      </c>
      <c r="N34" s="6">
        <f t="shared" si="9"/>
        <v>7300</v>
      </c>
      <c r="O34" s="6"/>
      <c r="P34" s="17"/>
      <c r="Q34" s="17"/>
      <c r="R34" s="17"/>
      <c r="S34" s="8"/>
      <c r="T34" s="4"/>
      <c r="U34" s="4"/>
      <c r="V34" s="4"/>
      <c r="W34" s="4"/>
      <c r="X34" s="4"/>
      <c r="Y34" s="4"/>
      <c r="Z34" s="4"/>
    </row>
    <row r="35" ht="15.75" customHeight="1">
      <c r="A35" s="5" t="s">
        <v>113</v>
      </c>
      <c r="B35" s="5" t="s">
        <v>114</v>
      </c>
      <c r="C35" s="11">
        <v>10.0</v>
      </c>
      <c r="D35" s="6">
        <f t="shared" si="8"/>
        <v>18000</v>
      </c>
      <c r="E35" s="6"/>
      <c r="F35" s="17"/>
      <c r="G35" s="17"/>
      <c r="H35" s="17"/>
      <c r="I35" s="23"/>
      <c r="J35" s="22"/>
      <c r="K35" s="5" t="s">
        <v>113</v>
      </c>
      <c r="L35" s="5" t="s">
        <v>114</v>
      </c>
      <c r="M35" s="11">
        <v>10.0</v>
      </c>
      <c r="N35" s="6">
        <f t="shared" si="9"/>
        <v>18000</v>
      </c>
      <c r="O35" s="6"/>
      <c r="P35" s="17"/>
      <c r="Q35" s="17"/>
      <c r="R35" s="17"/>
      <c r="S35" s="23"/>
      <c r="T35" s="4"/>
      <c r="U35" s="4"/>
      <c r="V35" s="4"/>
      <c r="W35" s="4"/>
      <c r="X35" s="4"/>
      <c r="Y35" s="4"/>
      <c r="Z35" s="4"/>
    </row>
    <row r="36" ht="15.75" customHeight="1">
      <c r="A36" s="24" t="s">
        <v>26</v>
      </c>
      <c r="B36" s="24"/>
      <c r="C36" s="25"/>
      <c r="D36" s="25">
        <f>SUM(D26:D35)</f>
        <v>389404.0867</v>
      </c>
      <c r="E36" s="25">
        <f>D36/10</f>
        <v>38940.40867</v>
      </c>
      <c r="F36" s="25">
        <f>E36*1.3</f>
        <v>50622.53126</v>
      </c>
      <c r="G36" s="25">
        <f>F36*1.015</f>
        <v>51381.86923</v>
      </c>
      <c r="H36" s="25">
        <f>F36*1.3</f>
        <v>65809.29064</v>
      </c>
      <c r="I36" s="26">
        <f>H36*1.015</f>
        <v>66796.43</v>
      </c>
      <c r="J36" s="22"/>
      <c r="K36" s="24" t="s">
        <v>26</v>
      </c>
      <c r="L36" s="24"/>
      <c r="M36" s="25"/>
      <c r="N36" s="25">
        <f>SUM(N26:N35)</f>
        <v>156243.381</v>
      </c>
      <c r="O36" s="25">
        <f>N36/10</f>
        <v>15624.3381</v>
      </c>
      <c r="P36" s="25">
        <f>O36*1.3</f>
        <v>20311.63952</v>
      </c>
      <c r="Q36" s="25">
        <f>P36*1.045</f>
        <v>21225.6633</v>
      </c>
      <c r="R36" s="25">
        <f>P36*1.3</f>
        <v>26405.13138</v>
      </c>
      <c r="S36" s="26">
        <f>R36*1.045</f>
        <v>27593.36229</v>
      </c>
      <c r="T36" s="4"/>
      <c r="U36" s="4"/>
      <c r="V36" s="4"/>
      <c r="W36" s="4"/>
      <c r="X36" s="4"/>
      <c r="Y36" s="4"/>
      <c r="Z36" s="4"/>
    </row>
    <row r="37" ht="15.75" customHeight="1">
      <c r="A37" s="14" t="s">
        <v>131</v>
      </c>
      <c r="B37" s="8" t="s">
        <v>2</v>
      </c>
      <c r="C37" s="8" t="s">
        <v>85</v>
      </c>
      <c r="D37" s="17" t="s">
        <v>8</v>
      </c>
      <c r="E37" s="8" t="s">
        <v>86</v>
      </c>
      <c r="F37" s="18" t="s">
        <v>87</v>
      </c>
      <c r="G37" s="37" t="s">
        <v>88</v>
      </c>
      <c r="H37" s="20" t="s">
        <v>127</v>
      </c>
      <c r="I37" s="8" t="s">
        <v>88</v>
      </c>
      <c r="J37" s="22"/>
      <c r="K37" s="14" t="s">
        <v>132</v>
      </c>
      <c r="L37" s="8" t="s">
        <v>2</v>
      </c>
      <c r="M37" s="8" t="s">
        <v>85</v>
      </c>
      <c r="N37" s="17" t="s">
        <v>8</v>
      </c>
      <c r="O37" s="8" t="s">
        <v>86</v>
      </c>
      <c r="P37" s="18" t="s">
        <v>87</v>
      </c>
      <c r="Q37" s="19" t="s">
        <v>88</v>
      </c>
      <c r="R37" s="20" t="s">
        <v>89</v>
      </c>
      <c r="S37" s="8" t="s">
        <v>88</v>
      </c>
      <c r="T37" s="4"/>
      <c r="U37" s="4"/>
      <c r="V37" s="4"/>
      <c r="W37" s="4"/>
      <c r="X37" s="4"/>
      <c r="Y37" s="4"/>
      <c r="Z37" s="4"/>
    </row>
    <row r="38" ht="15.75" customHeight="1">
      <c r="A38" s="5" t="s">
        <v>129</v>
      </c>
      <c r="B38" s="5" t="s">
        <v>91</v>
      </c>
      <c r="C38" s="6">
        <v>1000.0</v>
      </c>
      <c r="D38" s="6">
        <f>C38*E14</f>
        <v>295000</v>
      </c>
      <c r="E38" s="5"/>
      <c r="F38" s="5"/>
      <c r="G38" s="5"/>
      <c r="H38" s="5"/>
      <c r="I38" s="8"/>
      <c r="J38" s="22"/>
      <c r="K38" s="5" t="s">
        <v>90</v>
      </c>
      <c r="L38" s="5" t="s">
        <v>91</v>
      </c>
      <c r="M38" s="6">
        <v>1000.0</v>
      </c>
      <c r="N38" s="6">
        <f>M38*E12</f>
        <v>65000</v>
      </c>
      <c r="O38" s="8"/>
      <c r="P38" s="18"/>
      <c r="Q38" s="19"/>
      <c r="R38" s="20"/>
      <c r="S38" s="23"/>
      <c r="T38" s="4"/>
      <c r="U38" s="4"/>
      <c r="V38" s="4"/>
      <c r="W38" s="4"/>
      <c r="X38" s="4"/>
      <c r="Y38" s="4"/>
      <c r="Z38" s="4"/>
    </row>
    <row r="39" ht="15.75" customHeight="1">
      <c r="A39" s="12" t="s">
        <v>133</v>
      </c>
      <c r="B39" s="5" t="s">
        <v>91</v>
      </c>
      <c r="C39" s="5">
        <v>15.0</v>
      </c>
      <c r="D39" s="6">
        <f>C39*'Danh_sách_gia_vị'!J43</f>
        <v>7544.086651</v>
      </c>
      <c r="E39" s="5"/>
      <c r="F39" s="5"/>
      <c r="G39" s="5"/>
      <c r="H39" s="5"/>
      <c r="I39" s="8"/>
      <c r="J39" s="22"/>
      <c r="K39" s="12" t="s">
        <v>134</v>
      </c>
      <c r="L39" s="5" t="s">
        <v>91</v>
      </c>
      <c r="M39" s="5">
        <v>15.0</v>
      </c>
      <c r="N39" s="6">
        <f>M39*'Danh_sách_gia_vị'!J20</f>
        <v>4249.937888</v>
      </c>
      <c r="O39" s="8"/>
      <c r="P39" s="18"/>
      <c r="Q39" s="19"/>
      <c r="R39" s="20"/>
      <c r="S39" s="23"/>
      <c r="T39" s="4"/>
      <c r="U39" s="4"/>
      <c r="V39" s="4"/>
      <c r="W39" s="4"/>
      <c r="X39" s="4"/>
      <c r="Y39" s="4"/>
      <c r="Z39" s="4"/>
    </row>
    <row r="40" ht="15.75" customHeight="1">
      <c r="A40" s="5" t="s">
        <v>97</v>
      </c>
      <c r="B40" s="5" t="s">
        <v>91</v>
      </c>
      <c r="C40" s="6">
        <v>20.0</v>
      </c>
      <c r="D40" s="6">
        <f>C40*E17</f>
        <v>1000</v>
      </c>
      <c r="E40" s="5"/>
      <c r="F40" s="5"/>
      <c r="G40" s="5"/>
      <c r="H40" s="5"/>
      <c r="I40" s="8"/>
      <c r="J40" s="22"/>
      <c r="K40" s="5" t="s">
        <v>97</v>
      </c>
      <c r="L40" s="5" t="s">
        <v>91</v>
      </c>
      <c r="M40" s="6">
        <v>20.0</v>
      </c>
      <c r="N40" s="6">
        <f>M40*E17</f>
        <v>1000</v>
      </c>
      <c r="O40" s="8"/>
      <c r="P40" s="18"/>
      <c r="Q40" s="19"/>
      <c r="R40" s="20"/>
      <c r="S40" s="23"/>
      <c r="T40" s="4"/>
      <c r="U40" s="4"/>
      <c r="V40" s="4"/>
      <c r="W40" s="4"/>
      <c r="X40" s="4"/>
      <c r="Y40" s="4"/>
      <c r="Z40" s="4"/>
    </row>
    <row r="41" ht="15.75" customHeight="1">
      <c r="A41" s="5" t="s">
        <v>99</v>
      </c>
      <c r="B41" s="5" t="s">
        <v>100</v>
      </c>
      <c r="C41" s="6">
        <v>6.0</v>
      </c>
      <c r="D41" s="6">
        <f>C41*E6</f>
        <v>1020</v>
      </c>
      <c r="E41" s="5"/>
      <c r="F41" s="5"/>
      <c r="G41" s="5"/>
      <c r="H41" s="5"/>
      <c r="I41" s="8"/>
      <c r="J41" s="22"/>
      <c r="K41" s="5" t="s">
        <v>99</v>
      </c>
      <c r="L41" s="5" t="s">
        <v>100</v>
      </c>
      <c r="M41" s="6">
        <v>6.0</v>
      </c>
      <c r="N41" s="6">
        <f>M41*E6</f>
        <v>1020</v>
      </c>
      <c r="O41" s="8"/>
      <c r="P41" s="18"/>
      <c r="Q41" s="19"/>
      <c r="R41" s="20"/>
      <c r="S41" s="23"/>
      <c r="T41" s="4"/>
      <c r="U41" s="4"/>
      <c r="V41" s="4"/>
      <c r="W41" s="4"/>
      <c r="X41" s="4"/>
      <c r="Y41" s="4"/>
      <c r="Z41" s="4"/>
    </row>
    <row r="42" ht="15.75" customHeight="1">
      <c r="A42" s="5" t="s">
        <v>98</v>
      </c>
      <c r="B42" s="5" t="s">
        <v>93</v>
      </c>
      <c r="C42" s="11">
        <v>2.0</v>
      </c>
      <c r="D42" s="6">
        <f>C42*E5</f>
        <v>1840</v>
      </c>
      <c r="E42" s="5"/>
      <c r="F42" s="5"/>
      <c r="G42" s="5"/>
      <c r="H42" s="5"/>
      <c r="I42" s="8"/>
      <c r="J42" s="22"/>
      <c r="K42" s="5" t="s">
        <v>98</v>
      </c>
      <c r="L42" s="5" t="s">
        <v>93</v>
      </c>
      <c r="M42" s="6">
        <v>2.0</v>
      </c>
      <c r="N42" s="6">
        <f>M42*E5</f>
        <v>1840</v>
      </c>
      <c r="O42" s="8"/>
      <c r="P42" s="18"/>
      <c r="Q42" s="19"/>
      <c r="R42" s="20"/>
      <c r="S42" s="23"/>
      <c r="T42" s="4"/>
      <c r="U42" s="4"/>
      <c r="V42" s="4"/>
      <c r="W42" s="4"/>
      <c r="X42" s="4"/>
      <c r="Y42" s="4"/>
      <c r="Z42" s="4"/>
    </row>
    <row r="43" ht="15.75" customHeight="1">
      <c r="A43" s="5" t="s">
        <v>105</v>
      </c>
      <c r="B43" s="5" t="s">
        <v>93</v>
      </c>
      <c r="C43" s="6">
        <v>10.0</v>
      </c>
      <c r="D43" s="6">
        <f t="shared" ref="D43:D44" si="10">C43*E3</f>
        <v>6000</v>
      </c>
      <c r="E43" s="5"/>
      <c r="F43" s="5"/>
      <c r="G43" s="5"/>
      <c r="H43" s="5"/>
      <c r="I43" s="8"/>
      <c r="J43" s="22"/>
      <c r="K43" s="5" t="s">
        <v>105</v>
      </c>
      <c r="L43" s="5" t="s">
        <v>93</v>
      </c>
      <c r="M43" s="6">
        <v>10.0</v>
      </c>
      <c r="N43" s="6">
        <f t="shared" ref="N43:N44" si="11">M43*E3</f>
        <v>6000</v>
      </c>
      <c r="O43" s="8"/>
      <c r="P43" s="18"/>
      <c r="Q43" s="19"/>
      <c r="R43" s="20"/>
      <c r="S43" s="23"/>
      <c r="T43" s="4"/>
      <c r="U43" s="4"/>
      <c r="V43" s="4"/>
      <c r="W43" s="4"/>
      <c r="X43" s="4"/>
      <c r="Y43" s="4"/>
      <c r="Z43" s="4"/>
    </row>
    <row r="44" ht="15.75" customHeight="1">
      <c r="A44" s="5" t="s">
        <v>107</v>
      </c>
      <c r="B44" s="5" t="s">
        <v>91</v>
      </c>
      <c r="C44" s="6">
        <v>20.0</v>
      </c>
      <c r="D44" s="6">
        <f t="shared" si="10"/>
        <v>1700</v>
      </c>
      <c r="E44" s="6"/>
      <c r="F44" s="5"/>
      <c r="G44" s="5"/>
      <c r="H44" s="5"/>
      <c r="I44" s="8"/>
      <c r="J44" s="22"/>
      <c r="K44" s="5" t="s">
        <v>107</v>
      </c>
      <c r="L44" s="5" t="s">
        <v>91</v>
      </c>
      <c r="M44" s="6">
        <v>20.0</v>
      </c>
      <c r="N44" s="6">
        <f t="shared" si="11"/>
        <v>1700</v>
      </c>
      <c r="O44" s="8"/>
      <c r="P44" s="18"/>
      <c r="Q44" s="19"/>
      <c r="R44" s="20"/>
      <c r="S44" s="23"/>
      <c r="T44" s="4"/>
      <c r="U44" s="4"/>
      <c r="V44" s="4"/>
      <c r="W44" s="4"/>
      <c r="X44" s="4"/>
      <c r="Y44" s="4"/>
      <c r="Z44" s="4"/>
    </row>
    <row r="45" ht="15.75" customHeight="1">
      <c r="A45" s="5" t="s">
        <v>109</v>
      </c>
      <c r="B45" s="5" t="s">
        <v>104</v>
      </c>
      <c r="C45" s="6">
        <v>1000.0</v>
      </c>
      <c r="D45" s="6">
        <f t="shared" ref="D45:D47" si="12">C45*E20</f>
        <v>50000</v>
      </c>
      <c r="E45" s="6"/>
      <c r="F45" s="17"/>
      <c r="G45" s="17"/>
      <c r="H45" s="17"/>
      <c r="I45" s="8"/>
      <c r="J45" s="22"/>
      <c r="K45" s="5" t="s">
        <v>109</v>
      </c>
      <c r="L45" s="5" t="s">
        <v>104</v>
      </c>
      <c r="M45" s="6">
        <v>1000.0</v>
      </c>
      <c r="N45" s="6">
        <f t="shared" ref="N45:N47" si="13">M45*E20</f>
        <v>50000</v>
      </c>
      <c r="O45" s="8"/>
      <c r="P45" s="18"/>
      <c r="Q45" s="19"/>
      <c r="R45" s="20"/>
      <c r="S45" s="23"/>
      <c r="T45" s="4"/>
      <c r="U45" s="4"/>
      <c r="V45" s="4"/>
      <c r="W45" s="4"/>
      <c r="X45" s="4"/>
      <c r="Y45" s="4"/>
      <c r="Z45" s="4"/>
    </row>
    <row r="46" ht="15.75" customHeight="1">
      <c r="A46" s="5" t="s">
        <v>111</v>
      </c>
      <c r="B46" s="5" t="s">
        <v>93</v>
      </c>
      <c r="C46" s="6">
        <v>10.0</v>
      </c>
      <c r="D46" s="6">
        <f t="shared" si="12"/>
        <v>7300</v>
      </c>
      <c r="E46" s="6"/>
      <c r="F46" s="17"/>
      <c r="G46" s="17"/>
      <c r="H46" s="17"/>
      <c r="I46" s="8"/>
      <c r="J46" s="22"/>
      <c r="K46" s="5" t="s">
        <v>111</v>
      </c>
      <c r="L46" s="5" t="s">
        <v>93</v>
      </c>
      <c r="M46" s="6">
        <v>10.0</v>
      </c>
      <c r="N46" s="6">
        <f t="shared" si="13"/>
        <v>7300</v>
      </c>
      <c r="O46" s="8"/>
      <c r="P46" s="18"/>
      <c r="Q46" s="19"/>
      <c r="R46" s="20"/>
      <c r="S46" s="23"/>
      <c r="T46" s="4"/>
      <c r="U46" s="4"/>
      <c r="V46" s="4"/>
      <c r="W46" s="4"/>
      <c r="X46" s="4"/>
      <c r="Y46" s="4"/>
      <c r="Z46" s="4"/>
    </row>
    <row r="47" ht="15.75" customHeight="1">
      <c r="A47" s="5" t="s">
        <v>113</v>
      </c>
      <c r="B47" s="5" t="s">
        <v>114</v>
      </c>
      <c r="C47" s="11">
        <v>10.0</v>
      </c>
      <c r="D47" s="6">
        <f t="shared" si="12"/>
        <v>18000</v>
      </c>
      <c r="E47" s="6"/>
      <c r="F47" s="17"/>
      <c r="G47" s="17"/>
      <c r="H47" s="17"/>
      <c r="I47" s="23"/>
      <c r="J47" s="22"/>
      <c r="K47" s="5" t="s">
        <v>113</v>
      </c>
      <c r="L47" s="5" t="s">
        <v>114</v>
      </c>
      <c r="M47" s="11">
        <v>10.0</v>
      </c>
      <c r="N47" s="6">
        <f t="shared" si="13"/>
        <v>18000</v>
      </c>
      <c r="O47" s="8"/>
      <c r="P47" s="18"/>
      <c r="Q47" s="19"/>
      <c r="R47" s="20"/>
      <c r="S47" s="23"/>
      <c r="T47" s="4"/>
      <c r="U47" s="4"/>
      <c r="V47" s="4"/>
      <c r="W47" s="4"/>
      <c r="X47" s="4"/>
      <c r="Y47" s="4"/>
      <c r="Z47" s="4"/>
    </row>
    <row r="48" ht="15.75" customHeight="1">
      <c r="A48" s="24" t="s">
        <v>26</v>
      </c>
      <c r="B48" s="24"/>
      <c r="C48" s="25"/>
      <c r="D48" s="25">
        <f>SUM(D38:D47)</f>
        <v>389404.0867</v>
      </c>
      <c r="E48" s="25">
        <f>D48/10</f>
        <v>38940.40867</v>
      </c>
      <c r="F48" s="25">
        <f>E48*1.3</f>
        <v>50622.53126</v>
      </c>
      <c r="G48" s="25">
        <f>F48*1.045</f>
        <v>52900.54517</v>
      </c>
      <c r="H48" s="25">
        <f>F48*1.3</f>
        <v>65809.29064</v>
      </c>
      <c r="I48" s="26">
        <f>H48*1.045</f>
        <v>68770.70872</v>
      </c>
      <c r="J48" s="22"/>
      <c r="K48" s="38"/>
      <c r="L48" s="8"/>
      <c r="M48" s="8"/>
      <c r="N48" s="25">
        <f>SUM(N38:N47)</f>
        <v>156109.9379</v>
      </c>
      <c r="O48" s="25">
        <f>N48/10</f>
        <v>15610.99379</v>
      </c>
      <c r="P48" s="25">
        <f>O48*1.3</f>
        <v>20294.29193</v>
      </c>
      <c r="Q48" s="25">
        <f>P48*1.045</f>
        <v>21207.53506</v>
      </c>
      <c r="R48" s="25">
        <f>P48*1.3</f>
        <v>26382.5795</v>
      </c>
      <c r="S48" s="26">
        <f>R48*1.045</f>
        <v>27569.79558</v>
      </c>
      <c r="T48" s="4"/>
      <c r="U48" s="4"/>
      <c r="V48" s="4"/>
      <c r="W48" s="4"/>
      <c r="X48" s="4"/>
      <c r="Y48" s="4"/>
      <c r="Z48" s="4"/>
    </row>
    <row r="49" ht="15.75" customHeight="1">
      <c r="A49" s="7" t="s">
        <v>135</v>
      </c>
      <c r="B49" s="8" t="s">
        <v>2</v>
      </c>
      <c r="C49" s="8" t="s">
        <v>85</v>
      </c>
      <c r="D49" s="17" t="s">
        <v>8</v>
      </c>
      <c r="E49" s="8" t="s">
        <v>86</v>
      </c>
      <c r="F49" s="18" t="s">
        <v>87</v>
      </c>
      <c r="G49" s="37" t="s">
        <v>88</v>
      </c>
      <c r="H49" s="20" t="s">
        <v>127</v>
      </c>
      <c r="I49" s="8" t="s">
        <v>88</v>
      </c>
      <c r="J49" s="22"/>
      <c r="K49" s="7" t="s">
        <v>136</v>
      </c>
      <c r="L49" s="8" t="s">
        <v>2</v>
      </c>
      <c r="M49" s="8" t="s">
        <v>85</v>
      </c>
      <c r="N49" s="17" t="s">
        <v>8</v>
      </c>
      <c r="O49" s="8" t="s">
        <v>86</v>
      </c>
      <c r="P49" s="18" t="s">
        <v>87</v>
      </c>
      <c r="Q49" s="19" t="s">
        <v>88</v>
      </c>
      <c r="R49" s="20" t="s">
        <v>89</v>
      </c>
      <c r="S49" s="8" t="s">
        <v>88</v>
      </c>
      <c r="T49" s="4"/>
      <c r="U49" s="4"/>
      <c r="V49" s="4"/>
      <c r="W49" s="4"/>
      <c r="X49" s="4"/>
      <c r="Y49" s="4"/>
      <c r="Z49" s="4"/>
    </row>
    <row r="50" ht="15.75" customHeight="1">
      <c r="A50" s="5" t="s">
        <v>129</v>
      </c>
      <c r="B50" s="5" t="s">
        <v>91</v>
      </c>
      <c r="C50" s="6">
        <v>1000.0</v>
      </c>
      <c r="D50" s="6">
        <f>C50*E14</f>
        <v>295000</v>
      </c>
      <c r="E50" s="5"/>
      <c r="F50" s="5"/>
      <c r="G50" s="5"/>
      <c r="H50" s="5"/>
      <c r="I50" s="8"/>
      <c r="J50" s="22"/>
      <c r="K50" s="5" t="s">
        <v>90</v>
      </c>
      <c r="L50" s="5" t="s">
        <v>91</v>
      </c>
      <c r="M50" s="6">
        <v>1000.0</v>
      </c>
      <c r="N50" s="6">
        <f>M50*E12</f>
        <v>65000</v>
      </c>
      <c r="O50" s="5"/>
      <c r="P50" s="5"/>
      <c r="Q50" s="21"/>
      <c r="R50" s="5"/>
      <c r="S50" s="8"/>
      <c r="T50" s="4"/>
      <c r="U50" s="4"/>
      <c r="V50" s="4"/>
      <c r="W50" s="4"/>
      <c r="X50" s="4"/>
      <c r="Y50" s="4"/>
      <c r="Z50" s="4"/>
    </row>
    <row r="51" ht="15.75" customHeight="1">
      <c r="A51" s="5" t="s">
        <v>137</v>
      </c>
      <c r="B51" s="5" t="s">
        <v>91</v>
      </c>
      <c r="C51" s="5">
        <v>15.0</v>
      </c>
      <c r="D51" s="6">
        <f>C51*'Danh_sách_gia_vị'!J55</f>
        <v>7227.960165</v>
      </c>
      <c r="E51" s="5"/>
      <c r="F51" s="5"/>
      <c r="G51" s="5"/>
      <c r="H51" s="5"/>
      <c r="I51" s="8"/>
      <c r="J51" s="22"/>
      <c r="K51" s="5" t="s">
        <v>138</v>
      </c>
      <c r="L51" s="5" t="s">
        <v>91</v>
      </c>
      <c r="M51" s="5">
        <v>15.0</v>
      </c>
      <c r="N51" s="6">
        <f>M51*'Danh_sách_gia_vị'!J83</f>
        <v>3335.510204</v>
      </c>
      <c r="O51" s="5"/>
      <c r="P51" s="5"/>
      <c r="Q51" s="5"/>
      <c r="R51" s="5"/>
      <c r="S51" s="8"/>
      <c r="T51" s="4"/>
      <c r="U51" s="4"/>
      <c r="V51" s="4"/>
      <c r="W51" s="4"/>
      <c r="X51" s="4"/>
      <c r="Y51" s="4"/>
      <c r="Z51" s="4"/>
    </row>
    <row r="52" ht="15.75" customHeight="1">
      <c r="A52" s="5" t="s">
        <v>97</v>
      </c>
      <c r="B52" s="5" t="s">
        <v>91</v>
      </c>
      <c r="C52" s="6">
        <v>20.0</v>
      </c>
      <c r="D52" s="6">
        <f>C52*E17</f>
        <v>1000</v>
      </c>
      <c r="E52" s="5"/>
      <c r="F52" s="5"/>
      <c r="G52" s="5"/>
      <c r="H52" s="5"/>
      <c r="I52" s="8"/>
      <c r="J52" s="22"/>
      <c r="K52" s="5" t="s">
        <v>97</v>
      </c>
      <c r="L52" s="5" t="s">
        <v>91</v>
      </c>
      <c r="M52" s="6">
        <v>20.0</v>
      </c>
      <c r="N52" s="6">
        <f>M52*E17</f>
        <v>1000</v>
      </c>
      <c r="O52" s="5"/>
      <c r="P52" s="5"/>
      <c r="Q52" s="5"/>
      <c r="R52" s="5"/>
      <c r="S52" s="8"/>
      <c r="T52" s="4"/>
      <c r="U52" s="4"/>
      <c r="V52" s="4"/>
      <c r="W52" s="4"/>
      <c r="X52" s="4"/>
      <c r="Y52" s="4"/>
      <c r="Z52" s="4"/>
    </row>
    <row r="53" ht="15.75" customHeight="1">
      <c r="A53" s="5" t="s">
        <v>99</v>
      </c>
      <c r="B53" s="5" t="s">
        <v>100</v>
      </c>
      <c r="C53" s="6">
        <v>6.0</v>
      </c>
      <c r="D53" s="6">
        <f>C53*E6</f>
        <v>1020</v>
      </c>
      <c r="E53" s="5"/>
      <c r="F53" s="5"/>
      <c r="G53" s="5"/>
      <c r="H53" s="5"/>
      <c r="I53" s="8"/>
      <c r="J53" s="22"/>
      <c r="K53" s="5" t="s">
        <v>99</v>
      </c>
      <c r="L53" s="5" t="s">
        <v>100</v>
      </c>
      <c r="M53" s="6">
        <v>6.0</v>
      </c>
      <c r="N53" s="6">
        <f>M53*E6</f>
        <v>1020</v>
      </c>
      <c r="O53" s="5"/>
      <c r="P53" s="5"/>
      <c r="Q53" s="5"/>
      <c r="R53" s="5"/>
      <c r="S53" s="8"/>
      <c r="T53" s="4"/>
      <c r="U53" s="4"/>
      <c r="V53" s="4"/>
      <c r="W53" s="4"/>
      <c r="X53" s="4"/>
      <c r="Y53" s="4"/>
      <c r="Z53" s="4"/>
    </row>
    <row r="54" ht="15.75" customHeight="1">
      <c r="A54" s="5" t="s">
        <v>98</v>
      </c>
      <c r="B54" s="5" t="s">
        <v>93</v>
      </c>
      <c r="C54" s="6">
        <v>2.0</v>
      </c>
      <c r="D54" s="6">
        <f>C54*E5</f>
        <v>1840</v>
      </c>
      <c r="E54" s="5"/>
      <c r="F54" s="5"/>
      <c r="G54" s="5"/>
      <c r="H54" s="5"/>
      <c r="I54" s="8"/>
      <c r="J54" s="22"/>
      <c r="K54" s="5" t="s">
        <v>98</v>
      </c>
      <c r="L54" s="5" t="s">
        <v>93</v>
      </c>
      <c r="M54" s="6">
        <v>2.0</v>
      </c>
      <c r="N54" s="6">
        <f>M54*E5</f>
        <v>1840</v>
      </c>
      <c r="O54" s="5"/>
      <c r="P54" s="5"/>
      <c r="Q54" s="5"/>
      <c r="R54" s="5"/>
      <c r="S54" s="8"/>
      <c r="T54" s="4"/>
      <c r="U54" s="4"/>
      <c r="V54" s="4"/>
      <c r="W54" s="4"/>
      <c r="X54" s="4"/>
      <c r="Y54" s="4"/>
      <c r="Z54" s="4"/>
    </row>
    <row r="55" ht="15.75" customHeight="1">
      <c r="A55" s="5" t="s">
        <v>105</v>
      </c>
      <c r="B55" s="5" t="s">
        <v>93</v>
      </c>
      <c r="C55" s="6">
        <v>10.0</v>
      </c>
      <c r="D55" s="6">
        <f t="shared" ref="D55:D56" si="14">C55*E3</f>
        <v>6000</v>
      </c>
      <c r="E55" s="5"/>
      <c r="F55" s="5"/>
      <c r="G55" s="5"/>
      <c r="H55" s="5"/>
      <c r="I55" s="8"/>
      <c r="J55" s="22"/>
      <c r="K55" s="5" t="s">
        <v>105</v>
      </c>
      <c r="L55" s="5" t="s">
        <v>93</v>
      </c>
      <c r="M55" s="6">
        <v>10.0</v>
      </c>
      <c r="N55" s="6">
        <f t="shared" ref="N55:N56" si="15">M55*E3</f>
        <v>6000</v>
      </c>
      <c r="O55" s="5"/>
      <c r="P55" s="5"/>
      <c r="Q55" s="5"/>
      <c r="R55" s="5"/>
      <c r="S55" s="8"/>
      <c r="T55" s="4"/>
      <c r="U55" s="4"/>
      <c r="V55" s="4"/>
      <c r="W55" s="4"/>
      <c r="X55" s="4"/>
      <c r="Y55" s="4"/>
      <c r="Z55" s="4"/>
    </row>
    <row r="56" ht="15.75" customHeight="1">
      <c r="A56" s="5" t="s">
        <v>107</v>
      </c>
      <c r="B56" s="5" t="s">
        <v>91</v>
      </c>
      <c r="C56" s="6">
        <v>20.0</v>
      </c>
      <c r="D56" s="6">
        <f t="shared" si="14"/>
        <v>1700</v>
      </c>
      <c r="E56" s="6"/>
      <c r="F56" s="5"/>
      <c r="G56" s="5"/>
      <c r="H56" s="5"/>
      <c r="I56" s="8"/>
      <c r="J56" s="22"/>
      <c r="K56" s="5" t="s">
        <v>107</v>
      </c>
      <c r="L56" s="5" t="s">
        <v>91</v>
      </c>
      <c r="M56" s="6">
        <v>20.0</v>
      </c>
      <c r="N56" s="6">
        <f t="shared" si="15"/>
        <v>1700</v>
      </c>
      <c r="O56" s="6"/>
      <c r="P56" s="5"/>
      <c r="Q56" s="5"/>
      <c r="R56" s="5"/>
      <c r="S56" s="8"/>
      <c r="T56" s="4"/>
      <c r="U56" s="4"/>
      <c r="V56" s="4"/>
      <c r="W56" s="4"/>
      <c r="X56" s="4"/>
      <c r="Y56" s="4"/>
      <c r="Z56" s="4"/>
    </row>
    <row r="57" ht="15.75" customHeight="1">
      <c r="A57" s="5" t="s">
        <v>109</v>
      </c>
      <c r="B57" s="5" t="s">
        <v>104</v>
      </c>
      <c r="C57" s="6">
        <v>1000.0</v>
      </c>
      <c r="D57" s="6">
        <f t="shared" ref="D57:D59" si="16">C57*E20</f>
        <v>50000</v>
      </c>
      <c r="E57" s="6"/>
      <c r="F57" s="17"/>
      <c r="G57" s="17"/>
      <c r="H57" s="17"/>
      <c r="I57" s="8"/>
      <c r="J57" s="22"/>
      <c r="K57" s="5" t="s">
        <v>109</v>
      </c>
      <c r="L57" s="5" t="s">
        <v>104</v>
      </c>
      <c r="M57" s="6">
        <v>1000.0</v>
      </c>
      <c r="N57" s="6">
        <f t="shared" ref="N57:N59" si="17">M57*E20</f>
        <v>50000</v>
      </c>
      <c r="O57" s="6"/>
      <c r="P57" s="17"/>
      <c r="Q57" s="17"/>
      <c r="R57" s="17"/>
      <c r="S57" s="8"/>
      <c r="T57" s="4"/>
      <c r="U57" s="4"/>
      <c r="V57" s="4"/>
      <c r="W57" s="4"/>
      <c r="X57" s="4"/>
      <c r="Y57" s="4"/>
      <c r="Z57" s="4"/>
    </row>
    <row r="58" ht="15.75" customHeight="1">
      <c r="A58" s="5" t="s">
        <v>111</v>
      </c>
      <c r="B58" s="5" t="s">
        <v>93</v>
      </c>
      <c r="C58" s="6">
        <v>10.0</v>
      </c>
      <c r="D58" s="6">
        <f t="shared" si="16"/>
        <v>7300</v>
      </c>
      <c r="E58" s="6"/>
      <c r="F58" s="17"/>
      <c r="G58" s="17"/>
      <c r="H58" s="17"/>
      <c r="I58" s="8"/>
      <c r="J58" s="22"/>
      <c r="K58" s="5" t="s">
        <v>111</v>
      </c>
      <c r="L58" s="5" t="s">
        <v>93</v>
      </c>
      <c r="M58" s="6">
        <v>10.0</v>
      </c>
      <c r="N58" s="6">
        <f t="shared" si="17"/>
        <v>7300</v>
      </c>
      <c r="O58" s="6"/>
      <c r="P58" s="17"/>
      <c r="Q58" s="17"/>
      <c r="R58" s="17"/>
      <c r="S58" s="8"/>
      <c r="T58" s="4"/>
      <c r="U58" s="4"/>
      <c r="V58" s="4"/>
      <c r="W58" s="4"/>
      <c r="X58" s="4"/>
      <c r="Y58" s="4"/>
      <c r="Z58" s="4"/>
    </row>
    <row r="59" ht="15.75" customHeight="1">
      <c r="A59" s="5" t="s">
        <v>113</v>
      </c>
      <c r="B59" s="5" t="s">
        <v>114</v>
      </c>
      <c r="C59" s="11">
        <v>10.0</v>
      </c>
      <c r="D59" s="6">
        <f t="shared" si="16"/>
        <v>18000</v>
      </c>
      <c r="E59" s="6"/>
      <c r="F59" s="17"/>
      <c r="G59" s="17"/>
      <c r="H59" s="17"/>
      <c r="I59" s="23"/>
      <c r="J59" s="22"/>
      <c r="K59" s="5" t="s">
        <v>113</v>
      </c>
      <c r="L59" s="5" t="s">
        <v>114</v>
      </c>
      <c r="M59" s="11">
        <v>10.0</v>
      </c>
      <c r="N59" s="6">
        <f t="shared" si="17"/>
        <v>18000</v>
      </c>
      <c r="O59" s="6"/>
      <c r="P59" s="17"/>
      <c r="Q59" s="17"/>
      <c r="R59" s="17"/>
      <c r="S59" s="23"/>
      <c r="T59" s="4"/>
      <c r="U59" s="4"/>
      <c r="V59" s="4"/>
      <c r="W59" s="4"/>
      <c r="X59" s="4"/>
      <c r="Y59" s="4"/>
      <c r="Z59" s="4"/>
    </row>
    <row r="60" ht="15.75" customHeight="1">
      <c r="A60" s="24" t="s">
        <v>26</v>
      </c>
      <c r="B60" s="24"/>
      <c r="C60" s="25"/>
      <c r="D60" s="25">
        <f>SUM(D50:D59)</f>
        <v>389087.9602</v>
      </c>
      <c r="E60" s="25">
        <f>D60/10</f>
        <v>38908.79602</v>
      </c>
      <c r="F60" s="25">
        <f>E60*1.3</f>
        <v>50581.43482</v>
      </c>
      <c r="G60" s="25">
        <f>F60*1.045</f>
        <v>52857.59939</v>
      </c>
      <c r="H60" s="25">
        <f>F60*1.3</f>
        <v>65755.86527</v>
      </c>
      <c r="I60" s="26">
        <f>H60*1.045</f>
        <v>68714.8792</v>
      </c>
      <c r="J60" s="22"/>
      <c r="K60" s="24" t="s">
        <v>26</v>
      </c>
      <c r="L60" s="24"/>
      <c r="M60" s="25"/>
      <c r="N60" s="25">
        <f>SUM(N50:N59)</f>
        <v>155195.5102</v>
      </c>
      <c r="O60" s="25">
        <f>N60/10</f>
        <v>15519.55102</v>
      </c>
      <c r="P60" s="25">
        <f>O60*1.3</f>
        <v>20175.41633</v>
      </c>
      <c r="Q60" s="25">
        <f>P60*1.045</f>
        <v>21083.31006</v>
      </c>
      <c r="R60" s="25">
        <f>P60*1.3</f>
        <v>26228.04122</v>
      </c>
      <c r="S60" s="26">
        <f>R60*1.045</f>
        <v>27408.30308</v>
      </c>
      <c r="T60" s="4"/>
      <c r="U60" s="4"/>
      <c r="V60" s="4"/>
      <c r="W60" s="4"/>
      <c r="X60" s="4"/>
      <c r="Y60" s="4"/>
      <c r="Z60" s="4"/>
    </row>
    <row r="61" ht="15.75" customHeight="1">
      <c r="A61" s="4"/>
      <c r="B61" s="4"/>
      <c r="C61" s="13"/>
      <c r="D61" s="4"/>
      <c r="E61" s="4"/>
      <c r="F61" s="4"/>
      <c r="G61" s="4"/>
      <c r="H61" s="4"/>
      <c r="I61" s="4"/>
      <c r="J61" s="22"/>
      <c r="K61" s="8"/>
      <c r="L61" s="8"/>
      <c r="M61" s="17"/>
      <c r="N61" s="17"/>
      <c r="O61" s="17"/>
      <c r="P61" s="17"/>
      <c r="Q61" s="39"/>
      <c r="R61" s="40"/>
      <c r="S61" s="41"/>
      <c r="T61" s="4"/>
      <c r="U61" s="4"/>
      <c r="V61" s="4"/>
      <c r="W61" s="4"/>
      <c r="X61" s="4"/>
      <c r="Y61" s="4"/>
      <c r="Z61" s="4"/>
    </row>
    <row r="62" ht="15.75" customHeight="1">
      <c r="A62" s="7" t="s">
        <v>139</v>
      </c>
      <c r="B62" s="8" t="s">
        <v>2</v>
      </c>
      <c r="C62" s="8" t="s">
        <v>85</v>
      </c>
      <c r="D62" s="17" t="s">
        <v>8</v>
      </c>
      <c r="E62" s="8" t="s">
        <v>86</v>
      </c>
      <c r="F62" s="18" t="s">
        <v>87</v>
      </c>
      <c r="G62" s="37" t="s">
        <v>88</v>
      </c>
      <c r="H62" s="20" t="s">
        <v>127</v>
      </c>
      <c r="I62" s="8" t="s">
        <v>88</v>
      </c>
      <c r="J62" s="22"/>
      <c r="K62" s="7" t="s">
        <v>140</v>
      </c>
      <c r="L62" s="8" t="s">
        <v>2</v>
      </c>
      <c r="M62" s="8" t="s">
        <v>85</v>
      </c>
      <c r="N62" s="17" t="s">
        <v>8</v>
      </c>
      <c r="O62" s="8" t="s">
        <v>86</v>
      </c>
      <c r="P62" s="18" t="s">
        <v>87</v>
      </c>
      <c r="Q62" s="18" t="s">
        <v>88</v>
      </c>
      <c r="R62" s="20" t="s">
        <v>127</v>
      </c>
      <c r="S62" s="8" t="s">
        <v>88</v>
      </c>
      <c r="T62" s="4"/>
      <c r="U62" s="4"/>
      <c r="V62" s="4"/>
      <c r="W62" s="4"/>
      <c r="X62" s="4"/>
      <c r="Y62" s="4"/>
      <c r="Z62" s="4"/>
    </row>
    <row r="63" ht="15.75" customHeight="1">
      <c r="A63" s="5" t="s">
        <v>141</v>
      </c>
      <c r="B63" s="5" t="s">
        <v>91</v>
      </c>
      <c r="C63" s="6">
        <v>1000.0</v>
      </c>
      <c r="D63" s="6">
        <f>C63*E10</f>
        <v>360000</v>
      </c>
      <c r="E63" s="5"/>
      <c r="F63" s="5"/>
      <c r="G63" s="5"/>
      <c r="H63" s="42"/>
      <c r="I63" s="8"/>
      <c r="J63" s="22"/>
      <c r="K63" s="5" t="s">
        <v>142</v>
      </c>
      <c r="L63" s="5" t="s">
        <v>91</v>
      </c>
      <c r="M63" s="6">
        <v>1000.0</v>
      </c>
      <c r="N63" s="6">
        <f>M63*E8</f>
        <v>105000</v>
      </c>
      <c r="O63" s="5"/>
      <c r="P63" s="5"/>
      <c r="Q63" s="5"/>
      <c r="R63" s="5"/>
      <c r="S63" s="8"/>
      <c r="T63" s="4"/>
      <c r="U63" s="4"/>
      <c r="V63" s="4"/>
      <c r="W63" s="4"/>
      <c r="X63" s="4"/>
      <c r="Y63" s="4"/>
      <c r="Z63" s="4"/>
    </row>
    <row r="64" ht="15.75" customHeight="1">
      <c r="A64" s="5" t="s">
        <v>130</v>
      </c>
      <c r="B64" s="5" t="s">
        <v>91</v>
      </c>
      <c r="C64" s="6">
        <v>15.0</v>
      </c>
      <c r="D64" s="9">
        <f>C64*'Danh_sách_gia_vị'!J74</f>
        <v>4383.380952</v>
      </c>
      <c r="E64" s="5"/>
      <c r="F64" s="5"/>
      <c r="G64" s="5"/>
      <c r="H64" s="42"/>
      <c r="I64" s="8"/>
      <c r="J64" s="22"/>
      <c r="K64" s="5" t="s">
        <v>143</v>
      </c>
      <c r="L64" s="5" t="s">
        <v>91</v>
      </c>
      <c r="M64" s="5">
        <v>15.0</v>
      </c>
      <c r="N64" s="6">
        <f>M64*'Danh_sách_gia_vị'!J64</f>
        <v>5140.790816</v>
      </c>
      <c r="O64" s="5"/>
      <c r="P64" s="5"/>
      <c r="Q64" s="5"/>
      <c r="R64" s="5"/>
      <c r="S64" s="8"/>
      <c r="T64" s="4"/>
      <c r="U64" s="4"/>
      <c r="V64" s="4"/>
      <c r="W64" s="4"/>
      <c r="X64" s="4"/>
      <c r="Y64" s="4"/>
      <c r="Z64" s="4"/>
    </row>
    <row r="65" ht="15.75" customHeight="1">
      <c r="A65" s="5" t="s">
        <v>97</v>
      </c>
      <c r="B65" s="5" t="s">
        <v>91</v>
      </c>
      <c r="C65" s="6">
        <v>20.0</v>
      </c>
      <c r="D65" s="6">
        <f>C65*E17</f>
        <v>1000</v>
      </c>
      <c r="E65" s="5"/>
      <c r="F65" s="5"/>
      <c r="G65" s="5"/>
      <c r="H65" s="42"/>
      <c r="I65" s="8"/>
      <c r="J65" s="22"/>
      <c r="K65" s="5" t="s">
        <v>97</v>
      </c>
      <c r="L65" s="5" t="s">
        <v>91</v>
      </c>
      <c r="M65" s="6">
        <v>20.0</v>
      </c>
      <c r="N65" s="6">
        <f>M65*E17</f>
        <v>1000</v>
      </c>
      <c r="O65" s="5"/>
      <c r="P65" s="5"/>
      <c r="Q65" s="5"/>
      <c r="R65" s="5"/>
      <c r="S65" s="8"/>
      <c r="T65" s="4"/>
      <c r="U65" s="4"/>
      <c r="V65" s="4"/>
      <c r="W65" s="4"/>
      <c r="X65" s="4"/>
      <c r="Y65" s="4"/>
      <c r="Z65" s="4"/>
    </row>
    <row r="66" ht="15.75" customHeight="1">
      <c r="A66" s="5" t="s">
        <v>99</v>
      </c>
      <c r="B66" s="5" t="s">
        <v>100</v>
      </c>
      <c r="C66" s="6">
        <v>10.0</v>
      </c>
      <c r="D66" s="6">
        <f>C66*E6</f>
        <v>1700</v>
      </c>
      <c r="E66" s="5"/>
      <c r="F66" s="5"/>
      <c r="G66" s="5"/>
      <c r="H66" s="42"/>
      <c r="I66" s="8"/>
      <c r="J66" s="22"/>
      <c r="K66" s="5" t="s">
        <v>99</v>
      </c>
      <c r="L66" s="5" t="s">
        <v>100</v>
      </c>
      <c r="M66" s="6">
        <v>6.0</v>
      </c>
      <c r="N66" s="6">
        <f>M66*E6</f>
        <v>1020</v>
      </c>
      <c r="O66" s="5"/>
      <c r="P66" s="5"/>
      <c r="Q66" s="5"/>
      <c r="R66" s="5"/>
      <c r="S66" s="8"/>
      <c r="T66" s="4"/>
      <c r="U66" s="4"/>
      <c r="V66" s="4"/>
      <c r="W66" s="4"/>
      <c r="X66" s="4"/>
      <c r="Y66" s="4"/>
      <c r="Z66" s="4"/>
    </row>
    <row r="67" ht="15.75" customHeight="1">
      <c r="A67" s="5" t="s">
        <v>98</v>
      </c>
      <c r="B67" s="5" t="s">
        <v>93</v>
      </c>
      <c r="C67" s="6">
        <v>2.0</v>
      </c>
      <c r="D67" s="6">
        <f>C67*E5</f>
        <v>1840</v>
      </c>
      <c r="E67" s="5"/>
      <c r="F67" s="5"/>
      <c r="G67" s="5"/>
      <c r="H67" s="42"/>
      <c r="I67" s="8"/>
      <c r="J67" s="22"/>
      <c r="K67" s="5" t="s">
        <v>98</v>
      </c>
      <c r="L67" s="5" t="s">
        <v>93</v>
      </c>
      <c r="M67" s="6">
        <v>2.0</v>
      </c>
      <c r="N67" s="6">
        <f>M67*E5</f>
        <v>1840</v>
      </c>
      <c r="O67" s="5"/>
      <c r="P67" s="5"/>
      <c r="Q67" s="5"/>
      <c r="R67" s="5"/>
      <c r="S67" s="8"/>
      <c r="T67" s="4"/>
      <c r="U67" s="4"/>
      <c r="V67" s="4"/>
      <c r="W67" s="4"/>
      <c r="X67" s="4"/>
      <c r="Y67" s="4"/>
      <c r="Z67" s="4"/>
    </row>
    <row r="68" ht="15.75" customHeight="1">
      <c r="A68" s="5" t="s">
        <v>105</v>
      </c>
      <c r="B68" s="5" t="s">
        <v>93</v>
      </c>
      <c r="C68" s="6">
        <v>10.0</v>
      </c>
      <c r="D68" s="6">
        <f t="shared" ref="D68:D69" si="18">C68*E3</f>
        <v>6000</v>
      </c>
      <c r="E68" s="5"/>
      <c r="F68" s="5"/>
      <c r="G68" s="5"/>
      <c r="H68" s="42"/>
      <c r="I68" s="8"/>
      <c r="J68" s="22"/>
      <c r="K68" s="5" t="s">
        <v>105</v>
      </c>
      <c r="L68" s="5" t="s">
        <v>93</v>
      </c>
      <c r="M68" s="6">
        <v>10.0</v>
      </c>
      <c r="N68" s="6">
        <f t="shared" ref="N68:N69" si="19">M68*E3</f>
        <v>6000</v>
      </c>
      <c r="O68" s="5"/>
      <c r="P68" s="5"/>
      <c r="Q68" s="5"/>
      <c r="R68" s="5"/>
      <c r="S68" s="8"/>
      <c r="T68" s="4"/>
      <c r="U68" s="4"/>
      <c r="V68" s="4"/>
      <c r="W68" s="4"/>
      <c r="X68" s="4"/>
      <c r="Y68" s="4"/>
      <c r="Z68" s="4"/>
    </row>
    <row r="69" ht="15.75" customHeight="1">
      <c r="A69" s="5" t="s">
        <v>107</v>
      </c>
      <c r="B69" s="5" t="s">
        <v>91</v>
      </c>
      <c r="C69" s="6">
        <v>20.0</v>
      </c>
      <c r="D69" s="6">
        <f t="shared" si="18"/>
        <v>1700</v>
      </c>
      <c r="E69" s="6"/>
      <c r="F69" s="5"/>
      <c r="G69" s="5"/>
      <c r="H69" s="42"/>
      <c r="I69" s="8"/>
      <c r="J69" s="22"/>
      <c r="K69" s="5" t="s">
        <v>107</v>
      </c>
      <c r="L69" s="5" t="s">
        <v>91</v>
      </c>
      <c r="M69" s="6">
        <v>20.0</v>
      </c>
      <c r="N69" s="6">
        <f t="shared" si="19"/>
        <v>1700</v>
      </c>
      <c r="O69" s="6"/>
      <c r="P69" s="5"/>
      <c r="Q69" s="5"/>
      <c r="R69" s="5"/>
      <c r="S69" s="8"/>
      <c r="T69" s="4"/>
      <c r="U69" s="4"/>
      <c r="V69" s="4"/>
      <c r="W69" s="4"/>
      <c r="X69" s="4"/>
      <c r="Y69" s="4"/>
      <c r="Z69" s="4"/>
    </row>
    <row r="70" ht="15.75" customHeight="1">
      <c r="A70" s="5" t="s">
        <v>144</v>
      </c>
      <c r="B70" s="5" t="s">
        <v>104</v>
      </c>
      <c r="C70" s="6">
        <v>1000.0</v>
      </c>
      <c r="D70" s="6">
        <f t="shared" ref="D70:D72" si="20">C70*E20</f>
        <v>50000</v>
      </c>
      <c r="E70" s="6"/>
      <c r="F70" s="17"/>
      <c r="G70" s="17"/>
      <c r="H70" s="43"/>
      <c r="I70" s="8"/>
      <c r="J70" s="22"/>
      <c r="K70" s="5" t="s">
        <v>109</v>
      </c>
      <c r="L70" s="5" t="s">
        <v>104</v>
      </c>
      <c r="M70" s="6">
        <v>1000.0</v>
      </c>
      <c r="N70" s="6">
        <f t="shared" ref="N70:N72" si="21">M70*E20</f>
        <v>50000</v>
      </c>
      <c r="O70" s="6"/>
      <c r="P70" s="17"/>
      <c r="Q70" s="17"/>
      <c r="R70" s="17"/>
      <c r="S70" s="8"/>
      <c r="T70" s="4"/>
      <c r="U70" s="4"/>
      <c r="V70" s="4"/>
      <c r="W70" s="4"/>
      <c r="X70" s="4"/>
      <c r="Y70" s="4"/>
      <c r="Z70" s="4"/>
    </row>
    <row r="71" ht="15.75" customHeight="1">
      <c r="A71" s="5" t="s">
        <v>111</v>
      </c>
      <c r="B71" s="5" t="s">
        <v>93</v>
      </c>
      <c r="C71" s="6">
        <v>10.0</v>
      </c>
      <c r="D71" s="6">
        <f t="shared" si="20"/>
        <v>7300</v>
      </c>
      <c r="E71" s="6"/>
      <c r="F71" s="17"/>
      <c r="G71" s="17"/>
      <c r="H71" s="43"/>
      <c r="I71" s="8"/>
      <c r="J71" s="22"/>
      <c r="K71" s="5" t="s">
        <v>111</v>
      </c>
      <c r="L71" s="5" t="s">
        <v>93</v>
      </c>
      <c r="M71" s="6">
        <v>10.0</v>
      </c>
      <c r="N71" s="6">
        <f t="shared" si="21"/>
        <v>7300</v>
      </c>
      <c r="O71" s="6"/>
      <c r="P71" s="17"/>
      <c r="Q71" s="17"/>
      <c r="R71" s="17"/>
      <c r="S71" s="8"/>
      <c r="T71" s="4"/>
      <c r="U71" s="4"/>
      <c r="V71" s="4"/>
      <c r="W71" s="4"/>
      <c r="X71" s="4"/>
      <c r="Y71" s="4"/>
      <c r="Z71" s="4"/>
    </row>
    <row r="72" ht="15.75" customHeight="1">
      <c r="A72" s="5" t="s">
        <v>113</v>
      </c>
      <c r="B72" s="5" t="s">
        <v>114</v>
      </c>
      <c r="C72" s="11">
        <v>10.0</v>
      </c>
      <c r="D72" s="6">
        <f t="shared" si="20"/>
        <v>18000</v>
      </c>
      <c r="E72" s="6"/>
      <c r="F72" s="17"/>
      <c r="G72" s="17"/>
      <c r="H72" s="43"/>
      <c r="I72" s="23"/>
      <c r="J72" s="22"/>
      <c r="K72" s="5" t="s">
        <v>113</v>
      </c>
      <c r="L72" s="5" t="s">
        <v>114</v>
      </c>
      <c r="M72" s="11">
        <v>10.0</v>
      </c>
      <c r="N72" s="6">
        <f t="shared" si="21"/>
        <v>18000</v>
      </c>
      <c r="O72" s="6"/>
      <c r="P72" s="17"/>
      <c r="Q72" s="17"/>
      <c r="R72" s="17"/>
      <c r="S72" s="23"/>
      <c r="T72" s="4"/>
      <c r="U72" s="4"/>
      <c r="V72" s="4"/>
      <c r="W72" s="4"/>
      <c r="X72" s="4"/>
      <c r="Y72" s="4"/>
      <c r="Z72" s="4"/>
    </row>
    <row r="73" ht="15.75" customHeight="1">
      <c r="A73" s="24" t="s">
        <v>26</v>
      </c>
      <c r="B73" s="24"/>
      <c r="C73" s="25"/>
      <c r="D73" s="25">
        <f>SUM(D63:D72)</f>
        <v>451923.381</v>
      </c>
      <c r="E73" s="25">
        <f>D73/10</f>
        <v>45192.3381</v>
      </c>
      <c r="F73" s="25">
        <f>E73*1.3</f>
        <v>58750.03952</v>
      </c>
      <c r="G73" s="25">
        <f>F73*1.045</f>
        <v>61393.7913</v>
      </c>
      <c r="H73" s="25">
        <f>F73*1.3</f>
        <v>76375.05138</v>
      </c>
      <c r="I73" s="26">
        <f>H73*1.045</f>
        <v>79811.92869</v>
      </c>
      <c r="J73" s="22"/>
      <c r="K73" s="24" t="s">
        <v>26</v>
      </c>
      <c r="L73" s="24"/>
      <c r="M73" s="25"/>
      <c r="N73" s="25">
        <f>SUM(N63:N72)</f>
        <v>197000.7908</v>
      </c>
      <c r="O73" s="25">
        <f>N73/10</f>
        <v>19700.07908</v>
      </c>
      <c r="P73" s="25">
        <f>O73*1.3</f>
        <v>25610.10281</v>
      </c>
      <c r="Q73" s="25">
        <f>P73*1.045</f>
        <v>26762.55743</v>
      </c>
      <c r="R73" s="25">
        <f>P73*1.3</f>
        <v>33293.13365</v>
      </c>
      <c r="S73" s="26">
        <f>R73*1.045</f>
        <v>34791.32466</v>
      </c>
      <c r="T73" s="4"/>
      <c r="U73" s="4"/>
      <c r="V73" s="4"/>
      <c r="W73" s="4"/>
      <c r="X73" s="4"/>
      <c r="Y73" s="4"/>
      <c r="Z73" s="4"/>
    </row>
    <row r="74" ht="15.75" customHeight="1">
      <c r="A74" s="7" t="s">
        <v>145</v>
      </c>
      <c r="B74" s="8" t="s">
        <v>2</v>
      </c>
      <c r="C74" s="8" t="s">
        <v>85</v>
      </c>
      <c r="D74" s="17" t="s">
        <v>8</v>
      </c>
      <c r="E74" s="8" t="s">
        <v>86</v>
      </c>
      <c r="F74" s="18" t="s">
        <v>87</v>
      </c>
      <c r="G74" s="37" t="s">
        <v>88</v>
      </c>
      <c r="H74" s="20" t="s">
        <v>127</v>
      </c>
      <c r="I74" s="8" t="s">
        <v>88</v>
      </c>
      <c r="J74" s="22"/>
      <c r="K74" s="7" t="s">
        <v>146</v>
      </c>
      <c r="L74" s="8" t="s">
        <v>2</v>
      </c>
      <c r="M74" s="8" t="s">
        <v>85</v>
      </c>
      <c r="N74" s="17" t="s">
        <v>8</v>
      </c>
      <c r="O74" s="8" t="s">
        <v>86</v>
      </c>
      <c r="P74" s="18" t="s">
        <v>87</v>
      </c>
      <c r="Q74" s="18" t="s">
        <v>88</v>
      </c>
      <c r="R74" s="20" t="s">
        <v>127</v>
      </c>
      <c r="S74" s="8" t="s">
        <v>88</v>
      </c>
      <c r="T74" s="4"/>
      <c r="U74" s="4"/>
      <c r="V74" s="4"/>
      <c r="W74" s="4"/>
      <c r="X74" s="4"/>
      <c r="Y74" s="4"/>
      <c r="Z74" s="4"/>
    </row>
    <row r="75" ht="15.75" customHeight="1">
      <c r="A75" s="5" t="s">
        <v>141</v>
      </c>
      <c r="B75" s="5" t="s">
        <v>91</v>
      </c>
      <c r="C75" s="6">
        <v>1000.0</v>
      </c>
      <c r="D75" s="6">
        <f>C75*E10</f>
        <v>360000</v>
      </c>
      <c r="E75" s="5"/>
      <c r="F75" s="5"/>
      <c r="G75" s="5"/>
      <c r="H75" s="42"/>
      <c r="I75" s="8"/>
      <c r="J75" s="22"/>
      <c r="K75" s="5" t="s">
        <v>142</v>
      </c>
      <c r="L75" s="5" t="s">
        <v>91</v>
      </c>
      <c r="M75" s="6">
        <v>1000.0</v>
      </c>
      <c r="N75" s="6">
        <f>M75*E8</f>
        <v>105000</v>
      </c>
      <c r="O75" s="5"/>
      <c r="P75" s="5"/>
      <c r="Q75" s="5"/>
      <c r="R75" s="5"/>
      <c r="S75" s="8"/>
      <c r="T75" s="4"/>
      <c r="U75" s="4"/>
      <c r="V75" s="4"/>
      <c r="W75" s="4"/>
      <c r="X75" s="4"/>
      <c r="Y75" s="4"/>
      <c r="Z75" s="4"/>
    </row>
    <row r="76" ht="15.75" customHeight="1">
      <c r="A76" s="5" t="s">
        <v>137</v>
      </c>
      <c r="B76" s="5" t="s">
        <v>91</v>
      </c>
      <c r="C76" s="6">
        <v>15.0</v>
      </c>
      <c r="D76" s="9">
        <f>C76*'Danh_sách_gia_vị'!J55</f>
        <v>7227.960165</v>
      </c>
      <c r="E76" s="5"/>
      <c r="F76" s="5"/>
      <c r="G76" s="5"/>
      <c r="H76" s="42"/>
      <c r="I76" s="8"/>
      <c r="J76" s="22"/>
      <c r="K76" s="5" t="s">
        <v>130</v>
      </c>
      <c r="L76" s="5" t="s">
        <v>91</v>
      </c>
      <c r="M76" s="5">
        <v>15.0</v>
      </c>
      <c r="N76" s="6">
        <f>M76*'Danh_sách_gia_vị'!J74</f>
        <v>4383.380952</v>
      </c>
      <c r="O76" s="5"/>
      <c r="P76" s="5"/>
      <c r="Q76" s="5"/>
      <c r="R76" s="5"/>
      <c r="S76" s="8"/>
      <c r="T76" s="4"/>
      <c r="U76" s="4"/>
      <c r="V76" s="4"/>
      <c r="W76" s="4"/>
      <c r="X76" s="4"/>
      <c r="Y76" s="4"/>
      <c r="Z76" s="4"/>
    </row>
    <row r="77" ht="15.75" customHeight="1">
      <c r="A77" s="5" t="s">
        <v>97</v>
      </c>
      <c r="B77" s="5" t="s">
        <v>91</v>
      </c>
      <c r="C77" s="6">
        <v>20.0</v>
      </c>
      <c r="D77" s="6">
        <f>C77*E17</f>
        <v>1000</v>
      </c>
      <c r="E77" s="5"/>
      <c r="F77" s="5"/>
      <c r="G77" s="5"/>
      <c r="H77" s="42"/>
      <c r="I77" s="8"/>
      <c r="J77" s="22"/>
      <c r="K77" s="5" t="s">
        <v>97</v>
      </c>
      <c r="L77" s="5" t="s">
        <v>91</v>
      </c>
      <c r="M77" s="6">
        <v>20.0</v>
      </c>
      <c r="N77" s="6">
        <f>M77*E17</f>
        <v>1000</v>
      </c>
      <c r="O77" s="5"/>
      <c r="P77" s="5"/>
      <c r="Q77" s="5"/>
      <c r="R77" s="5"/>
      <c r="S77" s="8"/>
      <c r="T77" s="4"/>
      <c r="U77" s="4"/>
      <c r="V77" s="4"/>
      <c r="W77" s="4"/>
      <c r="X77" s="4"/>
      <c r="Y77" s="4"/>
      <c r="Z77" s="4"/>
    </row>
    <row r="78" ht="15.75" customHeight="1">
      <c r="A78" s="5" t="s">
        <v>99</v>
      </c>
      <c r="B78" s="5" t="s">
        <v>100</v>
      </c>
      <c r="C78" s="6">
        <v>10.0</v>
      </c>
      <c r="D78" s="6">
        <f>C78*E6</f>
        <v>1700</v>
      </c>
      <c r="E78" s="5"/>
      <c r="F78" s="5"/>
      <c r="G78" s="5"/>
      <c r="H78" s="42"/>
      <c r="I78" s="8"/>
      <c r="J78" s="22"/>
      <c r="K78" s="5" t="s">
        <v>99</v>
      </c>
      <c r="L78" s="5" t="s">
        <v>100</v>
      </c>
      <c r="M78" s="6">
        <v>6.0</v>
      </c>
      <c r="N78" s="6">
        <f>M78*E6</f>
        <v>1020</v>
      </c>
      <c r="O78" s="5"/>
      <c r="P78" s="5"/>
      <c r="Q78" s="5"/>
      <c r="R78" s="5"/>
      <c r="S78" s="8"/>
      <c r="T78" s="4"/>
      <c r="U78" s="4"/>
      <c r="V78" s="4"/>
      <c r="W78" s="4"/>
      <c r="X78" s="4"/>
      <c r="Y78" s="4"/>
      <c r="Z78" s="4"/>
    </row>
    <row r="79" ht="15.75" customHeight="1">
      <c r="A79" s="5" t="s">
        <v>98</v>
      </c>
      <c r="B79" s="5" t="s">
        <v>93</v>
      </c>
      <c r="C79" s="6">
        <v>2.0</v>
      </c>
      <c r="D79" s="6">
        <f>C79*E5</f>
        <v>1840</v>
      </c>
      <c r="E79" s="5"/>
      <c r="F79" s="5"/>
      <c r="G79" s="5"/>
      <c r="H79" s="42"/>
      <c r="I79" s="8"/>
      <c r="J79" s="22"/>
      <c r="K79" s="5" t="s">
        <v>98</v>
      </c>
      <c r="L79" s="5" t="s">
        <v>93</v>
      </c>
      <c r="M79" s="6">
        <v>2.0</v>
      </c>
      <c r="N79" s="6">
        <f>M79*E5</f>
        <v>1840</v>
      </c>
      <c r="O79" s="5"/>
      <c r="P79" s="5"/>
      <c r="Q79" s="5"/>
      <c r="R79" s="5"/>
      <c r="S79" s="8"/>
      <c r="T79" s="4"/>
      <c r="U79" s="4"/>
      <c r="V79" s="4"/>
      <c r="W79" s="4"/>
      <c r="X79" s="4"/>
      <c r="Y79" s="4"/>
      <c r="Z79" s="4"/>
    </row>
    <row r="80" ht="15.75" customHeight="1">
      <c r="A80" s="5" t="s">
        <v>105</v>
      </c>
      <c r="B80" s="5" t="s">
        <v>93</v>
      </c>
      <c r="C80" s="6">
        <v>10.0</v>
      </c>
      <c r="D80" s="6">
        <f t="shared" ref="D80:D81" si="22">C80*E3</f>
        <v>6000</v>
      </c>
      <c r="E80" s="5"/>
      <c r="F80" s="5"/>
      <c r="G80" s="5"/>
      <c r="H80" s="42"/>
      <c r="I80" s="8"/>
      <c r="J80" s="22"/>
      <c r="K80" s="5" t="s">
        <v>105</v>
      </c>
      <c r="L80" s="5" t="s">
        <v>93</v>
      </c>
      <c r="M80" s="6">
        <v>10.0</v>
      </c>
      <c r="N80" s="6">
        <f t="shared" ref="N80:N81" si="23">M80*E3</f>
        <v>6000</v>
      </c>
      <c r="O80" s="5"/>
      <c r="P80" s="5"/>
      <c r="Q80" s="5"/>
      <c r="R80" s="5"/>
      <c r="S80" s="8"/>
      <c r="T80" s="4"/>
      <c r="U80" s="4"/>
      <c r="V80" s="4"/>
      <c r="W80" s="4"/>
      <c r="X80" s="4"/>
      <c r="Y80" s="4"/>
      <c r="Z80" s="4"/>
    </row>
    <row r="81" ht="15.75" customHeight="1">
      <c r="A81" s="5" t="s">
        <v>107</v>
      </c>
      <c r="B81" s="5" t="s">
        <v>91</v>
      </c>
      <c r="C81" s="6">
        <v>20.0</v>
      </c>
      <c r="D81" s="6">
        <f t="shared" si="22"/>
        <v>1700</v>
      </c>
      <c r="E81" s="6"/>
      <c r="F81" s="5"/>
      <c r="G81" s="5"/>
      <c r="H81" s="42"/>
      <c r="I81" s="8"/>
      <c r="J81" s="22"/>
      <c r="K81" s="5" t="s">
        <v>107</v>
      </c>
      <c r="L81" s="5" t="s">
        <v>91</v>
      </c>
      <c r="M81" s="6">
        <v>20.0</v>
      </c>
      <c r="N81" s="6">
        <f t="shared" si="23"/>
        <v>1700</v>
      </c>
      <c r="O81" s="6"/>
      <c r="P81" s="5"/>
      <c r="Q81" s="5"/>
      <c r="R81" s="5"/>
      <c r="S81" s="8"/>
      <c r="T81" s="4"/>
      <c r="U81" s="4"/>
      <c r="V81" s="4"/>
      <c r="W81" s="4"/>
      <c r="X81" s="4"/>
      <c r="Y81" s="4"/>
      <c r="Z81" s="4"/>
    </row>
    <row r="82" ht="15.75" customHeight="1">
      <c r="A82" s="5" t="s">
        <v>144</v>
      </c>
      <c r="B82" s="5" t="s">
        <v>104</v>
      </c>
      <c r="C82" s="6">
        <v>1000.0</v>
      </c>
      <c r="D82" s="6">
        <f t="shared" ref="D82:D84" si="24">C82*E20</f>
        <v>50000</v>
      </c>
      <c r="E82" s="6"/>
      <c r="F82" s="17"/>
      <c r="G82" s="17"/>
      <c r="H82" s="43"/>
      <c r="I82" s="8"/>
      <c r="J82" s="22"/>
      <c r="K82" s="5" t="s">
        <v>109</v>
      </c>
      <c r="L82" s="5" t="s">
        <v>104</v>
      </c>
      <c r="M82" s="6">
        <v>1000.0</v>
      </c>
      <c r="N82" s="6">
        <f t="shared" ref="N82:N84" si="25">M82*E20</f>
        <v>50000</v>
      </c>
      <c r="O82" s="6"/>
      <c r="P82" s="17"/>
      <c r="Q82" s="17"/>
      <c r="R82" s="17"/>
      <c r="S82" s="8"/>
      <c r="T82" s="4"/>
      <c r="U82" s="4"/>
      <c r="V82" s="4"/>
      <c r="W82" s="4"/>
      <c r="X82" s="4"/>
      <c r="Y82" s="4"/>
      <c r="Z82" s="4"/>
    </row>
    <row r="83" ht="15.75" customHeight="1">
      <c r="A83" s="5" t="s">
        <v>111</v>
      </c>
      <c r="B83" s="5" t="s">
        <v>93</v>
      </c>
      <c r="C83" s="6">
        <v>10.0</v>
      </c>
      <c r="D83" s="6">
        <f t="shared" si="24"/>
        <v>7300</v>
      </c>
      <c r="E83" s="6"/>
      <c r="F83" s="17"/>
      <c r="G83" s="17"/>
      <c r="H83" s="43"/>
      <c r="I83" s="8"/>
      <c r="J83" s="22"/>
      <c r="K83" s="5" t="s">
        <v>111</v>
      </c>
      <c r="L83" s="5" t="s">
        <v>93</v>
      </c>
      <c r="M83" s="6">
        <v>10.0</v>
      </c>
      <c r="N83" s="6">
        <f t="shared" si="25"/>
        <v>7300</v>
      </c>
      <c r="O83" s="6"/>
      <c r="P83" s="17"/>
      <c r="Q83" s="17"/>
      <c r="R83" s="17"/>
      <c r="S83" s="8"/>
      <c r="T83" s="4"/>
      <c r="U83" s="4"/>
      <c r="V83" s="4"/>
      <c r="W83" s="4"/>
      <c r="X83" s="4"/>
      <c r="Y83" s="4"/>
      <c r="Z83" s="4"/>
    </row>
    <row r="84" ht="15.75" customHeight="1">
      <c r="A84" s="5" t="s">
        <v>113</v>
      </c>
      <c r="B84" s="5" t="s">
        <v>114</v>
      </c>
      <c r="C84" s="11">
        <v>10.0</v>
      </c>
      <c r="D84" s="6">
        <f t="shared" si="24"/>
        <v>18000</v>
      </c>
      <c r="E84" s="6"/>
      <c r="F84" s="17"/>
      <c r="G84" s="17"/>
      <c r="H84" s="43"/>
      <c r="I84" s="23"/>
      <c r="J84" s="22"/>
      <c r="K84" s="5" t="s">
        <v>113</v>
      </c>
      <c r="L84" s="5" t="s">
        <v>114</v>
      </c>
      <c r="M84" s="11">
        <v>10.0</v>
      </c>
      <c r="N84" s="6">
        <f t="shared" si="25"/>
        <v>18000</v>
      </c>
      <c r="O84" s="6"/>
      <c r="P84" s="17"/>
      <c r="Q84" s="17"/>
      <c r="R84" s="17"/>
      <c r="S84" s="8"/>
      <c r="T84" s="4"/>
      <c r="U84" s="4"/>
      <c r="V84" s="4"/>
      <c r="W84" s="4"/>
      <c r="X84" s="4"/>
      <c r="Y84" s="4"/>
      <c r="Z84" s="4"/>
    </row>
    <row r="85" ht="15.75" customHeight="1">
      <c r="A85" s="24" t="s">
        <v>26</v>
      </c>
      <c r="B85" s="24"/>
      <c r="C85" s="25"/>
      <c r="D85" s="25">
        <f>SUM(D75:D84)</f>
        <v>454767.9602</v>
      </c>
      <c r="E85" s="25">
        <f>D85/10</f>
        <v>45476.79602</v>
      </c>
      <c r="F85" s="25">
        <f>E85*1.3</f>
        <v>59119.83482</v>
      </c>
      <c r="G85" s="25">
        <f>F85*1.045</f>
        <v>61780.22739</v>
      </c>
      <c r="H85" s="25">
        <f>F85*1.3</f>
        <v>76855.78527</v>
      </c>
      <c r="I85" s="26">
        <f>H85*1.045</f>
        <v>80314.2956</v>
      </c>
      <c r="J85" s="22"/>
      <c r="K85" s="24" t="s">
        <v>26</v>
      </c>
      <c r="L85" s="24"/>
      <c r="M85" s="25"/>
      <c r="N85" s="25">
        <f>SUM(N75:N84)</f>
        <v>196243.381</v>
      </c>
      <c r="O85" s="25">
        <f>N85/10</f>
        <v>19624.3381</v>
      </c>
      <c r="P85" s="25">
        <f>O85*1.3</f>
        <v>25511.63952</v>
      </c>
      <c r="Q85" s="25">
        <f>P85*1.045</f>
        <v>26659.6633</v>
      </c>
      <c r="R85" s="25">
        <f>P85*1.3</f>
        <v>33165.13138</v>
      </c>
      <c r="S85" s="26">
        <f>R85*1.045</f>
        <v>34657.56229</v>
      </c>
      <c r="T85" s="4"/>
      <c r="U85" s="4"/>
      <c r="V85" s="4"/>
      <c r="W85" s="4"/>
      <c r="X85" s="4"/>
      <c r="Y85" s="4"/>
      <c r="Z85" s="4"/>
    </row>
    <row r="86" ht="15.75" customHeight="1">
      <c r="A86" s="14" t="s">
        <v>147</v>
      </c>
      <c r="B86" s="8" t="s">
        <v>2</v>
      </c>
      <c r="C86" s="8" t="s">
        <v>85</v>
      </c>
      <c r="D86" s="17" t="s">
        <v>8</v>
      </c>
      <c r="E86" s="8" t="s">
        <v>86</v>
      </c>
      <c r="F86" s="18" t="s">
        <v>87</v>
      </c>
      <c r="G86" s="37" t="s">
        <v>88</v>
      </c>
      <c r="H86" s="20" t="s">
        <v>127</v>
      </c>
      <c r="I86" s="8" t="s">
        <v>88</v>
      </c>
      <c r="J86" s="22"/>
      <c r="K86" s="7" t="s">
        <v>148</v>
      </c>
      <c r="L86" s="8" t="s">
        <v>2</v>
      </c>
      <c r="M86" s="8" t="s">
        <v>85</v>
      </c>
      <c r="N86" s="17" t="s">
        <v>8</v>
      </c>
      <c r="O86" s="8" t="s">
        <v>86</v>
      </c>
      <c r="P86" s="18" t="s">
        <v>87</v>
      </c>
      <c r="Q86" s="18" t="s">
        <v>88</v>
      </c>
      <c r="R86" s="20" t="s">
        <v>127</v>
      </c>
      <c r="S86" s="8" t="s">
        <v>88</v>
      </c>
      <c r="T86" s="4"/>
      <c r="U86" s="4"/>
      <c r="V86" s="4"/>
      <c r="W86" s="4"/>
      <c r="X86" s="4"/>
      <c r="Y86" s="4"/>
      <c r="Z86" s="4"/>
    </row>
    <row r="87" ht="15.75" customHeight="1">
      <c r="A87" s="5" t="s">
        <v>141</v>
      </c>
      <c r="B87" s="5" t="s">
        <v>91</v>
      </c>
      <c r="C87" s="6">
        <v>1000.0</v>
      </c>
      <c r="D87" s="6">
        <f>C87*E10</f>
        <v>360000</v>
      </c>
      <c r="E87" s="5"/>
      <c r="F87" s="5"/>
      <c r="G87" s="5"/>
      <c r="H87" s="42"/>
      <c r="I87" s="8"/>
      <c r="J87" s="22"/>
      <c r="K87" s="5" t="s">
        <v>149</v>
      </c>
      <c r="L87" s="5" t="s">
        <v>91</v>
      </c>
      <c r="M87" s="6">
        <v>1000.0</v>
      </c>
      <c r="N87" s="6">
        <f>M87*E9</f>
        <v>110000</v>
      </c>
      <c r="O87" s="5"/>
      <c r="P87" s="5"/>
      <c r="Q87" s="5"/>
      <c r="R87" s="5"/>
      <c r="S87" s="8"/>
      <c r="T87" s="4"/>
      <c r="U87" s="4"/>
      <c r="V87" s="4"/>
      <c r="W87" s="4"/>
      <c r="X87" s="4"/>
      <c r="Y87" s="4"/>
      <c r="Z87" s="4"/>
    </row>
    <row r="88" ht="15.75" customHeight="1">
      <c r="A88" s="12" t="s">
        <v>150</v>
      </c>
      <c r="B88" s="5" t="s">
        <v>91</v>
      </c>
      <c r="C88" s="6">
        <v>15.0</v>
      </c>
      <c r="D88" s="9">
        <f>C88*'Danh_sách_gia_vị'!J118</f>
        <v>3407.660099</v>
      </c>
      <c r="E88" s="5"/>
      <c r="F88" s="5"/>
      <c r="G88" s="5"/>
      <c r="H88" s="42"/>
      <c r="I88" s="8"/>
      <c r="J88" s="22"/>
      <c r="K88" s="5" t="s">
        <v>151</v>
      </c>
      <c r="L88" s="5" t="s">
        <v>91</v>
      </c>
      <c r="M88" s="5">
        <v>15.0</v>
      </c>
      <c r="N88" s="6">
        <f>M88*'Danh_sách_gia_vị'!J31</f>
        <v>5748.958333</v>
      </c>
      <c r="O88" s="5"/>
      <c r="P88" s="5"/>
      <c r="Q88" s="5"/>
      <c r="R88" s="5"/>
      <c r="S88" s="8"/>
      <c r="T88" s="4"/>
      <c r="U88" s="4"/>
      <c r="V88" s="4"/>
      <c r="W88" s="4"/>
      <c r="X88" s="4"/>
      <c r="Y88" s="4"/>
      <c r="Z88" s="4"/>
    </row>
    <row r="89" ht="15.75" customHeight="1">
      <c r="A89" s="5" t="s">
        <v>97</v>
      </c>
      <c r="B89" s="5" t="s">
        <v>91</v>
      </c>
      <c r="C89" s="6">
        <v>20.0</v>
      </c>
      <c r="D89" s="6">
        <f>C89*E17</f>
        <v>1000</v>
      </c>
      <c r="E89" s="5"/>
      <c r="F89" s="5"/>
      <c r="G89" s="5"/>
      <c r="H89" s="42"/>
      <c r="I89" s="8"/>
      <c r="J89" s="22"/>
      <c r="K89" s="5" t="s">
        <v>97</v>
      </c>
      <c r="L89" s="5" t="s">
        <v>91</v>
      </c>
      <c r="M89" s="6">
        <v>20.0</v>
      </c>
      <c r="N89" s="6">
        <f>M89*E17</f>
        <v>1000</v>
      </c>
      <c r="O89" s="5"/>
      <c r="P89" s="5"/>
      <c r="Q89" s="5"/>
      <c r="R89" s="5"/>
      <c r="S89" s="8"/>
      <c r="T89" s="4"/>
      <c r="U89" s="4"/>
      <c r="V89" s="4"/>
      <c r="W89" s="4"/>
      <c r="X89" s="4"/>
      <c r="Y89" s="4"/>
      <c r="Z89" s="4"/>
    </row>
    <row r="90" ht="15.75" customHeight="1">
      <c r="A90" s="5" t="s">
        <v>99</v>
      </c>
      <c r="B90" s="5" t="s">
        <v>100</v>
      </c>
      <c r="C90" s="6">
        <v>10.0</v>
      </c>
      <c r="D90" s="6">
        <f>C90*E6</f>
        <v>1700</v>
      </c>
      <c r="E90" s="5"/>
      <c r="F90" s="5"/>
      <c r="G90" s="5"/>
      <c r="H90" s="42"/>
      <c r="I90" s="8"/>
      <c r="J90" s="22"/>
      <c r="K90" s="5" t="s">
        <v>99</v>
      </c>
      <c r="L90" s="5" t="s">
        <v>100</v>
      </c>
      <c r="M90" s="6">
        <v>6.0</v>
      </c>
      <c r="N90" s="6">
        <f>M90*E6</f>
        <v>1020</v>
      </c>
      <c r="O90" s="5"/>
      <c r="P90" s="5"/>
      <c r="Q90" s="5"/>
      <c r="R90" s="5"/>
      <c r="S90" s="8"/>
      <c r="T90" s="4"/>
      <c r="U90" s="4"/>
      <c r="V90" s="4"/>
      <c r="W90" s="4"/>
      <c r="X90" s="4"/>
      <c r="Y90" s="4"/>
      <c r="Z90" s="4"/>
    </row>
    <row r="91" ht="15.75" customHeight="1">
      <c r="A91" s="5" t="s">
        <v>98</v>
      </c>
      <c r="B91" s="5" t="s">
        <v>93</v>
      </c>
      <c r="C91" s="6">
        <v>2.0</v>
      </c>
      <c r="D91" s="6">
        <f>C91*E5</f>
        <v>1840</v>
      </c>
      <c r="E91" s="5"/>
      <c r="F91" s="5"/>
      <c r="G91" s="5"/>
      <c r="H91" s="42"/>
      <c r="I91" s="8"/>
      <c r="J91" s="22"/>
      <c r="K91" s="5" t="s">
        <v>98</v>
      </c>
      <c r="L91" s="5" t="s">
        <v>93</v>
      </c>
      <c r="M91" s="6">
        <v>2.0</v>
      </c>
      <c r="N91" s="6">
        <f>M91*E5</f>
        <v>1840</v>
      </c>
      <c r="O91" s="5"/>
      <c r="P91" s="5"/>
      <c r="Q91" s="5"/>
      <c r="R91" s="5"/>
      <c r="S91" s="8"/>
      <c r="T91" s="4"/>
      <c r="U91" s="4"/>
      <c r="V91" s="4"/>
      <c r="W91" s="4"/>
      <c r="X91" s="4"/>
      <c r="Y91" s="4"/>
      <c r="Z91" s="4"/>
    </row>
    <row r="92" ht="15.75" customHeight="1">
      <c r="A92" s="5" t="s">
        <v>105</v>
      </c>
      <c r="B92" s="5" t="s">
        <v>93</v>
      </c>
      <c r="C92" s="6">
        <v>10.0</v>
      </c>
      <c r="D92" s="6">
        <f t="shared" ref="D92:D93" si="26">C92*E3</f>
        <v>6000</v>
      </c>
      <c r="E92" s="5"/>
      <c r="F92" s="5"/>
      <c r="G92" s="5"/>
      <c r="H92" s="42"/>
      <c r="I92" s="8"/>
      <c r="J92" s="22"/>
      <c r="K92" s="5" t="s">
        <v>105</v>
      </c>
      <c r="L92" s="5" t="s">
        <v>93</v>
      </c>
      <c r="M92" s="6">
        <v>10.0</v>
      </c>
      <c r="N92" s="6">
        <f t="shared" ref="N92:N93" si="27">M92*E3</f>
        <v>6000</v>
      </c>
      <c r="O92" s="5"/>
      <c r="P92" s="5"/>
      <c r="Q92" s="5"/>
      <c r="R92" s="5"/>
      <c r="S92" s="8"/>
      <c r="T92" s="4"/>
      <c r="U92" s="4"/>
      <c r="V92" s="4"/>
      <c r="W92" s="4"/>
      <c r="X92" s="4"/>
      <c r="Y92" s="4"/>
      <c r="Z92" s="4"/>
    </row>
    <row r="93" ht="15.75" customHeight="1">
      <c r="A93" s="5" t="s">
        <v>107</v>
      </c>
      <c r="B93" s="5" t="s">
        <v>91</v>
      </c>
      <c r="C93" s="6">
        <v>20.0</v>
      </c>
      <c r="D93" s="6">
        <f t="shared" si="26"/>
        <v>1700</v>
      </c>
      <c r="E93" s="6"/>
      <c r="F93" s="5"/>
      <c r="G93" s="5"/>
      <c r="H93" s="42"/>
      <c r="I93" s="8"/>
      <c r="J93" s="22"/>
      <c r="K93" s="5" t="s">
        <v>107</v>
      </c>
      <c r="L93" s="5" t="s">
        <v>91</v>
      </c>
      <c r="M93" s="6">
        <v>20.0</v>
      </c>
      <c r="N93" s="6">
        <f t="shared" si="27"/>
        <v>1700</v>
      </c>
      <c r="O93" s="6"/>
      <c r="P93" s="5"/>
      <c r="Q93" s="5"/>
      <c r="R93" s="5"/>
      <c r="S93" s="8"/>
      <c r="T93" s="4"/>
      <c r="U93" s="4"/>
      <c r="V93" s="4"/>
      <c r="W93" s="4"/>
      <c r="X93" s="4"/>
      <c r="Y93" s="4"/>
      <c r="Z93" s="4"/>
    </row>
    <row r="94" ht="15.75" customHeight="1">
      <c r="A94" s="5" t="s">
        <v>144</v>
      </c>
      <c r="B94" s="5" t="s">
        <v>104</v>
      </c>
      <c r="C94" s="6">
        <v>1000.0</v>
      </c>
      <c r="D94" s="6">
        <f t="shared" ref="D94:D96" si="28">C94*E20</f>
        <v>50000</v>
      </c>
      <c r="E94" s="6"/>
      <c r="F94" s="17"/>
      <c r="G94" s="17"/>
      <c r="H94" s="43"/>
      <c r="I94" s="8"/>
      <c r="J94" s="22"/>
      <c r="K94" s="5" t="s">
        <v>109</v>
      </c>
      <c r="L94" s="5" t="s">
        <v>104</v>
      </c>
      <c r="M94" s="6">
        <v>1000.0</v>
      </c>
      <c r="N94" s="6">
        <f t="shared" ref="N94:N96" si="29">M94*E20</f>
        <v>50000</v>
      </c>
      <c r="O94" s="6"/>
      <c r="P94" s="17"/>
      <c r="Q94" s="17"/>
      <c r="R94" s="17"/>
      <c r="S94" s="8"/>
      <c r="T94" s="4"/>
      <c r="U94" s="4"/>
      <c r="V94" s="4"/>
      <c r="W94" s="4"/>
      <c r="X94" s="4"/>
      <c r="Y94" s="4"/>
      <c r="Z94" s="4"/>
    </row>
    <row r="95" ht="15.75" customHeight="1">
      <c r="A95" s="5" t="s">
        <v>111</v>
      </c>
      <c r="B95" s="5" t="s">
        <v>93</v>
      </c>
      <c r="C95" s="6">
        <v>10.0</v>
      </c>
      <c r="D95" s="6">
        <f t="shared" si="28"/>
        <v>7300</v>
      </c>
      <c r="E95" s="6"/>
      <c r="F95" s="17"/>
      <c r="G95" s="17"/>
      <c r="H95" s="43"/>
      <c r="I95" s="8"/>
      <c r="J95" s="22"/>
      <c r="K95" s="5" t="s">
        <v>111</v>
      </c>
      <c r="L95" s="5" t="s">
        <v>93</v>
      </c>
      <c r="M95" s="6">
        <v>10.0</v>
      </c>
      <c r="N95" s="6">
        <f t="shared" si="29"/>
        <v>7300</v>
      </c>
      <c r="O95" s="6"/>
      <c r="P95" s="17"/>
      <c r="Q95" s="17"/>
      <c r="R95" s="17"/>
      <c r="S95" s="8"/>
      <c r="T95" s="4"/>
      <c r="U95" s="4"/>
      <c r="V95" s="4"/>
      <c r="W95" s="4"/>
      <c r="X95" s="4"/>
      <c r="Y95" s="4"/>
      <c r="Z95" s="4"/>
    </row>
    <row r="96" ht="15.75" customHeight="1">
      <c r="A96" s="5" t="s">
        <v>113</v>
      </c>
      <c r="B96" s="5" t="s">
        <v>114</v>
      </c>
      <c r="C96" s="11">
        <v>10.0</v>
      </c>
      <c r="D96" s="6">
        <f t="shared" si="28"/>
        <v>18000</v>
      </c>
      <c r="E96" s="6"/>
      <c r="F96" s="17"/>
      <c r="G96" s="17"/>
      <c r="H96" s="43"/>
      <c r="I96" s="23"/>
      <c r="J96" s="22"/>
      <c r="K96" s="5" t="s">
        <v>113</v>
      </c>
      <c r="L96" s="5" t="s">
        <v>114</v>
      </c>
      <c r="M96" s="11">
        <v>10.0</v>
      </c>
      <c r="N96" s="6">
        <f t="shared" si="29"/>
        <v>18000</v>
      </c>
      <c r="O96" s="6"/>
      <c r="P96" s="17"/>
      <c r="Q96" s="17"/>
      <c r="R96" s="17"/>
      <c r="S96" s="8"/>
      <c r="T96" s="4"/>
      <c r="U96" s="4"/>
      <c r="V96" s="4"/>
      <c r="W96" s="4"/>
      <c r="X96" s="4"/>
      <c r="Y96" s="4"/>
      <c r="Z96" s="4"/>
    </row>
    <row r="97" ht="15.75" customHeight="1">
      <c r="A97" s="24" t="s">
        <v>26</v>
      </c>
      <c r="B97" s="24"/>
      <c r="C97" s="25"/>
      <c r="D97" s="25">
        <f>SUM(D87:D96)</f>
        <v>450947.6601</v>
      </c>
      <c r="E97" s="25">
        <f>D97/10</f>
        <v>45094.76601</v>
      </c>
      <c r="F97" s="25">
        <f>E97*1.3</f>
        <v>58623.19581</v>
      </c>
      <c r="G97" s="25">
        <f>F97*1.045</f>
        <v>61261.23962</v>
      </c>
      <c r="H97" s="25">
        <f>F97*1.3</f>
        <v>76210.15456</v>
      </c>
      <c r="I97" s="26">
        <f>H97*1.045</f>
        <v>79639.61151</v>
      </c>
      <c r="J97" s="22"/>
      <c r="K97" s="24" t="s">
        <v>26</v>
      </c>
      <c r="L97" s="24"/>
      <c r="M97" s="25"/>
      <c r="N97" s="25">
        <f>SUM(N87:N95)</f>
        <v>184608.9583</v>
      </c>
      <c r="O97" s="25">
        <f>N97/10</f>
        <v>18460.89583</v>
      </c>
      <c r="P97" s="25">
        <f>O97*1.3</f>
        <v>23999.16458</v>
      </c>
      <c r="Q97" s="25">
        <f>P97*1.045</f>
        <v>25079.12699</v>
      </c>
      <c r="R97" s="25">
        <f>P97*1.3</f>
        <v>31198.91396</v>
      </c>
      <c r="S97" s="26">
        <f>R97*1.045</f>
        <v>32602.86509</v>
      </c>
      <c r="T97" s="4"/>
      <c r="U97" s="4"/>
      <c r="V97" s="4"/>
      <c r="W97" s="4"/>
      <c r="X97" s="4"/>
      <c r="Y97" s="4"/>
      <c r="Z97" s="4"/>
    </row>
    <row r="98" ht="15.75" customHeight="1">
      <c r="A98" s="4"/>
      <c r="B98" s="4"/>
      <c r="C98" s="13"/>
      <c r="D98" s="4"/>
      <c r="E98" s="4"/>
      <c r="F98" s="4"/>
      <c r="G98" s="4"/>
      <c r="H98" s="4"/>
      <c r="I98" s="4"/>
      <c r="J98" s="22"/>
      <c r="K98" s="7" t="s">
        <v>152</v>
      </c>
      <c r="L98" s="8" t="s">
        <v>2</v>
      </c>
      <c r="M98" s="8" t="s">
        <v>85</v>
      </c>
      <c r="N98" s="17" t="s">
        <v>8</v>
      </c>
      <c r="O98" s="8" t="s">
        <v>86</v>
      </c>
      <c r="P98" s="18" t="s">
        <v>87</v>
      </c>
      <c r="Q98" s="18" t="s">
        <v>88</v>
      </c>
      <c r="R98" s="20" t="s">
        <v>127</v>
      </c>
      <c r="S98" s="8" t="s">
        <v>88</v>
      </c>
      <c r="T98" s="4"/>
      <c r="U98" s="4"/>
      <c r="V98" s="4"/>
      <c r="W98" s="4"/>
      <c r="X98" s="4"/>
      <c r="Y98" s="4"/>
      <c r="Z98" s="4"/>
    </row>
    <row r="99" ht="15.75" customHeight="1">
      <c r="A99" s="7" t="s">
        <v>153</v>
      </c>
      <c r="B99" s="8" t="s">
        <v>2</v>
      </c>
      <c r="C99" s="8" t="s">
        <v>85</v>
      </c>
      <c r="D99" s="17" t="s">
        <v>8</v>
      </c>
      <c r="E99" s="8" t="s">
        <v>86</v>
      </c>
      <c r="F99" s="18" t="s">
        <v>87</v>
      </c>
      <c r="G99" s="37" t="s">
        <v>88</v>
      </c>
      <c r="H99" s="20" t="s">
        <v>127</v>
      </c>
      <c r="I99" s="8" t="s">
        <v>88</v>
      </c>
      <c r="J99" s="22"/>
      <c r="K99" s="5" t="s">
        <v>149</v>
      </c>
      <c r="L99" s="5" t="s">
        <v>91</v>
      </c>
      <c r="M99" s="6">
        <v>1000.0</v>
      </c>
      <c r="N99" s="6">
        <f>M99*E9</f>
        <v>110000</v>
      </c>
      <c r="O99" s="5"/>
      <c r="P99" s="5"/>
      <c r="Q99" s="5"/>
      <c r="R99" s="5"/>
      <c r="S99" s="8"/>
      <c r="T99" s="4"/>
      <c r="U99" s="4"/>
      <c r="V99" s="4"/>
      <c r="W99" s="4"/>
      <c r="X99" s="4"/>
      <c r="Y99" s="4"/>
      <c r="Z99" s="4"/>
    </row>
    <row r="100" ht="15.75" customHeight="1">
      <c r="A100" s="5" t="s">
        <v>154</v>
      </c>
      <c r="B100" s="5" t="s">
        <v>91</v>
      </c>
      <c r="C100" s="6">
        <v>1000.0</v>
      </c>
      <c r="D100" s="6">
        <f>C100*E11</f>
        <v>190000</v>
      </c>
      <c r="E100" s="5"/>
      <c r="F100" s="5"/>
      <c r="G100" s="5"/>
      <c r="H100" s="42"/>
      <c r="I100" s="8"/>
      <c r="J100" s="22"/>
      <c r="K100" s="5" t="s">
        <v>120</v>
      </c>
      <c r="L100" s="5" t="s">
        <v>91</v>
      </c>
      <c r="M100" s="5">
        <v>15.0</v>
      </c>
      <c r="N100" s="6">
        <f>M100*'Danh_sách_gia_vị'!J11</f>
        <v>4678.938776</v>
      </c>
      <c r="O100" s="5"/>
      <c r="P100" s="5"/>
      <c r="Q100" s="5"/>
      <c r="R100" s="5"/>
      <c r="S100" s="8"/>
      <c r="T100" s="4"/>
      <c r="U100" s="4"/>
      <c r="V100" s="4"/>
      <c r="W100" s="4"/>
      <c r="X100" s="4"/>
      <c r="Y100" s="4"/>
      <c r="Z100" s="4"/>
    </row>
    <row r="101" ht="15.75" customHeight="1">
      <c r="A101" s="5" t="s">
        <v>137</v>
      </c>
      <c r="B101" s="5" t="s">
        <v>91</v>
      </c>
      <c r="C101" s="6">
        <v>15.0</v>
      </c>
      <c r="D101" s="9">
        <f>C101*'Danh_sách_gia_vị'!J55</f>
        <v>7227.960165</v>
      </c>
      <c r="E101" s="5"/>
      <c r="F101" s="5"/>
      <c r="G101" s="5"/>
      <c r="H101" s="42"/>
      <c r="I101" s="8"/>
      <c r="J101" s="22"/>
      <c r="K101" s="5" t="s">
        <v>97</v>
      </c>
      <c r="L101" s="5" t="s">
        <v>91</v>
      </c>
      <c r="M101" s="6">
        <v>20.0</v>
      </c>
      <c r="N101" s="6">
        <f>M101*E20</f>
        <v>1000</v>
      </c>
      <c r="O101" s="5"/>
      <c r="P101" s="5"/>
      <c r="Q101" s="5"/>
      <c r="R101" s="5"/>
      <c r="S101" s="8"/>
      <c r="T101" s="4"/>
      <c r="U101" s="4"/>
      <c r="V101" s="4"/>
      <c r="W101" s="4"/>
      <c r="X101" s="4"/>
      <c r="Y101" s="4"/>
      <c r="Z101" s="4"/>
    </row>
    <row r="102" ht="15.75" customHeight="1">
      <c r="A102" s="5" t="s">
        <v>97</v>
      </c>
      <c r="B102" s="5" t="s">
        <v>91</v>
      </c>
      <c r="C102" s="6">
        <v>20.0</v>
      </c>
      <c r="D102" s="6">
        <f>C102*E17</f>
        <v>1000</v>
      </c>
      <c r="E102" s="5"/>
      <c r="F102" s="5"/>
      <c r="G102" s="5"/>
      <c r="H102" s="42"/>
      <c r="I102" s="8"/>
      <c r="J102" s="4"/>
      <c r="K102" s="5" t="s">
        <v>99</v>
      </c>
      <c r="L102" s="5" t="s">
        <v>100</v>
      </c>
      <c r="M102" s="6">
        <v>6.0</v>
      </c>
      <c r="N102" s="6">
        <f>M102*E6</f>
        <v>1020</v>
      </c>
      <c r="O102" s="5"/>
      <c r="P102" s="5"/>
      <c r="Q102" s="5"/>
      <c r="R102" s="5"/>
      <c r="S102" s="8"/>
      <c r="T102" s="4"/>
      <c r="U102" s="4"/>
      <c r="V102" s="4"/>
      <c r="W102" s="4"/>
      <c r="X102" s="4"/>
      <c r="Y102" s="4"/>
      <c r="Z102" s="4"/>
    </row>
    <row r="103" ht="15.75" customHeight="1">
      <c r="A103" s="5" t="s">
        <v>99</v>
      </c>
      <c r="B103" s="5" t="s">
        <v>100</v>
      </c>
      <c r="C103" s="6">
        <v>10.0</v>
      </c>
      <c r="D103" s="6">
        <f>C103*E6</f>
        <v>1700</v>
      </c>
      <c r="E103" s="5"/>
      <c r="F103" s="5"/>
      <c r="G103" s="5"/>
      <c r="H103" s="42"/>
      <c r="I103" s="8"/>
      <c r="J103" s="4"/>
      <c r="K103" s="5" t="s">
        <v>98</v>
      </c>
      <c r="L103" s="5" t="s">
        <v>93</v>
      </c>
      <c r="M103" s="6">
        <v>2.0</v>
      </c>
      <c r="N103" s="6">
        <f>M103*E5</f>
        <v>1840</v>
      </c>
      <c r="O103" s="5"/>
      <c r="P103" s="5"/>
      <c r="Q103" s="5"/>
      <c r="R103" s="5"/>
      <c r="S103" s="8"/>
      <c r="T103" s="4"/>
      <c r="U103" s="4"/>
      <c r="V103" s="4"/>
      <c r="W103" s="4"/>
      <c r="X103" s="4"/>
      <c r="Y103" s="4"/>
      <c r="Z103" s="4"/>
    </row>
    <row r="104" ht="15.75" customHeight="1">
      <c r="A104" s="5" t="s">
        <v>98</v>
      </c>
      <c r="B104" s="5" t="s">
        <v>93</v>
      </c>
      <c r="C104" s="6">
        <v>2.0</v>
      </c>
      <c r="D104" s="6">
        <f>C104*E5</f>
        <v>1840</v>
      </c>
      <c r="E104" s="5"/>
      <c r="F104" s="5"/>
      <c r="G104" s="5"/>
      <c r="H104" s="42"/>
      <c r="I104" s="8"/>
      <c r="J104" s="4"/>
      <c r="K104" s="5" t="s">
        <v>105</v>
      </c>
      <c r="L104" s="5" t="s">
        <v>93</v>
      </c>
      <c r="M104" s="6">
        <v>10.0</v>
      </c>
      <c r="N104" s="6">
        <f t="shared" ref="N104:N105" si="30">M104*E3</f>
        <v>6000</v>
      </c>
      <c r="O104" s="5"/>
      <c r="P104" s="5"/>
      <c r="Q104" s="5"/>
      <c r="R104" s="5"/>
      <c r="S104" s="8"/>
      <c r="T104" s="4"/>
      <c r="U104" s="4"/>
      <c r="V104" s="4"/>
      <c r="W104" s="4"/>
      <c r="X104" s="4"/>
      <c r="Y104" s="4"/>
      <c r="Z104" s="4"/>
    </row>
    <row r="105" ht="15.75" customHeight="1">
      <c r="A105" s="5" t="s">
        <v>105</v>
      </c>
      <c r="B105" s="5" t="s">
        <v>93</v>
      </c>
      <c r="C105" s="6">
        <v>10.0</v>
      </c>
      <c r="D105" s="6">
        <f t="shared" ref="D105:D106" si="31">C105*E3</f>
        <v>6000</v>
      </c>
      <c r="E105" s="5"/>
      <c r="F105" s="5"/>
      <c r="G105" s="5"/>
      <c r="H105" s="42"/>
      <c r="I105" s="8"/>
      <c r="J105" s="4"/>
      <c r="K105" s="5" t="s">
        <v>107</v>
      </c>
      <c r="L105" s="5" t="s">
        <v>91</v>
      </c>
      <c r="M105" s="6">
        <v>20.0</v>
      </c>
      <c r="N105" s="6">
        <f t="shared" si="30"/>
        <v>1700</v>
      </c>
      <c r="O105" s="6"/>
      <c r="P105" s="5"/>
      <c r="Q105" s="5"/>
      <c r="R105" s="5"/>
      <c r="S105" s="8"/>
      <c r="T105" s="4"/>
      <c r="U105" s="4"/>
      <c r="V105" s="4"/>
      <c r="W105" s="4"/>
      <c r="X105" s="4"/>
      <c r="Y105" s="4"/>
      <c r="Z105" s="4"/>
    </row>
    <row r="106" ht="15.75" customHeight="1">
      <c r="A106" s="5" t="s">
        <v>107</v>
      </c>
      <c r="B106" s="5" t="s">
        <v>91</v>
      </c>
      <c r="C106" s="6">
        <v>20.0</v>
      </c>
      <c r="D106" s="6">
        <f t="shared" si="31"/>
        <v>1700</v>
      </c>
      <c r="E106" s="6"/>
      <c r="F106" s="5"/>
      <c r="G106" s="5"/>
      <c r="H106" s="42"/>
      <c r="I106" s="8"/>
      <c r="J106" s="4"/>
      <c r="K106" s="5" t="s">
        <v>109</v>
      </c>
      <c r="L106" s="5" t="s">
        <v>104</v>
      </c>
      <c r="M106" s="6">
        <v>1000.0</v>
      </c>
      <c r="N106" s="6">
        <f t="shared" ref="N106:N108" si="32">M106*E20</f>
        <v>50000</v>
      </c>
      <c r="O106" s="6"/>
      <c r="P106" s="17"/>
      <c r="Q106" s="17"/>
      <c r="R106" s="17"/>
      <c r="S106" s="8"/>
      <c r="T106" s="4"/>
      <c r="U106" s="4"/>
      <c r="V106" s="4"/>
      <c r="W106" s="4"/>
      <c r="X106" s="4"/>
      <c r="Y106" s="4"/>
      <c r="Z106" s="4"/>
    </row>
    <row r="107" ht="15.75" customHeight="1">
      <c r="A107" s="5" t="s">
        <v>144</v>
      </c>
      <c r="B107" s="5" t="s">
        <v>104</v>
      </c>
      <c r="C107" s="6">
        <v>1000.0</v>
      </c>
      <c r="D107" s="6">
        <f t="shared" ref="D107:D109" si="33">C107*E20</f>
        <v>50000</v>
      </c>
      <c r="E107" s="6"/>
      <c r="F107" s="17"/>
      <c r="G107" s="17"/>
      <c r="H107" s="43"/>
      <c r="I107" s="8"/>
      <c r="J107" s="4"/>
      <c r="K107" s="5" t="s">
        <v>111</v>
      </c>
      <c r="L107" s="5" t="s">
        <v>93</v>
      </c>
      <c r="M107" s="6">
        <v>10.0</v>
      </c>
      <c r="N107" s="6">
        <f t="shared" si="32"/>
        <v>7300</v>
      </c>
      <c r="O107" s="6"/>
      <c r="P107" s="17"/>
      <c r="Q107" s="17"/>
      <c r="R107" s="17"/>
      <c r="S107" s="8"/>
      <c r="T107" s="4"/>
      <c r="U107" s="4"/>
      <c r="V107" s="4"/>
      <c r="W107" s="4"/>
      <c r="X107" s="4"/>
      <c r="Y107" s="4"/>
      <c r="Z107" s="4"/>
    </row>
    <row r="108" ht="15.75" customHeight="1">
      <c r="A108" s="5" t="s">
        <v>111</v>
      </c>
      <c r="B108" s="5" t="s">
        <v>93</v>
      </c>
      <c r="C108" s="6">
        <v>10.0</v>
      </c>
      <c r="D108" s="6">
        <f t="shared" si="33"/>
        <v>7300</v>
      </c>
      <c r="E108" s="6"/>
      <c r="F108" s="17"/>
      <c r="G108" s="17"/>
      <c r="H108" s="43"/>
      <c r="I108" s="8"/>
      <c r="J108" s="4"/>
      <c r="K108" s="5" t="s">
        <v>113</v>
      </c>
      <c r="L108" s="5" t="s">
        <v>114</v>
      </c>
      <c r="M108" s="11">
        <v>10.0</v>
      </c>
      <c r="N108" s="6">
        <f t="shared" si="32"/>
        <v>18000</v>
      </c>
      <c r="O108" s="6"/>
      <c r="P108" s="17"/>
      <c r="Q108" s="17"/>
      <c r="R108" s="17"/>
      <c r="S108" s="8"/>
      <c r="T108" s="4"/>
      <c r="U108" s="4"/>
      <c r="V108" s="4"/>
      <c r="W108" s="4"/>
      <c r="X108" s="4"/>
      <c r="Y108" s="4"/>
      <c r="Z108" s="4"/>
    </row>
    <row r="109" ht="15.75" customHeight="1">
      <c r="A109" s="5" t="s">
        <v>113</v>
      </c>
      <c r="B109" s="5" t="s">
        <v>114</v>
      </c>
      <c r="C109" s="11">
        <v>10.0</v>
      </c>
      <c r="D109" s="6">
        <f t="shared" si="33"/>
        <v>18000</v>
      </c>
      <c r="E109" s="6"/>
      <c r="F109" s="17"/>
      <c r="G109" s="17"/>
      <c r="H109" s="43"/>
      <c r="I109" s="23"/>
      <c r="J109" s="4"/>
      <c r="K109" s="24" t="s">
        <v>26</v>
      </c>
      <c r="L109" s="24"/>
      <c r="M109" s="25"/>
      <c r="N109" s="25">
        <f>SUM(N99:N108)</f>
        <v>201538.9388</v>
      </c>
      <c r="O109" s="25">
        <f>N109/10</f>
        <v>20153.89388</v>
      </c>
      <c r="P109" s="25">
        <f>O109*1.3</f>
        <v>26200.06204</v>
      </c>
      <c r="Q109" s="25">
        <f>P109*1.045</f>
        <v>27379.06483</v>
      </c>
      <c r="R109" s="25">
        <f>P109*1.3</f>
        <v>34060.08065</v>
      </c>
      <c r="S109" s="26">
        <f>R109*1.045</f>
        <v>35592.78428</v>
      </c>
      <c r="T109" s="4"/>
      <c r="U109" s="4"/>
      <c r="V109" s="4"/>
      <c r="W109" s="4"/>
      <c r="X109" s="4"/>
      <c r="Y109" s="4"/>
      <c r="Z109" s="4"/>
    </row>
    <row r="110" ht="15.75" customHeight="1">
      <c r="A110" s="24" t="s">
        <v>26</v>
      </c>
      <c r="B110" s="24"/>
      <c r="C110" s="25"/>
      <c r="D110" s="25">
        <f>SUM(D100:D109)</f>
        <v>284767.9602</v>
      </c>
      <c r="E110" s="25">
        <f>D110/10</f>
        <v>28476.79602</v>
      </c>
      <c r="F110" s="25">
        <f>E110*1.3</f>
        <v>37019.83482</v>
      </c>
      <c r="G110" s="25">
        <f>F110*1.045</f>
        <v>38685.72739</v>
      </c>
      <c r="H110" s="25">
        <f>F110*1.3</f>
        <v>48125.78527</v>
      </c>
      <c r="I110" s="26">
        <f>H110*1.045</f>
        <v>50291.4456</v>
      </c>
      <c r="J110" s="4"/>
      <c r="K110" s="8"/>
      <c r="L110" s="8"/>
      <c r="M110" s="17"/>
      <c r="N110" s="17"/>
      <c r="O110" s="17"/>
      <c r="P110" s="17"/>
      <c r="Q110" s="39"/>
      <c r="R110" s="40"/>
      <c r="S110" s="41"/>
      <c r="T110" s="4"/>
      <c r="U110" s="4"/>
      <c r="V110" s="4"/>
      <c r="W110" s="4"/>
      <c r="X110" s="4"/>
      <c r="Y110" s="4"/>
      <c r="Z110" s="4"/>
    </row>
    <row r="111" ht="15.75" customHeight="1">
      <c r="A111" s="4"/>
      <c r="B111" s="4"/>
      <c r="C111" s="13"/>
      <c r="D111" s="4"/>
      <c r="E111" s="4"/>
      <c r="F111" s="4"/>
      <c r="G111" s="4"/>
      <c r="H111" s="4"/>
      <c r="I111" s="4"/>
      <c r="J111" s="4"/>
      <c r="K111" s="14" t="s">
        <v>155</v>
      </c>
      <c r="L111" s="8" t="s">
        <v>2</v>
      </c>
      <c r="M111" s="8" t="s">
        <v>85</v>
      </c>
      <c r="N111" s="17" t="s">
        <v>8</v>
      </c>
      <c r="O111" s="8" t="s">
        <v>86</v>
      </c>
      <c r="P111" s="18" t="s">
        <v>87</v>
      </c>
      <c r="Q111" s="18" t="s">
        <v>88</v>
      </c>
      <c r="R111" s="20" t="s">
        <v>127</v>
      </c>
      <c r="S111" s="8" t="s">
        <v>88</v>
      </c>
      <c r="T111" s="4"/>
      <c r="U111" s="4"/>
      <c r="V111" s="4"/>
      <c r="W111" s="4"/>
      <c r="X111" s="4"/>
      <c r="Y111" s="4"/>
      <c r="Z111" s="4"/>
    </row>
    <row r="112" ht="15.75" customHeight="1">
      <c r="A112" s="14" t="s">
        <v>156</v>
      </c>
      <c r="B112" s="8" t="s">
        <v>2</v>
      </c>
      <c r="C112" s="8" t="s">
        <v>85</v>
      </c>
      <c r="D112" s="17" t="s">
        <v>8</v>
      </c>
      <c r="E112" s="8" t="s">
        <v>86</v>
      </c>
      <c r="F112" s="18" t="s">
        <v>87</v>
      </c>
      <c r="G112" s="37" t="s">
        <v>88</v>
      </c>
      <c r="H112" s="20" t="s">
        <v>127</v>
      </c>
      <c r="I112" s="8" t="s">
        <v>88</v>
      </c>
      <c r="J112" s="4"/>
      <c r="K112" s="5" t="s">
        <v>149</v>
      </c>
      <c r="L112" s="5" t="s">
        <v>91</v>
      </c>
      <c r="M112" s="6">
        <v>1000.0</v>
      </c>
      <c r="N112" s="6">
        <f>M112*E9</f>
        <v>110000</v>
      </c>
      <c r="O112" s="5"/>
      <c r="P112" s="5"/>
      <c r="Q112" s="5"/>
      <c r="R112" s="5"/>
      <c r="S112" s="8"/>
      <c r="T112" s="4"/>
      <c r="U112" s="4"/>
      <c r="V112" s="4"/>
      <c r="W112" s="4"/>
      <c r="X112" s="4"/>
      <c r="Y112" s="4"/>
      <c r="Z112" s="4"/>
    </row>
    <row r="113" ht="15.75" customHeight="1">
      <c r="A113" s="12" t="s">
        <v>157</v>
      </c>
      <c r="B113" s="5" t="s">
        <v>91</v>
      </c>
      <c r="C113" s="6">
        <v>1000.0</v>
      </c>
      <c r="D113" s="6">
        <f>C113*E18</f>
        <v>380000</v>
      </c>
      <c r="E113" s="5"/>
      <c r="F113" s="5"/>
      <c r="G113" s="5"/>
      <c r="H113" s="42"/>
      <c r="I113" s="8"/>
      <c r="J113" s="4"/>
      <c r="K113" s="5" t="s">
        <v>120</v>
      </c>
      <c r="L113" s="5" t="s">
        <v>91</v>
      </c>
      <c r="M113" s="5">
        <v>15.0</v>
      </c>
      <c r="N113" s="6">
        <f>M113*'Danh_sách_gia_vị'!J43</f>
        <v>7544.086651</v>
      </c>
      <c r="O113" s="5"/>
      <c r="P113" s="5"/>
      <c r="Q113" s="5"/>
      <c r="R113" s="5"/>
      <c r="S113" s="8"/>
      <c r="T113" s="4"/>
      <c r="U113" s="4"/>
      <c r="V113" s="4"/>
      <c r="W113" s="4"/>
      <c r="X113" s="4"/>
      <c r="Y113" s="4"/>
      <c r="Z113" s="4"/>
    </row>
    <row r="114" ht="15.75" customHeight="1">
      <c r="A114" s="5" t="s">
        <v>137</v>
      </c>
      <c r="B114" s="5" t="s">
        <v>91</v>
      </c>
      <c r="C114" s="6">
        <v>15.0</v>
      </c>
      <c r="D114" s="9">
        <f>C114*'Danh_sách_gia_vị'!J55</f>
        <v>7227.960165</v>
      </c>
      <c r="E114" s="5"/>
      <c r="F114" s="5"/>
      <c r="G114" s="5"/>
      <c r="H114" s="42"/>
      <c r="I114" s="8"/>
      <c r="J114" s="4"/>
      <c r="K114" s="5" t="s">
        <v>97</v>
      </c>
      <c r="L114" s="5" t="s">
        <v>91</v>
      </c>
      <c r="M114" s="6">
        <v>20.0</v>
      </c>
      <c r="N114" s="6">
        <f>M114*E17</f>
        <v>1000</v>
      </c>
      <c r="O114" s="5"/>
      <c r="P114" s="5"/>
      <c r="Q114" s="5"/>
      <c r="R114" s="5"/>
      <c r="S114" s="8"/>
      <c r="T114" s="4"/>
      <c r="U114" s="4"/>
      <c r="V114" s="4"/>
      <c r="W114" s="4"/>
      <c r="X114" s="4"/>
      <c r="Y114" s="4"/>
      <c r="Z114" s="4"/>
    </row>
    <row r="115" ht="15.75" customHeight="1">
      <c r="A115" s="5" t="s">
        <v>97</v>
      </c>
      <c r="B115" s="5" t="s">
        <v>91</v>
      </c>
      <c r="C115" s="6">
        <v>20.0</v>
      </c>
      <c r="D115" s="6">
        <f>C115*E17</f>
        <v>1000</v>
      </c>
      <c r="E115" s="5"/>
      <c r="F115" s="5"/>
      <c r="G115" s="5"/>
      <c r="H115" s="42"/>
      <c r="I115" s="8"/>
      <c r="J115" s="4"/>
      <c r="K115" s="5" t="s">
        <v>99</v>
      </c>
      <c r="L115" s="5" t="s">
        <v>100</v>
      </c>
      <c r="M115" s="6">
        <v>6.0</v>
      </c>
      <c r="N115" s="6">
        <f>M115*E6</f>
        <v>1020</v>
      </c>
      <c r="O115" s="5"/>
      <c r="P115" s="5"/>
      <c r="Q115" s="5"/>
      <c r="R115" s="5"/>
      <c r="S115" s="8"/>
      <c r="T115" s="4"/>
      <c r="U115" s="4"/>
      <c r="V115" s="4"/>
      <c r="W115" s="4"/>
      <c r="X115" s="4"/>
      <c r="Y115" s="4"/>
      <c r="Z115" s="4"/>
    </row>
    <row r="116" ht="15.75" customHeight="1">
      <c r="A116" s="5" t="s">
        <v>99</v>
      </c>
      <c r="B116" s="5" t="s">
        <v>100</v>
      </c>
      <c r="C116" s="6">
        <v>10.0</v>
      </c>
      <c r="D116" s="6">
        <f>C116*E6</f>
        <v>1700</v>
      </c>
      <c r="E116" s="5"/>
      <c r="F116" s="5"/>
      <c r="G116" s="5"/>
      <c r="H116" s="42"/>
      <c r="I116" s="8"/>
      <c r="J116" s="4"/>
      <c r="K116" s="5" t="s">
        <v>98</v>
      </c>
      <c r="L116" s="5" t="s">
        <v>93</v>
      </c>
      <c r="M116" s="6">
        <v>2.0</v>
      </c>
      <c r="N116" s="6">
        <f>M116*E5</f>
        <v>1840</v>
      </c>
      <c r="O116" s="5"/>
      <c r="P116" s="5"/>
      <c r="Q116" s="5"/>
      <c r="R116" s="5"/>
      <c r="S116" s="8"/>
      <c r="T116" s="4"/>
      <c r="U116" s="4"/>
      <c r="V116" s="4"/>
      <c r="W116" s="4"/>
      <c r="X116" s="4"/>
      <c r="Y116" s="4"/>
      <c r="Z116" s="4"/>
    </row>
    <row r="117" ht="15.75" customHeight="1">
      <c r="A117" s="5" t="s">
        <v>98</v>
      </c>
      <c r="B117" s="5" t="s">
        <v>93</v>
      </c>
      <c r="C117" s="6">
        <v>2.0</v>
      </c>
      <c r="D117" s="6">
        <f>C117*E5</f>
        <v>1840</v>
      </c>
      <c r="E117" s="5"/>
      <c r="F117" s="5"/>
      <c r="G117" s="5"/>
      <c r="H117" s="42"/>
      <c r="I117" s="8"/>
      <c r="J117" s="4"/>
      <c r="K117" s="5" t="s">
        <v>105</v>
      </c>
      <c r="L117" s="5" t="s">
        <v>93</v>
      </c>
      <c r="M117" s="6">
        <v>10.0</v>
      </c>
      <c r="N117" s="6">
        <f t="shared" ref="N117:N118" si="34">M117*E3</f>
        <v>6000</v>
      </c>
      <c r="O117" s="5"/>
      <c r="P117" s="5"/>
      <c r="Q117" s="5"/>
      <c r="R117" s="5"/>
      <c r="S117" s="8"/>
      <c r="T117" s="4"/>
      <c r="U117" s="4"/>
      <c r="V117" s="4"/>
      <c r="W117" s="4"/>
      <c r="X117" s="4"/>
      <c r="Y117" s="4"/>
      <c r="Z117" s="4"/>
    </row>
    <row r="118" ht="15.75" customHeight="1">
      <c r="A118" s="5" t="s">
        <v>105</v>
      </c>
      <c r="B118" s="5" t="s">
        <v>93</v>
      </c>
      <c r="C118" s="6">
        <v>10.0</v>
      </c>
      <c r="D118" s="6">
        <f>C118*E3</f>
        <v>6000</v>
      </c>
      <c r="E118" s="5"/>
      <c r="F118" s="5"/>
      <c r="G118" s="5"/>
      <c r="H118" s="42"/>
      <c r="I118" s="8"/>
      <c r="J118" s="4"/>
      <c r="K118" s="5" t="s">
        <v>107</v>
      </c>
      <c r="L118" s="5" t="s">
        <v>91</v>
      </c>
      <c r="M118" s="6">
        <v>20.0</v>
      </c>
      <c r="N118" s="6">
        <f t="shared" si="34"/>
        <v>1700</v>
      </c>
      <c r="O118" s="6"/>
      <c r="P118" s="5"/>
      <c r="Q118" s="5"/>
      <c r="R118" s="5"/>
      <c r="S118" s="8"/>
      <c r="T118" s="4"/>
      <c r="U118" s="4"/>
      <c r="V118" s="4"/>
      <c r="W118" s="4"/>
      <c r="X118" s="4"/>
      <c r="Y118" s="4"/>
      <c r="Z118" s="4"/>
    </row>
    <row r="119" ht="15.75" customHeight="1">
      <c r="A119" s="5" t="s">
        <v>107</v>
      </c>
      <c r="B119" s="5" t="s">
        <v>91</v>
      </c>
      <c r="C119" s="6">
        <v>20.0</v>
      </c>
      <c r="D119" s="6">
        <f>C119*E17</f>
        <v>1000</v>
      </c>
      <c r="E119" s="6"/>
      <c r="F119" s="5"/>
      <c r="G119" s="5"/>
      <c r="H119" s="42"/>
      <c r="I119" s="8"/>
      <c r="J119" s="4"/>
      <c r="K119" s="5" t="s">
        <v>109</v>
      </c>
      <c r="L119" s="5" t="s">
        <v>104</v>
      </c>
      <c r="M119" s="6">
        <v>1000.0</v>
      </c>
      <c r="N119" s="6">
        <f t="shared" ref="N119:N121" si="35">M119*E20</f>
        <v>50000</v>
      </c>
      <c r="O119" s="6"/>
      <c r="P119" s="17"/>
      <c r="Q119" s="17"/>
      <c r="R119" s="17"/>
      <c r="S119" s="8"/>
      <c r="T119" s="4"/>
      <c r="U119" s="4"/>
      <c r="V119" s="4"/>
      <c r="W119" s="4"/>
      <c r="X119" s="4"/>
      <c r="Y119" s="4"/>
      <c r="Z119" s="4"/>
    </row>
    <row r="120" ht="15.75" customHeight="1">
      <c r="A120" s="5" t="s">
        <v>144</v>
      </c>
      <c r="B120" s="5" t="s">
        <v>104</v>
      </c>
      <c r="C120" s="6">
        <v>1000.0</v>
      </c>
      <c r="D120" s="6">
        <f t="shared" ref="D120:D122" si="36">C120*E20</f>
        <v>50000</v>
      </c>
      <c r="E120" s="6"/>
      <c r="F120" s="17"/>
      <c r="G120" s="17"/>
      <c r="H120" s="43"/>
      <c r="I120" s="8"/>
      <c r="J120" s="4"/>
      <c r="K120" s="5" t="s">
        <v>111</v>
      </c>
      <c r="L120" s="5" t="s">
        <v>93</v>
      </c>
      <c r="M120" s="6">
        <v>10.0</v>
      </c>
      <c r="N120" s="6">
        <f t="shared" si="35"/>
        <v>7300</v>
      </c>
      <c r="O120" s="6"/>
      <c r="P120" s="17"/>
      <c r="Q120" s="17"/>
      <c r="R120" s="17"/>
      <c r="S120" s="8"/>
      <c r="T120" s="4"/>
      <c r="U120" s="4"/>
      <c r="V120" s="4"/>
      <c r="W120" s="4"/>
      <c r="X120" s="4"/>
      <c r="Y120" s="4"/>
      <c r="Z120" s="4"/>
    </row>
    <row r="121" ht="15.75" customHeight="1">
      <c r="A121" s="5" t="s">
        <v>111</v>
      </c>
      <c r="B121" s="5" t="s">
        <v>93</v>
      </c>
      <c r="C121" s="6">
        <v>10.0</v>
      </c>
      <c r="D121" s="6">
        <f t="shared" si="36"/>
        <v>7300</v>
      </c>
      <c r="E121" s="6"/>
      <c r="F121" s="17"/>
      <c r="G121" s="17"/>
      <c r="H121" s="43"/>
      <c r="I121" s="8"/>
      <c r="J121" s="4"/>
      <c r="K121" s="5" t="s">
        <v>113</v>
      </c>
      <c r="L121" s="5" t="s">
        <v>114</v>
      </c>
      <c r="M121" s="11">
        <v>10.0</v>
      </c>
      <c r="N121" s="6">
        <f t="shared" si="35"/>
        <v>18000</v>
      </c>
      <c r="O121" s="6"/>
      <c r="P121" s="17"/>
      <c r="Q121" s="17"/>
      <c r="R121" s="17"/>
      <c r="S121" s="8"/>
      <c r="T121" s="4"/>
      <c r="U121" s="4"/>
      <c r="V121" s="4"/>
      <c r="W121" s="4"/>
      <c r="X121" s="4"/>
      <c r="Y121" s="4"/>
      <c r="Z121" s="4"/>
    </row>
    <row r="122" ht="15.75" customHeight="1">
      <c r="A122" s="5" t="s">
        <v>113</v>
      </c>
      <c r="B122" s="5" t="s">
        <v>114</v>
      </c>
      <c r="C122" s="11">
        <v>10.0</v>
      </c>
      <c r="D122" s="6">
        <f t="shared" si="36"/>
        <v>18000</v>
      </c>
      <c r="E122" s="6"/>
      <c r="F122" s="17"/>
      <c r="G122" s="17"/>
      <c r="H122" s="43"/>
      <c r="I122" s="23"/>
      <c r="J122" s="4"/>
      <c r="K122" s="24" t="s">
        <v>26</v>
      </c>
      <c r="L122" s="24"/>
      <c r="M122" s="25"/>
      <c r="N122" s="25">
        <f>SUM(N112:N121)</f>
        <v>204404.0867</v>
      </c>
      <c r="O122" s="25">
        <f>N122/10</f>
        <v>20440.40867</v>
      </c>
      <c r="P122" s="25">
        <f>O122*1.3</f>
        <v>26572.53126</v>
      </c>
      <c r="Q122" s="25">
        <f>P122*1.045</f>
        <v>27768.29517</v>
      </c>
      <c r="R122" s="25">
        <f>P122*1.3</f>
        <v>34544.29064</v>
      </c>
      <c r="S122" s="26">
        <f>R122*1.045</f>
        <v>36098.78372</v>
      </c>
      <c r="T122" s="4"/>
      <c r="U122" s="4"/>
      <c r="V122" s="4"/>
      <c r="W122" s="4"/>
      <c r="X122" s="4"/>
      <c r="Y122" s="4"/>
      <c r="Z122" s="4"/>
    </row>
    <row r="123" ht="15.75" customHeight="1">
      <c r="A123" s="24" t="s">
        <v>26</v>
      </c>
      <c r="B123" s="24"/>
      <c r="C123" s="25"/>
      <c r="D123" s="25">
        <f>SUM(D113:D122)</f>
        <v>474067.9602</v>
      </c>
      <c r="E123" s="25">
        <f>D123/10</f>
        <v>47406.79602</v>
      </c>
      <c r="F123" s="44">
        <v>59000.0</v>
      </c>
      <c r="G123" s="25">
        <f>F123*1.045</f>
        <v>61655</v>
      </c>
      <c r="H123" s="25">
        <f>F123*1.3</f>
        <v>76700</v>
      </c>
      <c r="I123" s="26">
        <f>H123*1.045</f>
        <v>80151.5</v>
      </c>
      <c r="J123" s="4"/>
      <c r="K123" s="8"/>
      <c r="L123" s="8"/>
      <c r="M123" s="17"/>
      <c r="N123" s="17"/>
      <c r="O123" s="17"/>
      <c r="P123" s="17"/>
      <c r="Q123" s="39"/>
      <c r="R123" s="40"/>
      <c r="S123" s="41"/>
      <c r="T123" s="4"/>
      <c r="U123" s="4"/>
      <c r="V123" s="4"/>
      <c r="W123" s="4"/>
      <c r="X123" s="4"/>
      <c r="Y123" s="4"/>
      <c r="Z123" s="4"/>
    </row>
    <row r="124" ht="15.75" customHeight="1">
      <c r="A124" s="4"/>
      <c r="B124" s="4"/>
      <c r="C124" s="13"/>
      <c r="D124" s="4"/>
      <c r="E124" s="4"/>
      <c r="F124" s="4"/>
      <c r="G124" s="4"/>
      <c r="H124" s="4"/>
      <c r="I124" s="4"/>
      <c r="J124" s="4"/>
      <c r="K124" s="4"/>
      <c r="L124" s="4"/>
      <c r="M124" s="4"/>
      <c r="N124" s="13"/>
      <c r="O124" s="4"/>
      <c r="P124" s="4"/>
      <c r="Q124" s="4"/>
      <c r="R124" s="4"/>
      <c r="S124" s="4"/>
      <c r="T124" s="4"/>
      <c r="U124" s="4"/>
      <c r="V124" s="4"/>
      <c r="W124" s="4"/>
      <c r="X124" s="4"/>
      <c r="Y124" s="4"/>
      <c r="Z124" s="4"/>
    </row>
    <row r="125" ht="15.75" customHeight="1">
      <c r="A125" s="14" t="s">
        <v>158</v>
      </c>
      <c r="B125" s="8" t="s">
        <v>2</v>
      </c>
      <c r="C125" s="8" t="s">
        <v>85</v>
      </c>
      <c r="D125" s="17" t="s">
        <v>8</v>
      </c>
      <c r="E125" s="8" t="s">
        <v>86</v>
      </c>
      <c r="F125" s="18" t="s">
        <v>87</v>
      </c>
      <c r="G125" s="37" t="s">
        <v>88</v>
      </c>
      <c r="H125" s="20" t="s">
        <v>127</v>
      </c>
      <c r="I125" s="8" t="s">
        <v>88</v>
      </c>
      <c r="J125" s="4"/>
      <c r="K125" s="14" t="s">
        <v>159</v>
      </c>
      <c r="L125" s="8" t="s">
        <v>2</v>
      </c>
      <c r="M125" s="8" t="s">
        <v>85</v>
      </c>
      <c r="N125" s="17" t="s">
        <v>8</v>
      </c>
      <c r="O125" s="8" t="s">
        <v>86</v>
      </c>
      <c r="P125" s="18" t="s">
        <v>87</v>
      </c>
      <c r="Q125" s="19" t="s">
        <v>88</v>
      </c>
      <c r="R125" s="20" t="s">
        <v>89</v>
      </c>
      <c r="S125" s="8" t="s">
        <v>88</v>
      </c>
      <c r="T125" s="4"/>
      <c r="U125" s="4"/>
      <c r="V125" s="4"/>
      <c r="W125" s="4"/>
      <c r="X125" s="4"/>
      <c r="Y125" s="4"/>
      <c r="Z125" s="4"/>
    </row>
    <row r="126" ht="15.75" customHeight="1">
      <c r="A126" s="12" t="s">
        <v>157</v>
      </c>
      <c r="B126" s="5" t="s">
        <v>91</v>
      </c>
      <c r="C126" s="6">
        <v>1000.0</v>
      </c>
      <c r="D126" s="6">
        <f>C126*E18</f>
        <v>380000</v>
      </c>
      <c r="E126" s="5"/>
      <c r="F126" s="5"/>
      <c r="G126" s="5"/>
      <c r="H126" s="42"/>
      <c r="I126" s="8"/>
      <c r="J126" s="4"/>
      <c r="K126" s="5" t="s">
        <v>90</v>
      </c>
      <c r="L126" s="5" t="s">
        <v>91</v>
      </c>
      <c r="M126" s="6">
        <v>1000.0</v>
      </c>
      <c r="N126" s="6">
        <f>M126*E12</f>
        <v>65000</v>
      </c>
      <c r="O126" s="8"/>
      <c r="P126" s="18"/>
      <c r="Q126" s="19"/>
      <c r="R126" s="20"/>
      <c r="S126" s="23"/>
      <c r="T126" s="4"/>
      <c r="U126" s="4"/>
      <c r="V126" s="4"/>
      <c r="W126" s="4"/>
      <c r="X126" s="4"/>
      <c r="Y126" s="4"/>
      <c r="Z126" s="4"/>
    </row>
    <row r="127" ht="15.75" customHeight="1">
      <c r="A127" s="12" t="s">
        <v>160</v>
      </c>
      <c r="B127" s="5" t="s">
        <v>91</v>
      </c>
      <c r="C127" s="6">
        <v>15.0</v>
      </c>
      <c r="D127" s="6">
        <f>C127*'Danh_sách_gia_vị'!J95</f>
        <v>8375.936768</v>
      </c>
      <c r="E127" s="5"/>
      <c r="F127" s="5"/>
      <c r="G127" s="5"/>
      <c r="H127" s="42"/>
      <c r="I127" s="8"/>
      <c r="J127" s="4"/>
      <c r="K127" s="12" t="s">
        <v>150</v>
      </c>
      <c r="L127" s="5" t="s">
        <v>91</v>
      </c>
      <c r="M127" s="5">
        <v>15.0</v>
      </c>
      <c r="N127" s="6">
        <f>M127*'Danh_sách_gia_vị'!J118</f>
        <v>3407.660099</v>
      </c>
      <c r="O127" s="8"/>
      <c r="P127" s="18"/>
      <c r="Q127" s="19"/>
      <c r="R127" s="20"/>
      <c r="S127" s="23"/>
      <c r="T127" s="4"/>
      <c r="U127" s="4"/>
      <c r="V127" s="4"/>
      <c r="W127" s="4"/>
      <c r="X127" s="4"/>
      <c r="Y127" s="4"/>
      <c r="Z127" s="4"/>
    </row>
    <row r="128" ht="15.75" customHeight="1">
      <c r="A128" s="5" t="s">
        <v>97</v>
      </c>
      <c r="B128" s="5" t="s">
        <v>91</v>
      </c>
      <c r="C128" s="6">
        <v>20.0</v>
      </c>
      <c r="D128" s="6">
        <f>C128*E17</f>
        <v>1000</v>
      </c>
      <c r="E128" s="5"/>
      <c r="F128" s="5"/>
      <c r="G128" s="5"/>
      <c r="H128" s="42"/>
      <c r="I128" s="8"/>
      <c r="J128" s="4"/>
      <c r="K128" s="5" t="s">
        <v>97</v>
      </c>
      <c r="L128" s="5" t="s">
        <v>91</v>
      </c>
      <c r="M128" s="6">
        <v>20.0</v>
      </c>
      <c r="N128" s="6">
        <f>M128*E17</f>
        <v>1000</v>
      </c>
      <c r="O128" s="8"/>
      <c r="P128" s="18"/>
      <c r="Q128" s="19"/>
      <c r="R128" s="20"/>
      <c r="S128" s="23"/>
      <c r="T128" s="4"/>
      <c r="U128" s="4"/>
      <c r="V128" s="4"/>
      <c r="W128" s="4"/>
      <c r="X128" s="4"/>
      <c r="Y128" s="4"/>
      <c r="Z128" s="4"/>
    </row>
    <row r="129" ht="15.75" customHeight="1">
      <c r="A129" s="5" t="s">
        <v>99</v>
      </c>
      <c r="B129" s="5" t="s">
        <v>100</v>
      </c>
      <c r="C129" s="6">
        <v>10.0</v>
      </c>
      <c r="D129" s="6">
        <f>C129*E6</f>
        <v>1700</v>
      </c>
      <c r="E129" s="5"/>
      <c r="F129" s="5"/>
      <c r="G129" s="5"/>
      <c r="H129" s="42"/>
      <c r="I129" s="8"/>
      <c r="J129" s="4"/>
      <c r="K129" s="5" t="s">
        <v>99</v>
      </c>
      <c r="L129" s="5" t="s">
        <v>100</v>
      </c>
      <c r="M129" s="6">
        <v>6.0</v>
      </c>
      <c r="N129" s="6">
        <f>M129*E6</f>
        <v>1020</v>
      </c>
      <c r="O129" s="8"/>
      <c r="P129" s="18"/>
      <c r="Q129" s="19"/>
      <c r="R129" s="20"/>
      <c r="S129" s="23"/>
      <c r="T129" s="4"/>
      <c r="U129" s="4"/>
      <c r="V129" s="4"/>
      <c r="W129" s="4"/>
      <c r="X129" s="4"/>
      <c r="Y129" s="4"/>
      <c r="Z129" s="4"/>
    </row>
    <row r="130" ht="15.75" customHeight="1">
      <c r="A130" s="5" t="s">
        <v>98</v>
      </c>
      <c r="B130" s="5" t="s">
        <v>93</v>
      </c>
      <c r="C130" s="6">
        <v>2.0</v>
      </c>
      <c r="D130" s="6">
        <f>C130*E5</f>
        <v>1840</v>
      </c>
      <c r="E130" s="5"/>
      <c r="F130" s="5"/>
      <c r="G130" s="5"/>
      <c r="H130" s="42"/>
      <c r="I130" s="8"/>
      <c r="J130" s="4"/>
      <c r="K130" s="5" t="s">
        <v>98</v>
      </c>
      <c r="L130" s="5" t="s">
        <v>93</v>
      </c>
      <c r="M130" s="6">
        <v>2.0</v>
      </c>
      <c r="N130" s="6">
        <f>M130*E5</f>
        <v>1840</v>
      </c>
      <c r="O130" s="8"/>
      <c r="P130" s="18"/>
      <c r="Q130" s="19"/>
      <c r="R130" s="20"/>
      <c r="S130" s="23"/>
      <c r="T130" s="4"/>
      <c r="U130" s="4"/>
      <c r="V130" s="4"/>
      <c r="W130" s="4"/>
      <c r="X130" s="4"/>
      <c r="Y130" s="4"/>
      <c r="Z130" s="4"/>
    </row>
    <row r="131" ht="15.75" customHeight="1">
      <c r="A131" s="5" t="s">
        <v>105</v>
      </c>
      <c r="B131" s="5" t="s">
        <v>93</v>
      </c>
      <c r="C131" s="6">
        <v>10.0</v>
      </c>
      <c r="D131" s="6">
        <f t="shared" ref="D131:D132" si="37">C131*E3</f>
        <v>6000</v>
      </c>
      <c r="E131" s="5"/>
      <c r="F131" s="5"/>
      <c r="G131" s="5"/>
      <c r="H131" s="42"/>
      <c r="I131" s="8"/>
      <c r="J131" s="4"/>
      <c r="K131" s="5" t="s">
        <v>105</v>
      </c>
      <c r="L131" s="5" t="s">
        <v>93</v>
      </c>
      <c r="M131" s="6">
        <v>10.0</v>
      </c>
      <c r="N131" s="6">
        <f t="shared" ref="N131:N132" si="38">M131*E3</f>
        <v>6000</v>
      </c>
      <c r="O131" s="8"/>
      <c r="P131" s="18"/>
      <c r="Q131" s="19"/>
      <c r="R131" s="20"/>
      <c r="S131" s="23"/>
      <c r="T131" s="4"/>
      <c r="U131" s="4"/>
      <c r="V131" s="4"/>
      <c r="W131" s="4"/>
      <c r="X131" s="4"/>
      <c r="Y131" s="4"/>
      <c r="Z131" s="4"/>
    </row>
    <row r="132" ht="15.75" customHeight="1">
      <c r="A132" s="5" t="s">
        <v>107</v>
      </c>
      <c r="B132" s="5" t="s">
        <v>91</v>
      </c>
      <c r="C132" s="6">
        <v>20.0</v>
      </c>
      <c r="D132" s="6">
        <f t="shared" si="37"/>
        <v>1700</v>
      </c>
      <c r="E132" s="6"/>
      <c r="F132" s="5"/>
      <c r="G132" s="5"/>
      <c r="H132" s="42"/>
      <c r="I132" s="8"/>
      <c r="J132" s="4"/>
      <c r="K132" s="5" t="s">
        <v>107</v>
      </c>
      <c r="L132" s="5" t="s">
        <v>91</v>
      </c>
      <c r="M132" s="6">
        <v>20.0</v>
      </c>
      <c r="N132" s="6">
        <f t="shared" si="38"/>
        <v>1700</v>
      </c>
      <c r="O132" s="8"/>
      <c r="P132" s="18"/>
      <c r="Q132" s="19"/>
      <c r="R132" s="20"/>
      <c r="S132" s="23"/>
      <c r="T132" s="4"/>
      <c r="U132" s="4"/>
      <c r="V132" s="4"/>
      <c r="W132" s="4"/>
      <c r="X132" s="4"/>
      <c r="Y132" s="4"/>
      <c r="Z132" s="4"/>
    </row>
    <row r="133" ht="15.75" customHeight="1">
      <c r="A133" s="5" t="s">
        <v>144</v>
      </c>
      <c r="B133" s="5" t="s">
        <v>104</v>
      </c>
      <c r="C133" s="6">
        <v>1000.0</v>
      </c>
      <c r="D133" s="6">
        <f t="shared" ref="D133:D135" si="39">C133*E20</f>
        <v>50000</v>
      </c>
      <c r="E133" s="6"/>
      <c r="F133" s="17"/>
      <c r="G133" s="17"/>
      <c r="H133" s="43"/>
      <c r="I133" s="8"/>
      <c r="J133" s="4"/>
      <c r="K133" s="5" t="s">
        <v>109</v>
      </c>
      <c r="L133" s="5" t="s">
        <v>104</v>
      </c>
      <c r="M133" s="6">
        <v>1000.0</v>
      </c>
      <c r="N133" s="6">
        <f t="shared" ref="N133:N135" si="40">M133*E20</f>
        <v>50000</v>
      </c>
      <c r="O133" s="8"/>
      <c r="P133" s="18"/>
      <c r="Q133" s="19"/>
      <c r="R133" s="20"/>
      <c r="S133" s="23"/>
      <c r="T133" s="4"/>
      <c r="U133" s="4"/>
      <c r="V133" s="4"/>
      <c r="W133" s="4"/>
      <c r="X133" s="4"/>
      <c r="Y133" s="4"/>
      <c r="Z133" s="4"/>
    </row>
    <row r="134" ht="15.75" customHeight="1">
      <c r="A134" s="5" t="s">
        <v>111</v>
      </c>
      <c r="B134" s="5" t="s">
        <v>93</v>
      </c>
      <c r="C134" s="6">
        <v>10.0</v>
      </c>
      <c r="D134" s="6">
        <f t="shared" si="39"/>
        <v>7300</v>
      </c>
      <c r="E134" s="6"/>
      <c r="F134" s="17"/>
      <c r="G134" s="17"/>
      <c r="H134" s="43"/>
      <c r="I134" s="8"/>
      <c r="J134" s="4"/>
      <c r="K134" s="5" t="s">
        <v>111</v>
      </c>
      <c r="L134" s="5" t="s">
        <v>93</v>
      </c>
      <c r="M134" s="6">
        <v>10.0</v>
      </c>
      <c r="N134" s="6">
        <f t="shared" si="40"/>
        <v>7300</v>
      </c>
      <c r="O134" s="8"/>
      <c r="P134" s="18"/>
      <c r="Q134" s="19"/>
      <c r="R134" s="20"/>
      <c r="S134" s="23"/>
      <c r="T134" s="4"/>
      <c r="U134" s="4"/>
      <c r="V134" s="4"/>
      <c r="W134" s="4"/>
      <c r="X134" s="4"/>
      <c r="Y134" s="4"/>
      <c r="Z134" s="4"/>
    </row>
    <row r="135" ht="15.75" customHeight="1">
      <c r="A135" s="5" t="s">
        <v>113</v>
      </c>
      <c r="B135" s="5" t="s">
        <v>114</v>
      </c>
      <c r="C135" s="11">
        <v>10.0</v>
      </c>
      <c r="D135" s="6">
        <f t="shared" si="39"/>
        <v>18000</v>
      </c>
      <c r="E135" s="6"/>
      <c r="F135" s="17"/>
      <c r="G135" s="17"/>
      <c r="H135" s="43"/>
      <c r="I135" s="23"/>
      <c r="J135" s="4"/>
      <c r="K135" s="5" t="s">
        <v>113</v>
      </c>
      <c r="L135" s="5" t="s">
        <v>114</v>
      </c>
      <c r="M135" s="11">
        <v>10.0</v>
      </c>
      <c r="N135" s="6">
        <f t="shared" si="40"/>
        <v>18000</v>
      </c>
      <c r="O135" s="8"/>
      <c r="P135" s="18"/>
      <c r="Q135" s="19"/>
      <c r="R135" s="20"/>
      <c r="S135" s="23"/>
      <c r="T135" s="4"/>
      <c r="U135" s="4"/>
      <c r="V135" s="4"/>
      <c r="W135" s="4"/>
      <c r="X135" s="4"/>
      <c r="Y135" s="4"/>
      <c r="Z135" s="4"/>
    </row>
    <row r="136" ht="15.75" customHeight="1">
      <c r="A136" s="24" t="s">
        <v>26</v>
      </c>
      <c r="B136" s="24"/>
      <c r="C136" s="25"/>
      <c r="D136" s="25">
        <f>SUM(D126:D135)</f>
        <v>475915.9368</v>
      </c>
      <c r="E136" s="25">
        <f>D136/10</f>
        <v>47591.59368</v>
      </c>
      <c r="F136" s="44">
        <v>55000.0</v>
      </c>
      <c r="G136" s="25">
        <f>F136*1.045</f>
        <v>57475</v>
      </c>
      <c r="H136" s="44">
        <v>61000.0</v>
      </c>
      <c r="I136" s="26">
        <f>H136*1.045</f>
        <v>63745</v>
      </c>
      <c r="J136" s="4"/>
      <c r="K136" s="8" t="s">
        <v>26</v>
      </c>
      <c r="L136" s="8"/>
      <c r="M136" s="17"/>
      <c r="N136" s="17">
        <f>SUM(N126:N135)</f>
        <v>155267.6601</v>
      </c>
      <c r="O136" s="17">
        <f>N136/10</f>
        <v>15526.76601</v>
      </c>
      <c r="P136" s="17">
        <f>O136*1.3</f>
        <v>20184.79581</v>
      </c>
      <c r="Q136" s="17">
        <f>P136*1.015</f>
        <v>20487.56775</v>
      </c>
      <c r="R136" s="17">
        <f>P136*1.3</f>
        <v>26240.23456</v>
      </c>
      <c r="S136" s="17">
        <f>R136*1.015</f>
        <v>26633.83808</v>
      </c>
      <c r="T136" s="4"/>
      <c r="U136" s="4"/>
      <c r="V136" s="4"/>
      <c r="W136" s="4"/>
      <c r="X136" s="4"/>
      <c r="Y136" s="4"/>
      <c r="Z136" s="4"/>
    </row>
    <row r="137" ht="15.75" customHeight="1">
      <c r="A137" s="4"/>
      <c r="B137" s="4"/>
      <c r="C137" s="13"/>
      <c r="D137" s="4"/>
      <c r="E137" s="4"/>
      <c r="F137" s="4"/>
      <c r="G137" s="4"/>
      <c r="H137" s="4"/>
      <c r="I137" s="4"/>
      <c r="J137" s="4"/>
      <c r="K137" s="4"/>
      <c r="L137" s="4"/>
      <c r="M137" s="4"/>
      <c r="N137" s="13"/>
      <c r="O137" s="4"/>
      <c r="P137" s="4"/>
      <c r="Q137" s="4"/>
      <c r="R137" s="4"/>
      <c r="S137" s="4"/>
      <c r="T137" s="4"/>
      <c r="U137" s="4"/>
      <c r="V137" s="4"/>
      <c r="W137" s="4"/>
      <c r="X137" s="4"/>
      <c r="Y137" s="4"/>
      <c r="Z137" s="4"/>
    </row>
    <row r="138" ht="15.75" customHeight="1">
      <c r="A138" s="14" t="s">
        <v>161</v>
      </c>
      <c r="B138" s="8" t="s">
        <v>2</v>
      </c>
      <c r="C138" s="8" t="s">
        <v>85</v>
      </c>
      <c r="D138" s="17" t="s">
        <v>8</v>
      </c>
      <c r="E138" s="8" t="s">
        <v>86</v>
      </c>
      <c r="F138" s="18" t="s">
        <v>87</v>
      </c>
      <c r="G138" s="37" t="s">
        <v>88</v>
      </c>
      <c r="H138" s="20" t="s">
        <v>127</v>
      </c>
      <c r="I138" s="8" t="s">
        <v>88</v>
      </c>
      <c r="J138" s="4"/>
      <c r="K138" s="4"/>
      <c r="L138" s="4"/>
      <c r="M138" s="4"/>
      <c r="N138" s="13"/>
      <c r="O138" s="4"/>
      <c r="P138" s="4"/>
      <c r="Q138" s="4"/>
      <c r="R138" s="4"/>
      <c r="S138" s="4"/>
      <c r="T138" s="4"/>
      <c r="U138" s="4"/>
      <c r="V138" s="4"/>
      <c r="W138" s="4"/>
      <c r="X138" s="4"/>
      <c r="Y138" s="4"/>
      <c r="Z138" s="4"/>
    </row>
    <row r="139" ht="15.75" customHeight="1">
      <c r="A139" s="12" t="s">
        <v>162</v>
      </c>
      <c r="B139" s="5" t="s">
        <v>91</v>
      </c>
      <c r="C139" s="6">
        <v>1000.0</v>
      </c>
      <c r="D139" s="6">
        <f>C139*E19</f>
        <v>200000</v>
      </c>
      <c r="E139" s="5"/>
      <c r="F139" s="5"/>
      <c r="G139" s="5"/>
      <c r="H139" s="42"/>
      <c r="I139" s="8"/>
      <c r="J139" s="4"/>
      <c r="K139" s="4"/>
      <c r="L139" s="4"/>
      <c r="M139" s="4"/>
      <c r="N139" s="4"/>
      <c r="O139" s="4"/>
    </row>
    <row r="140" ht="15.75" customHeight="1">
      <c r="A140" s="12" t="s">
        <v>163</v>
      </c>
      <c r="B140" s="5" t="s">
        <v>91</v>
      </c>
      <c r="C140" s="6">
        <v>15.0</v>
      </c>
      <c r="D140" s="6">
        <f>C140*'Danh_sách_gia_vị'!J107</f>
        <v>8113.024554</v>
      </c>
      <c r="E140" s="5"/>
      <c r="F140" s="5"/>
      <c r="G140" s="5"/>
      <c r="H140" s="42"/>
      <c r="I140" s="8"/>
      <c r="J140" s="4"/>
      <c r="K140" s="4"/>
      <c r="L140" s="4"/>
      <c r="M140" s="4"/>
      <c r="N140" s="4"/>
      <c r="O140" s="4"/>
    </row>
    <row r="141" ht="15.75" customHeight="1">
      <c r="A141" s="5" t="s">
        <v>97</v>
      </c>
      <c r="B141" s="5" t="s">
        <v>91</v>
      </c>
      <c r="C141" s="6">
        <v>20.0</v>
      </c>
      <c r="D141" s="6">
        <f>C141*E17</f>
        <v>1000</v>
      </c>
      <c r="E141" s="5"/>
      <c r="F141" s="5"/>
      <c r="G141" s="5"/>
      <c r="H141" s="42"/>
      <c r="I141" s="8"/>
      <c r="J141" s="4"/>
      <c r="K141" s="4"/>
      <c r="L141" s="4"/>
      <c r="M141" s="4"/>
      <c r="N141" s="4"/>
      <c r="O141" s="4"/>
    </row>
    <row r="142" ht="15.75" customHeight="1">
      <c r="A142" s="5" t="s">
        <v>99</v>
      </c>
      <c r="B142" s="5" t="s">
        <v>100</v>
      </c>
      <c r="C142" s="6">
        <v>10.0</v>
      </c>
      <c r="D142" s="6">
        <f>C142*E6</f>
        <v>1700</v>
      </c>
      <c r="E142" s="5"/>
      <c r="F142" s="5"/>
      <c r="G142" s="5"/>
      <c r="H142" s="42"/>
      <c r="I142" s="8"/>
      <c r="J142" s="4"/>
      <c r="K142" s="4"/>
      <c r="L142" s="4"/>
      <c r="M142" s="4"/>
      <c r="N142" s="4"/>
      <c r="O142" s="4"/>
    </row>
    <row r="143" ht="15.75" customHeight="1">
      <c r="A143" s="5" t="s">
        <v>98</v>
      </c>
      <c r="B143" s="5" t="s">
        <v>93</v>
      </c>
      <c r="C143" s="6">
        <v>2.0</v>
      </c>
      <c r="D143" s="6">
        <f>C143*E5</f>
        <v>1840</v>
      </c>
      <c r="E143" s="5"/>
      <c r="F143" s="5"/>
      <c r="G143" s="5"/>
      <c r="H143" s="42"/>
      <c r="I143" s="8"/>
      <c r="J143" s="4"/>
      <c r="K143" s="4"/>
      <c r="L143" s="4"/>
      <c r="M143" s="4"/>
      <c r="N143" s="4"/>
      <c r="O143" s="4"/>
    </row>
    <row r="144" ht="15.75" customHeight="1">
      <c r="A144" s="5" t="s">
        <v>105</v>
      </c>
      <c r="B144" s="5" t="s">
        <v>93</v>
      </c>
      <c r="C144" s="6">
        <v>10.0</v>
      </c>
      <c r="D144" s="6">
        <f t="shared" ref="D144:D145" si="41">C144*E3</f>
        <v>6000</v>
      </c>
      <c r="E144" s="5"/>
      <c r="F144" s="5"/>
      <c r="G144" s="5"/>
      <c r="H144" s="42"/>
      <c r="I144" s="8"/>
      <c r="J144" s="4"/>
      <c r="K144" s="4"/>
      <c r="L144" s="4"/>
      <c r="M144" s="4"/>
      <c r="N144" s="4"/>
      <c r="O144" s="4"/>
    </row>
    <row r="145" ht="15.75" customHeight="1">
      <c r="A145" s="5" t="s">
        <v>107</v>
      </c>
      <c r="B145" s="5" t="s">
        <v>91</v>
      </c>
      <c r="C145" s="6">
        <v>20.0</v>
      </c>
      <c r="D145" s="6">
        <f t="shared" si="41"/>
        <v>1700</v>
      </c>
      <c r="E145" s="6"/>
      <c r="F145" s="5"/>
      <c r="G145" s="5"/>
      <c r="H145" s="42"/>
      <c r="I145" s="8"/>
      <c r="J145" s="4"/>
      <c r="K145" s="4"/>
      <c r="L145" s="4"/>
      <c r="M145" s="4"/>
      <c r="N145" s="4"/>
      <c r="O145" s="4"/>
    </row>
    <row r="146" ht="15.75" customHeight="1">
      <c r="A146" s="5" t="s">
        <v>144</v>
      </c>
      <c r="B146" s="5" t="s">
        <v>104</v>
      </c>
      <c r="C146" s="6">
        <v>1000.0</v>
      </c>
      <c r="D146" s="6">
        <f t="shared" ref="D146:D148" si="42">C146*E20</f>
        <v>50000</v>
      </c>
      <c r="E146" s="6"/>
      <c r="F146" s="17"/>
      <c r="G146" s="17"/>
      <c r="H146" s="43"/>
      <c r="I146" s="8"/>
      <c r="J146" s="4"/>
      <c r="K146" s="4"/>
      <c r="L146" s="4"/>
      <c r="M146" s="4"/>
      <c r="N146" s="4"/>
      <c r="O146" s="4"/>
    </row>
    <row r="147" ht="15.75" customHeight="1">
      <c r="A147" s="5" t="s">
        <v>111</v>
      </c>
      <c r="B147" s="5" t="s">
        <v>93</v>
      </c>
      <c r="C147" s="6">
        <v>10.0</v>
      </c>
      <c r="D147" s="6">
        <f t="shared" si="42"/>
        <v>7300</v>
      </c>
      <c r="E147" s="6"/>
      <c r="F147" s="17"/>
      <c r="G147" s="17"/>
      <c r="H147" s="43"/>
      <c r="I147" s="8"/>
      <c r="J147" s="4"/>
      <c r="K147" s="4"/>
      <c r="L147" s="4"/>
      <c r="M147" s="4"/>
      <c r="N147" s="4"/>
      <c r="O147" s="4"/>
    </row>
    <row r="148" ht="15.75" customHeight="1">
      <c r="A148" s="5" t="s">
        <v>113</v>
      </c>
      <c r="B148" s="5" t="s">
        <v>114</v>
      </c>
      <c r="C148" s="11">
        <v>10.0</v>
      </c>
      <c r="D148" s="6">
        <f t="shared" si="42"/>
        <v>18000</v>
      </c>
      <c r="E148" s="6"/>
      <c r="F148" s="17"/>
      <c r="G148" s="17"/>
      <c r="H148" s="43"/>
      <c r="I148" s="23"/>
      <c r="J148" s="4"/>
      <c r="K148" s="4"/>
      <c r="L148" s="4"/>
      <c r="M148" s="4"/>
      <c r="N148" s="4"/>
      <c r="O148" s="4"/>
    </row>
    <row r="149" ht="15.75" customHeight="1">
      <c r="A149" s="24" t="s">
        <v>26</v>
      </c>
      <c r="B149" s="24"/>
      <c r="C149" s="25"/>
      <c r="D149" s="25">
        <f>SUM(D139:D148)</f>
        <v>295653.0246</v>
      </c>
      <c r="E149" s="25">
        <f>D149/10</f>
        <v>29565.30246</v>
      </c>
      <c r="F149" s="44">
        <v>40000.0</v>
      </c>
      <c r="G149" s="25">
        <f>F149*1.045</f>
        <v>41800</v>
      </c>
      <c r="H149" s="44">
        <v>47000.0</v>
      </c>
      <c r="I149" s="26">
        <f>H149*1.045</f>
        <v>49115</v>
      </c>
      <c r="J149" s="4"/>
      <c r="K149" s="4"/>
      <c r="L149" s="4"/>
      <c r="M149" s="4"/>
      <c r="N149" s="4"/>
      <c r="O149" s="4"/>
    </row>
    <row r="150" ht="15.75" customHeight="1">
      <c r="A150" s="4"/>
      <c r="B150" s="4"/>
      <c r="C150" s="13"/>
      <c r="D150" s="4"/>
      <c r="E150" s="4"/>
      <c r="F150" s="4"/>
      <c r="G150" s="4"/>
      <c r="H150" s="4"/>
      <c r="I150" s="4"/>
      <c r="J150" s="4"/>
      <c r="K150" s="4"/>
      <c r="L150" s="4"/>
      <c r="M150" s="4"/>
      <c r="N150" s="4"/>
      <c r="O150" s="4"/>
    </row>
    <row r="151" ht="15.75" customHeight="1">
      <c r="A151" s="14" t="s">
        <v>164</v>
      </c>
      <c r="B151" s="8" t="s">
        <v>2</v>
      </c>
      <c r="C151" s="8" t="s">
        <v>85</v>
      </c>
      <c r="D151" s="17" t="s">
        <v>8</v>
      </c>
      <c r="E151" s="8" t="s">
        <v>86</v>
      </c>
      <c r="F151" s="18" t="s">
        <v>87</v>
      </c>
      <c r="G151" s="37" t="s">
        <v>88</v>
      </c>
      <c r="H151" s="20" t="s">
        <v>127</v>
      </c>
      <c r="I151" s="8" t="s">
        <v>88</v>
      </c>
      <c r="J151" s="4"/>
      <c r="K151" s="4"/>
      <c r="L151" s="4"/>
      <c r="M151" s="4"/>
      <c r="N151" s="4"/>
      <c r="O151" s="4"/>
    </row>
    <row r="152" ht="15.75" customHeight="1">
      <c r="A152" s="12" t="s">
        <v>162</v>
      </c>
      <c r="B152" s="5" t="s">
        <v>91</v>
      </c>
      <c r="C152" s="6">
        <v>1000.0</v>
      </c>
      <c r="D152" s="6">
        <f>C152*E19</f>
        <v>200000</v>
      </c>
      <c r="E152" s="5"/>
      <c r="F152" s="5"/>
      <c r="G152" s="5"/>
      <c r="H152" s="42"/>
      <c r="I152" s="8"/>
      <c r="J152" s="4"/>
      <c r="K152" s="4"/>
      <c r="L152" s="4"/>
      <c r="M152" s="4"/>
      <c r="N152" s="4"/>
      <c r="O152" s="4"/>
    </row>
    <row r="153" ht="15.75" customHeight="1">
      <c r="A153" s="12" t="s">
        <v>163</v>
      </c>
      <c r="B153" s="5" t="s">
        <v>91</v>
      </c>
      <c r="C153" s="6">
        <v>15.0</v>
      </c>
      <c r="D153" s="6">
        <f>C153*'Danh_sách_gia_vị'!J74</f>
        <v>4383.380952</v>
      </c>
      <c r="E153" s="5"/>
      <c r="F153" s="5"/>
      <c r="G153" s="5"/>
      <c r="H153" s="42"/>
      <c r="I153" s="8"/>
      <c r="J153" s="4"/>
      <c r="K153" s="4"/>
      <c r="L153" s="4"/>
      <c r="M153" s="4"/>
      <c r="N153" s="4"/>
      <c r="O153" s="4"/>
    </row>
    <row r="154" ht="15.75" customHeight="1">
      <c r="A154" s="5" t="s">
        <v>97</v>
      </c>
      <c r="B154" s="5" t="s">
        <v>91</v>
      </c>
      <c r="C154" s="6">
        <v>20.0</v>
      </c>
      <c r="D154" s="6">
        <f>C154*E17</f>
        <v>1000</v>
      </c>
      <c r="E154" s="5"/>
      <c r="F154" s="5"/>
      <c r="G154" s="5"/>
      <c r="H154" s="42"/>
      <c r="I154" s="8"/>
      <c r="J154" s="4"/>
      <c r="K154" s="4"/>
      <c r="L154" s="4"/>
      <c r="M154" s="4"/>
      <c r="N154" s="4"/>
      <c r="O154" s="4"/>
    </row>
    <row r="155" ht="15.75" customHeight="1">
      <c r="A155" s="5" t="s">
        <v>99</v>
      </c>
      <c r="B155" s="5" t="s">
        <v>100</v>
      </c>
      <c r="C155" s="6">
        <v>10.0</v>
      </c>
      <c r="D155" s="6">
        <f>C155*E6</f>
        <v>1700</v>
      </c>
      <c r="E155" s="5"/>
      <c r="F155" s="5"/>
      <c r="G155" s="5"/>
      <c r="H155" s="42"/>
      <c r="I155" s="8"/>
      <c r="J155" s="4"/>
      <c r="K155" s="4"/>
      <c r="L155" s="4"/>
      <c r="M155" s="4"/>
      <c r="N155" s="4"/>
      <c r="O155" s="4"/>
    </row>
    <row r="156" ht="15.75" customHeight="1">
      <c r="A156" s="5" t="s">
        <v>98</v>
      </c>
      <c r="B156" s="5" t="s">
        <v>93</v>
      </c>
      <c r="C156" s="6">
        <v>2.0</v>
      </c>
      <c r="D156" s="6">
        <f>C156*E5</f>
        <v>1840</v>
      </c>
      <c r="E156" s="5"/>
      <c r="F156" s="5"/>
      <c r="G156" s="5"/>
      <c r="H156" s="42"/>
      <c r="I156" s="8"/>
      <c r="J156" s="4"/>
      <c r="K156" s="4"/>
      <c r="L156" s="4"/>
      <c r="M156" s="4"/>
      <c r="N156" s="4"/>
      <c r="O156" s="4"/>
    </row>
    <row r="157" ht="15.75" customHeight="1">
      <c r="A157" s="5" t="s">
        <v>105</v>
      </c>
      <c r="B157" s="5" t="s">
        <v>93</v>
      </c>
      <c r="C157" s="6">
        <v>10.0</v>
      </c>
      <c r="D157" s="6">
        <f t="shared" ref="D157:D158" si="43">C157*E3</f>
        <v>6000</v>
      </c>
      <c r="E157" s="5"/>
      <c r="F157" s="5"/>
      <c r="G157" s="5"/>
      <c r="H157" s="42"/>
      <c r="I157" s="8"/>
      <c r="J157" s="4"/>
      <c r="K157" s="4"/>
      <c r="L157" s="4"/>
      <c r="M157" s="4"/>
      <c r="N157" s="4"/>
      <c r="O157" s="4"/>
    </row>
    <row r="158" ht="15.75" customHeight="1">
      <c r="A158" s="5" t="s">
        <v>107</v>
      </c>
      <c r="B158" s="5" t="s">
        <v>91</v>
      </c>
      <c r="C158" s="6">
        <v>20.0</v>
      </c>
      <c r="D158" s="6">
        <f t="shared" si="43"/>
        <v>1700</v>
      </c>
      <c r="E158" s="6"/>
      <c r="F158" s="5"/>
      <c r="G158" s="5"/>
      <c r="H158" s="42"/>
      <c r="I158" s="8"/>
      <c r="J158" s="4"/>
      <c r="K158" s="4"/>
      <c r="L158" s="4"/>
      <c r="M158" s="4"/>
      <c r="N158" s="4"/>
      <c r="O158" s="4"/>
    </row>
    <row r="159" ht="15.75" customHeight="1">
      <c r="A159" s="5" t="s">
        <v>144</v>
      </c>
      <c r="B159" s="5" t="s">
        <v>104</v>
      </c>
      <c r="C159" s="6">
        <v>1000.0</v>
      </c>
      <c r="D159" s="6">
        <f t="shared" ref="D159:D161" si="44">C159*E20</f>
        <v>50000</v>
      </c>
      <c r="E159" s="6"/>
      <c r="F159" s="17"/>
      <c r="G159" s="17"/>
      <c r="H159" s="43"/>
      <c r="I159" s="8"/>
      <c r="J159" s="4"/>
      <c r="K159" s="4"/>
      <c r="L159" s="4"/>
      <c r="M159" s="4"/>
      <c r="N159" s="4"/>
      <c r="O159" s="4"/>
    </row>
    <row r="160" ht="15.75" customHeight="1">
      <c r="A160" s="5" t="s">
        <v>111</v>
      </c>
      <c r="B160" s="5" t="s">
        <v>93</v>
      </c>
      <c r="C160" s="6">
        <v>10.0</v>
      </c>
      <c r="D160" s="6">
        <f t="shared" si="44"/>
        <v>7300</v>
      </c>
      <c r="E160" s="6"/>
      <c r="F160" s="17"/>
      <c r="G160" s="17"/>
      <c r="H160" s="43"/>
      <c r="I160" s="8"/>
      <c r="J160" s="4"/>
      <c r="K160" s="4"/>
      <c r="L160" s="4"/>
      <c r="M160" s="4"/>
      <c r="N160" s="4"/>
      <c r="O160" s="4"/>
    </row>
    <row r="161" ht="15.75" customHeight="1">
      <c r="A161" s="5" t="s">
        <v>113</v>
      </c>
      <c r="B161" s="5" t="s">
        <v>114</v>
      </c>
      <c r="C161" s="11">
        <v>10.0</v>
      </c>
      <c r="D161" s="6">
        <f t="shared" si="44"/>
        <v>18000</v>
      </c>
      <c r="E161" s="6"/>
      <c r="F161" s="17"/>
      <c r="G161" s="17"/>
      <c r="H161" s="43"/>
      <c r="I161" s="23"/>
      <c r="J161" s="4"/>
      <c r="K161" s="4"/>
      <c r="L161" s="4"/>
      <c r="M161" s="4"/>
      <c r="N161" s="4"/>
      <c r="O161" s="4"/>
    </row>
    <row r="162" ht="15.75" customHeight="1">
      <c r="A162" s="24" t="s">
        <v>26</v>
      </c>
      <c r="B162" s="24"/>
      <c r="C162" s="25"/>
      <c r="D162" s="25">
        <f>SUM(D152:D161)</f>
        <v>291923.381</v>
      </c>
      <c r="E162" s="25">
        <f>D162/10</f>
        <v>29192.3381</v>
      </c>
      <c r="F162" s="44">
        <v>40000.0</v>
      </c>
      <c r="G162" s="25">
        <f>F162*1.045</f>
        <v>41800</v>
      </c>
      <c r="H162" s="44">
        <v>47000.0</v>
      </c>
      <c r="I162" s="26">
        <f>H162*1.045</f>
        <v>49115</v>
      </c>
      <c r="J162" s="4"/>
      <c r="K162" s="4"/>
      <c r="L162" s="4"/>
      <c r="M162" s="4"/>
      <c r="N162" s="4"/>
      <c r="O162" s="4"/>
    </row>
    <row r="163" ht="15.75" customHeight="1">
      <c r="A163" s="4"/>
      <c r="B163" s="4"/>
      <c r="C163" s="13"/>
      <c r="D163" s="4"/>
      <c r="E163" s="4"/>
      <c r="F163" s="4"/>
      <c r="G163" s="4"/>
      <c r="H163" s="4"/>
      <c r="I163" s="4"/>
      <c r="J163" s="4"/>
      <c r="K163" s="4"/>
      <c r="L163" s="4"/>
      <c r="M163" s="4"/>
      <c r="N163" s="4"/>
      <c r="O163" s="4"/>
    </row>
    <row r="164" ht="15.75" customHeight="1">
      <c r="A164" s="14" t="s">
        <v>165</v>
      </c>
      <c r="B164" s="8" t="s">
        <v>2</v>
      </c>
      <c r="C164" s="8" t="s">
        <v>85</v>
      </c>
      <c r="D164" s="17" t="s">
        <v>8</v>
      </c>
      <c r="E164" s="8" t="s">
        <v>86</v>
      </c>
      <c r="F164" s="18" t="s">
        <v>87</v>
      </c>
      <c r="G164" s="37" t="s">
        <v>88</v>
      </c>
      <c r="H164" s="20" t="s">
        <v>127</v>
      </c>
      <c r="I164" s="8" t="s">
        <v>88</v>
      </c>
      <c r="J164" s="4"/>
      <c r="K164" s="4"/>
      <c r="L164" s="4"/>
      <c r="M164" s="4"/>
      <c r="N164" s="4"/>
      <c r="O164" s="4"/>
    </row>
    <row r="165" ht="15.75" customHeight="1">
      <c r="A165" s="12" t="s">
        <v>166</v>
      </c>
      <c r="B165" s="5" t="s">
        <v>91</v>
      </c>
      <c r="C165" s="11">
        <v>1000.0</v>
      </c>
      <c r="D165" s="6">
        <f>C165*E11</f>
        <v>190000</v>
      </c>
      <c r="E165" s="5"/>
      <c r="F165" s="5"/>
      <c r="G165" s="5"/>
      <c r="H165" s="42"/>
      <c r="I165" s="8"/>
      <c r="J165" s="4"/>
      <c r="K165" s="4"/>
      <c r="L165" s="4"/>
      <c r="M165" s="4"/>
      <c r="N165" s="4"/>
      <c r="O165" s="4"/>
    </row>
    <row r="166" ht="15.75" customHeight="1">
      <c r="A166" s="12" t="s">
        <v>160</v>
      </c>
      <c r="B166" s="5" t="s">
        <v>91</v>
      </c>
      <c r="C166" s="6">
        <v>15.0</v>
      </c>
      <c r="D166" s="6">
        <f>C166*'Danh_sách_gia_vị'!J95</f>
        <v>8375.936768</v>
      </c>
      <c r="E166" s="5"/>
      <c r="F166" s="5"/>
      <c r="G166" s="5"/>
      <c r="H166" s="42"/>
      <c r="I166" s="8"/>
      <c r="J166" s="4"/>
      <c r="K166" s="4"/>
      <c r="L166" s="4"/>
      <c r="M166" s="4"/>
      <c r="N166" s="4"/>
      <c r="O166" s="4"/>
    </row>
    <row r="167" ht="15.75" customHeight="1">
      <c r="A167" s="5" t="s">
        <v>97</v>
      </c>
      <c r="B167" s="5" t="s">
        <v>91</v>
      </c>
      <c r="C167" s="6">
        <v>20.0</v>
      </c>
      <c r="D167" s="6">
        <f>C167*E17</f>
        <v>1000</v>
      </c>
      <c r="E167" s="5"/>
      <c r="F167" s="5"/>
      <c r="G167" s="5"/>
      <c r="H167" s="42"/>
      <c r="I167" s="8"/>
      <c r="J167" s="4"/>
      <c r="K167" s="4"/>
      <c r="L167" s="4"/>
      <c r="M167" s="4"/>
      <c r="N167" s="4"/>
      <c r="O167" s="4"/>
    </row>
    <row r="168" ht="15.75" customHeight="1">
      <c r="A168" s="5" t="s">
        <v>99</v>
      </c>
      <c r="B168" s="5" t="s">
        <v>100</v>
      </c>
      <c r="C168" s="6">
        <v>10.0</v>
      </c>
      <c r="D168" s="6">
        <f>C168*E6</f>
        <v>1700</v>
      </c>
      <c r="E168" s="5"/>
      <c r="F168" s="5"/>
      <c r="G168" s="5"/>
      <c r="H168" s="42"/>
      <c r="I168" s="8"/>
      <c r="J168" s="4"/>
      <c r="K168" s="4"/>
      <c r="L168" s="4"/>
      <c r="M168" s="4"/>
      <c r="N168" s="4"/>
      <c r="O168" s="4"/>
    </row>
    <row r="169" ht="15.75" customHeight="1">
      <c r="A169" s="5" t="s">
        <v>98</v>
      </c>
      <c r="B169" s="5" t="s">
        <v>93</v>
      </c>
      <c r="C169" s="6">
        <v>2.0</v>
      </c>
      <c r="D169" s="6">
        <f>C169*E5</f>
        <v>1840</v>
      </c>
      <c r="E169" s="5"/>
      <c r="F169" s="5"/>
      <c r="G169" s="5"/>
      <c r="H169" s="42"/>
      <c r="I169" s="8"/>
      <c r="J169" s="4"/>
      <c r="K169" s="4"/>
      <c r="L169" s="4"/>
      <c r="M169" s="4"/>
      <c r="N169" s="4"/>
      <c r="O169" s="4"/>
    </row>
    <row r="170" ht="15.75" customHeight="1">
      <c r="A170" s="5" t="s">
        <v>105</v>
      </c>
      <c r="B170" s="5" t="s">
        <v>93</v>
      </c>
      <c r="C170" s="6">
        <v>10.0</v>
      </c>
      <c r="D170" s="6">
        <f>C170*E3</f>
        <v>6000</v>
      </c>
      <c r="E170" s="5"/>
      <c r="F170" s="5"/>
      <c r="G170" s="5"/>
      <c r="H170" s="42"/>
      <c r="I170" s="8"/>
      <c r="J170" s="4"/>
      <c r="K170" s="4"/>
      <c r="L170" s="4"/>
      <c r="M170" s="4"/>
      <c r="N170" s="4"/>
      <c r="O170" s="4"/>
    </row>
    <row r="171" ht="15.75" customHeight="1">
      <c r="A171" s="5" t="s">
        <v>107</v>
      </c>
      <c r="B171" s="5" t="s">
        <v>91</v>
      </c>
      <c r="C171" s="6">
        <v>20.0</v>
      </c>
      <c r="D171" s="6">
        <f>C171*E17</f>
        <v>1000</v>
      </c>
      <c r="E171" s="6"/>
      <c r="F171" s="5"/>
      <c r="G171" s="5"/>
      <c r="H171" s="42"/>
      <c r="I171" s="8"/>
      <c r="J171" s="4"/>
      <c r="K171" s="4"/>
      <c r="L171" s="4"/>
      <c r="M171" s="4"/>
      <c r="N171" s="4"/>
      <c r="O171" s="4"/>
    </row>
    <row r="172" ht="15.75" customHeight="1">
      <c r="A172" s="5" t="s">
        <v>144</v>
      </c>
      <c r="B172" s="5" t="s">
        <v>104</v>
      </c>
      <c r="C172" s="6">
        <v>1000.0</v>
      </c>
      <c r="D172" s="6">
        <f t="shared" ref="D172:D174" si="45">C172*E20</f>
        <v>50000</v>
      </c>
      <c r="E172" s="6"/>
      <c r="F172" s="17"/>
      <c r="G172" s="17"/>
      <c r="H172" s="43"/>
      <c r="I172" s="8"/>
      <c r="J172" s="4"/>
      <c r="K172" s="4"/>
      <c r="L172" s="4"/>
      <c r="M172" s="4"/>
      <c r="N172" s="4"/>
      <c r="O172" s="4"/>
    </row>
    <row r="173" ht="15.75" customHeight="1">
      <c r="A173" s="5" t="s">
        <v>111</v>
      </c>
      <c r="B173" s="5" t="s">
        <v>93</v>
      </c>
      <c r="C173" s="6">
        <v>10.0</v>
      </c>
      <c r="D173" s="6">
        <f t="shared" si="45"/>
        <v>7300</v>
      </c>
      <c r="E173" s="6"/>
      <c r="F173" s="17"/>
      <c r="G173" s="17"/>
      <c r="H173" s="43"/>
      <c r="I173" s="8"/>
      <c r="J173" s="4"/>
      <c r="K173" s="4"/>
      <c r="L173" s="4"/>
      <c r="M173" s="4"/>
      <c r="N173" s="4"/>
      <c r="O173" s="4"/>
    </row>
    <row r="174" ht="15.75" customHeight="1">
      <c r="A174" s="5" t="s">
        <v>113</v>
      </c>
      <c r="B174" s="5" t="s">
        <v>114</v>
      </c>
      <c r="C174" s="11">
        <v>10.0</v>
      </c>
      <c r="D174" s="6">
        <f t="shared" si="45"/>
        <v>18000</v>
      </c>
      <c r="E174" s="6"/>
      <c r="F174" s="17"/>
      <c r="G174" s="17"/>
      <c r="H174" s="43"/>
      <c r="I174" s="23"/>
      <c r="J174" s="4"/>
      <c r="K174" s="4"/>
      <c r="L174" s="4"/>
      <c r="M174" s="4"/>
      <c r="N174" s="4"/>
      <c r="O174" s="4"/>
    </row>
    <row r="175" ht="15.75" customHeight="1">
      <c r="A175" s="24" t="s">
        <v>26</v>
      </c>
      <c r="B175" s="24"/>
      <c r="C175" s="25"/>
      <c r="D175" s="25">
        <f>SUM(D165:D174)</f>
        <v>285215.9368</v>
      </c>
      <c r="E175" s="25">
        <f>D175/10</f>
        <v>28521.59368</v>
      </c>
      <c r="F175" s="44">
        <v>40000.0</v>
      </c>
      <c r="G175" s="25">
        <f>F175*1.045</f>
        <v>41800</v>
      </c>
      <c r="H175" s="44">
        <v>47000.0</v>
      </c>
      <c r="I175" s="26">
        <f>H175*1.045</f>
        <v>49115</v>
      </c>
      <c r="J175" s="4"/>
      <c r="K175" s="4"/>
      <c r="L175" s="4"/>
      <c r="M175" s="4"/>
      <c r="N175" s="4"/>
      <c r="O175" s="4"/>
    </row>
    <row r="176" ht="15.75" customHeight="1">
      <c r="A176" s="4"/>
      <c r="B176" s="4"/>
      <c r="C176" s="13"/>
      <c r="D176" s="4"/>
      <c r="E176" s="4"/>
      <c r="F176" s="4"/>
      <c r="G176" s="4"/>
      <c r="H176" s="4"/>
      <c r="I176" s="4"/>
      <c r="J176" s="4"/>
      <c r="K176" s="4"/>
      <c r="L176" s="4"/>
      <c r="M176" s="4"/>
      <c r="N176" s="4"/>
      <c r="O176" s="4"/>
    </row>
    <row r="177" ht="15.75" customHeight="1">
      <c r="A177" s="4"/>
      <c r="B177" s="4"/>
      <c r="C177" s="13"/>
      <c r="D177" s="4"/>
      <c r="E177" s="4"/>
      <c r="F177" s="4"/>
      <c r="G177" s="4"/>
      <c r="H177" s="4"/>
      <c r="I177" s="4"/>
      <c r="J177" s="4"/>
      <c r="K177" s="4"/>
      <c r="L177" s="4"/>
      <c r="M177" s="4"/>
      <c r="N177" s="4"/>
      <c r="O177" s="4"/>
    </row>
    <row r="178" ht="15.75" customHeight="1">
      <c r="A178" s="4"/>
      <c r="B178" s="4"/>
      <c r="C178" s="13"/>
      <c r="D178" s="4"/>
      <c r="E178" s="4"/>
      <c r="F178" s="4"/>
      <c r="G178" s="4"/>
      <c r="H178" s="4"/>
      <c r="I178" s="4"/>
      <c r="J178" s="4"/>
      <c r="K178" s="4"/>
      <c r="L178" s="4"/>
      <c r="M178" s="4"/>
      <c r="N178" s="4"/>
      <c r="O178" s="4"/>
    </row>
    <row r="179" ht="15.75" customHeight="1">
      <c r="A179" s="4"/>
      <c r="B179" s="4"/>
      <c r="C179" s="13"/>
      <c r="D179" s="4"/>
      <c r="E179" s="4"/>
      <c r="F179" s="4"/>
      <c r="G179" s="4"/>
      <c r="H179" s="4"/>
      <c r="I179" s="4"/>
      <c r="J179" s="4"/>
      <c r="K179" s="4"/>
      <c r="L179" s="4"/>
      <c r="M179" s="4"/>
      <c r="N179" s="4"/>
      <c r="O179" s="4"/>
    </row>
    <row r="180" ht="15.75" customHeight="1">
      <c r="A180" s="4"/>
      <c r="B180" s="4"/>
      <c r="C180" s="13"/>
      <c r="D180" s="4"/>
      <c r="E180" s="4"/>
      <c r="F180" s="4"/>
      <c r="G180" s="4"/>
      <c r="H180" s="4"/>
      <c r="I180" s="4"/>
      <c r="J180" s="4"/>
      <c r="K180" s="4"/>
      <c r="L180" s="4"/>
      <c r="M180" s="4"/>
      <c r="N180" s="4"/>
      <c r="O180" s="4"/>
    </row>
    <row r="181" ht="15.75" customHeight="1">
      <c r="A181" s="4"/>
      <c r="B181" s="4"/>
      <c r="C181" s="13"/>
      <c r="D181" s="4"/>
      <c r="E181" s="4"/>
      <c r="F181" s="4"/>
      <c r="G181" s="4"/>
      <c r="H181" s="4"/>
      <c r="I181" s="4"/>
      <c r="J181" s="4"/>
      <c r="K181" s="4"/>
      <c r="L181" s="4"/>
      <c r="M181" s="4"/>
      <c r="N181" s="4"/>
      <c r="O181" s="4"/>
    </row>
    <row r="182" ht="15.75" customHeight="1">
      <c r="A182" s="4"/>
      <c r="B182" s="4"/>
      <c r="C182" s="13"/>
      <c r="D182" s="4"/>
      <c r="E182" s="4"/>
      <c r="F182" s="4"/>
      <c r="G182" s="4"/>
      <c r="H182" s="4"/>
      <c r="I182" s="4"/>
      <c r="J182" s="4"/>
      <c r="K182" s="4"/>
      <c r="L182" s="4"/>
      <c r="M182" s="4"/>
      <c r="N182" s="4"/>
      <c r="O182" s="4"/>
    </row>
    <row r="183" ht="15.75" customHeight="1">
      <c r="A183" s="4"/>
      <c r="B183" s="4"/>
      <c r="C183" s="13"/>
      <c r="D183" s="4"/>
      <c r="E183" s="4"/>
      <c r="F183" s="4"/>
      <c r="G183" s="4"/>
      <c r="H183" s="4"/>
      <c r="I183" s="4"/>
      <c r="J183" s="4"/>
      <c r="K183" s="4"/>
      <c r="L183" s="4"/>
      <c r="M183" s="4"/>
      <c r="N183" s="4"/>
      <c r="O183" s="4"/>
    </row>
    <row r="184" ht="15.75" customHeight="1">
      <c r="A184" s="4"/>
      <c r="B184" s="4"/>
      <c r="C184" s="13"/>
      <c r="D184" s="4"/>
      <c r="E184" s="4"/>
      <c r="F184" s="4"/>
      <c r="G184" s="4"/>
      <c r="H184" s="4"/>
      <c r="I184" s="4"/>
      <c r="J184" s="4"/>
      <c r="K184" s="4"/>
      <c r="L184" s="4"/>
      <c r="M184" s="4"/>
      <c r="N184" s="4"/>
      <c r="O184" s="4"/>
    </row>
    <row r="185" ht="15.75" customHeight="1">
      <c r="A185" s="4"/>
      <c r="B185" s="4"/>
      <c r="C185" s="13"/>
      <c r="D185" s="4"/>
      <c r="E185" s="4"/>
      <c r="F185" s="4"/>
      <c r="G185" s="4"/>
      <c r="H185" s="4"/>
      <c r="I185" s="4"/>
      <c r="J185" s="4"/>
      <c r="K185" s="4"/>
      <c r="L185" s="4"/>
      <c r="M185" s="4"/>
      <c r="N185" s="4"/>
      <c r="O185" s="4"/>
    </row>
    <row r="186" ht="15.75" customHeight="1">
      <c r="A186" s="4"/>
      <c r="B186" s="4"/>
      <c r="C186" s="13"/>
      <c r="D186" s="4"/>
      <c r="E186" s="4"/>
      <c r="F186" s="4"/>
      <c r="G186" s="4"/>
      <c r="H186" s="4"/>
      <c r="I186" s="4"/>
      <c r="J186" s="4"/>
      <c r="K186" s="4"/>
      <c r="L186" s="4"/>
      <c r="M186" s="4"/>
      <c r="N186" s="4"/>
      <c r="O186" s="4"/>
    </row>
    <row r="187" ht="15.75" customHeight="1">
      <c r="A187" s="4"/>
      <c r="B187" s="4"/>
      <c r="C187" s="13"/>
      <c r="D187" s="4"/>
      <c r="E187" s="4"/>
      <c r="F187" s="4"/>
      <c r="G187" s="4"/>
      <c r="H187" s="4"/>
      <c r="I187" s="4"/>
      <c r="J187" s="4"/>
      <c r="K187" s="4"/>
      <c r="L187" s="4"/>
      <c r="M187" s="4"/>
      <c r="N187" s="4"/>
      <c r="O187" s="4"/>
    </row>
    <row r="188" ht="15.75" customHeight="1">
      <c r="A188" s="4"/>
      <c r="B188" s="4"/>
      <c r="C188" s="13"/>
      <c r="D188" s="4"/>
      <c r="E188" s="4"/>
      <c r="F188" s="4"/>
      <c r="G188" s="4"/>
      <c r="H188" s="4"/>
      <c r="I188" s="4"/>
      <c r="J188" s="4"/>
      <c r="K188" s="4"/>
      <c r="L188" s="4"/>
      <c r="M188" s="4"/>
      <c r="N188" s="4"/>
      <c r="O188" s="4"/>
    </row>
    <row r="189" ht="15.75" customHeight="1">
      <c r="A189" s="4"/>
      <c r="B189" s="4"/>
      <c r="C189" s="13"/>
      <c r="D189" s="4"/>
      <c r="E189" s="4"/>
      <c r="F189" s="4"/>
      <c r="G189" s="4"/>
      <c r="H189" s="4"/>
      <c r="I189" s="4"/>
      <c r="J189" s="4"/>
      <c r="K189" s="4"/>
      <c r="L189" s="4"/>
      <c r="M189" s="4"/>
      <c r="N189" s="4"/>
      <c r="O189" s="4"/>
    </row>
    <row r="190" ht="15.75" customHeight="1">
      <c r="A190" s="4"/>
      <c r="B190" s="4"/>
      <c r="C190" s="13"/>
      <c r="D190" s="4"/>
      <c r="E190" s="4"/>
      <c r="F190" s="4"/>
      <c r="G190" s="4"/>
      <c r="H190" s="4"/>
      <c r="I190" s="4"/>
      <c r="J190" s="4"/>
      <c r="K190" s="4"/>
      <c r="L190" s="4"/>
      <c r="M190" s="4"/>
      <c r="N190" s="4"/>
      <c r="O190" s="4"/>
    </row>
    <row r="191" ht="15.75" customHeight="1">
      <c r="A191" s="4"/>
      <c r="B191" s="4"/>
      <c r="C191" s="13"/>
      <c r="D191" s="4"/>
      <c r="E191" s="4"/>
      <c r="F191" s="4"/>
      <c r="G191" s="4"/>
      <c r="H191" s="4"/>
      <c r="I191" s="4"/>
      <c r="J191" s="4"/>
      <c r="K191" s="4"/>
      <c r="L191" s="4"/>
      <c r="M191" s="4"/>
      <c r="N191" s="4"/>
      <c r="O191" s="4"/>
    </row>
    <row r="192" ht="15.75" customHeight="1">
      <c r="A192" s="4"/>
      <c r="B192" s="4"/>
      <c r="C192" s="13"/>
      <c r="D192" s="4"/>
      <c r="E192" s="4"/>
      <c r="F192" s="4"/>
      <c r="G192" s="4"/>
      <c r="H192" s="4"/>
      <c r="I192" s="4"/>
      <c r="J192" s="4"/>
      <c r="K192" s="4"/>
      <c r="L192" s="4"/>
      <c r="M192" s="4"/>
      <c r="N192" s="4"/>
      <c r="O192" s="4"/>
    </row>
    <row r="193" ht="15.75" customHeight="1">
      <c r="A193" s="4"/>
      <c r="B193" s="4"/>
      <c r="C193" s="13"/>
      <c r="D193" s="4"/>
      <c r="E193" s="4"/>
      <c r="F193" s="4"/>
      <c r="G193" s="4"/>
      <c r="H193" s="4"/>
      <c r="I193" s="4"/>
      <c r="J193" s="4"/>
      <c r="K193" s="4"/>
      <c r="L193" s="4"/>
      <c r="M193" s="4"/>
      <c r="N193" s="4"/>
      <c r="O193" s="4"/>
    </row>
    <row r="194" ht="15.75" customHeight="1">
      <c r="A194" s="4"/>
      <c r="B194" s="4"/>
      <c r="C194" s="13"/>
      <c r="D194" s="4"/>
      <c r="E194" s="4"/>
      <c r="F194" s="4"/>
      <c r="G194" s="4"/>
      <c r="H194" s="4"/>
      <c r="I194" s="4"/>
      <c r="J194" s="4"/>
      <c r="K194" s="4"/>
      <c r="L194" s="4"/>
      <c r="M194" s="4"/>
      <c r="N194" s="4"/>
      <c r="O194" s="4"/>
    </row>
    <row r="195" ht="15.75" customHeight="1">
      <c r="A195" s="4"/>
      <c r="B195" s="4"/>
      <c r="C195" s="13"/>
      <c r="D195" s="4"/>
      <c r="E195" s="4"/>
      <c r="F195" s="4"/>
      <c r="G195" s="4"/>
      <c r="H195" s="4"/>
      <c r="I195" s="4"/>
      <c r="J195" s="4"/>
      <c r="K195" s="4"/>
      <c r="L195" s="4"/>
      <c r="M195" s="4"/>
      <c r="N195" s="4"/>
      <c r="O195" s="4"/>
    </row>
    <row r="196" ht="15.75" customHeight="1">
      <c r="A196" s="4"/>
      <c r="B196" s="4"/>
      <c r="C196" s="13"/>
      <c r="D196" s="4"/>
      <c r="E196" s="4"/>
      <c r="F196" s="4"/>
      <c r="G196" s="4"/>
      <c r="H196" s="4"/>
      <c r="I196" s="4"/>
      <c r="J196" s="4"/>
      <c r="K196" s="4"/>
      <c r="L196" s="4"/>
      <c r="M196" s="4"/>
      <c r="N196" s="4"/>
      <c r="O196" s="4"/>
    </row>
    <row r="197" ht="15.75" customHeight="1">
      <c r="A197" s="4"/>
      <c r="B197" s="4"/>
      <c r="C197" s="13"/>
      <c r="D197" s="4"/>
      <c r="E197" s="4"/>
      <c r="F197" s="4"/>
      <c r="G197" s="4"/>
      <c r="H197" s="4"/>
      <c r="I197" s="4"/>
      <c r="J197" s="4"/>
      <c r="K197" s="4"/>
      <c r="L197" s="4"/>
      <c r="M197" s="4"/>
      <c r="N197" s="4"/>
      <c r="O197" s="4"/>
    </row>
    <row r="198" ht="15.75" customHeight="1">
      <c r="A198" s="4"/>
      <c r="B198" s="4"/>
      <c r="C198" s="13"/>
      <c r="D198" s="4"/>
      <c r="E198" s="4"/>
      <c r="F198" s="4"/>
      <c r="G198" s="4"/>
      <c r="H198" s="4"/>
      <c r="I198" s="4"/>
      <c r="J198" s="4"/>
      <c r="K198" s="4"/>
      <c r="L198" s="4"/>
      <c r="M198" s="4"/>
      <c r="N198" s="4"/>
      <c r="O198" s="4"/>
    </row>
    <row r="199" ht="15.75" customHeight="1">
      <c r="A199" s="4"/>
      <c r="B199" s="4"/>
      <c r="C199" s="13"/>
      <c r="D199" s="4"/>
      <c r="E199" s="4"/>
      <c r="F199" s="4"/>
      <c r="G199" s="4"/>
      <c r="H199" s="4"/>
      <c r="I199" s="4"/>
      <c r="J199" s="4"/>
      <c r="K199" s="4"/>
      <c r="L199" s="4"/>
      <c r="M199" s="4"/>
      <c r="N199" s="4"/>
      <c r="O199" s="4"/>
    </row>
    <row r="200" ht="15.75" customHeight="1">
      <c r="A200" s="4"/>
      <c r="B200" s="4"/>
      <c r="C200" s="13"/>
      <c r="D200" s="4"/>
      <c r="E200" s="4"/>
      <c r="F200" s="4"/>
      <c r="G200" s="4"/>
      <c r="H200" s="4"/>
      <c r="I200" s="4"/>
      <c r="J200" s="4"/>
      <c r="K200" s="4"/>
      <c r="L200" s="4"/>
      <c r="M200" s="4"/>
      <c r="N200" s="4"/>
      <c r="O200" s="4"/>
    </row>
    <row r="201" ht="15.75" customHeight="1">
      <c r="A201" s="4"/>
      <c r="B201" s="4"/>
      <c r="C201" s="13"/>
      <c r="D201" s="4"/>
      <c r="E201" s="4"/>
      <c r="F201" s="4"/>
      <c r="G201" s="4"/>
      <c r="H201" s="4"/>
      <c r="I201" s="4"/>
      <c r="J201" s="4"/>
      <c r="K201" s="4"/>
      <c r="L201" s="4"/>
      <c r="M201" s="4"/>
      <c r="N201" s="4"/>
      <c r="O201" s="4"/>
    </row>
    <row r="202" ht="15.75" customHeight="1">
      <c r="A202" s="4"/>
      <c r="B202" s="4"/>
      <c r="C202" s="13"/>
      <c r="D202" s="4"/>
      <c r="E202" s="4"/>
      <c r="F202" s="4"/>
      <c r="G202" s="4"/>
      <c r="H202" s="4"/>
      <c r="I202" s="4"/>
      <c r="J202" s="4"/>
      <c r="K202" s="4"/>
      <c r="L202" s="4"/>
      <c r="M202" s="4"/>
      <c r="N202" s="4"/>
      <c r="O202" s="4"/>
    </row>
    <row r="203" ht="15.75" customHeight="1">
      <c r="A203" s="4"/>
      <c r="B203" s="4"/>
      <c r="C203" s="13"/>
      <c r="D203" s="4"/>
      <c r="E203" s="4"/>
      <c r="F203" s="4"/>
      <c r="G203" s="4"/>
      <c r="H203" s="4"/>
      <c r="I203" s="4"/>
      <c r="J203" s="4"/>
      <c r="K203" s="4"/>
      <c r="L203" s="4"/>
      <c r="M203" s="4"/>
      <c r="N203" s="4"/>
      <c r="O203" s="4"/>
    </row>
    <row r="204" ht="15.75" customHeight="1">
      <c r="A204" s="4"/>
      <c r="B204" s="4"/>
      <c r="C204" s="13"/>
      <c r="D204" s="4"/>
      <c r="E204" s="4"/>
      <c r="F204" s="4"/>
      <c r="G204" s="4"/>
      <c r="H204" s="4"/>
      <c r="I204" s="4"/>
      <c r="J204" s="4"/>
      <c r="K204" s="4"/>
      <c r="L204" s="4"/>
      <c r="M204" s="4"/>
      <c r="N204" s="4"/>
      <c r="O204" s="4"/>
    </row>
    <row r="205" ht="15.75" customHeight="1">
      <c r="A205" s="4"/>
      <c r="B205" s="4"/>
      <c r="C205" s="13"/>
      <c r="D205" s="4"/>
      <c r="E205" s="4"/>
      <c r="F205" s="4"/>
      <c r="G205" s="4"/>
      <c r="H205" s="4"/>
      <c r="I205" s="4"/>
      <c r="J205" s="4"/>
      <c r="K205" s="4"/>
      <c r="L205" s="4"/>
      <c r="M205" s="4"/>
      <c r="N205" s="13"/>
      <c r="O205" s="4"/>
      <c r="P205" s="4"/>
      <c r="Q205" s="4"/>
      <c r="R205" s="4"/>
      <c r="S205" s="4"/>
      <c r="T205" s="4"/>
      <c r="U205" s="4"/>
      <c r="V205" s="4"/>
      <c r="W205" s="4"/>
      <c r="X205" s="4"/>
      <c r="Y205" s="4"/>
      <c r="Z205" s="4"/>
    </row>
    <row r="206" ht="15.75" customHeight="1">
      <c r="A206" s="4"/>
      <c r="B206" s="4"/>
      <c r="C206" s="13"/>
      <c r="D206" s="4"/>
      <c r="E206" s="4"/>
      <c r="F206" s="4"/>
      <c r="G206" s="4"/>
      <c r="H206" s="4"/>
      <c r="I206" s="4"/>
      <c r="J206" s="4"/>
      <c r="K206" s="4"/>
      <c r="L206" s="4"/>
      <c r="M206" s="4"/>
      <c r="N206" s="13"/>
      <c r="O206" s="4"/>
      <c r="P206" s="4"/>
      <c r="Q206" s="4"/>
      <c r="R206" s="4"/>
      <c r="S206" s="4"/>
      <c r="T206" s="4"/>
      <c r="U206" s="4"/>
      <c r="V206" s="4"/>
      <c r="W206" s="4"/>
      <c r="X206" s="4"/>
      <c r="Y206" s="4"/>
      <c r="Z206" s="4"/>
    </row>
    <row r="207" ht="15.75" customHeight="1">
      <c r="A207" s="4"/>
      <c r="B207" s="4"/>
      <c r="C207" s="13"/>
      <c r="D207" s="4"/>
      <c r="E207" s="4"/>
      <c r="F207" s="4"/>
      <c r="G207" s="4"/>
      <c r="H207" s="4"/>
      <c r="I207" s="4"/>
      <c r="J207" s="4"/>
      <c r="K207" s="4"/>
      <c r="L207" s="4"/>
      <c r="M207" s="4"/>
      <c r="N207" s="13"/>
      <c r="O207" s="4"/>
      <c r="P207" s="4"/>
      <c r="Q207" s="4"/>
      <c r="R207" s="4"/>
      <c r="S207" s="4"/>
      <c r="T207" s="4"/>
      <c r="U207" s="4"/>
      <c r="V207" s="4"/>
      <c r="W207" s="4"/>
      <c r="X207" s="4"/>
      <c r="Y207" s="4"/>
      <c r="Z207" s="4"/>
    </row>
    <row r="208" ht="15.75" customHeight="1">
      <c r="A208" s="4"/>
      <c r="B208" s="4"/>
      <c r="C208" s="13"/>
      <c r="D208" s="4"/>
      <c r="E208" s="4"/>
      <c r="F208" s="4"/>
      <c r="G208" s="4"/>
      <c r="H208" s="4"/>
      <c r="I208" s="4"/>
      <c r="J208" s="4"/>
      <c r="K208" s="4"/>
      <c r="L208" s="4"/>
      <c r="M208" s="4"/>
      <c r="N208" s="13"/>
      <c r="O208" s="4"/>
      <c r="P208" s="4"/>
      <c r="Q208" s="4"/>
      <c r="R208" s="4"/>
      <c r="S208" s="4"/>
      <c r="T208" s="4"/>
      <c r="U208" s="4"/>
      <c r="V208" s="4"/>
      <c r="W208" s="4"/>
      <c r="X208" s="4"/>
      <c r="Y208" s="4"/>
      <c r="Z208" s="4"/>
    </row>
    <row r="209" ht="15.75" customHeight="1">
      <c r="A209" s="4"/>
      <c r="B209" s="4"/>
      <c r="C209" s="13"/>
      <c r="D209" s="4"/>
      <c r="E209" s="4"/>
      <c r="F209" s="4"/>
      <c r="G209" s="4"/>
      <c r="H209" s="4"/>
      <c r="I209" s="4"/>
      <c r="J209" s="4"/>
      <c r="K209" s="4"/>
      <c r="L209" s="4"/>
      <c r="M209" s="4"/>
      <c r="N209" s="13"/>
      <c r="O209" s="4"/>
      <c r="P209" s="4"/>
      <c r="Q209" s="4"/>
      <c r="R209" s="4"/>
      <c r="S209" s="4"/>
      <c r="T209" s="4"/>
      <c r="U209" s="4"/>
      <c r="V209" s="4"/>
      <c r="W209" s="4"/>
      <c r="X209" s="4"/>
      <c r="Y209" s="4"/>
      <c r="Z209" s="4"/>
    </row>
    <row r="210" ht="15.75" customHeight="1">
      <c r="A210" s="4"/>
      <c r="B210" s="4"/>
      <c r="C210" s="13"/>
      <c r="D210" s="4"/>
      <c r="E210" s="4"/>
      <c r="F210" s="4"/>
      <c r="G210" s="4"/>
      <c r="H210" s="4"/>
      <c r="I210" s="4"/>
      <c r="J210" s="4"/>
      <c r="K210" s="4"/>
      <c r="L210" s="4"/>
      <c r="M210" s="4"/>
      <c r="N210" s="13"/>
      <c r="O210" s="4"/>
      <c r="P210" s="4"/>
      <c r="Q210" s="4"/>
      <c r="R210" s="4"/>
      <c r="S210" s="4"/>
      <c r="T210" s="4"/>
      <c r="U210" s="4"/>
      <c r="V210" s="4"/>
      <c r="W210" s="4"/>
      <c r="X210" s="4"/>
      <c r="Y210" s="4"/>
      <c r="Z210" s="4"/>
    </row>
    <row r="211" ht="15.75" customHeight="1">
      <c r="A211" s="4"/>
      <c r="B211" s="4"/>
      <c r="C211" s="13"/>
      <c r="D211" s="4"/>
      <c r="E211" s="4"/>
      <c r="F211" s="4"/>
      <c r="G211" s="4"/>
      <c r="H211" s="4"/>
      <c r="I211" s="4"/>
      <c r="J211" s="4"/>
      <c r="K211" s="4"/>
      <c r="L211" s="4"/>
      <c r="M211" s="4"/>
      <c r="N211" s="13"/>
      <c r="O211" s="4"/>
      <c r="P211" s="4"/>
      <c r="Q211" s="4"/>
      <c r="R211" s="4"/>
      <c r="S211" s="4"/>
      <c r="T211" s="4"/>
      <c r="U211" s="4"/>
      <c r="V211" s="4"/>
      <c r="W211" s="4"/>
      <c r="X211" s="4"/>
      <c r="Y211" s="4"/>
      <c r="Z211" s="4"/>
    </row>
    <row r="212" ht="15.75" customHeight="1">
      <c r="A212" s="4"/>
      <c r="B212" s="4"/>
      <c r="C212" s="13"/>
      <c r="D212" s="4"/>
      <c r="E212" s="4"/>
      <c r="F212" s="4"/>
      <c r="G212" s="4"/>
      <c r="H212" s="4"/>
      <c r="I212" s="4"/>
      <c r="J212" s="4"/>
      <c r="K212" s="4"/>
      <c r="L212" s="4"/>
      <c r="M212" s="4"/>
      <c r="N212" s="13"/>
      <c r="O212" s="4"/>
      <c r="P212" s="4"/>
      <c r="Q212" s="4"/>
      <c r="R212" s="4"/>
      <c r="S212" s="4"/>
      <c r="T212" s="4"/>
      <c r="U212" s="4"/>
      <c r="V212" s="4"/>
      <c r="W212" s="4"/>
      <c r="X212" s="4"/>
      <c r="Y212" s="4"/>
      <c r="Z212" s="4"/>
    </row>
    <row r="213" ht="15.75" customHeight="1">
      <c r="A213" s="4"/>
      <c r="B213" s="4"/>
      <c r="C213" s="13"/>
      <c r="D213" s="4"/>
      <c r="E213" s="4"/>
      <c r="F213" s="4"/>
      <c r="G213" s="4"/>
      <c r="H213" s="4"/>
      <c r="I213" s="4"/>
      <c r="J213" s="4"/>
      <c r="K213" s="4"/>
      <c r="L213" s="4"/>
      <c r="M213" s="4"/>
      <c r="N213" s="13"/>
      <c r="O213" s="4"/>
      <c r="P213" s="4"/>
      <c r="Q213" s="4"/>
      <c r="R213" s="4"/>
      <c r="S213" s="4"/>
      <c r="T213" s="4"/>
      <c r="U213" s="4"/>
      <c r="V213" s="4"/>
      <c r="W213" s="4"/>
      <c r="X213" s="4"/>
      <c r="Y213" s="4"/>
      <c r="Z213" s="4"/>
    </row>
    <row r="214" ht="15.75" customHeight="1">
      <c r="A214" s="4"/>
      <c r="B214" s="4"/>
      <c r="C214" s="13"/>
      <c r="D214" s="4"/>
      <c r="E214" s="4"/>
      <c r="F214" s="4"/>
      <c r="G214" s="4"/>
      <c r="H214" s="4"/>
      <c r="I214" s="4"/>
      <c r="J214" s="4"/>
      <c r="K214" s="4"/>
      <c r="L214" s="4"/>
      <c r="M214" s="4"/>
      <c r="N214" s="13"/>
      <c r="O214" s="4"/>
      <c r="P214" s="4"/>
      <c r="Q214" s="4"/>
      <c r="R214" s="4"/>
      <c r="S214" s="4"/>
      <c r="T214" s="4"/>
      <c r="U214" s="4"/>
      <c r="V214" s="4"/>
      <c r="W214" s="4"/>
      <c r="X214" s="4"/>
      <c r="Y214" s="4"/>
      <c r="Z214" s="4"/>
    </row>
    <row r="215" ht="15.75" customHeight="1">
      <c r="A215" s="4"/>
      <c r="B215" s="4"/>
      <c r="C215" s="13"/>
      <c r="D215" s="4"/>
      <c r="E215" s="4"/>
      <c r="F215" s="4"/>
      <c r="G215" s="4"/>
      <c r="H215" s="4"/>
      <c r="I215" s="4"/>
      <c r="J215" s="4"/>
      <c r="K215" s="4"/>
      <c r="L215" s="4"/>
      <c r="M215" s="4"/>
      <c r="N215" s="13"/>
      <c r="O215" s="4"/>
      <c r="P215" s="4"/>
      <c r="Q215" s="4"/>
      <c r="R215" s="4"/>
      <c r="S215" s="4"/>
      <c r="T215" s="4"/>
      <c r="U215" s="4"/>
      <c r="V215" s="4"/>
      <c r="W215" s="4"/>
      <c r="X215" s="4"/>
      <c r="Y215" s="4"/>
      <c r="Z215" s="4"/>
    </row>
    <row r="216" ht="15.75" customHeight="1">
      <c r="A216" s="4"/>
      <c r="B216" s="4"/>
      <c r="C216" s="13"/>
      <c r="D216" s="4"/>
      <c r="E216" s="4"/>
      <c r="F216" s="4"/>
      <c r="G216" s="4"/>
      <c r="H216" s="4"/>
      <c r="I216" s="4"/>
      <c r="J216" s="4"/>
      <c r="K216" s="4"/>
      <c r="L216" s="4"/>
      <c r="M216" s="4"/>
      <c r="N216" s="13"/>
      <c r="O216" s="4"/>
      <c r="P216" s="4"/>
      <c r="Q216" s="4"/>
      <c r="R216" s="4"/>
      <c r="S216" s="4"/>
      <c r="T216" s="4"/>
      <c r="U216" s="4"/>
      <c r="V216" s="4"/>
      <c r="W216" s="4"/>
      <c r="X216" s="4"/>
      <c r="Y216" s="4"/>
      <c r="Z216" s="4"/>
    </row>
    <row r="217" ht="15.75" customHeight="1">
      <c r="A217" s="4"/>
      <c r="B217" s="4"/>
      <c r="C217" s="13"/>
      <c r="D217" s="4"/>
      <c r="E217" s="4"/>
      <c r="F217" s="4"/>
      <c r="G217" s="4"/>
      <c r="H217" s="4"/>
      <c r="I217" s="4"/>
      <c r="J217" s="4"/>
      <c r="K217" s="4"/>
      <c r="L217" s="4"/>
      <c r="M217" s="4"/>
      <c r="N217" s="13"/>
      <c r="O217" s="4"/>
      <c r="P217" s="4"/>
      <c r="Q217" s="4"/>
      <c r="R217" s="4"/>
      <c r="S217" s="4"/>
      <c r="T217" s="4"/>
      <c r="U217" s="4"/>
      <c r="V217" s="4"/>
      <c r="W217" s="4"/>
      <c r="X217" s="4"/>
      <c r="Y217" s="4"/>
      <c r="Z217" s="4"/>
    </row>
    <row r="218" ht="15.75" customHeight="1">
      <c r="A218" s="4"/>
      <c r="B218" s="4"/>
      <c r="C218" s="13"/>
      <c r="D218" s="4"/>
      <c r="E218" s="4"/>
      <c r="F218" s="4"/>
      <c r="G218" s="4"/>
      <c r="H218" s="4"/>
      <c r="I218" s="4"/>
      <c r="J218" s="4"/>
      <c r="K218" s="4"/>
      <c r="L218" s="4"/>
      <c r="M218" s="4"/>
      <c r="N218" s="13"/>
      <c r="O218" s="4"/>
      <c r="P218" s="4"/>
      <c r="Q218" s="4"/>
      <c r="R218" s="4"/>
      <c r="S218" s="4"/>
      <c r="T218" s="4"/>
      <c r="U218" s="4"/>
      <c r="V218" s="4"/>
      <c r="W218" s="4"/>
      <c r="X218" s="4"/>
      <c r="Y218" s="4"/>
      <c r="Z218" s="4"/>
    </row>
    <row r="219" ht="15.75" customHeight="1">
      <c r="A219" s="4"/>
      <c r="B219" s="4"/>
      <c r="C219" s="13"/>
      <c r="D219" s="4"/>
      <c r="E219" s="4"/>
      <c r="F219" s="4"/>
      <c r="G219" s="4"/>
      <c r="H219" s="4"/>
      <c r="I219" s="4"/>
      <c r="J219" s="4"/>
      <c r="K219" s="4"/>
      <c r="L219" s="4"/>
      <c r="M219" s="4"/>
      <c r="N219" s="13"/>
      <c r="O219" s="4"/>
      <c r="P219" s="4"/>
      <c r="Q219" s="4"/>
      <c r="R219" s="4"/>
      <c r="S219" s="4"/>
      <c r="T219" s="4"/>
      <c r="U219" s="4"/>
      <c r="V219" s="4"/>
      <c r="W219" s="4"/>
      <c r="X219" s="4"/>
      <c r="Y219" s="4"/>
      <c r="Z219" s="4"/>
    </row>
    <row r="220" ht="15.75" customHeight="1">
      <c r="A220" s="4"/>
      <c r="B220" s="4"/>
      <c r="C220" s="13"/>
      <c r="D220" s="4"/>
      <c r="E220" s="4"/>
      <c r="F220" s="4"/>
      <c r="G220" s="4"/>
      <c r="H220" s="4"/>
      <c r="I220" s="4"/>
      <c r="J220" s="4"/>
      <c r="K220" s="4"/>
      <c r="L220" s="4"/>
      <c r="M220" s="4"/>
      <c r="N220" s="13"/>
      <c r="O220" s="4"/>
      <c r="P220" s="4"/>
      <c r="Q220" s="4"/>
      <c r="R220" s="4"/>
      <c r="S220" s="4"/>
      <c r="T220" s="4"/>
      <c r="U220" s="4"/>
      <c r="V220" s="4"/>
      <c r="W220" s="4"/>
      <c r="X220" s="4"/>
      <c r="Y220" s="4"/>
      <c r="Z220" s="4"/>
    </row>
    <row r="221" ht="15.75" customHeight="1">
      <c r="A221" s="4"/>
      <c r="B221" s="4"/>
      <c r="C221" s="13"/>
      <c r="D221" s="4"/>
      <c r="E221" s="4"/>
      <c r="F221" s="4"/>
      <c r="G221" s="4"/>
      <c r="H221" s="4"/>
      <c r="I221" s="4"/>
      <c r="J221" s="4"/>
      <c r="K221" s="4"/>
      <c r="L221" s="4"/>
      <c r="M221" s="4"/>
      <c r="N221" s="13"/>
      <c r="O221" s="4"/>
      <c r="P221" s="4"/>
      <c r="Q221" s="4"/>
      <c r="R221" s="4"/>
      <c r="S221" s="4"/>
      <c r="T221" s="4"/>
      <c r="U221" s="4"/>
      <c r="V221" s="4"/>
      <c r="W221" s="4"/>
      <c r="X221" s="4"/>
      <c r="Y221" s="4"/>
      <c r="Z221" s="4"/>
    </row>
    <row r="222" ht="15.75" customHeight="1">
      <c r="A222" s="4"/>
      <c r="B222" s="4"/>
      <c r="C222" s="13"/>
      <c r="D222" s="4"/>
      <c r="E222" s="4"/>
      <c r="F222" s="4"/>
      <c r="G222" s="4"/>
      <c r="H222" s="4"/>
      <c r="I222" s="4"/>
      <c r="J222" s="4"/>
      <c r="K222" s="4"/>
      <c r="L222" s="4"/>
      <c r="M222" s="4"/>
      <c r="N222" s="13"/>
      <c r="O222" s="4"/>
      <c r="P222" s="4"/>
      <c r="Q222" s="4"/>
      <c r="R222" s="4"/>
      <c r="S222" s="4"/>
      <c r="T222" s="4"/>
      <c r="U222" s="4"/>
      <c r="V222" s="4"/>
      <c r="W222" s="4"/>
      <c r="X222" s="4"/>
      <c r="Y222" s="4"/>
      <c r="Z222" s="4"/>
    </row>
    <row r="223" ht="15.75" customHeight="1">
      <c r="A223" s="4"/>
      <c r="B223" s="4"/>
      <c r="C223" s="13"/>
      <c r="D223" s="4"/>
      <c r="E223" s="4"/>
      <c r="F223" s="4"/>
      <c r="G223" s="4"/>
      <c r="H223" s="4"/>
      <c r="I223" s="4"/>
      <c r="J223" s="4"/>
      <c r="K223" s="4"/>
      <c r="L223" s="4"/>
      <c r="M223" s="4"/>
      <c r="N223" s="13"/>
      <c r="O223" s="4"/>
      <c r="P223" s="4"/>
      <c r="Q223" s="4"/>
      <c r="R223" s="4"/>
      <c r="S223" s="4"/>
      <c r="T223" s="4"/>
      <c r="U223" s="4"/>
      <c r="V223" s="4"/>
      <c r="W223" s="4"/>
      <c r="X223" s="4"/>
      <c r="Y223" s="4"/>
      <c r="Z223" s="4"/>
    </row>
    <row r="224" ht="15.75" customHeight="1">
      <c r="A224" s="4"/>
      <c r="B224" s="4"/>
      <c r="C224" s="13"/>
      <c r="D224" s="4"/>
      <c r="E224" s="4"/>
      <c r="F224" s="4"/>
      <c r="G224" s="4"/>
      <c r="H224" s="4"/>
      <c r="I224" s="4"/>
      <c r="J224" s="4"/>
      <c r="K224" s="4"/>
      <c r="L224" s="4"/>
      <c r="M224" s="4"/>
      <c r="N224" s="13"/>
      <c r="O224" s="4"/>
      <c r="P224" s="4"/>
      <c r="Q224" s="4"/>
      <c r="R224" s="4"/>
      <c r="S224" s="4"/>
      <c r="T224" s="4"/>
      <c r="U224" s="4"/>
      <c r="V224" s="4"/>
      <c r="W224" s="4"/>
      <c r="X224" s="4"/>
      <c r="Y224" s="4"/>
      <c r="Z224" s="4"/>
    </row>
    <row r="225" ht="15.75" customHeight="1">
      <c r="A225" s="4"/>
      <c r="B225" s="4"/>
      <c r="C225" s="13"/>
      <c r="D225" s="4"/>
      <c r="E225" s="4"/>
      <c r="F225" s="4"/>
      <c r="G225" s="4"/>
      <c r="H225" s="4"/>
      <c r="I225" s="4"/>
      <c r="J225" s="4"/>
      <c r="K225" s="4"/>
      <c r="L225" s="4"/>
      <c r="M225" s="4"/>
      <c r="N225" s="13"/>
      <c r="O225" s="4"/>
      <c r="P225" s="4"/>
      <c r="Q225" s="4"/>
      <c r="R225" s="4"/>
      <c r="S225" s="4"/>
      <c r="T225" s="4"/>
      <c r="U225" s="4"/>
      <c r="V225" s="4"/>
      <c r="W225" s="4"/>
      <c r="X225" s="4"/>
      <c r="Y225" s="4"/>
      <c r="Z225" s="4"/>
    </row>
    <row r="226" ht="15.75" customHeight="1">
      <c r="A226" s="4"/>
      <c r="B226" s="4"/>
      <c r="C226" s="13"/>
      <c r="D226" s="4"/>
      <c r="E226" s="4"/>
      <c r="F226" s="4"/>
      <c r="G226" s="4"/>
      <c r="H226" s="4"/>
      <c r="I226" s="4"/>
      <c r="J226" s="4"/>
      <c r="K226" s="4"/>
      <c r="L226" s="4"/>
      <c r="M226" s="4"/>
      <c r="N226" s="13"/>
      <c r="O226" s="4"/>
      <c r="P226" s="4"/>
      <c r="Q226" s="4"/>
      <c r="R226" s="4"/>
      <c r="S226" s="4"/>
      <c r="T226" s="4"/>
      <c r="U226" s="4"/>
      <c r="V226" s="4"/>
      <c r="W226" s="4"/>
      <c r="X226" s="4"/>
      <c r="Y226" s="4"/>
      <c r="Z226" s="4"/>
    </row>
    <row r="227" ht="15.75" customHeight="1">
      <c r="A227" s="4"/>
      <c r="B227" s="4"/>
      <c r="C227" s="13"/>
      <c r="D227" s="4"/>
      <c r="E227" s="4"/>
      <c r="F227" s="4"/>
      <c r="G227" s="4"/>
      <c r="H227" s="4"/>
      <c r="I227" s="4"/>
      <c r="J227" s="4"/>
      <c r="K227" s="4"/>
      <c r="L227" s="4"/>
      <c r="M227" s="4"/>
      <c r="N227" s="13"/>
      <c r="O227" s="4"/>
      <c r="P227" s="4"/>
      <c r="Q227" s="4"/>
      <c r="R227" s="4"/>
      <c r="S227" s="4"/>
      <c r="T227" s="4"/>
      <c r="U227" s="4"/>
      <c r="V227" s="4"/>
      <c r="W227" s="4"/>
      <c r="X227" s="4"/>
      <c r="Y227" s="4"/>
      <c r="Z227" s="4"/>
    </row>
    <row r="228" ht="15.75" customHeight="1">
      <c r="A228" s="4"/>
      <c r="B228" s="4"/>
      <c r="C228" s="13"/>
      <c r="D228" s="4"/>
      <c r="E228" s="4"/>
      <c r="F228" s="4"/>
      <c r="G228" s="4"/>
      <c r="H228" s="4"/>
      <c r="I228" s="4"/>
      <c r="J228" s="4"/>
      <c r="K228" s="4"/>
      <c r="L228" s="4"/>
      <c r="M228" s="4"/>
      <c r="N228" s="13"/>
      <c r="O228" s="4"/>
      <c r="P228" s="4"/>
      <c r="Q228" s="4"/>
      <c r="R228" s="4"/>
      <c r="S228" s="4"/>
      <c r="T228" s="4"/>
      <c r="U228" s="4"/>
      <c r="V228" s="4"/>
      <c r="W228" s="4"/>
      <c r="X228" s="4"/>
      <c r="Y228" s="4"/>
      <c r="Z228" s="4"/>
    </row>
    <row r="229" ht="15.75" customHeight="1">
      <c r="A229" s="4"/>
      <c r="B229" s="4"/>
      <c r="C229" s="13"/>
      <c r="D229" s="4"/>
      <c r="E229" s="4"/>
      <c r="F229" s="4"/>
      <c r="G229" s="4"/>
      <c r="H229" s="4"/>
      <c r="I229" s="4"/>
      <c r="J229" s="4"/>
      <c r="K229" s="4"/>
      <c r="L229" s="4"/>
      <c r="M229" s="4"/>
      <c r="N229" s="13"/>
      <c r="O229" s="4"/>
      <c r="P229" s="4"/>
      <c r="Q229" s="4"/>
      <c r="R229" s="4"/>
      <c r="S229" s="4"/>
      <c r="T229" s="4"/>
      <c r="U229" s="4"/>
      <c r="V229" s="4"/>
      <c r="W229" s="4"/>
      <c r="X229" s="4"/>
      <c r="Y229" s="4"/>
      <c r="Z229" s="4"/>
    </row>
    <row r="230" ht="15.75" customHeight="1">
      <c r="A230" s="4"/>
      <c r="B230" s="4"/>
      <c r="C230" s="13"/>
      <c r="D230" s="4"/>
      <c r="E230" s="4"/>
      <c r="F230" s="4"/>
      <c r="G230" s="4"/>
      <c r="H230" s="4"/>
      <c r="I230" s="4"/>
      <c r="J230" s="4"/>
      <c r="K230" s="4"/>
      <c r="L230" s="4"/>
      <c r="M230" s="4"/>
      <c r="N230" s="13"/>
      <c r="O230" s="4"/>
      <c r="P230" s="4"/>
      <c r="Q230" s="4"/>
      <c r="R230" s="4"/>
      <c r="S230" s="4"/>
      <c r="T230" s="4"/>
      <c r="U230" s="4"/>
      <c r="V230" s="4"/>
      <c r="W230" s="4"/>
      <c r="X230" s="4"/>
      <c r="Y230" s="4"/>
      <c r="Z230" s="4"/>
    </row>
    <row r="231" ht="15.75" customHeight="1">
      <c r="A231" s="4"/>
      <c r="B231" s="4"/>
      <c r="C231" s="13"/>
      <c r="D231" s="4"/>
      <c r="E231" s="4"/>
      <c r="F231" s="4"/>
      <c r="G231" s="4"/>
      <c r="H231" s="4"/>
      <c r="I231" s="4"/>
      <c r="J231" s="4"/>
      <c r="K231" s="4"/>
      <c r="L231" s="4"/>
      <c r="M231" s="4"/>
      <c r="N231" s="13"/>
      <c r="O231" s="4"/>
      <c r="P231" s="4"/>
      <c r="Q231" s="4"/>
      <c r="R231" s="4"/>
      <c r="S231" s="4"/>
      <c r="T231" s="4"/>
      <c r="U231" s="4"/>
      <c r="V231" s="4"/>
      <c r="W231" s="4"/>
      <c r="X231" s="4"/>
      <c r="Y231" s="4"/>
      <c r="Z231" s="4"/>
    </row>
    <row r="232" ht="15.75" customHeight="1">
      <c r="A232" s="4"/>
      <c r="B232" s="4"/>
      <c r="C232" s="13"/>
      <c r="D232" s="4"/>
      <c r="E232" s="4"/>
      <c r="F232" s="4"/>
      <c r="G232" s="4"/>
      <c r="H232" s="4"/>
      <c r="I232" s="4"/>
      <c r="J232" s="4"/>
      <c r="K232" s="4"/>
      <c r="L232" s="4"/>
      <c r="M232" s="4"/>
      <c r="N232" s="13"/>
      <c r="O232" s="4"/>
      <c r="P232" s="4"/>
      <c r="Q232" s="4"/>
      <c r="R232" s="4"/>
      <c r="S232" s="4"/>
      <c r="T232" s="4"/>
      <c r="U232" s="4"/>
      <c r="V232" s="4"/>
      <c r="W232" s="4"/>
      <c r="X232" s="4"/>
      <c r="Y232" s="4"/>
      <c r="Z232" s="4"/>
    </row>
    <row r="233" ht="15.75" customHeight="1">
      <c r="A233" s="4"/>
      <c r="B233" s="4"/>
      <c r="C233" s="13"/>
      <c r="D233" s="4"/>
      <c r="E233" s="4"/>
      <c r="F233" s="4"/>
      <c r="G233" s="4"/>
      <c r="H233" s="4"/>
      <c r="I233" s="4"/>
      <c r="J233" s="4"/>
      <c r="K233" s="4"/>
      <c r="L233" s="4"/>
      <c r="M233" s="4"/>
      <c r="N233" s="13"/>
      <c r="O233" s="4"/>
      <c r="P233" s="4"/>
      <c r="Q233" s="4"/>
      <c r="R233" s="4"/>
      <c r="S233" s="4"/>
      <c r="T233" s="4"/>
      <c r="U233" s="4"/>
      <c r="V233" s="4"/>
      <c r="W233" s="4"/>
      <c r="X233" s="4"/>
      <c r="Y233" s="4"/>
      <c r="Z233" s="4"/>
    </row>
    <row r="234" ht="15.75" customHeight="1">
      <c r="A234" s="4"/>
      <c r="B234" s="4"/>
      <c r="C234" s="13"/>
      <c r="D234" s="4"/>
      <c r="E234" s="4"/>
      <c r="F234" s="4"/>
      <c r="G234" s="4"/>
      <c r="H234" s="4"/>
      <c r="I234" s="4"/>
      <c r="J234" s="4"/>
      <c r="K234" s="4"/>
      <c r="L234" s="4"/>
      <c r="M234" s="4"/>
      <c r="N234" s="13"/>
      <c r="O234" s="4"/>
      <c r="P234" s="4"/>
      <c r="Q234" s="4"/>
      <c r="R234" s="4"/>
      <c r="S234" s="4"/>
      <c r="T234" s="4"/>
      <c r="U234" s="4"/>
      <c r="V234" s="4"/>
      <c r="W234" s="4"/>
      <c r="X234" s="4"/>
      <c r="Y234" s="4"/>
      <c r="Z234" s="4"/>
    </row>
    <row r="235" ht="15.75" customHeight="1">
      <c r="A235" s="4"/>
      <c r="B235" s="4"/>
      <c r="C235" s="13"/>
      <c r="D235" s="4"/>
      <c r="E235" s="4"/>
      <c r="F235" s="4"/>
      <c r="G235" s="4"/>
      <c r="H235" s="4"/>
      <c r="I235" s="4"/>
      <c r="J235" s="4"/>
      <c r="K235" s="4"/>
      <c r="L235" s="4"/>
      <c r="M235" s="4"/>
      <c r="N235" s="13"/>
      <c r="O235" s="4"/>
      <c r="P235" s="4"/>
      <c r="Q235" s="4"/>
      <c r="R235" s="4"/>
      <c r="S235" s="4"/>
      <c r="T235" s="4"/>
      <c r="U235" s="4"/>
      <c r="V235" s="4"/>
      <c r="W235" s="4"/>
      <c r="X235" s="4"/>
      <c r="Y235" s="4"/>
      <c r="Z235" s="4"/>
    </row>
    <row r="236" ht="15.75" customHeight="1">
      <c r="A236" s="4"/>
      <c r="B236" s="4"/>
      <c r="C236" s="13"/>
      <c r="D236" s="4"/>
      <c r="E236" s="4"/>
      <c r="F236" s="4"/>
      <c r="G236" s="4"/>
      <c r="H236" s="4"/>
      <c r="I236" s="4"/>
      <c r="J236" s="4"/>
      <c r="K236" s="4"/>
      <c r="L236" s="4"/>
      <c r="M236" s="4"/>
      <c r="N236" s="13"/>
      <c r="O236" s="4"/>
      <c r="P236" s="4"/>
      <c r="Q236" s="4"/>
      <c r="R236" s="4"/>
      <c r="S236" s="4"/>
      <c r="T236" s="4"/>
      <c r="U236" s="4"/>
      <c r="V236" s="4"/>
      <c r="W236" s="4"/>
      <c r="X236" s="4"/>
      <c r="Y236" s="4"/>
      <c r="Z236" s="4"/>
    </row>
    <row r="237" ht="15.75" customHeight="1">
      <c r="A237" s="4"/>
      <c r="B237" s="4"/>
      <c r="C237" s="13"/>
      <c r="D237" s="4"/>
      <c r="E237" s="4"/>
      <c r="F237" s="4"/>
      <c r="G237" s="4"/>
      <c r="H237" s="4"/>
      <c r="I237" s="4"/>
      <c r="J237" s="4"/>
      <c r="K237" s="4"/>
      <c r="L237" s="4"/>
      <c r="M237" s="4"/>
      <c r="N237" s="13"/>
      <c r="O237" s="4"/>
      <c r="P237" s="4"/>
      <c r="Q237" s="4"/>
      <c r="R237" s="4"/>
      <c r="S237" s="4"/>
      <c r="T237" s="4"/>
      <c r="U237" s="4"/>
      <c r="V237" s="4"/>
      <c r="W237" s="4"/>
      <c r="X237" s="4"/>
      <c r="Y237" s="4"/>
      <c r="Z237" s="4"/>
    </row>
    <row r="238" ht="15.75" customHeight="1">
      <c r="A238" s="4"/>
      <c r="B238" s="4"/>
      <c r="C238" s="13"/>
      <c r="D238" s="4"/>
      <c r="E238" s="4"/>
      <c r="F238" s="4"/>
      <c r="G238" s="4"/>
      <c r="H238" s="4"/>
      <c r="I238" s="4"/>
      <c r="J238" s="4"/>
      <c r="K238" s="4"/>
      <c r="L238" s="4"/>
      <c r="M238" s="4"/>
      <c r="N238" s="13"/>
      <c r="O238" s="4"/>
      <c r="P238" s="4"/>
      <c r="Q238" s="4"/>
      <c r="R238" s="4"/>
      <c r="S238" s="4"/>
      <c r="T238" s="4"/>
      <c r="U238" s="4"/>
      <c r="V238" s="4"/>
      <c r="W238" s="4"/>
      <c r="X238" s="4"/>
      <c r="Y238" s="4"/>
      <c r="Z238" s="4"/>
    </row>
    <row r="239" ht="15.75" customHeight="1">
      <c r="A239" s="4"/>
      <c r="B239" s="4"/>
      <c r="C239" s="13"/>
      <c r="D239" s="4"/>
      <c r="E239" s="4"/>
      <c r="F239" s="4"/>
      <c r="G239" s="4"/>
      <c r="H239" s="4"/>
      <c r="I239" s="4"/>
      <c r="J239" s="4"/>
      <c r="K239" s="4"/>
      <c r="L239" s="4"/>
      <c r="M239" s="4"/>
      <c r="N239" s="13"/>
      <c r="O239" s="4"/>
      <c r="P239" s="4"/>
      <c r="Q239" s="4"/>
      <c r="R239" s="4"/>
      <c r="S239" s="4"/>
      <c r="T239" s="4"/>
      <c r="U239" s="4"/>
      <c r="V239" s="4"/>
      <c r="W239" s="4"/>
      <c r="X239" s="4"/>
      <c r="Y239" s="4"/>
      <c r="Z239" s="4"/>
    </row>
    <row r="240" ht="15.75" customHeight="1">
      <c r="A240" s="4"/>
      <c r="B240" s="4"/>
      <c r="C240" s="13"/>
      <c r="D240" s="4"/>
      <c r="E240" s="4"/>
      <c r="F240" s="4"/>
      <c r="G240" s="4"/>
      <c r="H240" s="4"/>
      <c r="I240" s="4"/>
      <c r="J240" s="4"/>
      <c r="K240" s="4"/>
      <c r="L240" s="4"/>
      <c r="M240" s="4"/>
      <c r="N240" s="13"/>
      <c r="O240" s="4"/>
      <c r="P240" s="4"/>
      <c r="Q240" s="4"/>
      <c r="R240" s="4"/>
      <c r="S240" s="4"/>
      <c r="T240" s="4"/>
      <c r="U240" s="4"/>
      <c r="V240" s="4"/>
      <c r="W240" s="4"/>
      <c r="X240" s="4"/>
      <c r="Y240" s="4"/>
      <c r="Z240" s="4"/>
    </row>
    <row r="241" ht="15.75" customHeight="1">
      <c r="A241" s="4"/>
      <c r="B241" s="4"/>
      <c r="C241" s="13"/>
      <c r="D241" s="4"/>
      <c r="E241" s="4"/>
      <c r="F241" s="4"/>
      <c r="G241" s="4"/>
      <c r="H241" s="4"/>
      <c r="I241" s="4"/>
      <c r="J241" s="4"/>
      <c r="K241" s="4"/>
      <c r="L241" s="4"/>
      <c r="M241" s="4"/>
      <c r="N241" s="13"/>
      <c r="O241" s="4"/>
      <c r="P241" s="4"/>
      <c r="Q241" s="4"/>
      <c r="R241" s="4"/>
      <c r="S241" s="4"/>
      <c r="T241" s="4"/>
      <c r="U241" s="4"/>
      <c r="V241" s="4"/>
      <c r="W241" s="4"/>
      <c r="X241" s="4"/>
      <c r="Y241" s="4"/>
      <c r="Z241" s="4"/>
    </row>
    <row r="242" ht="15.75" customHeight="1">
      <c r="A242" s="4"/>
      <c r="B242" s="4"/>
      <c r="C242" s="13"/>
      <c r="D242" s="4"/>
      <c r="E242" s="4"/>
      <c r="F242" s="4"/>
      <c r="G242" s="4"/>
      <c r="H242" s="4"/>
      <c r="I242" s="4"/>
      <c r="J242" s="4"/>
      <c r="K242" s="4"/>
      <c r="L242" s="4"/>
      <c r="M242" s="4"/>
      <c r="N242" s="13"/>
      <c r="O242" s="4"/>
      <c r="P242" s="4"/>
      <c r="Q242" s="4"/>
      <c r="R242" s="4"/>
      <c r="S242" s="4"/>
      <c r="T242" s="4"/>
      <c r="U242" s="4"/>
      <c r="V242" s="4"/>
      <c r="W242" s="4"/>
      <c r="X242" s="4"/>
      <c r="Y242" s="4"/>
      <c r="Z242" s="4"/>
    </row>
    <row r="243" ht="15.75" customHeight="1">
      <c r="A243" s="4"/>
      <c r="B243" s="4"/>
      <c r="C243" s="13"/>
      <c r="D243" s="4"/>
      <c r="E243" s="4"/>
      <c r="F243" s="4"/>
      <c r="G243" s="4"/>
      <c r="H243" s="4"/>
      <c r="I243" s="4"/>
      <c r="J243" s="4"/>
      <c r="K243" s="4"/>
      <c r="L243" s="4"/>
      <c r="M243" s="4"/>
      <c r="N243" s="13"/>
      <c r="O243" s="4"/>
      <c r="P243" s="4"/>
      <c r="Q243" s="4"/>
      <c r="R243" s="4"/>
      <c r="S243" s="4"/>
      <c r="T243" s="4"/>
      <c r="U243" s="4"/>
      <c r="V243" s="4"/>
      <c r="W243" s="4"/>
      <c r="X243" s="4"/>
      <c r="Y243" s="4"/>
      <c r="Z243" s="4"/>
    </row>
    <row r="244" ht="15.75" customHeight="1">
      <c r="A244" s="4"/>
      <c r="B244" s="4"/>
      <c r="C244" s="13"/>
      <c r="D244" s="4"/>
      <c r="E244" s="4"/>
      <c r="F244" s="4"/>
      <c r="G244" s="4"/>
      <c r="H244" s="4"/>
      <c r="I244" s="4"/>
      <c r="J244" s="4"/>
      <c r="K244" s="4"/>
      <c r="L244" s="4"/>
      <c r="M244" s="4"/>
      <c r="N244" s="13"/>
      <c r="O244" s="4"/>
      <c r="P244" s="4"/>
      <c r="Q244" s="4"/>
      <c r="R244" s="4"/>
      <c r="S244" s="4"/>
      <c r="T244" s="4"/>
      <c r="U244" s="4"/>
      <c r="V244" s="4"/>
      <c r="W244" s="4"/>
      <c r="X244" s="4"/>
      <c r="Y244" s="4"/>
      <c r="Z244" s="4"/>
    </row>
    <row r="245" ht="15.75" customHeight="1">
      <c r="A245" s="4"/>
      <c r="B245" s="4"/>
      <c r="C245" s="13"/>
      <c r="D245" s="4"/>
      <c r="E245" s="4"/>
      <c r="F245" s="4"/>
      <c r="G245" s="4"/>
      <c r="H245" s="4"/>
      <c r="I245" s="4"/>
      <c r="J245" s="4"/>
      <c r="K245" s="4"/>
      <c r="L245" s="4"/>
      <c r="M245" s="4"/>
      <c r="N245" s="13"/>
      <c r="O245" s="4"/>
      <c r="P245" s="4"/>
      <c r="Q245" s="4"/>
      <c r="R245" s="4"/>
      <c r="S245" s="4"/>
      <c r="T245" s="4"/>
      <c r="U245" s="4"/>
      <c r="V245" s="4"/>
      <c r="W245" s="4"/>
      <c r="X245" s="4"/>
      <c r="Y245" s="4"/>
      <c r="Z245" s="4"/>
    </row>
    <row r="246" ht="15.75" customHeight="1">
      <c r="A246" s="4"/>
      <c r="B246" s="4"/>
      <c r="C246" s="13"/>
      <c r="D246" s="4"/>
      <c r="E246" s="4"/>
      <c r="F246" s="4"/>
      <c r="G246" s="4"/>
      <c r="H246" s="4"/>
      <c r="I246" s="4"/>
      <c r="J246" s="4"/>
      <c r="K246" s="4"/>
      <c r="L246" s="4"/>
      <c r="M246" s="4"/>
      <c r="N246" s="13"/>
      <c r="O246" s="4"/>
      <c r="P246" s="4"/>
      <c r="Q246" s="4"/>
      <c r="R246" s="4"/>
      <c r="S246" s="4"/>
      <c r="T246" s="4"/>
      <c r="U246" s="4"/>
      <c r="V246" s="4"/>
      <c r="W246" s="4"/>
      <c r="X246" s="4"/>
      <c r="Y246" s="4"/>
      <c r="Z246" s="4"/>
    </row>
    <row r="247" ht="15.75" customHeight="1">
      <c r="A247" s="4"/>
      <c r="B247" s="4"/>
      <c r="C247" s="13"/>
      <c r="D247" s="4"/>
      <c r="E247" s="4"/>
      <c r="F247" s="4"/>
      <c r="G247" s="4"/>
      <c r="H247" s="4"/>
      <c r="I247" s="4"/>
      <c r="J247" s="4"/>
      <c r="K247" s="4"/>
      <c r="L247" s="4"/>
      <c r="M247" s="4"/>
      <c r="N247" s="13"/>
      <c r="O247" s="4"/>
      <c r="P247" s="4"/>
      <c r="Q247" s="4"/>
      <c r="R247" s="4"/>
      <c r="S247" s="4"/>
      <c r="T247" s="4"/>
      <c r="U247" s="4"/>
      <c r="V247" s="4"/>
      <c r="W247" s="4"/>
      <c r="X247" s="4"/>
      <c r="Y247" s="4"/>
      <c r="Z247" s="4"/>
    </row>
    <row r="248" ht="15.75" customHeight="1">
      <c r="A248" s="4"/>
      <c r="B248" s="4"/>
      <c r="C248" s="13"/>
      <c r="D248" s="4"/>
      <c r="E248" s="4"/>
      <c r="F248" s="4"/>
      <c r="G248" s="4"/>
      <c r="H248" s="4"/>
      <c r="I248" s="4"/>
      <c r="J248" s="4"/>
      <c r="K248" s="4"/>
      <c r="L248" s="4"/>
      <c r="M248" s="4"/>
      <c r="N248" s="13"/>
      <c r="O248" s="4"/>
      <c r="P248" s="4"/>
      <c r="Q248" s="4"/>
      <c r="R248" s="4"/>
      <c r="S248" s="4"/>
      <c r="T248" s="4"/>
      <c r="U248" s="4"/>
      <c r="V248" s="4"/>
      <c r="W248" s="4"/>
      <c r="X248" s="4"/>
      <c r="Y248" s="4"/>
      <c r="Z248" s="4"/>
    </row>
    <row r="249" ht="15.75" customHeight="1">
      <c r="A249" s="4"/>
      <c r="B249" s="4"/>
      <c r="C249" s="13"/>
      <c r="D249" s="4"/>
      <c r="E249" s="4"/>
      <c r="F249" s="4"/>
      <c r="G249" s="4"/>
      <c r="H249" s="4"/>
      <c r="I249" s="4"/>
      <c r="J249" s="4"/>
      <c r="K249" s="4"/>
      <c r="L249" s="4"/>
      <c r="M249" s="4"/>
      <c r="N249" s="13"/>
      <c r="O249" s="4"/>
      <c r="P249" s="4"/>
      <c r="Q249" s="4"/>
      <c r="R249" s="4"/>
      <c r="S249" s="4"/>
      <c r="T249" s="4"/>
      <c r="U249" s="4"/>
      <c r="V249" s="4"/>
      <c r="W249" s="4"/>
      <c r="X249" s="4"/>
      <c r="Y249" s="4"/>
      <c r="Z249" s="4"/>
    </row>
    <row r="250" ht="15.75" customHeight="1">
      <c r="A250" s="4"/>
      <c r="B250" s="4"/>
      <c r="C250" s="13"/>
      <c r="D250" s="4"/>
      <c r="E250" s="4"/>
      <c r="F250" s="4"/>
      <c r="G250" s="4"/>
      <c r="H250" s="4"/>
      <c r="I250" s="4"/>
      <c r="J250" s="4"/>
      <c r="K250" s="4"/>
      <c r="L250" s="4"/>
      <c r="M250" s="4"/>
      <c r="N250" s="13"/>
      <c r="O250" s="4"/>
      <c r="P250" s="4"/>
      <c r="Q250" s="4"/>
      <c r="R250" s="4"/>
      <c r="S250" s="4"/>
      <c r="T250" s="4"/>
      <c r="U250" s="4"/>
      <c r="V250" s="4"/>
      <c r="W250" s="4"/>
      <c r="X250" s="4"/>
      <c r="Y250" s="4"/>
      <c r="Z250" s="4"/>
    </row>
    <row r="251" ht="15.75" customHeight="1">
      <c r="A251" s="4"/>
      <c r="B251" s="4"/>
      <c r="C251" s="13"/>
      <c r="D251" s="4"/>
      <c r="E251" s="4"/>
      <c r="F251" s="4"/>
      <c r="G251" s="4"/>
      <c r="H251" s="4"/>
      <c r="I251" s="4"/>
      <c r="J251" s="4"/>
      <c r="K251" s="4"/>
      <c r="L251" s="4"/>
      <c r="M251" s="4"/>
      <c r="N251" s="13"/>
      <c r="O251" s="4"/>
      <c r="P251" s="4"/>
      <c r="Q251" s="4"/>
      <c r="R251" s="4"/>
      <c r="S251" s="4"/>
      <c r="T251" s="4"/>
      <c r="U251" s="4"/>
      <c r="V251" s="4"/>
      <c r="W251" s="4"/>
      <c r="X251" s="4"/>
      <c r="Y251" s="4"/>
      <c r="Z251" s="4"/>
    </row>
    <row r="252" ht="15.75" customHeight="1">
      <c r="A252" s="4"/>
      <c r="B252" s="4"/>
      <c r="C252" s="13"/>
      <c r="D252" s="4"/>
      <c r="E252" s="4"/>
      <c r="F252" s="4"/>
      <c r="G252" s="4"/>
      <c r="H252" s="4"/>
      <c r="I252" s="4"/>
      <c r="J252" s="4"/>
      <c r="K252" s="4"/>
      <c r="L252" s="4"/>
      <c r="M252" s="4"/>
      <c r="N252" s="13"/>
      <c r="O252" s="4"/>
      <c r="P252" s="4"/>
      <c r="Q252" s="4"/>
      <c r="R252" s="4"/>
      <c r="S252" s="4"/>
      <c r="T252" s="4"/>
      <c r="U252" s="4"/>
      <c r="V252" s="4"/>
      <c r="W252" s="4"/>
      <c r="X252" s="4"/>
      <c r="Y252" s="4"/>
      <c r="Z252" s="4"/>
    </row>
    <row r="253" ht="15.75" customHeight="1">
      <c r="A253" s="4"/>
      <c r="B253" s="4"/>
      <c r="C253" s="13"/>
      <c r="D253" s="4"/>
      <c r="E253" s="4"/>
      <c r="F253" s="4"/>
      <c r="G253" s="4"/>
      <c r="H253" s="4"/>
      <c r="I253" s="4"/>
      <c r="J253" s="4"/>
      <c r="K253" s="4"/>
      <c r="L253" s="4"/>
      <c r="M253" s="4"/>
      <c r="N253" s="13"/>
      <c r="O253" s="4"/>
      <c r="P253" s="4"/>
      <c r="Q253" s="4"/>
      <c r="R253" s="4"/>
      <c r="S253" s="4"/>
      <c r="T253" s="4"/>
      <c r="U253" s="4"/>
      <c r="V253" s="4"/>
      <c r="W253" s="4"/>
      <c r="X253" s="4"/>
      <c r="Y253" s="4"/>
      <c r="Z253" s="4"/>
    </row>
    <row r="254" ht="15.75" customHeight="1">
      <c r="A254" s="4"/>
      <c r="B254" s="4"/>
      <c r="C254" s="13"/>
      <c r="D254" s="4"/>
      <c r="E254" s="4"/>
      <c r="F254" s="4"/>
      <c r="G254" s="4"/>
      <c r="H254" s="4"/>
      <c r="I254" s="4"/>
      <c r="J254" s="4"/>
      <c r="K254" s="4"/>
      <c r="L254" s="4"/>
      <c r="M254" s="4"/>
      <c r="N254" s="13"/>
      <c r="O254" s="4"/>
      <c r="P254" s="4"/>
      <c r="Q254" s="4"/>
      <c r="R254" s="4"/>
      <c r="S254" s="4"/>
      <c r="T254" s="4"/>
      <c r="U254" s="4"/>
      <c r="V254" s="4"/>
      <c r="W254" s="4"/>
      <c r="X254" s="4"/>
      <c r="Y254" s="4"/>
      <c r="Z254" s="4"/>
    </row>
    <row r="255" ht="15.75" customHeight="1">
      <c r="A255" s="4"/>
      <c r="B255" s="4"/>
      <c r="C255" s="13"/>
      <c r="D255" s="4"/>
      <c r="E255" s="4"/>
      <c r="F255" s="4"/>
      <c r="G255" s="4"/>
      <c r="H255" s="4"/>
      <c r="I255" s="4"/>
      <c r="J255" s="4"/>
      <c r="K255" s="4"/>
      <c r="L255" s="4"/>
      <c r="M255" s="4"/>
      <c r="N255" s="13"/>
      <c r="O255" s="4"/>
      <c r="P255" s="4"/>
      <c r="Q255" s="4"/>
      <c r="R255" s="4"/>
      <c r="S255" s="4"/>
      <c r="T255" s="4"/>
      <c r="U255" s="4"/>
      <c r="V255" s="4"/>
      <c r="W255" s="4"/>
      <c r="X255" s="4"/>
      <c r="Y255" s="4"/>
      <c r="Z255" s="4"/>
    </row>
    <row r="256" ht="15.75" customHeight="1">
      <c r="A256" s="4"/>
      <c r="B256" s="4"/>
      <c r="C256" s="13"/>
      <c r="D256" s="4"/>
      <c r="E256" s="4"/>
      <c r="F256" s="4"/>
      <c r="G256" s="4"/>
      <c r="H256" s="4"/>
      <c r="I256" s="4"/>
      <c r="J256" s="4"/>
      <c r="K256" s="4"/>
      <c r="L256" s="4"/>
      <c r="M256" s="4"/>
      <c r="N256" s="13"/>
      <c r="O256" s="4"/>
      <c r="P256" s="4"/>
      <c r="Q256" s="4"/>
      <c r="R256" s="4"/>
      <c r="S256" s="4"/>
      <c r="T256" s="4"/>
      <c r="U256" s="4"/>
      <c r="V256" s="4"/>
      <c r="W256" s="4"/>
      <c r="X256" s="4"/>
      <c r="Y256" s="4"/>
      <c r="Z256" s="4"/>
    </row>
    <row r="257" ht="15.75" customHeight="1">
      <c r="A257" s="4"/>
      <c r="B257" s="4"/>
      <c r="C257" s="13"/>
      <c r="D257" s="4"/>
      <c r="E257" s="4"/>
      <c r="F257" s="4"/>
      <c r="G257" s="4"/>
      <c r="H257" s="4"/>
      <c r="I257" s="4"/>
      <c r="J257" s="4"/>
      <c r="K257" s="4"/>
      <c r="L257" s="4"/>
      <c r="M257" s="4"/>
      <c r="N257" s="13"/>
      <c r="O257" s="4"/>
      <c r="P257" s="4"/>
      <c r="Q257" s="4"/>
      <c r="R257" s="4"/>
      <c r="S257" s="4"/>
      <c r="T257" s="4"/>
      <c r="U257" s="4"/>
      <c r="V257" s="4"/>
      <c r="W257" s="4"/>
      <c r="X257" s="4"/>
      <c r="Y257" s="4"/>
      <c r="Z257" s="4"/>
    </row>
    <row r="258" ht="15.75" customHeight="1">
      <c r="A258" s="4"/>
      <c r="B258" s="4"/>
      <c r="C258" s="13"/>
      <c r="D258" s="4"/>
      <c r="E258" s="4"/>
      <c r="F258" s="4"/>
      <c r="G258" s="4"/>
      <c r="H258" s="4"/>
      <c r="I258" s="4"/>
      <c r="J258" s="4"/>
      <c r="K258" s="4"/>
      <c r="L258" s="4"/>
      <c r="M258" s="4"/>
      <c r="N258" s="13"/>
      <c r="O258" s="4"/>
      <c r="P258" s="4"/>
      <c r="Q258" s="4"/>
      <c r="R258" s="4"/>
      <c r="S258" s="4"/>
      <c r="T258" s="4"/>
      <c r="U258" s="4"/>
      <c r="V258" s="4"/>
      <c r="W258" s="4"/>
      <c r="X258" s="4"/>
      <c r="Y258" s="4"/>
      <c r="Z258" s="4"/>
    </row>
    <row r="259" ht="15.75" customHeight="1">
      <c r="A259" s="4"/>
      <c r="B259" s="4"/>
      <c r="C259" s="13"/>
      <c r="D259" s="4"/>
      <c r="E259" s="4"/>
      <c r="F259" s="4"/>
      <c r="G259" s="4"/>
      <c r="H259" s="4"/>
      <c r="I259" s="4"/>
      <c r="J259" s="4"/>
      <c r="K259" s="4"/>
      <c r="L259" s="4"/>
      <c r="M259" s="4"/>
      <c r="N259" s="13"/>
      <c r="O259" s="4"/>
      <c r="P259" s="4"/>
      <c r="Q259" s="4"/>
      <c r="R259" s="4"/>
      <c r="S259" s="4"/>
      <c r="T259" s="4"/>
      <c r="U259" s="4"/>
      <c r="V259" s="4"/>
      <c r="W259" s="4"/>
      <c r="X259" s="4"/>
      <c r="Y259" s="4"/>
      <c r="Z259" s="4"/>
    </row>
    <row r="260" ht="15.75" customHeight="1">
      <c r="A260" s="4"/>
      <c r="B260" s="4"/>
      <c r="C260" s="13"/>
      <c r="D260" s="4"/>
      <c r="E260" s="4"/>
      <c r="F260" s="4"/>
      <c r="G260" s="4"/>
      <c r="H260" s="4"/>
      <c r="I260" s="4"/>
      <c r="J260" s="4"/>
      <c r="K260" s="4"/>
      <c r="L260" s="4"/>
      <c r="M260" s="4"/>
      <c r="N260" s="13"/>
      <c r="O260" s="4"/>
      <c r="P260" s="4"/>
      <c r="Q260" s="4"/>
      <c r="R260" s="4"/>
      <c r="S260" s="4"/>
      <c r="T260" s="4"/>
      <c r="U260" s="4"/>
      <c r="V260" s="4"/>
      <c r="W260" s="4"/>
      <c r="X260" s="4"/>
      <c r="Y260" s="4"/>
      <c r="Z260" s="4"/>
    </row>
    <row r="261" ht="15.75" customHeight="1">
      <c r="A261" s="4"/>
      <c r="B261" s="4"/>
      <c r="C261" s="13"/>
      <c r="D261" s="4"/>
      <c r="E261" s="4"/>
      <c r="F261" s="4"/>
      <c r="G261" s="4"/>
      <c r="H261" s="4"/>
      <c r="I261" s="4"/>
      <c r="J261" s="4"/>
      <c r="K261" s="4"/>
      <c r="L261" s="4"/>
      <c r="M261" s="4"/>
      <c r="N261" s="13"/>
      <c r="O261" s="4"/>
      <c r="P261" s="4"/>
      <c r="Q261" s="4"/>
      <c r="R261" s="4"/>
      <c r="S261" s="4"/>
      <c r="T261" s="4"/>
      <c r="U261" s="4"/>
      <c r="V261" s="4"/>
      <c r="W261" s="4"/>
      <c r="X261" s="4"/>
      <c r="Y261" s="4"/>
      <c r="Z261" s="4"/>
    </row>
    <row r="262" ht="15.75" customHeight="1">
      <c r="A262" s="4"/>
      <c r="B262" s="4"/>
      <c r="C262" s="13"/>
      <c r="D262" s="4"/>
      <c r="E262" s="4"/>
      <c r="F262" s="4"/>
      <c r="G262" s="4"/>
      <c r="H262" s="4"/>
      <c r="I262" s="4"/>
      <c r="J262" s="4"/>
      <c r="K262" s="4"/>
      <c r="L262" s="4"/>
      <c r="M262" s="4"/>
      <c r="N262" s="13"/>
      <c r="O262" s="4"/>
      <c r="P262" s="4"/>
      <c r="Q262" s="4"/>
      <c r="R262" s="4"/>
      <c r="S262" s="4"/>
      <c r="T262" s="4"/>
      <c r="U262" s="4"/>
      <c r="V262" s="4"/>
      <c r="W262" s="4"/>
      <c r="X262" s="4"/>
      <c r="Y262" s="4"/>
      <c r="Z262" s="4"/>
    </row>
    <row r="263" ht="15.75" customHeight="1">
      <c r="A263" s="4"/>
      <c r="B263" s="4"/>
      <c r="C263" s="13"/>
      <c r="D263" s="4"/>
      <c r="E263" s="4"/>
      <c r="F263" s="4"/>
      <c r="G263" s="4"/>
      <c r="H263" s="4"/>
      <c r="I263" s="4"/>
      <c r="J263" s="4"/>
      <c r="K263" s="4"/>
      <c r="L263" s="4"/>
      <c r="M263" s="4"/>
      <c r="N263" s="13"/>
      <c r="O263" s="4"/>
      <c r="P263" s="4"/>
      <c r="Q263" s="4"/>
      <c r="R263" s="4"/>
      <c r="S263" s="4"/>
      <c r="T263" s="4"/>
      <c r="U263" s="4"/>
      <c r="V263" s="4"/>
      <c r="W263" s="4"/>
      <c r="X263" s="4"/>
      <c r="Y263" s="4"/>
      <c r="Z263" s="4"/>
    </row>
    <row r="264" ht="15.75" customHeight="1">
      <c r="A264" s="4"/>
      <c r="B264" s="4"/>
      <c r="C264" s="13"/>
      <c r="D264" s="4"/>
      <c r="E264" s="4"/>
      <c r="F264" s="4"/>
      <c r="G264" s="4"/>
      <c r="H264" s="4"/>
      <c r="I264" s="4"/>
      <c r="J264" s="4"/>
      <c r="K264" s="4"/>
      <c r="L264" s="4"/>
      <c r="M264" s="4"/>
      <c r="N264" s="13"/>
      <c r="O264" s="4"/>
      <c r="P264" s="4"/>
      <c r="Q264" s="4"/>
      <c r="R264" s="4"/>
      <c r="S264" s="4"/>
      <c r="T264" s="4"/>
      <c r="U264" s="4"/>
      <c r="V264" s="4"/>
      <c r="W264" s="4"/>
      <c r="X264" s="4"/>
      <c r="Y264" s="4"/>
      <c r="Z264" s="4"/>
    </row>
    <row r="265" ht="15.75" customHeight="1">
      <c r="A265" s="4"/>
      <c r="B265" s="4"/>
      <c r="C265" s="13"/>
      <c r="D265" s="4"/>
      <c r="E265" s="4"/>
      <c r="F265" s="4"/>
      <c r="G265" s="4"/>
      <c r="H265" s="4"/>
      <c r="I265" s="4"/>
      <c r="J265" s="4"/>
      <c r="K265" s="4"/>
      <c r="L265" s="4"/>
      <c r="M265" s="4"/>
      <c r="N265" s="13"/>
      <c r="O265" s="4"/>
      <c r="P265" s="4"/>
      <c r="Q265" s="4"/>
      <c r="R265" s="4"/>
      <c r="S265" s="4"/>
      <c r="T265" s="4"/>
      <c r="U265" s="4"/>
      <c r="V265" s="4"/>
      <c r="W265" s="4"/>
      <c r="X265" s="4"/>
      <c r="Y265" s="4"/>
      <c r="Z265" s="4"/>
    </row>
    <row r="266" ht="15.75" customHeight="1">
      <c r="A266" s="4"/>
      <c r="B266" s="4"/>
      <c r="C266" s="13"/>
      <c r="D266" s="4"/>
      <c r="E266" s="4"/>
      <c r="F266" s="4"/>
      <c r="G266" s="4"/>
      <c r="H266" s="4"/>
      <c r="I266" s="4"/>
      <c r="J266" s="4"/>
      <c r="K266" s="4"/>
      <c r="L266" s="4"/>
      <c r="M266" s="4"/>
      <c r="N266" s="13"/>
      <c r="O266" s="4"/>
      <c r="P266" s="4"/>
      <c r="Q266" s="4"/>
      <c r="R266" s="4"/>
      <c r="S266" s="4"/>
      <c r="T266" s="4"/>
      <c r="U266" s="4"/>
      <c r="V266" s="4"/>
      <c r="W266" s="4"/>
      <c r="X266" s="4"/>
      <c r="Y266" s="4"/>
      <c r="Z266" s="4"/>
    </row>
    <row r="267" ht="15.75" customHeight="1">
      <c r="A267" s="4"/>
      <c r="B267" s="4"/>
      <c r="C267" s="13"/>
      <c r="D267" s="4"/>
      <c r="E267" s="4"/>
      <c r="F267" s="4"/>
      <c r="G267" s="4"/>
      <c r="H267" s="4"/>
      <c r="I267" s="4"/>
      <c r="J267" s="4"/>
      <c r="K267" s="4"/>
      <c r="L267" s="4"/>
      <c r="M267" s="4"/>
      <c r="N267" s="13"/>
      <c r="O267" s="4"/>
      <c r="P267" s="4"/>
      <c r="Q267" s="4"/>
      <c r="R267" s="4"/>
      <c r="S267" s="4"/>
      <c r="T267" s="4"/>
      <c r="U267" s="4"/>
      <c r="V267" s="4"/>
      <c r="W267" s="4"/>
      <c r="X267" s="4"/>
      <c r="Y267" s="4"/>
      <c r="Z267" s="4"/>
    </row>
    <row r="268" ht="15.75" customHeight="1">
      <c r="A268" s="4"/>
      <c r="B268" s="4"/>
      <c r="C268" s="13"/>
      <c r="D268" s="4"/>
      <c r="E268" s="4"/>
      <c r="F268" s="4"/>
      <c r="G268" s="4"/>
      <c r="H268" s="4"/>
      <c r="I268" s="4"/>
      <c r="J268" s="4"/>
      <c r="K268" s="4"/>
      <c r="L268" s="4"/>
      <c r="M268" s="4"/>
      <c r="N268" s="13"/>
      <c r="O268" s="4"/>
      <c r="P268" s="4"/>
      <c r="Q268" s="4"/>
      <c r="R268" s="4"/>
      <c r="S268" s="4"/>
      <c r="T268" s="4"/>
      <c r="U268" s="4"/>
      <c r="V268" s="4"/>
      <c r="W268" s="4"/>
      <c r="X268" s="4"/>
      <c r="Y268" s="4"/>
      <c r="Z268" s="4"/>
    </row>
    <row r="269" ht="15.75" customHeight="1">
      <c r="A269" s="4"/>
      <c r="B269" s="4"/>
      <c r="C269" s="13"/>
      <c r="D269" s="4"/>
      <c r="E269" s="4"/>
      <c r="F269" s="4"/>
      <c r="G269" s="4"/>
      <c r="H269" s="4"/>
      <c r="I269" s="4"/>
      <c r="J269" s="4"/>
      <c r="K269" s="4"/>
      <c r="L269" s="4"/>
      <c r="M269" s="4"/>
      <c r="N269" s="13"/>
      <c r="O269" s="4"/>
      <c r="P269" s="4"/>
      <c r="Q269" s="4"/>
      <c r="R269" s="4"/>
      <c r="S269" s="4"/>
      <c r="T269" s="4"/>
      <c r="U269" s="4"/>
      <c r="V269" s="4"/>
      <c r="W269" s="4"/>
      <c r="X269" s="4"/>
      <c r="Y269" s="4"/>
      <c r="Z269" s="4"/>
    </row>
    <row r="270" ht="15.75" customHeight="1">
      <c r="A270" s="4"/>
      <c r="B270" s="4"/>
      <c r="C270" s="13"/>
      <c r="D270" s="4"/>
      <c r="E270" s="4"/>
      <c r="F270" s="4"/>
      <c r="G270" s="4"/>
      <c r="H270" s="4"/>
      <c r="I270" s="4"/>
      <c r="J270" s="4"/>
      <c r="K270" s="4"/>
      <c r="L270" s="4"/>
      <c r="M270" s="4"/>
      <c r="N270" s="13"/>
      <c r="O270" s="4"/>
      <c r="P270" s="4"/>
      <c r="Q270" s="4"/>
      <c r="R270" s="4"/>
      <c r="S270" s="4"/>
      <c r="T270" s="4"/>
      <c r="U270" s="4"/>
      <c r="V270" s="4"/>
      <c r="W270" s="4"/>
      <c r="X270" s="4"/>
      <c r="Y270" s="4"/>
      <c r="Z270" s="4"/>
    </row>
    <row r="271" ht="15.75" customHeight="1">
      <c r="A271" s="4"/>
      <c r="B271" s="4"/>
      <c r="C271" s="13"/>
      <c r="D271" s="4"/>
      <c r="E271" s="4"/>
      <c r="F271" s="4"/>
      <c r="G271" s="4"/>
      <c r="H271" s="4"/>
      <c r="I271" s="4"/>
      <c r="J271" s="4"/>
      <c r="K271" s="4"/>
      <c r="L271" s="4"/>
      <c r="M271" s="4"/>
      <c r="N271" s="13"/>
      <c r="O271" s="4"/>
      <c r="P271" s="4"/>
      <c r="Q271" s="4"/>
      <c r="R271" s="4"/>
      <c r="S271" s="4"/>
      <c r="T271" s="4"/>
      <c r="U271" s="4"/>
      <c r="V271" s="4"/>
      <c r="W271" s="4"/>
      <c r="X271" s="4"/>
      <c r="Y271" s="4"/>
      <c r="Z271" s="4"/>
    </row>
    <row r="272" ht="15.75" customHeight="1">
      <c r="A272" s="4"/>
      <c r="B272" s="4"/>
      <c r="C272" s="13"/>
      <c r="D272" s="4"/>
      <c r="E272" s="4"/>
      <c r="F272" s="4"/>
      <c r="G272" s="4"/>
      <c r="H272" s="4"/>
      <c r="I272" s="4"/>
      <c r="J272" s="4"/>
      <c r="K272" s="4"/>
      <c r="L272" s="4"/>
      <c r="M272" s="4"/>
      <c r="N272" s="13"/>
      <c r="O272" s="4"/>
      <c r="P272" s="4"/>
      <c r="Q272" s="4"/>
      <c r="R272" s="4"/>
      <c r="S272" s="4"/>
      <c r="T272" s="4"/>
      <c r="U272" s="4"/>
      <c r="V272" s="4"/>
      <c r="W272" s="4"/>
      <c r="X272" s="4"/>
      <c r="Y272" s="4"/>
      <c r="Z272" s="4"/>
    </row>
    <row r="273" ht="15.75" customHeight="1">
      <c r="A273" s="4"/>
      <c r="B273" s="4"/>
      <c r="C273" s="13"/>
      <c r="D273" s="4"/>
      <c r="E273" s="4"/>
      <c r="F273" s="4"/>
      <c r="G273" s="4"/>
      <c r="H273" s="4"/>
      <c r="I273" s="4"/>
      <c r="J273" s="4"/>
      <c r="K273" s="4"/>
      <c r="L273" s="4"/>
      <c r="M273" s="4"/>
      <c r="N273" s="13"/>
      <c r="O273" s="4"/>
      <c r="P273" s="4"/>
      <c r="Q273" s="4"/>
      <c r="R273" s="4"/>
      <c r="S273" s="4"/>
      <c r="T273" s="4"/>
      <c r="U273" s="4"/>
      <c r="V273" s="4"/>
      <c r="W273" s="4"/>
      <c r="X273" s="4"/>
      <c r="Y273" s="4"/>
      <c r="Z273" s="4"/>
    </row>
    <row r="274" ht="15.75" customHeight="1">
      <c r="A274" s="4"/>
      <c r="B274" s="4"/>
      <c r="C274" s="13"/>
      <c r="D274" s="4"/>
      <c r="E274" s="4"/>
      <c r="F274" s="4"/>
      <c r="G274" s="4"/>
      <c r="H274" s="4"/>
      <c r="I274" s="4"/>
      <c r="J274" s="4"/>
      <c r="K274" s="4"/>
      <c r="L274" s="4"/>
      <c r="M274" s="4"/>
      <c r="N274" s="13"/>
      <c r="O274" s="4"/>
      <c r="P274" s="4"/>
      <c r="Q274" s="4"/>
      <c r="R274" s="4"/>
      <c r="S274" s="4"/>
      <c r="T274" s="4"/>
      <c r="U274" s="4"/>
      <c r="V274" s="4"/>
      <c r="W274" s="4"/>
      <c r="X274" s="4"/>
      <c r="Y274" s="4"/>
      <c r="Z274" s="4"/>
    </row>
    <row r="275" ht="15.75" customHeight="1">
      <c r="A275" s="4"/>
      <c r="B275" s="4"/>
      <c r="C275" s="13"/>
      <c r="D275" s="4"/>
      <c r="E275" s="4"/>
      <c r="F275" s="4"/>
      <c r="G275" s="4"/>
      <c r="H275" s="4"/>
      <c r="I275" s="4"/>
      <c r="J275" s="4"/>
      <c r="K275" s="4"/>
      <c r="L275" s="4"/>
      <c r="M275" s="4"/>
      <c r="N275" s="13"/>
      <c r="O275" s="4"/>
      <c r="P275" s="4"/>
      <c r="Q275" s="4"/>
      <c r="R275" s="4"/>
      <c r="S275" s="4"/>
      <c r="T275" s="4"/>
      <c r="U275" s="4"/>
      <c r="V275" s="4"/>
      <c r="W275" s="4"/>
      <c r="X275" s="4"/>
      <c r="Y275" s="4"/>
      <c r="Z275" s="4"/>
    </row>
    <row r="276" ht="15.75" customHeight="1">
      <c r="A276" s="4"/>
      <c r="B276" s="4"/>
      <c r="C276" s="13"/>
      <c r="D276" s="4"/>
      <c r="E276" s="4"/>
      <c r="F276" s="4"/>
      <c r="G276" s="4"/>
      <c r="H276" s="4"/>
      <c r="I276" s="4"/>
      <c r="J276" s="4"/>
      <c r="K276" s="4"/>
      <c r="L276" s="4"/>
      <c r="M276" s="4"/>
      <c r="N276" s="13"/>
      <c r="O276" s="4"/>
      <c r="P276" s="4"/>
      <c r="Q276" s="4"/>
      <c r="R276" s="4"/>
      <c r="S276" s="4"/>
      <c r="T276" s="4"/>
      <c r="U276" s="4"/>
      <c r="V276" s="4"/>
      <c r="W276" s="4"/>
      <c r="X276" s="4"/>
      <c r="Y276" s="4"/>
      <c r="Z276" s="4"/>
    </row>
    <row r="277" ht="15.75" customHeight="1">
      <c r="A277" s="4"/>
      <c r="B277" s="4"/>
      <c r="C277" s="13"/>
      <c r="D277" s="4"/>
      <c r="E277" s="4"/>
      <c r="F277" s="4"/>
      <c r="G277" s="4"/>
      <c r="H277" s="4"/>
      <c r="I277" s="4"/>
      <c r="J277" s="4"/>
      <c r="K277" s="4"/>
      <c r="L277" s="4"/>
      <c r="M277" s="4"/>
      <c r="N277" s="13"/>
      <c r="O277" s="4"/>
      <c r="P277" s="4"/>
      <c r="Q277" s="4"/>
      <c r="R277" s="4"/>
      <c r="S277" s="4"/>
      <c r="T277" s="4"/>
      <c r="U277" s="4"/>
      <c r="V277" s="4"/>
      <c r="W277" s="4"/>
      <c r="X277" s="4"/>
      <c r="Y277" s="4"/>
      <c r="Z277" s="4"/>
    </row>
    <row r="278" ht="15.75" customHeight="1">
      <c r="A278" s="4"/>
      <c r="B278" s="4"/>
      <c r="C278" s="13"/>
      <c r="D278" s="4"/>
      <c r="E278" s="4"/>
      <c r="F278" s="4"/>
      <c r="G278" s="4"/>
      <c r="H278" s="4"/>
      <c r="I278" s="4"/>
      <c r="J278" s="4"/>
      <c r="K278" s="4"/>
      <c r="L278" s="4"/>
      <c r="M278" s="4"/>
      <c r="N278" s="13"/>
      <c r="O278" s="4"/>
      <c r="P278" s="4"/>
      <c r="Q278" s="4"/>
      <c r="R278" s="4"/>
      <c r="S278" s="4"/>
      <c r="T278" s="4"/>
      <c r="U278" s="4"/>
      <c r="V278" s="4"/>
      <c r="W278" s="4"/>
      <c r="X278" s="4"/>
      <c r="Y278" s="4"/>
      <c r="Z278" s="4"/>
    </row>
    <row r="279" ht="15.75" customHeight="1">
      <c r="A279" s="4"/>
      <c r="B279" s="4"/>
      <c r="C279" s="13"/>
      <c r="D279" s="4"/>
      <c r="E279" s="4"/>
      <c r="F279" s="4"/>
      <c r="G279" s="4"/>
      <c r="H279" s="4"/>
      <c r="I279" s="4"/>
      <c r="J279" s="4"/>
      <c r="K279" s="4"/>
      <c r="L279" s="4"/>
      <c r="M279" s="4"/>
      <c r="N279" s="13"/>
      <c r="O279" s="4"/>
      <c r="P279" s="4"/>
      <c r="Q279" s="4"/>
      <c r="R279" s="4"/>
      <c r="S279" s="4"/>
      <c r="T279" s="4"/>
      <c r="U279" s="4"/>
      <c r="V279" s="4"/>
      <c r="W279" s="4"/>
      <c r="X279" s="4"/>
      <c r="Y279" s="4"/>
      <c r="Z279" s="4"/>
    </row>
    <row r="280" ht="15.75" customHeight="1">
      <c r="A280" s="4"/>
      <c r="B280" s="4"/>
      <c r="C280" s="13"/>
      <c r="D280" s="4"/>
      <c r="E280" s="4"/>
      <c r="F280" s="4"/>
      <c r="G280" s="4"/>
      <c r="H280" s="4"/>
      <c r="I280" s="4"/>
      <c r="J280" s="4"/>
      <c r="K280" s="4"/>
      <c r="L280" s="4"/>
      <c r="M280" s="4"/>
      <c r="N280" s="13"/>
      <c r="O280" s="4"/>
      <c r="P280" s="4"/>
      <c r="Q280" s="4"/>
      <c r="R280" s="4"/>
      <c r="S280" s="4"/>
      <c r="T280" s="4"/>
      <c r="U280" s="4"/>
      <c r="V280" s="4"/>
      <c r="W280" s="4"/>
      <c r="X280" s="4"/>
      <c r="Y280" s="4"/>
      <c r="Z280" s="4"/>
    </row>
    <row r="281" ht="15.75" customHeight="1">
      <c r="A281" s="4"/>
      <c r="B281" s="4"/>
      <c r="C281" s="13"/>
      <c r="D281" s="4"/>
      <c r="E281" s="4"/>
      <c r="F281" s="4"/>
      <c r="G281" s="4"/>
      <c r="H281" s="4"/>
      <c r="I281" s="4"/>
      <c r="J281" s="4"/>
      <c r="K281" s="4"/>
      <c r="L281" s="4"/>
      <c r="M281" s="4"/>
      <c r="N281" s="13"/>
      <c r="O281" s="4"/>
      <c r="P281" s="4"/>
      <c r="Q281" s="4"/>
      <c r="R281" s="4"/>
      <c r="S281" s="4"/>
      <c r="T281" s="4"/>
      <c r="U281" s="4"/>
      <c r="V281" s="4"/>
      <c r="W281" s="4"/>
      <c r="X281" s="4"/>
      <c r="Y281" s="4"/>
      <c r="Z281" s="4"/>
    </row>
    <row r="282" ht="15.75" customHeight="1">
      <c r="A282" s="4"/>
      <c r="B282" s="4"/>
      <c r="C282" s="13"/>
      <c r="D282" s="4"/>
      <c r="E282" s="4"/>
      <c r="F282" s="4"/>
      <c r="G282" s="4"/>
      <c r="H282" s="4"/>
      <c r="I282" s="4"/>
      <c r="J282" s="4"/>
      <c r="K282" s="4"/>
      <c r="L282" s="4"/>
      <c r="M282" s="4"/>
      <c r="N282" s="13"/>
      <c r="O282" s="4"/>
      <c r="P282" s="4"/>
      <c r="Q282" s="4"/>
      <c r="R282" s="4"/>
      <c r="S282" s="4"/>
      <c r="T282" s="4"/>
      <c r="U282" s="4"/>
      <c r="V282" s="4"/>
      <c r="W282" s="4"/>
      <c r="X282" s="4"/>
      <c r="Y282" s="4"/>
      <c r="Z282" s="4"/>
    </row>
    <row r="283" ht="15.75" customHeight="1">
      <c r="A283" s="4"/>
      <c r="B283" s="4"/>
      <c r="C283" s="13"/>
      <c r="D283" s="4"/>
      <c r="E283" s="4"/>
      <c r="F283" s="4"/>
      <c r="G283" s="4"/>
      <c r="H283" s="4"/>
      <c r="I283" s="4"/>
      <c r="J283" s="4"/>
      <c r="K283" s="4"/>
      <c r="L283" s="4"/>
      <c r="M283" s="4"/>
      <c r="N283" s="13"/>
      <c r="O283" s="4"/>
      <c r="P283" s="4"/>
      <c r="Q283" s="4"/>
      <c r="R283" s="4"/>
      <c r="S283" s="4"/>
      <c r="T283" s="4"/>
      <c r="U283" s="4"/>
      <c r="V283" s="4"/>
      <c r="W283" s="4"/>
      <c r="X283" s="4"/>
      <c r="Y283" s="4"/>
      <c r="Z283" s="4"/>
    </row>
    <row r="284" ht="15.75" customHeight="1">
      <c r="A284" s="4"/>
      <c r="B284" s="4"/>
      <c r="C284" s="13"/>
      <c r="D284" s="4"/>
      <c r="E284" s="4"/>
      <c r="F284" s="4"/>
      <c r="G284" s="4"/>
      <c r="H284" s="4"/>
      <c r="I284" s="4"/>
      <c r="J284" s="4"/>
      <c r="K284" s="4"/>
      <c r="L284" s="4"/>
      <c r="M284" s="4"/>
      <c r="N284" s="13"/>
      <c r="O284" s="4"/>
      <c r="P284" s="4"/>
      <c r="Q284" s="4"/>
      <c r="R284" s="4"/>
      <c r="S284" s="4"/>
      <c r="T284" s="4"/>
      <c r="U284" s="4"/>
      <c r="V284" s="4"/>
      <c r="W284" s="4"/>
      <c r="X284" s="4"/>
      <c r="Y284" s="4"/>
      <c r="Z284" s="4"/>
    </row>
    <row r="285" ht="15.75" customHeight="1">
      <c r="A285" s="4"/>
      <c r="B285" s="4"/>
      <c r="C285" s="13"/>
      <c r="D285" s="4"/>
      <c r="E285" s="4"/>
      <c r="F285" s="4"/>
      <c r="G285" s="4"/>
      <c r="H285" s="4"/>
      <c r="I285" s="4"/>
      <c r="J285" s="4"/>
      <c r="K285" s="4"/>
      <c r="L285" s="4"/>
      <c r="M285" s="4"/>
      <c r="N285" s="13"/>
      <c r="O285" s="4"/>
      <c r="P285" s="4"/>
      <c r="Q285" s="4"/>
      <c r="R285" s="4"/>
      <c r="S285" s="4"/>
      <c r="T285" s="4"/>
      <c r="U285" s="4"/>
      <c r="V285" s="4"/>
      <c r="W285" s="4"/>
      <c r="X285" s="4"/>
      <c r="Y285" s="4"/>
      <c r="Z285" s="4"/>
    </row>
    <row r="286" ht="15.75" customHeight="1">
      <c r="A286" s="4"/>
      <c r="B286" s="4"/>
      <c r="C286" s="13"/>
      <c r="D286" s="4"/>
      <c r="E286" s="4"/>
      <c r="F286" s="4"/>
      <c r="G286" s="4"/>
      <c r="H286" s="4"/>
      <c r="I286" s="4"/>
      <c r="J286" s="4"/>
      <c r="K286" s="4"/>
      <c r="L286" s="4"/>
      <c r="M286" s="4"/>
      <c r="N286" s="13"/>
      <c r="O286" s="4"/>
      <c r="P286" s="4"/>
      <c r="Q286" s="4"/>
      <c r="R286" s="4"/>
      <c r="S286" s="4"/>
      <c r="T286" s="4"/>
      <c r="U286" s="4"/>
      <c r="V286" s="4"/>
      <c r="W286" s="4"/>
      <c r="X286" s="4"/>
      <c r="Y286" s="4"/>
      <c r="Z286" s="4"/>
    </row>
    <row r="287" ht="15.75" customHeight="1">
      <c r="A287" s="4"/>
      <c r="B287" s="4"/>
      <c r="C287" s="13"/>
      <c r="D287" s="4"/>
      <c r="E287" s="4"/>
      <c r="F287" s="4"/>
      <c r="G287" s="4"/>
      <c r="H287" s="4"/>
      <c r="I287" s="4"/>
      <c r="J287" s="4"/>
      <c r="K287" s="4"/>
      <c r="L287" s="4"/>
      <c r="M287" s="4"/>
      <c r="N287" s="13"/>
      <c r="O287" s="4"/>
      <c r="P287" s="4"/>
      <c r="Q287" s="4"/>
      <c r="R287" s="4"/>
      <c r="S287" s="4"/>
      <c r="T287" s="4"/>
      <c r="U287" s="4"/>
      <c r="V287" s="4"/>
      <c r="W287" s="4"/>
      <c r="X287" s="4"/>
      <c r="Y287" s="4"/>
      <c r="Z287" s="4"/>
    </row>
    <row r="288" ht="15.75" customHeight="1">
      <c r="A288" s="4"/>
      <c r="B288" s="4"/>
      <c r="C288" s="13"/>
      <c r="D288" s="4"/>
      <c r="E288" s="4"/>
      <c r="F288" s="4"/>
      <c r="G288" s="4"/>
      <c r="H288" s="4"/>
      <c r="I288" s="4"/>
      <c r="J288" s="4"/>
      <c r="K288" s="4"/>
      <c r="L288" s="4"/>
      <c r="M288" s="4"/>
      <c r="N288" s="13"/>
      <c r="O288" s="4"/>
      <c r="P288" s="4"/>
      <c r="Q288" s="4"/>
      <c r="R288" s="4"/>
      <c r="S288" s="4"/>
      <c r="T288" s="4"/>
      <c r="U288" s="4"/>
      <c r="V288" s="4"/>
      <c r="W288" s="4"/>
      <c r="X288" s="4"/>
      <c r="Y288" s="4"/>
      <c r="Z288" s="4"/>
    </row>
    <row r="289" ht="15.75" customHeight="1">
      <c r="A289" s="4"/>
      <c r="B289" s="4"/>
      <c r="C289" s="13"/>
      <c r="D289" s="4"/>
      <c r="E289" s="4"/>
      <c r="F289" s="4"/>
      <c r="G289" s="4"/>
      <c r="H289" s="4"/>
      <c r="I289" s="4"/>
      <c r="J289" s="4"/>
      <c r="K289" s="4"/>
      <c r="L289" s="4"/>
      <c r="M289" s="4"/>
      <c r="N289" s="13"/>
      <c r="O289" s="4"/>
      <c r="P289" s="4"/>
      <c r="Q289" s="4"/>
      <c r="R289" s="4"/>
      <c r="S289" s="4"/>
      <c r="T289" s="4"/>
      <c r="U289" s="4"/>
      <c r="V289" s="4"/>
      <c r="W289" s="4"/>
      <c r="X289" s="4"/>
      <c r="Y289" s="4"/>
      <c r="Z289" s="4"/>
    </row>
    <row r="290" ht="15.75" customHeight="1">
      <c r="A290" s="4"/>
      <c r="B290" s="4"/>
      <c r="C290" s="13"/>
      <c r="D290" s="4"/>
      <c r="E290" s="4"/>
      <c r="F290" s="4"/>
      <c r="G290" s="4"/>
      <c r="H290" s="4"/>
      <c r="I290" s="4"/>
      <c r="J290" s="4"/>
      <c r="K290" s="4"/>
      <c r="L290" s="4"/>
      <c r="M290" s="4"/>
      <c r="N290" s="13"/>
      <c r="O290" s="4"/>
      <c r="P290" s="4"/>
      <c r="Q290" s="4"/>
      <c r="R290" s="4"/>
      <c r="S290" s="4"/>
      <c r="T290" s="4"/>
      <c r="U290" s="4"/>
      <c r="V290" s="4"/>
      <c r="W290" s="4"/>
      <c r="X290" s="4"/>
      <c r="Y290" s="4"/>
      <c r="Z290" s="4"/>
    </row>
    <row r="291" ht="15.75" customHeight="1">
      <c r="A291" s="4"/>
      <c r="B291" s="4"/>
      <c r="C291" s="13"/>
      <c r="D291" s="4"/>
      <c r="E291" s="4"/>
      <c r="F291" s="4"/>
      <c r="G291" s="4"/>
      <c r="H291" s="4"/>
      <c r="I291" s="4"/>
      <c r="J291" s="4"/>
      <c r="K291" s="4"/>
      <c r="L291" s="4"/>
      <c r="M291" s="4"/>
      <c r="N291" s="13"/>
      <c r="O291" s="4"/>
      <c r="P291" s="4"/>
      <c r="Q291" s="4"/>
      <c r="R291" s="4"/>
      <c r="S291" s="4"/>
      <c r="T291" s="4"/>
      <c r="U291" s="4"/>
      <c r="V291" s="4"/>
      <c r="W291" s="4"/>
      <c r="X291" s="4"/>
      <c r="Y291" s="4"/>
      <c r="Z291" s="4"/>
    </row>
    <row r="292" ht="15.75" customHeight="1">
      <c r="A292" s="4"/>
      <c r="B292" s="4"/>
      <c r="C292" s="13"/>
      <c r="D292" s="4"/>
      <c r="E292" s="4"/>
      <c r="F292" s="4"/>
      <c r="G292" s="4"/>
      <c r="H292" s="4"/>
      <c r="I292" s="4"/>
      <c r="J292" s="4"/>
      <c r="K292" s="4"/>
      <c r="L292" s="4"/>
      <c r="M292" s="4"/>
      <c r="N292" s="13"/>
      <c r="O292" s="4"/>
      <c r="P292" s="4"/>
      <c r="Q292" s="4"/>
      <c r="R292" s="4"/>
      <c r="S292" s="4"/>
      <c r="T292" s="4"/>
      <c r="U292" s="4"/>
      <c r="V292" s="4"/>
      <c r="W292" s="4"/>
      <c r="X292" s="4"/>
      <c r="Y292" s="4"/>
      <c r="Z292" s="4"/>
    </row>
    <row r="293" ht="15.75" customHeight="1">
      <c r="A293" s="4"/>
      <c r="B293" s="4"/>
      <c r="C293" s="13"/>
      <c r="D293" s="4"/>
      <c r="E293" s="4"/>
      <c r="F293" s="4"/>
      <c r="G293" s="4"/>
      <c r="H293" s="4"/>
      <c r="I293" s="4"/>
      <c r="J293" s="4"/>
      <c r="K293" s="4"/>
      <c r="L293" s="4"/>
      <c r="M293" s="4"/>
      <c r="N293" s="13"/>
      <c r="O293" s="4"/>
      <c r="P293" s="4"/>
      <c r="Q293" s="4"/>
      <c r="R293" s="4"/>
      <c r="S293" s="4"/>
      <c r="T293" s="4"/>
      <c r="U293" s="4"/>
      <c r="V293" s="4"/>
      <c r="W293" s="4"/>
      <c r="X293" s="4"/>
      <c r="Y293" s="4"/>
      <c r="Z293" s="4"/>
    </row>
    <row r="294" ht="15.75" customHeight="1">
      <c r="A294" s="4"/>
      <c r="B294" s="4"/>
      <c r="C294" s="13"/>
      <c r="D294" s="4"/>
      <c r="E294" s="4"/>
      <c r="F294" s="4"/>
      <c r="G294" s="4"/>
      <c r="H294" s="4"/>
      <c r="I294" s="4"/>
      <c r="J294" s="4"/>
      <c r="K294" s="4"/>
      <c r="L294" s="4"/>
      <c r="M294" s="4"/>
      <c r="N294" s="13"/>
      <c r="O294" s="4"/>
      <c r="P294" s="4"/>
      <c r="Q294" s="4"/>
      <c r="R294" s="4"/>
      <c r="S294" s="4"/>
      <c r="T294" s="4"/>
      <c r="U294" s="4"/>
      <c r="V294" s="4"/>
      <c r="W294" s="4"/>
      <c r="X294" s="4"/>
      <c r="Y294" s="4"/>
      <c r="Z294" s="4"/>
    </row>
    <row r="295" ht="15.75" customHeight="1">
      <c r="A295" s="4"/>
      <c r="B295" s="4"/>
      <c r="C295" s="13"/>
      <c r="D295" s="4"/>
      <c r="E295" s="4"/>
      <c r="F295" s="4"/>
      <c r="G295" s="4"/>
      <c r="H295" s="4"/>
      <c r="I295" s="4"/>
      <c r="J295" s="4"/>
      <c r="K295" s="4"/>
      <c r="L295" s="4"/>
      <c r="M295" s="4"/>
      <c r="N295" s="13"/>
      <c r="O295" s="4"/>
      <c r="P295" s="4"/>
      <c r="Q295" s="4"/>
      <c r="R295" s="4"/>
      <c r="S295" s="4"/>
      <c r="T295" s="4"/>
      <c r="U295" s="4"/>
      <c r="V295" s="4"/>
      <c r="W295" s="4"/>
      <c r="X295" s="4"/>
      <c r="Y295" s="4"/>
      <c r="Z295" s="4"/>
    </row>
    <row r="296" ht="15.75" customHeight="1">
      <c r="A296" s="4"/>
      <c r="B296" s="4"/>
      <c r="C296" s="13"/>
      <c r="D296" s="4"/>
      <c r="E296" s="4"/>
      <c r="F296" s="4"/>
      <c r="G296" s="4"/>
      <c r="H296" s="4"/>
      <c r="I296" s="4"/>
      <c r="J296" s="4"/>
      <c r="K296" s="4"/>
      <c r="L296" s="4"/>
      <c r="M296" s="4"/>
      <c r="N296" s="13"/>
      <c r="O296" s="4"/>
      <c r="P296" s="4"/>
      <c r="Q296" s="4"/>
      <c r="R296" s="4"/>
      <c r="S296" s="4"/>
      <c r="T296" s="4"/>
      <c r="U296" s="4"/>
      <c r="V296" s="4"/>
      <c r="W296" s="4"/>
      <c r="X296" s="4"/>
      <c r="Y296" s="4"/>
      <c r="Z296" s="4"/>
    </row>
    <row r="297" ht="15.75" customHeight="1">
      <c r="A297" s="4"/>
      <c r="B297" s="4"/>
      <c r="C297" s="13"/>
      <c r="D297" s="4"/>
      <c r="E297" s="4"/>
      <c r="F297" s="4"/>
      <c r="G297" s="4"/>
      <c r="H297" s="4"/>
      <c r="I297" s="4"/>
      <c r="J297" s="4"/>
      <c r="K297" s="4"/>
      <c r="L297" s="4"/>
      <c r="M297" s="4"/>
      <c r="N297" s="13"/>
      <c r="O297" s="4"/>
      <c r="P297" s="4"/>
      <c r="Q297" s="4"/>
      <c r="R297" s="4"/>
      <c r="S297" s="4"/>
      <c r="T297" s="4"/>
      <c r="U297" s="4"/>
      <c r="V297" s="4"/>
      <c r="W297" s="4"/>
      <c r="X297" s="4"/>
      <c r="Y297" s="4"/>
      <c r="Z297" s="4"/>
    </row>
    <row r="298" ht="15.75" customHeight="1">
      <c r="A298" s="4"/>
      <c r="B298" s="4"/>
      <c r="C298" s="13"/>
      <c r="D298" s="4"/>
      <c r="E298" s="4"/>
      <c r="F298" s="4"/>
      <c r="G298" s="4"/>
      <c r="H298" s="4"/>
      <c r="I298" s="4"/>
      <c r="J298" s="4"/>
      <c r="K298" s="4"/>
      <c r="L298" s="4"/>
      <c r="M298" s="4"/>
      <c r="N298" s="13"/>
      <c r="O298" s="4"/>
      <c r="P298" s="4"/>
      <c r="Q298" s="4"/>
      <c r="R298" s="4"/>
      <c r="S298" s="4"/>
      <c r="T298" s="4"/>
      <c r="U298" s="4"/>
      <c r="V298" s="4"/>
      <c r="W298" s="4"/>
      <c r="X298" s="4"/>
      <c r="Y298" s="4"/>
      <c r="Z298" s="4"/>
    </row>
    <row r="299" ht="15.75" customHeight="1">
      <c r="A299" s="4"/>
      <c r="B299" s="4"/>
      <c r="C299" s="13"/>
      <c r="D299" s="4"/>
      <c r="E299" s="4"/>
      <c r="F299" s="4"/>
      <c r="G299" s="4"/>
      <c r="H299" s="4"/>
      <c r="I299" s="4"/>
      <c r="J299" s="4"/>
      <c r="K299" s="4"/>
      <c r="L299" s="4"/>
      <c r="M299" s="4"/>
      <c r="N299" s="13"/>
      <c r="O299" s="4"/>
      <c r="P299" s="4"/>
      <c r="Q299" s="4"/>
      <c r="R299" s="4"/>
      <c r="S299" s="4"/>
      <c r="T299" s="4"/>
      <c r="U299" s="4"/>
      <c r="V299" s="4"/>
      <c r="W299" s="4"/>
      <c r="X299" s="4"/>
      <c r="Y299" s="4"/>
      <c r="Z299" s="4"/>
    </row>
    <row r="300" ht="15.75" customHeight="1">
      <c r="A300" s="4"/>
      <c r="B300" s="4"/>
      <c r="C300" s="13"/>
      <c r="D300" s="4"/>
      <c r="E300" s="4"/>
      <c r="F300" s="4"/>
      <c r="G300" s="4"/>
      <c r="H300" s="4"/>
      <c r="I300" s="4"/>
      <c r="J300" s="4"/>
      <c r="K300" s="4"/>
      <c r="L300" s="4"/>
      <c r="M300" s="4"/>
      <c r="N300" s="13"/>
      <c r="O300" s="4"/>
      <c r="P300" s="4"/>
      <c r="Q300" s="4"/>
      <c r="R300" s="4"/>
      <c r="S300" s="4"/>
      <c r="T300" s="4"/>
      <c r="U300" s="4"/>
      <c r="V300" s="4"/>
      <c r="W300" s="4"/>
      <c r="X300" s="4"/>
      <c r="Y300" s="4"/>
      <c r="Z300" s="4"/>
    </row>
    <row r="301" ht="15.75" customHeight="1">
      <c r="A301" s="4"/>
      <c r="B301" s="4"/>
      <c r="C301" s="13"/>
      <c r="D301" s="4"/>
      <c r="E301" s="4"/>
      <c r="F301" s="4"/>
      <c r="G301" s="4"/>
      <c r="H301" s="4"/>
      <c r="I301" s="4"/>
      <c r="J301" s="4"/>
      <c r="K301" s="4"/>
      <c r="L301" s="4"/>
      <c r="M301" s="4"/>
      <c r="N301" s="13"/>
      <c r="O301" s="4"/>
      <c r="P301" s="4"/>
      <c r="Q301" s="4"/>
      <c r="R301" s="4"/>
      <c r="S301" s="4"/>
      <c r="T301" s="4"/>
      <c r="U301" s="4"/>
      <c r="V301" s="4"/>
      <c r="W301" s="4"/>
      <c r="X301" s="4"/>
      <c r="Y301" s="4"/>
      <c r="Z301" s="4"/>
    </row>
    <row r="302" ht="15.75" customHeight="1">
      <c r="A302" s="4"/>
      <c r="B302" s="4"/>
      <c r="C302" s="13"/>
      <c r="D302" s="4"/>
      <c r="E302" s="4"/>
      <c r="F302" s="4"/>
      <c r="G302" s="4"/>
      <c r="H302" s="4"/>
      <c r="I302" s="4"/>
      <c r="J302" s="4"/>
      <c r="K302" s="4"/>
      <c r="L302" s="4"/>
      <c r="M302" s="4"/>
      <c r="N302" s="13"/>
      <c r="O302" s="4"/>
      <c r="P302" s="4"/>
      <c r="Q302" s="4"/>
      <c r="R302" s="4"/>
      <c r="S302" s="4"/>
      <c r="T302" s="4"/>
      <c r="U302" s="4"/>
      <c r="V302" s="4"/>
      <c r="W302" s="4"/>
      <c r="X302" s="4"/>
      <c r="Y302" s="4"/>
      <c r="Z302" s="4"/>
    </row>
    <row r="303" ht="15.75" customHeight="1">
      <c r="A303" s="4"/>
      <c r="B303" s="4"/>
      <c r="C303" s="13"/>
      <c r="D303" s="4"/>
      <c r="E303" s="4"/>
      <c r="F303" s="4"/>
      <c r="G303" s="4"/>
      <c r="H303" s="4"/>
      <c r="I303" s="4"/>
      <c r="J303" s="4"/>
      <c r="K303" s="4"/>
      <c r="L303" s="4"/>
      <c r="M303" s="4"/>
      <c r="N303" s="13"/>
      <c r="O303" s="4"/>
      <c r="P303" s="4"/>
      <c r="Q303" s="4"/>
      <c r="R303" s="4"/>
      <c r="S303" s="4"/>
      <c r="T303" s="4"/>
      <c r="U303" s="4"/>
      <c r="V303" s="4"/>
      <c r="W303" s="4"/>
      <c r="X303" s="4"/>
      <c r="Y303" s="4"/>
      <c r="Z303" s="4"/>
    </row>
    <row r="304" ht="15.75" customHeight="1">
      <c r="A304" s="4"/>
      <c r="B304" s="4"/>
      <c r="C304" s="13"/>
      <c r="D304" s="4"/>
      <c r="E304" s="4"/>
      <c r="F304" s="4"/>
      <c r="G304" s="4"/>
      <c r="H304" s="4"/>
      <c r="I304" s="4"/>
      <c r="J304" s="4"/>
      <c r="K304" s="4"/>
      <c r="L304" s="4"/>
      <c r="M304" s="4"/>
      <c r="N304" s="13"/>
      <c r="O304" s="4"/>
      <c r="P304" s="4"/>
      <c r="Q304" s="4"/>
      <c r="R304" s="4"/>
      <c r="S304" s="4"/>
      <c r="T304" s="4"/>
      <c r="U304" s="4"/>
      <c r="V304" s="4"/>
      <c r="W304" s="4"/>
      <c r="X304" s="4"/>
      <c r="Y304" s="4"/>
      <c r="Z304" s="4"/>
    </row>
    <row r="305" ht="15.75" customHeight="1">
      <c r="A305" s="4"/>
      <c r="B305" s="4"/>
      <c r="C305" s="13"/>
      <c r="D305" s="4"/>
      <c r="E305" s="4"/>
      <c r="F305" s="4"/>
      <c r="G305" s="4"/>
      <c r="H305" s="4"/>
      <c r="I305" s="4"/>
      <c r="J305" s="4"/>
      <c r="K305" s="4"/>
      <c r="L305" s="4"/>
      <c r="M305" s="4"/>
      <c r="N305" s="13"/>
      <c r="O305" s="4"/>
      <c r="P305" s="4"/>
      <c r="Q305" s="4"/>
      <c r="R305" s="4"/>
      <c r="S305" s="4"/>
      <c r="T305" s="4"/>
      <c r="U305" s="4"/>
      <c r="V305" s="4"/>
      <c r="W305" s="4"/>
      <c r="X305" s="4"/>
      <c r="Y305" s="4"/>
      <c r="Z305" s="4"/>
    </row>
    <row r="306" ht="15.75" customHeight="1">
      <c r="A306" s="4"/>
      <c r="B306" s="4"/>
      <c r="C306" s="13"/>
      <c r="D306" s="4"/>
      <c r="E306" s="4"/>
      <c r="F306" s="4"/>
      <c r="G306" s="4"/>
      <c r="H306" s="4"/>
      <c r="I306" s="4"/>
      <c r="J306" s="4"/>
      <c r="K306" s="4"/>
      <c r="L306" s="4"/>
      <c r="M306" s="4"/>
      <c r="N306" s="13"/>
      <c r="O306" s="4"/>
      <c r="P306" s="4"/>
      <c r="Q306" s="4"/>
      <c r="R306" s="4"/>
      <c r="S306" s="4"/>
      <c r="T306" s="4"/>
      <c r="U306" s="4"/>
      <c r="V306" s="4"/>
      <c r="W306" s="4"/>
      <c r="X306" s="4"/>
      <c r="Y306" s="4"/>
      <c r="Z306" s="4"/>
    </row>
    <row r="307" ht="15.75" customHeight="1">
      <c r="A307" s="4"/>
      <c r="B307" s="4"/>
      <c r="C307" s="13"/>
      <c r="D307" s="4"/>
      <c r="E307" s="4"/>
      <c r="F307" s="4"/>
      <c r="G307" s="4"/>
      <c r="H307" s="4"/>
      <c r="I307" s="4"/>
      <c r="J307" s="4"/>
      <c r="K307" s="4"/>
      <c r="L307" s="4"/>
      <c r="M307" s="4"/>
      <c r="N307" s="13"/>
      <c r="O307" s="4"/>
      <c r="P307" s="4"/>
      <c r="Q307" s="4"/>
      <c r="R307" s="4"/>
      <c r="S307" s="4"/>
      <c r="T307" s="4"/>
      <c r="U307" s="4"/>
      <c r="V307" s="4"/>
      <c r="W307" s="4"/>
      <c r="X307" s="4"/>
      <c r="Y307" s="4"/>
      <c r="Z307" s="4"/>
    </row>
    <row r="308" ht="15.75" customHeight="1">
      <c r="A308" s="4"/>
      <c r="B308" s="4"/>
      <c r="C308" s="13"/>
      <c r="D308" s="4"/>
      <c r="E308" s="4"/>
      <c r="F308" s="4"/>
      <c r="G308" s="4"/>
      <c r="H308" s="4"/>
      <c r="I308" s="4"/>
      <c r="J308" s="4"/>
      <c r="K308" s="4"/>
      <c r="L308" s="4"/>
      <c r="M308" s="4"/>
      <c r="N308" s="13"/>
      <c r="O308" s="4"/>
      <c r="P308" s="4"/>
      <c r="Q308" s="4"/>
      <c r="R308" s="4"/>
      <c r="S308" s="4"/>
      <c r="T308" s="4"/>
      <c r="U308" s="4"/>
      <c r="V308" s="4"/>
      <c r="W308" s="4"/>
      <c r="X308" s="4"/>
      <c r="Y308" s="4"/>
      <c r="Z308" s="4"/>
    </row>
    <row r="309" ht="15.75" customHeight="1">
      <c r="A309" s="4"/>
      <c r="B309" s="4"/>
      <c r="C309" s="13"/>
      <c r="D309" s="4"/>
      <c r="E309" s="4"/>
      <c r="F309" s="4"/>
      <c r="G309" s="4"/>
      <c r="H309" s="4"/>
      <c r="I309" s="4"/>
      <c r="J309" s="4"/>
      <c r="K309" s="4"/>
      <c r="L309" s="4"/>
      <c r="M309" s="4"/>
      <c r="N309" s="13"/>
      <c r="O309" s="4"/>
      <c r="P309" s="4"/>
      <c r="Q309" s="4"/>
      <c r="R309" s="4"/>
      <c r="S309" s="4"/>
      <c r="T309" s="4"/>
      <c r="U309" s="4"/>
      <c r="V309" s="4"/>
      <c r="W309" s="4"/>
      <c r="X309" s="4"/>
      <c r="Y309" s="4"/>
      <c r="Z309" s="4"/>
    </row>
    <row r="310" ht="15.75" customHeight="1">
      <c r="A310" s="4"/>
      <c r="B310" s="4"/>
      <c r="C310" s="13"/>
      <c r="D310" s="4"/>
      <c r="E310" s="4"/>
      <c r="F310" s="4"/>
      <c r="G310" s="4"/>
      <c r="H310" s="4"/>
      <c r="I310" s="4"/>
      <c r="J310" s="4"/>
      <c r="K310" s="4"/>
      <c r="L310" s="4"/>
      <c r="M310" s="4"/>
      <c r="N310" s="13"/>
      <c r="O310" s="4"/>
      <c r="P310" s="4"/>
      <c r="Q310" s="4"/>
      <c r="R310" s="4"/>
      <c r="S310" s="4"/>
      <c r="T310" s="4"/>
      <c r="U310" s="4"/>
      <c r="V310" s="4"/>
      <c r="W310" s="4"/>
      <c r="X310" s="4"/>
      <c r="Y310" s="4"/>
      <c r="Z310" s="4"/>
    </row>
    <row r="311" ht="15.75" customHeight="1">
      <c r="A311" s="4"/>
      <c r="B311" s="4"/>
      <c r="C311" s="13"/>
      <c r="D311" s="4"/>
      <c r="E311" s="4"/>
      <c r="F311" s="4"/>
      <c r="G311" s="4"/>
      <c r="H311" s="4"/>
      <c r="I311" s="4"/>
      <c r="J311" s="4"/>
      <c r="K311" s="4"/>
      <c r="L311" s="4"/>
      <c r="M311" s="4"/>
      <c r="N311" s="13"/>
      <c r="O311" s="4"/>
      <c r="P311" s="4"/>
      <c r="Q311" s="4"/>
      <c r="R311" s="4"/>
      <c r="S311" s="4"/>
      <c r="T311" s="4"/>
      <c r="U311" s="4"/>
      <c r="V311" s="4"/>
      <c r="W311" s="4"/>
      <c r="X311" s="4"/>
      <c r="Y311" s="4"/>
      <c r="Z311" s="4"/>
    </row>
    <row r="312" ht="15.75" customHeight="1">
      <c r="A312" s="4"/>
      <c r="B312" s="4"/>
      <c r="C312" s="13"/>
      <c r="D312" s="4"/>
      <c r="E312" s="4"/>
      <c r="F312" s="4"/>
      <c r="G312" s="4"/>
      <c r="H312" s="4"/>
      <c r="I312" s="4"/>
      <c r="J312" s="4"/>
      <c r="K312" s="4"/>
      <c r="L312" s="4"/>
      <c r="M312" s="4"/>
      <c r="N312" s="13"/>
      <c r="O312" s="4"/>
      <c r="P312" s="4"/>
      <c r="Q312" s="4"/>
      <c r="R312" s="4"/>
      <c r="S312" s="4"/>
      <c r="T312" s="4"/>
      <c r="U312" s="4"/>
      <c r="V312" s="4"/>
      <c r="W312" s="4"/>
      <c r="X312" s="4"/>
      <c r="Y312" s="4"/>
      <c r="Z312" s="4"/>
    </row>
    <row r="313" ht="15.75" customHeight="1">
      <c r="A313" s="4"/>
      <c r="B313" s="4"/>
      <c r="C313" s="13"/>
      <c r="D313" s="4"/>
      <c r="E313" s="4"/>
      <c r="F313" s="4"/>
      <c r="G313" s="4"/>
      <c r="H313" s="4"/>
      <c r="I313" s="4"/>
      <c r="J313" s="4"/>
      <c r="K313" s="4"/>
      <c r="L313" s="4"/>
      <c r="M313" s="4"/>
      <c r="N313" s="13"/>
      <c r="O313" s="4"/>
      <c r="P313" s="4"/>
      <c r="Q313" s="4"/>
      <c r="R313" s="4"/>
      <c r="S313" s="4"/>
      <c r="T313" s="4"/>
      <c r="U313" s="4"/>
      <c r="V313" s="4"/>
      <c r="W313" s="4"/>
      <c r="X313" s="4"/>
      <c r="Y313" s="4"/>
      <c r="Z313" s="4"/>
    </row>
    <row r="314" ht="15.75" customHeight="1">
      <c r="A314" s="4"/>
      <c r="B314" s="4"/>
      <c r="C314" s="13"/>
      <c r="D314" s="4"/>
      <c r="E314" s="4"/>
      <c r="F314" s="4"/>
      <c r="G314" s="4"/>
      <c r="H314" s="4"/>
      <c r="I314" s="4"/>
      <c r="J314" s="4"/>
      <c r="K314" s="4"/>
      <c r="L314" s="4"/>
      <c r="M314" s="4"/>
      <c r="N314" s="13"/>
      <c r="O314" s="4"/>
      <c r="P314" s="4"/>
      <c r="Q314" s="4"/>
      <c r="R314" s="4"/>
      <c r="S314" s="4"/>
      <c r="T314" s="4"/>
      <c r="U314" s="4"/>
      <c r="V314" s="4"/>
      <c r="W314" s="4"/>
      <c r="X314" s="4"/>
      <c r="Y314" s="4"/>
      <c r="Z314" s="4"/>
    </row>
    <row r="315" ht="15.75" customHeight="1">
      <c r="A315" s="4"/>
      <c r="B315" s="4"/>
      <c r="C315" s="13"/>
      <c r="D315" s="4"/>
      <c r="E315" s="4"/>
      <c r="F315" s="4"/>
      <c r="G315" s="4"/>
      <c r="H315" s="4"/>
      <c r="I315" s="4"/>
      <c r="J315" s="4"/>
      <c r="K315" s="4"/>
      <c r="L315" s="4"/>
      <c r="M315" s="4"/>
      <c r="N315" s="13"/>
      <c r="O315" s="4"/>
      <c r="P315" s="4"/>
      <c r="Q315" s="4"/>
      <c r="R315" s="4"/>
      <c r="S315" s="4"/>
      <c r="T315" s="4"/>
      <c r="U315" s="4"/>
      <c r="V315" s="4"/>
      <c r="W315" s="4"/>
      <c r="X315" s="4"/>
      <c r="Y315" s="4"/>
      <c r="Z315" s="4"/>
    </row>
    <row r="316" ht="15.75" customHeight="1">
      <c r="A316" s="4"/>
      <c r="B316" s="4"/>
      <c r="C316" s="13"/>
      <c r="D316" s="4"/>
      <c r="E316" s="4"/>
      <c r="F316" s="4"/>
      <c r="G316" s="4"/>
      <c r="H316" s="4"/>
      <c r="I316" s="4"/>
      <c r="J316" s="4"/>
      <c r="K316" s="4"/>
      <c r="L316" s="4"/>
      <c r="M316" s="4"/>
      <c r="N316" s="13"/>
      <c r="O316" s="4"/>
      <c r="P316" s="4"/>
      <c r="Q316" s="4"/>
      <c r="R316" s="4"/>
      <c r="S316" s="4"/>
      <c r="T316" s="4"/>
      <c r="U316" s="4"/>
      <c r="V316" s="4"/>
      <c r="W316" s="4"/>
      <c r="X316" s="4"/>
      <c r="Y316" s="4"/>
      <c r="Z316" s="4"/>
    </row>
    <row r="317" ht="15.75" customHeight="1">
      <c r="A317" s="4"/>
      <c r="B317" s="4"/>
      <c r="C317" s="13"/>
      <c r="D317" s="4"/>
      <c r="E317" s="4"/>
      <c r="F317" s="4"/>
      <c r="G317" s="4"/>
      <c r="H317" s="4"/>
      <c r="I317" s="4"/>
      <c r="J317" s="4"/>
      <c r="K317" s="4"/>
      <c r="L317" s="4"/>
      <c r="M317" s="4"/>
      <c r="N317" s="13"/>
      <c r="O317" s="4"/>
      <c r="P317" s="4"/>
      <c r="Q317" s="4"/>
      <c r="R317" s="4"/>
      <c r="S317" s="4"/>
      <c r="T317" s="4"/>
      <c r="U317" s="4"/>
      <c r="V317" s="4"/>
      <c r="W317" s="4"/>
      <c r="X317" s="4"/>
      <c r="Y317" s="4"/>
      <c r="Z317" s="4"/>
    </row>
    <row r="318" ht="15.75" customHeight="1">
      <c r="A318" s="4"/>
      <c r="B318" s="4"/>
      <c r="C318" s="13"/>
      <c r="D318" s="4"/>
      <c r="E318" s="4"/>
      <c r="F318" s="4"/>
      <c r="G318" s="4"/>
      <c r="H318" s="4"/>
      <c r="I318" s="4"/>
      <c r="J318" s="4"/>
      <c r="K318" s="4"/>
      <c r="L318" s="4"/>
      <c r="M318" s="4"/>
      <c r="N318" s="13"/>
      <c r="O318" s="4"/>
      <c r="P318" s="4"/>
      <c r="Q318" s="4"/>
      <c r="R318" s="4"/>
      <c r="S318" s="4"/>
      <c r="T318" s="4"/>
      <c r="U318" s="4"/>
      <c r="V318" s="4"/>
      <c r="W318" s="4"/>
      <c r="X318" s="4"/>
      <c r="Y318" s="4"/>
      <c r="Z318" s="4"/>
    </row>
    <row r="319" ht="15.75" customHeight="1">
      <c r="A319" s="4"/>
      <c r="B319" s="4"/>
      <c r="C319" s="13"/>
      <c r="D319" s="4"/>
      <c r="E319" s="4"/>
      <c r="F319" s="4"/>
      <c r="G319" s="4"/>
      <c r="H319" s="4"/>
      <c r="I319" s="4"/>
      <c r="J319" s="4"/>
      <c r="K319" s="4"/>
      <c r="L319" s="4"/>
      <c r="M319" s="4"/>
      <c r="N319" s="13"/>
      <c r="O319" s="4"/>
      <c r="P319" s="4"/>
      <c r="Q319" s="4"/>
      <c r="R319" s="4"/>
      <c r="S319" s="4"/>
      <c r="T319" s="4"/>
      <c r="U319" s="4"/>
      <c r="V319" s="4"/>
      <c r="W319" s="4"/>
      <c r="X319" s="4"/>
      <c r="Y319" s="4"/>
      <c r="Z319" s="4"/>
    </row>
    <row r="320" ht="15.75" customHeight="1">
      <c r="A320" s="4"/>
      <c r="B320" s="4"/>
      <c r="C320" s="13"/>
      <c r="D320" s="4"/>
      <c r="E320" s="4"/>
      <c r="F320" s="4"/>
      <c r="G320" s="4"/>
      <c r="H320" s="4"/>
      <c r="I320" s="4"/>
      <c r="J320" s="4"/>
      <c r="K320" s="4"/>
      <c r="L320" s="4"/>
      <c r="M320" s="4"/>
      <c r="N320" s="13"/>
      <c r="O320" s="4"/>
      <c r="P320" s="4"/>
      <c r="Q320" s="4"/>
      <c r="R320" s="4"/>
      <c r="S320" s="4"/>
      <c r="T320" s="4"/>
      <c r="U320" s="4"/>
      <c r="V320" s="4"/>
      <c r="W320" s="4"/>
      <c r="X320" s="4"/>
      <c r="Y320" s="4"/>
      <c r="Z320" s="4"/>
    </row>
    <row r="321" ht="15.75" customHeight="1">
      <c r="A321" s="4"/>
      <c r="B321" s="4"/>
      <c r="C321" s="13"/>
      <c r="D321" s="4"/>
      <c r="E321" s="4"/>
      <c r="F321" s="4"/>
      <c r="G321" s="4"/>
      <c r="H321" s="4"/>
      <c r="I321" s="4"/>
      <c r="J321" s="4"/>
      <c r="K321" s="4"/>
      <c r="L321" s="4"/>
      <c r="M321" s="4"/>
      <c r="N321" s="13"/>
      <c r="O321" s="4"/>
      <c r="P321" s="4"/>
      <c r="Q321" s="4"/>
      <c r="R321" s="4"/>
      <c r="S321" s="4"/>
      <c r="T321" s="4"/>
      <c r="U321" s="4"/>
      <c r="V321" s="4"/>
      <c r="W321" s="4"/>
      <c r="X321" s="4"/>
      <c r="Y321" s="4"/>
      <c r="Z321" s="4"/>
    </row>
    <row r="322" ht="15.75" customHeight="1">
      <c r="A322" s="4"/>
      <c r="B322" s="4"/>
      <c r="C322" s="13"/>
      <c r="D322" s="4"/>
      <c r="E322" s="4"/>
      <c r="F322" s="4"/>
      <c r="G322" s="4"/>
      <c r="H322" s="4"/>
      <c r="I322" s="4"/>
      <c r="J322" s="4"/>
      <c r="K322" s="4"/>
      <c r="L322" s="4"/>
      <c r="M322" s="4"/>
      <c r="N322" s="13"/>
      <c r="O322" s="4"/>
      <c r="P322" s="4"/>
      <c r="Q322" s="4"/>
      <c r="R322" s="4"/>
      <c r="S322" s="4"/>
      <c r="T322" s="4"/>
      <c r="U322" s="4"/>
      <c r="V322" s="4"/>
      <c r="W322" s="4"/>
      <c r="X322" s="4"/>
      <c r="Y322" s="4"/>
      <c r="Z322" s="4"/>
    </row>
    <row r="323" ht="15.75" customHeight="1">
      <c r="A323" s="4"/>
      <c r="B323" s="4"/>
      <c r="C323" s="13"/>
      <c r="D323" s="4"/>
      <c r="E323" s="4"/>
      <c r="F323" s="4"/>
      <c r="G323" s="4"/>
      <c r="H323" s="4"/>
      <c r="I323" s="4"/>
      <c r="J323" s="4"/>
      <c r="K323" s="4"/>
      <c r="L323" s="4"/>
      <c r="M323" s="4"/>
      <c r="N323" s="13"/>
      <c r="O323" s="4"/>
      <c r="P323" s="4"/>
      <c r="Q323" s="4"/>
      <c r="R323" s="4"/>
      <c r="S323" s="4"/>
      <c r="T323" s="4"/>
      <c r="U323" s="4"/>
      <c r="V323" s="4"/>
      <c r="W323" s="4"/>
      <c r="X323" s="4"/>
      <c r="Y323" s="4"/>
      <c r="Z323" s="4"/>
    </row>
    <row r="324" ht="15.75" customHeight="1">
      <c r="A324" s="4"/>
      <c r="B324" s="4"/>
      <c r="C324" s="13"/>
      <c r="D324" s="4"/>
      <c r="E324" s="4"/>
      <c r="F324" s="4"/>
      <c r="G324" s="4"/>
      <c r="H324" s="4"/>
      <c r="I324" s="4"/>
      <c r="J324" s="4"/>
      <c r="K324" s="4"/>
      <c r="L324" s="4"/>
      <c r="M324" s="4"/>
      <c r="N324" s="13"/>
      <c r="O324" s="4"/>
      <c r="P324" s="4"/>
      <c r="Q324" s="4"/>
      <c r="R324" s="4"/>
      <c r="S324" s="4"/>
      <c r="T324" s="4"/>
      <c r="U324" s="4"/>
      <c r="V324" s="4"/>
      <c r="W324" s="4"/>
      <c r="X324" s="4"/>
      <c r="Y324" s="4"/>
      <c r="Z324" s="4"/>
    </row>
    <row r="325" ht="15.75" customHeight="1">
      <c r="A325" s="4"/>
      <c r="B325" s="4"/>
      <c r="C325" s="13"/>
      <c r="D325" s="4"/>
      <c r="E325" s="4"/>
      <c r="F325" s="4"/>
      <c r="G325" s="4"/>
      <c r="H325" s="4"/>
      <c r="I325" s="4"/>
      <c r="J325" s="4"/>
      <c r="K325" s="4"/>
      <c r="L325" s="4"/>
      <c r="M325" s="4"/>
      <c r="N325" s="13"/>
      <c r="O325" s="4"/>
      <c r="P325" s="4"/>
      <c r="Q325" s="4"/>
      <c r="R325" s="4"/>
      <c r="S325" s="4"/>
      <c r="T325" s="4"/>
      <c r="U325" s="4"/>
      <c r="V325" s="4"/>
      <c r="W325" s="4"/>
      <c r="X325" s="4"/>
      <c r="Y325" s="4"/>
      <c r="Z325" s="4"/>
    </row>
    <row r="326" ht="15.75" customHeight="1">
      <c r="A326" s="4"/>
      <c r="B326" s="4"/>
      <c r="C326" s="13"/>
      <c r="D326" s="4"/>
      <c r="E326" s="4"/>
      <c r="F326" s="4"/>
      <c r="G326" s="4"/>
      <c r="H326" s="4"/>
      <c r="I326" s="4"/>
      <c r="J326" s="4"/>
      <c r="K326" s="4"/>
      <c r="L326" s="4"/>
      <c r="M326" s="4"/>
      <c r="N326" s="13"/>
      <c r="O326" s="4"/>
      <c r="P326" s="4"/>
      <c r="Q326" s="4"/>
      <c r="R326" s="4"/>
      <c r="S326" s="4"/>
      <c r="T326" s="4"/>
      <c r="U326" s="4"/>
      <c r="V326" s="4"/>
      <c r="W326" s="4"/>
      <c r="X326" s="4"/>
      <c r="Y326" s="4"/>
      <c r="Z326" s="4"/>
    </row>
    <row r="327" ht="15.75" customHeight="1">
      <c r="A327" s="4"/>
      <c r="B327" s="4"/>
      <c r="C327" s="13"/>
      <c r="D327" s="4"/>
      <c r="E327" s="4"/>
      <c r="F327" s="4"/>
      <c r="G327" s="4"/>
      <c r="H327" s="4"/>
      <c r="I327" s="4"/>
      <c r="J327" s="4"/>
      <c r="K327" s="4"/>
      <c r="L327" s="4"/>
      <c r="M327" s="4"/>
      <c r="N327" s="13"/>
      <c r="O327" s="4"/>
      <c r="P327" s="4"/>
      <c r="Q327" s="4"/>
      <c r="R327" s="4"/>
      <c r="S327" s="4"/>
      <c r="T327" s="4"/>
      <c r="U327" s="4"/>
      <c r="V327" s="4"/>
      <c r="W327" s="4"/>
      <c r="X327" s="4"/>
      <c r="Y327" s="4"/>
      <c r="Z327" s="4"/>
    </row>
    <row r="328" ht="15.75" customHeight="1">
      <c r="A328" s="4"/>
      <c r="B328" s="4"/>
      <c r="C328" s="13"/>
      <c r="D328" s="4"/>
      <c r="E328" s="4"/>
      <c r="F328" s="4"/>
      <c r="G328" s="4"/>
      <c r="H328" s="4"/>
      <c r="I328" s="4"/>
      <c r="J328" s="4"/>
      <c r="K328" s="4"/>
      <c r="L328" s="4"/>
      <c r="M328" s="4"/>
      <c r="N328" s="13"/>
      <c r="O328" s="4"/>
      <c r="P328" s="4"/>
      <c r="Q328" s="4"/>
      <c r="R328" s="4"/>
      <c r="S328" s="4"/>
      <c r="T328" s="4"/>
      <c r="U328" s="4"/>
      <c r="V328" s="4"/>
      <c r="W328" s="4"/>
      <c r="X328" s="4"/>
      <c r="Y328" s="4"/>
      <c r="Z328" s="4"/>
    </row>
    <row r="329" ht="15.75" customHeight="1">
      <c r="A329" s="4"/>
      <c r="B329" s="4"/>
      <c r="C329" s="13"/>
      <c r="D329" s="4"/>
      <c r="E329" s="4"/>
      <c r="F329" s="4"/>
      <c r="G329" s="4"/>
      <c r="H329" s="4"/>
      <c r="I329" s="4"/>
      <c r="J329" s="4"/>
      <c r="K329" s="4"/>
      <c r="L329" s="4"/>
      <c r="M329" s="4"/>
      <c r="N329" s="13"/>
      <c r="O329" s="4"/>
      <c r="P329" s="4"/>
      <c r="Q329" s="4"/>
      <c r="R329" s="4"/>
      <c r="S329" s="4"/>
      <c r="T329" s="4"/>
      <c r="U329" s="4"/>
      <c r="V329" s="4"/>
      <c r="W329" s="4"/>
      <c r="X329" s="4"/>
      <c r="Y329" s="4"/>
      <c r="Z329" s="4"/>
    </row>
    <row r="330" ht="15.75" customHeight="1">
      <c r="A330" s="4"/>
      <c r="B330" s="4"/>
      <c r="C330" s="13"/>
      <c r="D330" s="4"/>
      <c r="E330" s="4"/>
      <c r="F330" s="4"/>
      <c r="G330" s="4"/>
      <c r="H330" s="4"/>
      <c r="I330" s="4"/>
      <c r="J330" s="4"/>
      <c r="K330" s="4"/>
      <c r="L330" s="4"/>
      <c r="M330" s="4"/>
      <c r="N330" s="13"/>
      <c r="O330" s="4"/>
      <c r="P330" s="4"/>
      <c r="Q330" s="4"/>
      <c r="R330" s="4"/>
      <c r="S330" s="4"/>
      <c r="T330" s="4"/>
      <c r="U330" s="4"/>
      <c r="V330" s="4"/>
      <c r="W330" s="4"/>
      <c r="X330" s="4"/>
      <c r="Y330" s="4"/>
      <c r="Z330" s="4"/>
    </row>
    <row r="331" ht="15.75" customHeight="1">
      <c r="A331" s="4"/>
      <c r="B331" s="4"/>
      <c r="C331" s="13"/>
      <c r="D331" s="4"/>
      <c r="E331" s="4"/>
      <c r="F331" s="4"/>
      <c r="G331" s="4"/>
      <c r="H331" s="4"/>
      <c r="I331" s="4"/>
      <c r="J331" s="4"/>
      <c r="K331" s="4"/>
      <c r="L331" s="4"/>
      <c r="M331" s="4"/>
      <c r="N331" s="13"/>
      <c r="O331" s="4"/>
      <c r="P331" s="4"/>
      <c r="Q331" s="4"/>
      <c r="R331" s="4"/>
      <c r="S331" s="4"/>
      <c r="T331" s="4"/>
      <c r="U331" s="4"/>
      <c r="V331" s="4"/>
      <c r="W331" s="4"/>
      <c r="X331" s="4"/>
      <c r="Y331" s="4"/>
      <c r="Z331" s="4"/>
    </row>
    <row r="332" ht="15.75" customHeight="1">
      <c r="A332" s="4"/>
      <c r="B332" s="4"/>
      <c r="C332" s="13"/>
      <c r="D332" s="4"/>
      <c r="E332" s="4"/>
      <c r="F332" s="4"/>
      <c r="G332" s="4"/>
      <c r="H332" s="4"/>
      <c r="I332" s="4"/>
      <c r="J332" s="4"/>
      <c r="K332" s="4"/>
      <c r="L332" s="4"/>
      <c r="M332" s="4"/>
      <c r="N332" s="13"/>
      <c r="O332" s="4"/>
      <c r="P332" s="4"/>
      <c r="Q332" s="4"/>
      <c r="R332" s="4"/>
      <c r="S332" s="4"/>
      <c r="T332" s="4"/>
      <c r="U332" s="4"/>
      <c r="V332" s="4"/>
      <c r="W332" s="4"/>
      <c r="X332" s="4"/>
      <c r="Y332" s="4"/>
      <c r="Z332" s="4"/>
    </row>
    <row r="333" ht="15.75" customHeight="1">
      <c r="A333" s="4"/>
      <c r="B333" s="4"/>
      <c r="C333" s="13"/>
      <c r="D333" s="4"/>
      <c r="E333" s="4"/>
      <c r="F333" s="4"/>
      <c r="G333" s="4"/>
      <c r="H333" s="4"/>
      <c r="I333" s="4"/>
      <c r="J333" s="4"/>
      <c r="K333" s="4"/>
      <c r="L333" s="4"/>
      <c r="M333" s="4"/>
      <c r="N333" s="13"/>
      <c r="O333" s="4"/>
      <c r="P333" s="4"/>
      <c r="Q333" s="4"/>
      <c r="R333" s="4"/>
      <c r="S333" s="4"/>
      <c r="T333" s="4"/>
      <c r="U333" s="4"/>
      <c r="V333" s="4"/>
      <c r="W333" s="4"/>
      <c r="X333" s="4"/>
      <c r="Y333" s="4"/>
      <c r="Z333" s="4"/>
    </row>
    <row r="334" ht="15.75" customHeight="1">
      <c r="A334" s="4"/>
      <c r="B334" s="4"/>
      <c r="C334" s="13"/>
      <c r="D334" s="4"/>
      <c r="E334" s="4"/>
      <c r="F334" s="4"/>
      <c r="G334" s="4"/>
      <c r="H334" s="4"/>
      <c r="I334" s="4"/>
      <c r="J334" s="4"/>
      <c r="K334" s="4"/>
      <c r="L334" s="4"/>
      <c r="M334" s="4"/>
      <c r="N334" s="13"/>
      <c r="O334" s="4"/>
      <c r="P334" s="4"/>
      <c r="Q334" s="4"/>
      <c r="R334" s="4"/>
      <c r="S334" s="4"/>
      <c r="T334" s="4"/>
      <c r="U334" s="4"/>
      <c r="V334" s="4"/>
      <c r="W334" s="4"/>
      <c r="X334" s="4"/>
      <c r="Y334" s="4"/>
      <c r="Z334" s="4"/>
    </row>
    <row r="335" ht="15.75" customHeight="1">
      <c r="A335" s="4"/>
      <c r="B335" s="4"/>
      <c r="C335" s="13"/>
      <c r="D335" s="4"/>
      <c r="E335" s="4"/>
      <c r="F335" s="4"/>
      <c r="G335" s="4"/>
      <c r="H335" s="4"/>
      <c r="I335" s="4"/>
      <c r="J335" s="4"/>
      <c r="K335" s="4"/>
      <c r="L335" s="4"/>
      <c r="M335" s="4"/>
      <c r="N335" s="13"/>
      <c r="O335" s="4"/>
      <c r="P335" s="4"/>
      <c r="Q335" s="4"/>
      <c r="R335" s="4"/>
      <c r="S335" s="4"/>
      <c r="T335" s="4"/>
      <c r="U335" s="4"/>
      <c r="V335" s="4"/>
      <c r="W335" s="4"/>
      <c r="X335" s="4"/>
      <c r="Y335" s="4"/>
      <c r="Z335" s="4"/>
    </row>
    <row r="336" ht="15.75" customHeight="1">
      <c r="A336" s="4"/>
      <c r="B336" s="4"/>
      <c r="C336" s="13"/>
      <c r="D336" s="4"/>
      <c r="E336" s="4"/>
      <c r="F336" s="4"/>
      <c r="G336" s="4"/>
      <c r="H336" s="4"/>
      <c r="I336" s="4"/>
      <c r="J336" s="4"/>
      <c r="K336" s="4"/>
      <c r="L336" s="4"/>
      <c r="M336" s="4"/>
      <c r="N336" s="13"/>
      <c r="O336" s="4"/>
      <c r="P336" s="4"/>
      <c r="Q336" s="4"/>
      <c r="R336" s="4"/>
      <c r="S336" s="4"/>
      <c r="T336" s="4"/>
      <c r="U336" s="4"/>
      <c r="V336" s="4"/>
      <c r="W336" s="4"/>
      <c r="X336" s="4"/>
      <c r="Y336" s="4"/>
      <c r="Z336" s="4"/>
    </row>
    <row r="337" ht="15.75" customHeight="1">
      <c r="A337" s="4"/>
      <c r="B337" s="4"/>
      <c r="C337" s="13"/>
      <c r="D337" s="4"/>
      <c r="E337" s="4"/>
      <c r="F337" s="4"/>
      <c r="G337" s="4"/>
      <c r="H337" s="4"/>
      <c r="I337" s="4"/>
      <c r="J337" s="4"/>
      <c r="K337" s="4"/>
      <c r="L337" s="4"/>
      <c r="M337" s="4"/>
      <c r="N337" s="13"/>
      <c r="O337" s="4"/>
      <c r="P337" s="4"/>
      <c r="Q337" s="4"/>
      <c r="R337" s="4"/>
      <c r="S337" s="4"/>
      <c r="T337" s="4"/>
      <c r="U337" s="4"/>
      <c r="V337" s="4"/>
      <c r="W337" s="4"/>
      <c r="X337" s="4"/>
      <c r="Y337" s="4"/>
      <c r="Z337" s="4"/>
    </row>
    <row r="338" ht="15.75" customHeight="1">
      <c r="A338" s="4"/>
      <c r="B338" s="4"/>
      <c r="C338" s="13"/>
      <c r="D338" s="4"/>
      <c r="E338" s="4"/>
      <c r="F338" s="4"/>
      <c r="G338" s="4"/>
      <c r="H338" s="4"/>
      <c r="I338" s="4"/>
      <c r="J338" s="4"/>
      <c r="K338" s="4"/>
      <c r="L338" s="4"/>
      <c r="M338" s="4"/>
      <c r="N338" s="13"/>
      <c r="O338" s="4"/>
      <c r="P338" s="4"/>
      <c r="Q338" s="4"/>
      <c r="R338" s="4"/>
      <c r="S338" s="4"/>
      <c r="T338" s="4"/>
      <c r="U338" s="4"/>
      <c r="V338" s="4"/>
      <c r="W338" s="4"/>
      <c r="X338" s="4"/>
      <c r="Y338" s="4"/>
      <c r="Z338" s="4"/>
    </row>
    <row r="339" ht="15.75" customHeight="1">
      <c r="A339" s="4"/>
      <c r="B339" s="4"/>
      <c r="C339" s="13"/>
      <c r="D339" s="4"/>
      <c r="E339" s="4"/>
      <c r="F339" s="4"/>
      <c r="G339" s="4"/>
      <c r="H339" s="4"/>
      <c r="I339" s="4"/>
      <c r="J339" s="4"/>
      <c r="K339" s="4"/>
      <c r="L339" s="4"/>
      <c r="M339" s="4"/>
      <c r="N339" s="13"/>
      <c r="O339" s="4"/>
      <c r="P339" s="4"/>
      <c r="Q339" s="4"/>
      <c r="R339" s="4"/>
      <c r="S339" s="4"/>
      <c r="T339" s="4"/>
      <c r="U339" s="4"/>
      <c r="V339" s="4"/>
      <c r="W339" s="4"/>
      <c r="X339" s="4"/>
      <c r="Y339" s="4"/>
      <c r="Z339" s="4"/>
    </row>
    <row r="340" ht="15.75" customHeight="1">
      <c r="A340" s="4"/>
      <c r="B340" s="4"/>
      <c r="C340" s="13"/>
      <c r="D340" s="4"/>
      <c r="E340" s="4"/>
      <c r="F340" s="4"/>
      <c r="G340" s="4"/>
      <c r="H340" s="4"/>
      <c r="I340" s="4"/>
      <c r="J340" s="4"/>
      <c r="K340" s="4"/>
      <c r="L340" s="4"/>
      <c r="M340" s="4"/>
      <c r="N340" s="13"/>
      <c r="O340" s="4"/>
      <c r="P340" s="4"/>
      <c r="Q340" s="4"/>
      <c r="R340" s="4"/>
      <c r="S340" s="4"/>
      <c r="T340" s="4"/>
      <c r="U340" s="4"/>
      <c r="V340" s="4"/>
      <c r="W340" s="4"/>
      <c r="X340" s="4"/>
      <c r="Y340" s="4"/>
      <c r="Z340" s="4"/>
    </row>
    <row r="341" ht="15.75" customHeight="1">
      <c r="A341" s="4"/>
      <c r="B341" s="4"/>
      <c r="C341" s="13"/>
      <c r="D341" s="4"/>
      <c r="E341" s="4"/>
      <c r="F341" s="4"/>
      <c r="G341" s="4"/>
      <c r="H341" s="4"/>
      <c r="I341" s="4"/>
      <c r="J341" s="4"/>
      <c r="K341" s="4"/>
      <c r="L341" s="4"/>
      <c r="M341" s="4"/>
      <c r="N341" s="13"/>
      <c r="O341" s="4"/>
      <c r="P341" s="4"/>
      <c r="Q341" s="4"/>
      <c r="R341" s="4"/>
      <c r="S341" s="4"/>
      <c r="T341" s="4"/>
      <c r="U341" s="4"/>
      <c r="V341" s="4"/>
      <c r="W341" s="4"/>
      <c r="X341" s="4"/>
      <c r="Y341" s="4"/>
      <c r="Z341" s="4"/>
    </row>
    <row r="342" ht="15.75" customHeight="1">
      <c r="A342" s="4"/>
      <c r="B342" s="4"/>
      <c r="C342" s="13"/>
      <c r="D342" s="4"/>
      <c r="E342" s="4"/>
      <c r="F342" s="4"/>
      <c r="G342" s="4"/>
      <c r="H342" s="4"/>
      <c r="I342" s="4"/>
      <c r="J342" s="4"/>
      <c r="K342" s="4"/>
      <c r="L342" s="4"/>
      <c r="M342" s="4"/>
      <c r="N342" s="13"/>
      <c r="O342" s="4"/>
      <c r="P342" s="4"/>
      <c r="Q342" s="4"/>
      <c r="R342" s="4"/>
      <c r="S342" s="4"/>
      <c r="T342" s="4"/>
      <c r="U342" s="4"/>
      <c r="V342" s="4"/>
      <c r="W342" s="4"/>
      <c r="X342" s="4"/>
      <c r="Y342" s="4"/>
      <c r="Z342" s="4"/>
    </row>
    <row r="343" ht="15.75" customHeight="1">
      <c r="A343" s="4"/>
      <c r="B343" s="4"/>
      <c r="C343" s="13"/>
      <c r="D343" s="4"/>
      <c r="E343" s="4"/>
      <c r="F343" s="4"/>
      <c r="G343" s="4"/>
      <c r="H343" s="4"/>
      <c r="I343" s="4"/>
      <c r="J343" s="4"/>
      <c r="K343" s="4"/>
      <c r="L343" s="4"/>
      <c r="M343" s="4"/>
      <c r="N343" s="13"/>
      <c r="O343" s="4"/>
      <c r="P343" s="4"/>
      <c r="Q343" s="4"/>
      <c r="R343" s="4"/>
      <c r="S343" s="4"/>
      <c r="T343" s="4"/>
      <c r="U343" s="4"/>
      <c r="V343" s="4"/>
      <c r="W343" s="4"/>
      <c r="X343" s="4"/>
      <c r="Y343" s="4"/>
      <c r="Z343" s="4"/>
    </row>
    <row r="344" ht="15.75" customHeight="1">
      <c r="A344" s="4"/>
      <c r="B344" s="4"/>
      <c r="C344" s="13"/>
      <c r="D344" s="4"/>
      <c r="E344" s="4"/>
      <c r="F344" s="4"/>
      <c r="G344" s="4"/>
      <c r="H344" s="4"/>
      <c r="I344" s="4"/>
      <c r="J344" s="4"/>
      <c r="K344" s="4"/>
      <c r="L344" s="4"/>
      <c r="M344" s="4"/>
      <c r="N344" s="13"/>
      <c r="O344" s="4"/>
      <c r="P344" s="4"/>
      <c r="Q344" s="4"/>
      <c r="R344" s="4"/>
      <c r="S344" s="4"/>
      <c r="T344" s="4"/>
      <c r="U344" s="4"/>
      <c r="V344" s="4"/>
      <c r="W344" s="4"/>
      <c r="X344" s="4"/>
      <c r="Y344" s="4"/>
      <c r="Z344" s="4"/>
    </row>
    <row r="345" ht="15.75" customHeight="1">
      <c r="A345" s="4"/>
      <c r="B345" s="4"/>
      <c r="C345" s="13"/>
      <c r="D345" s="4"/>
      <c r="E345" s="4"/>
      <c r="F345" s="4"/>
      <c r="G345" s="4"/>
      <c r="H345" s="4"/>
      <c r="I345" s="4"/>
      <c r="J345" s="4"/>
      <c r="K345" s="4"/>
      <c r="L345" s="4"/>
      <c r="M345" s="4"/>
      <c r="N345" s="13"/>
      <c r="O345" s="4"/>
      <c r="P345" s="4"/>
      <c r="Q345" s="4"/>
      <c r="R345" s="4"/>
      <c r="S345" s="4"/>
      <c r="T345" s="4"/>
      <c r="U345" s="4"/>
      <c r="V345" s="4"/>
      <c r="W345" s="4"/>
      <c r="X345" s="4"/>
      <c r="Y345" s="4"/>
      <c r="Z345" s="4"/>
    </row>
    <row r="346" ht="15.75" customHeight="1">
      <c r="A346" s="4"/>
      <c r="B346" s="4"/>
      <c r="C346" s="13"/>
      <c r="D346" s="4"/>
      <c r="E346" s="4"/>
      <c r="F346" s="4"/>
      <c r="G346" s="4"/>
      <c r="H346" s="4"/>
      <c r="I346" s="4"/>
      <c r="J346" s="4"/>
      <c r="K346" s="4"/>
      <c r="L346" s="4"/>
      <c r="M346" s="4"/>
      <c r="N346" s="13"/>
      <c r="O346" s="4"/>
      <c r="P346" s="4"/>
      <c r="Q346" s="4"/>
      <c r="R346" s="4"/>
      <c r="S346" s="4"/>
      <c r="T346" s="4"/>
      <c r="U346" s="4"/>
      <c r="V346" s="4"/>
      <c r="W346" s="4"/>
      <c r="X346" s="4"/>
      <c r="Y346" s="4"/>
      <c r="Z346" s="4"/>
    </row>
    <row r="347" ht="15.75" customHeight="1">
      <c r="A347" s="4"/>
      <c r="B347" s="4"/>
      <c r="C347" s="13"/>
      <c r="D347" s="4"/>
      <c r="E347" s="4"/>
      <c r="F347" s="4"/>
      <c r="G347" s="4"/>
      <c r="H347" s="4"/>
      <c r="I347" s="4"/>
      <c r="J347" s="4"/>
      <c r="K347" s="4"/>
      <c r="L347" s="4"/>
      <c r="M347" s="4"/>
      <c r="N347" s="13"/>
      <c r="O347" s="4"/>
      <c r="P347" s="4"/>
      <c r="Q347" s="4"/>
      <c r="R347" s="4"/>
      <c r="S347" s="4"/>
      <c r="T347" s="4"/>
      <c r="U347" s="4"/>
      <c r="V347" s="4"/>
      <c r="W347" s="4"/>
      <c r="X347" s="4"/>
      <c r="Y347" s="4"/>
      <c r="Z347" s="4"/>
    </row>
    <row r="348" ht="15.75" customHeight="1">
      <c r="A348" s="4"/>
      <c r="B348" s="4"/>
      <c r="C348" s="13"/>
      <c r="D348" s="4"/>
      <c r="E348" s="4"/>
      <c r="F348" s="4"/>
      <c r="G348" s="4"/>
      <c r="H348" s="4"/>
      <c r="I348" s="4"/>
      <c r="J348" s="4"/>
      <c r="K348" s="4"/>
      <c r="L348" s="4"/>
      <c r="M348" s="4"/>
      <c r="N348" s="13"/>
      <c r="O348" s="4"/>
      <c r="P348" s="4"/>
      <c r="Q348" s="4"/>
      <c r="R348" s="4"/>
      <c r="S348" s="4"/>
      <c r="T348" s="4"/>
      <c r="U348" s="4"/>
      <c r="V348" s="4"/>
      <c r="W348" s="4"/>
      <c r="X348" s="4"/>
      <c r="Y348" s="4"/>
      <c r="Z348" s="4"/>
    </row>
    <row r="349" ht="15.75" customHeight="1">
      <c r="A349" s="4"/>
      <c r="B349" s="4"/>
      <c r="C349" s="13"/>
      <c r="D349" s="4"/>
      <c r="E349" s="4"/>
      <c r="F349" s="4"/>
      <c r="G349" s="4"/>
      <c r="H349" s="4"/>
      <c r="I349" s="4"/>
      <c r="J349" s="4"/>
      <c r="K349" s="4"/>
      <c r="L349" s="4"/>
      <c r="M349" s="4"/>
      <c r="N349" s="13"/>
      <c r="O349" s="4"/>
      <c r="P349" s="4"/>
      <c r="Q349" s="4"/>
      <c r="R349" s="4"/>
      <c r="S349" s="4"/>
      <c r="T349" s="4"/>
      <c r="U349" s="4"/>
      <c r="V349" s="4"/>
      <c r="W349" s="4"/>
      <c r="X349" s="4"/>
      <c r="Y349" s="4"/>
      <c r="Z349" s="4"/>
    </row>
    <row r="350" ht="15.75" customHeight="1">
      <c r="A350" s="4"/>
      <c r="B350" s="4"/>
      <c r="C350" s="13"/>
      <c r="D350" s="4"/>
      <c r="E350" s="4"/>
      <c r="F350" s="4"/>
      <c r="G350" s="4"/>
      <c r="H350" s="4"/>
      <c r="I350" s="4"/>
      <c r="J350" s="4"/>
      <c r="K350" s="4"/>
      <c r="L350" s="4"/>
      <c r="M350" s="4"/>
      <c r="N350" s="13"/>
      <c r="O350" s="4"/>
      <c r="P350" s="4"/>
      <c r="Q350" s="4"/>
      <c r="R350" s="4"/>
      <c r="S350" s="4"/>
      <c r="T350" s="4"/>
      <c r="U350" s="4"/>
      <c r="V350" s="4"/>
      <c r="W350" s="4"/>
      <c r="X350" s="4"/>
      <c r="Y350" s="4"/>
      <c r="Z350" s="4"/>
    </row>
    <row r="351" ht="15.75" customHeight="1">
      <c r="A351" s="4"/>
      <c r="B351" s="4"/>
      <c r="C351" s="13"/>
      <c r="D351" s="4"/>
      <c r="E351" s="4"/>
      <c r="F351" s="4"/>
      <c r="G351" s="4"/>
      <c r="H351" s="4"/>
      <c r="I351" s="4"/>
      <c r="J351" s="4"/>
      <c r="K351" s="4"/>
      <c r="L351" s="4"/>
      <c r="M351" s="4"/>
      <c r="N351" s="13"/>
      <c r="O351" s="4"/>
      <c r="P351" s="4"/>
      <c r="Q351" s="4"/>
      <c r="R351" s="4"/>
      <c r="S351" s="4"/>
      <c r="T351" s="4"/>
      <c r="U351" s="4"/>
      <c r="V351" s="4"/>
      <c r="W351" s="4"/>
      <c r="X351" s="4"/>
      <c r="Y351" s="4"/>
      <c r="Z351" s="4"/>
    </row>
    <row r="352" ht="15.75" customHeight="1">
      <c r="A352" s="4"/>
      <c r="B352" s="4"/>
      <c r="C352" s="13"/>
      <c r="D352" s="4"/>
      <c r="E352" s="4"/>
      <c r="F352" s="4"/>
      <c r="G352" s="4"/>
      <c r="H352" s="4"/>
      <c r="I352" s="4"/>
      <c r="J352" s="4"/>
      <c r="K352" s="4"/>
      <c r="L352" s="4"/>
      <c r="M352" s="4"/>
      <c r="N352" s="13"/>
      <c r="O352" s="4"/>
      <c r="P352" s="4"/>
      <c r="Q352" s="4"/>
      <c r="R352" s="4"/>
      <c r="S352" s="4"/>
      <c r="T352" s="4"/>
      <c r="U352" s="4"/>
      <c r="V352" s="4"/>
      <c r="W352" s="4"/>
      <c r="X352" s="4"/>
      <c r="Y352" s="4"/>
      <c r="Z352" s="4"/>
    </row>
    <row r="353" ht="15.75" customHeight="1">
      <c r="A353" s="4"/>
      <c r="B353" s="4"/>
      <c r="C353" s="13"/>
      <c r="D353" s="4"/>
      <c r="E353" s="4"/>
      <c r="F353" s="4"/>
      <c r="G353" s="4"/>
      <c r="H353" s="4"/>
      <c r="I353" s="4"/>
      <c r="J353" s="4"/>
      <c r="K353" s="4"/>
      <c r="L353" s="4"/>
      <c r="M353" s="4"/>
      <c r="N353" s="13"/>
      <c r="O353" s="4"/>
      <c r="P353" s="4"/>
      <c r="Q353" s="4"/>
      <c r="R353" s="4"/>
      <c r="S353" s="4"/>
      <c r="T353" s="4"/>
      <c r="U353" s="4"/>
      <c r="V353" s="4"/>
      <c r="W353" s="4"/>
      <c r="X353" s="4"/>
      <c r="Y353" s="4"/>
      <c r="Z353" s="4"/>
    </row>
    <row r="354" ht="15.75" customHeight="1">
      <c r="A354" s="4"/>
      <c r="B354" s="4"/>
      <c r="C354" s="13"/>
      <c r="D354" s="4"/>
      <c r="E354" s="4"/>
      <c r="F354" s="4"/>
      <c r="G354" s="4"/>
      <c r="H354" s="4"/>
      <c r="I354" s="4"/>
      <c r="J354" s="4"/>
      <c r="K354" s="4"/>
      <c r="L354" s="4"/>
      <c r="M354" s="4"/>
      <c r="N354" s="13"/>
      <c r="O354" s="4"/>
      <c r="P354" s="4"/>
      <c r="Q354" s="4"/>
      <c r="R354" s="4"/>
      <c r="S354" s="4"/>
      <c r="T354" s="4"/>
      <c r="U354" s="4"/>
      <c r="V354" s="4"/>
      <c r="W354" s="4"/>
      <c r="X354" s="4"/>
      <c r="Y354" s="4"/>
      <c r="Z354" s="4"/>
    </row>
    <row r="355" ht="15.75" customHeight="1">
      <c r="A355" s="4"/>
      <c r="B355" s="4"/>
      <c r="C355" s="13"/>
      <c r="D355" s="4"/>
      <c r="E355" s="4"/>
      <c r="F355" s="4"/>
      <c r="G355" s="4"/>
      <c r="H355" s="4"/>
      <c r="I355" s="4"/>
      <c r="J355" s="4"/>
      <c r="K355" s="4"/>
      <c r="L355" s="4"/>
      <c r="M355" s="4"/>
      <c r="N355" s="13"/>
      <c r="O355" s="4"/>
      <c r="P355" s="4"/>
      <c r="Q355" s="4"/>
      <c r="R355" s="4"/>
      <c r="S355" s="4"/>
      <c r="T355" s="4"/>
      <c r="U355" s="4"/>
      <c r="V355" s="4"/>
      <c r="W355" s="4"/>
      <c r="X355" s="4"/>
      <c r="Y355" s="4"/>
      <c r="Z355" s="4"/>
    </row>
    <row r="356" ht="15.75" customHeight="1">
      <c r="A356" s="4"/>
      <c r="B356" s="4"/>
      <c r="C356" s="13"/>
      <c r="D356" s="4"/>
      <c r="E356" s="4"/>
      <c r="F356" s="4"/>
      <c r="G356" s="4"/>
      <c r="H356" s="4"/>
      <c r="I356" s="4"/>
      <c r="J356" s="4"/>
      <c r="K356" s="4"/>
      <c r="L356" s="4"/>
      <c r="M356" s="4"/>
      <c r="N356" s="13"/>
      <c r="O356" s="4"/>
      <c r="P356" s="4"/>
      <c r="Q356" s="4"/>
      <c r="R356" s="4"/>
      <c r="S356" s="4"/>
      <c r="T356" s="4"/>
      <c r="U356" s="4"/>
      <c r="V356" s="4"/>
      <c r="W356" s="4"/>
      <c r="X356" s="4"/>
      <c r="Y356" s="4"/>
      <c r="Z356" s="4"/>
    </row>
    <row r="357" ht="15.75" customHeight="1">
      <c r="A357" s="4"/>
      <c r="B357" s="4"/>
      <c r="C357" s="13"/>
      <c r="D357" s="4"/>
      <c r="E357" s="4"/>
      <c r="F357" s="4"/>
      <c r="G357" s="4"/>
      <c r="H357" s="4"/>
      <c r="I357" s="4"/>
      <c r="J357" s="4"/>
      <c r="K357" s="4"/>
      <c r="L357" s="4"/>
      <c r="M357" s="4"/>
      <c r="N357" s="13"/>
      <c r="O357" s="4"/>
      <c r="P357" s="4"/>
      <c r="Q357" s="4"/>
      <c r="R357" s="4"/>
      <c r="S357" s="4"/>
      <c r="T357" s="4"/>
      <c r="U357" s="4"/>
      <c r="V357" s="4"/>
      <c r="W357" s="4"/>
      <c r="X357" s="4"/>
      <c r="Y357" s="4"/>
      <c r="Z357" s="4"/>
    </row>
    <row r="358" ht="15.75" customHeight="1">
      <c r="A358" s="4"/>
      <c r="B358" s="4"/>
      <c r="C358" s="13"/>
      <c r="D358" s="4"/>
      <c r="E358" s="4"/>
      <c r="F358" s="4"/>
      <c r="G358" s="4"/>
      <c r="H358" s="4"/>
      <c r="I358" s="4"/>
      <c r="J358" s="4"/>
      <c r="K358" s="4"/>
      <c r="L358" s="4"/>
      <c r="M358" s="4"/>
      <c r="N358" s="13"/>
      <c r="O358" s="4"/>
      <c r="P358" s="4"/>
      <c r="Q358" s="4"/>
      <c r="R358" s="4"/>
      <c r="S358" s="4"/>
      <c r="T358" s="4"/>
      <c r="U358" s="4"/>
      <c r="V358" s="4"/>
      <c r="W358" s="4"/>
      <c r="X358" s="4"/>
      <c r="Y358" s="4"/>
      <c r="Z358" s="4"/>
    </row>
    <row r="359" ht="15.75" customHeight="1">
      <c r="A359" s="4"/>
      <c r="B359" s="4"/>
      <c r="C359" s="13"/>
      <c r="D359" s="4"/>
      <c r="E359" s="4"/>
      <c r="F359" s="4"/>
      <c r="G359" s="4"/>
      <c r="H359" s="4"/>
      <c r="I359" s="4"/>
      <c r="J359" s="4"/>
      <c r="K359" s="4"/>
      <c r="L359" s="4"/>
      <c r="M359" s="4"/>
      <c r="N359" s="13"/>
      <c r="O359" s="4"/>
      <c r="P359" s="4"/>
      <c r="Q359" s="4"/>
      <c r="R359" s="4"/>
      <c r="S359" s="4"/>
      <c r="T359" s="4"/>
      <c r="U359" s="4"/>
      <c r="V359" s="4"/>
      <c r="W359" s="4"/>
      <c r="X359" s="4"/>
      <c r="Y359" s="4"/>
      <c r="Z359" s="4"/>
    </row>
    <row r="360" ht="15.75" customHeight="1">
      <c r="A360" s="4"/>
      <c r="B360" s="4"/>
      <c r="C360" s="13"/>
      <c r="D360" s="4"/>
      <c r="E360" s="4"/>
      <c r="F360" s="4"/>
      <c r="G360" s="4"/>
      <c r="H360" s="4"/>
      <c r="I360" s="4"/>
      <c r="J360" s="4"/>
      <c r="K360" s="4"/>
      <c r="L360" s="4"/>
      <c r="M360" s="4"/>
      <c r="N360" s="13"/>
      <c r="O360" s="4"/>
      <c r="P360" s="4"/>
      <c r="Q360" s="4"/>
      <c r="R360" s="4"/>
      <c r="S360" s="4"/>
      <c r="T360" s="4"/>
      <c r="U360" s="4"/>
      <c r="V360" s="4"/>
      <c r="W360" s="4"/>
      <c r="X360" s="4"/>
      <c r="Y360" s="4"/>
      <c r="Z360" s="4"/>
    </row>
    <row r="361" ht="15.75" customHeight="1">
      <c r="A361" s="4"/>
      <c r="B361" s="4"/>
      <c r="C361" s="13"/>
      <c r="D361" s="4"/>
      <c r="E361" s="4"/>
      <c r="F361" s="4"/>
      <c r="G361" s="4"/>
      <c r="H361" s="4"/>
      <c r="I361" s="4"/>
      <c r="J361" s="4"/>
      <c r="K361" s="4"/>
      <c r="L361" s="4"/>
      <c r="M361" s="4"/>
      <c r="N361" s="13"/>
      <c r="O361" s="4"/>
      <c r="P361" s="4"/>
      <c r="Q361" s="4"/>
      <c r="R361" s="4"/>
      <c r="S361" s="4"/>
      <c r="T361" s="4"/>
      <c r="U361" s="4"/>
      <c r="V361" s="4"/>
      <c r="W361" s="4"/>
      <c r="X361" s="4"/>
      <c r="Y361" s="4"/>
      <c r="Z361" s="4"/>
    </row>
    <row r="362" ht="15.75" customHeight="1">
      <c r="A362" s="4"/>
      <c r="B362" s="4"/>
      <c r="C362" s="13"/>
      <c r="D362" s="4"/>
      <c r="E362" s="4"/>
      <c r="F362" s="4"/>
      <c r="G362" s="4"/>
      <c r="H362" s="4"/>
      <c r="I362" s="4"/>
      <c r="J362" s="4"/>
      <c r="K362" s="4"/>
      <c r="L362" s="4"/>
      <c r="M362" s="4"/>
      <c r="N362" s="13"/>
      <c r="O362" s="4"/>
      <c r="P362" s="4"/>
      <c r="Q362" s="4"/>
      <c r="R362" s="4"/>
      <c r="S362" s="4"/>
      <c r="T362" s="4"/>
      <c r="U362" s="4"/>
      <c r="V362" s="4"/>
      <c r="W362" s="4"/>
      <c r="X362" s="4"/>
      <c r="Y362" s="4"/>
      <c r="Z362" s="4"/>
    </row>
    <row r="363" ht="15.75" customHeight="1">
      <c r="A363" s="4"/>
      <c r="B363" s="4"/>
      <c r="C363" s="13"/>
      <c r="D363" s="4"/>
      <c r="E363" s="4"/>
      <c r="F363" s="4"/>
      <c r="G363" s="4"/>
      <c r="H363" s="4"/>
      <c r="I363" s="4"/>
      <c r="J363" s="4"/>
      <c r="K363" s="4"/>
      <c r="L363" s="4"/>
      <c r="M363" s="4"/>
      <c r="N363" s="13"/>
      <c r="O363" s="4"/>
      <c r="P363" s="4"/>
      <c r="Q363" s="4"/>
      <c r="R363" s="4"/>
      <c r="S363" s="4"/>
      <c r="T363" s="4"/>
      <c r="U363" s="4"/>
      <c r="V363" s="4"/>
      <c r="W363" s="4"/>
      <c r="X363" s="4"/>
      <c r="Y363" s="4"/>
      <c r="Z363" s="4"/>
    </row>
    <row r="364" ht="15.75" customHeight="1">
      <c r="A364" s="4"/>
      <c r="B364" s="4"/>
      <c r="C364" s="13"/>
      <c r="D364" s="4"/>
      <c r="E364" s="4"/>
      <c r="F364" s="4"/>
      <c r="G364" s="4"/>
      <c r="H364" s="4"/>
      <c r="I364" s="4"/>
      <c r="J364" s="4"/>
      <c r="K364" s="4"/>
      <c r="L364" s="4"/>
      <c r="M364" s="4"/>
      <c r="N364" s="13"/>
      <c r="O364" s="4"/>
      <c r="P364" s="4"/>
      <c r="Q364" s="4"/>
      <c r="R364" s="4"/>
      <c r="S364" s="4"/>
      <c r="T364" s="4"/>
      <c r="U364" s="4"/>
      <c r="V364" s="4"/>
      <c r="W364" s="4"/>
      <c r="X364" s="4"/>
      <c r="Y364" s="4"/>
      <c r="Z364" s="4"/>
    </row>
    <row r="365" ht="15.75" customHeight="1">
      <c r="A365" s="4"/>
      <c r="B365" s="4"/>
      <c r="C365" s="13"/>
      <c r="D365" s="4"/>
      <c r="E365" s="4"/>
      <c r="F365" s="4"/>
      <c r="G365" s="4"/>
      <c r="H365" s="4"/>
      <c r="I365" s="4"/>
      <c r="J365" s="4"/>
      <c r="K365" s="4"/>
      <c r="L365" s="4"/>
      <c r="M365" s="4"/>
      <c r="N365" s="13"/>
      <c r="O365" s="4"/>
      <c r="P365" s="4"/>
      <c r="Q365" s="4"/>
      <c r="R365" s="4"/>
      <c r="S365" s="4"/>
      <c r="T365" s="4"/>
      <c r="U365" s="4"/>
      <c r="V365" s="4"/>
      <c r="W365" s="4"/>
      <c r="X365" s="4"/>
      <c r="Y365" s="4"/>
      <c r="Z365" s="4"/>
    </row>
    <row r="366" ht="15.75" customHeight="1">
      <c r="A366" s="4"/>
      <c r="B366" s="4"/>
      <c r="C366" s="13"/>
      <c r="D366" s="4"/>
      <c r="E366" s="4"/>
      <c r="F366" s="4"/>
      <c r="G366" s="4"/>
      <c r="H366" s="4"/>
      <c r="I366" s="4"/>
      <c r="J366" s="4"/>
      <c r="K366" s="4"/>
      <c r="L366" s="4"/>
      <c r="M366" s="4"/>
      <c r="N366" s="13"/>
      <c r="O366" s="4"/>
      <c r="P366" s="4"/>
      <c r="Q366" s="4"/>
      <c r="R366" s="4"/>
      <c r="S366" s="4"/>
      <c r="T366" s="4"/>
      <c r="U366" s="4"/>
      <c r="V366" s="4"/>
      <c r="W366" s="4"/>
      <c r="X366" s="4"/>
      <c r="Y366" s="4"/>
      <c r="Z366" s="4"/>
    </row>
    <row r="367" ht="15.75" customHeight="1">
      <c r="A367" s="4"/>
      <c r="B367" s="4"/>
      <c r="C367" s="13"/>
      <c r="D367" s="4"/>
      <c r="E367" s="4"/>
      <c r="F367" s="4"/>
      <c r="G367" s="4"/>
      <c r="H367" s="4"/>
      <c r="I367" s="4"/>
      <c r="J367" s="4"/>
      <c r="K367" s="4"/>
      <c r="L367" s="4"/>
      <c r="M367" s="4"/>
      <c r="N367" s="13"/>
      <c r="O367" s="4"/>
      <c r="P367" s="4"/>
      <c r="Q367" s="4"/>
      <c r="R367" s="4"/>
      <c r="S367" s="4"/>
      <c r="T367" s="4"/>
      <c r="U367" s="4"/>
      <c r="V367" s="4"/>
      <c r="W367" s="4"/>
      <c r="X367" s="4"/>
      <c r="Y367" s="4"/>
      <c r="Z367" s="4"/>
    </row>
    <row r="368" ht="15.75" customHeight="1">
      <c r="A368" s="4"/>
      <c r="B368" s="4"/>
      <c r="C368" s="13"/>
      <c r="D368" s="4"/>
      <c r="E368" s="4"/>
      <c r="F368" s="4"/>
      <c r="G368" s="4"/>
      <c r="H368" s="4"/>
      <c r="I368" s="4"/>
      <c r="J368" s="4"/>
      <c r="K368" s="4"/>
      <c r="L368" s="4"/>
      <c r="M368" s="4"/>
      <c r="N368" s="13"/>
      <c r="O368" s="4"/>
      <c r="P368" s="4"/>
      <c r="Q368" s="4"/>
      <c r="R368" s="4"/>
      <c r="S368" s="4"/>
      <c r="T368" s="4"/>
      <c r="U368" s="4"/>
      <c r="V368" s="4"/>
      <c r="W368" s="4"/>
      <c r="X368" s="4"/>
      <c r="Y368" s="4"/>
      <c r="Z368" s="4"/>
    </row>
    <row r="369" ht="15.75" customHeight="1">
      <c r="A369" s="4"/>
      <c r="B369" s="4"/>
      <c r="C369" s="13"/>
      <c r="D369" s="4"/>
      <c r="E369" s="4"/>
      <c r="F369" s="4"/>
      <c r="G369" s="4"/>
      <c r="H369" s="4"/>
      <c r="I369" s="4"/>
      <c r="J369" s="4"/>
      <c r="K369" s="4"/>
      <c r="L369" s="4"/>
      <c r="M369" s="4"/>
      <c r="N369" s="13"/>
      <c r="O369" s="4"/>
      <c r="P369" s="4"/>
      <c r="Q369" s="4"/>
      <c r="R369" s="4"/>
      <c r="S369" s="4"/>
      <c r="T369" s="4"/>
      <c r="U369" s="4"/>
      <c r="V369" s="4"/>
      <c r="W369" s="4"/>
      <c r="X369" s="4"/>
      <c r="Y369" s="4"/>
      <c r="Z369" s="4"/>
    </row>
    <row r="370" ht="15.75" customHeight="1">
      <c r="A370" s="4"/>
      <c r="B370" s="4"/>
      <c r="C370" s="13"/>
      <c r="D370" s="4"/>
      <c r="E370" s="4"/>
      <c r="F370" s="4"/>
      <c r="G370" s="4"/>
      <c r="H370" s="4"/>
      <c r="I370" s="4"/>
      <c r="J370" s="4"/>
      <c r="K370" s="4"/>
      <c r="L370" s="4"/>
      <c r="M370" s="4"/>
      <c r="N370" s="13"/>
      <c r="O370" s="4"/>
      <c r="P370" s="4"/>
      <c r="Q370" s="4"/>
      <c r="R370" s="4"/>
      <c r="S370" s="4"/>
      <c r="T370" s="4"/>
      <c r="U370" s="4"/>
      <c r="V370" s="4"/>
      <c r="W370" s="4"/>
      <c r="X370" s="4"/>
      <c r="Y370" s="4"/>
      <c r="Z370" s="4"/>
    </row>
    <row r="371" ht="15.75" customHeight="1">
      <c r="A371" s="4"/>
      <c r="B371" s="4"/>
      <c r="C371" s="13"/>
      <c r="D371" s="4"/>
      <c r="E371" s="4"/>
      <c r="F371" s="4"/>
      <c r="G371" s="4"/>
      <c r="H371" s="4"/>
      <c r="I371" s="4"/>
      <c r="J371" s="4"/>
      <c r="K371" s="4"/>
      <c r="L371" s="4"/>
      <c r="M371" s="4"/>
      <c r="N371" s="13"/>
      <c r="O371" s="4"/>
      <c r="P371" s="4"/>
      <c r="Q371" s="4"/>
      <c r="R371" s="4"/>
      <c r="S371" s="4"/>
      <c r="T371" s="4"/>
      <c r="U371" s="4"/>
      <c r="V371" s="4"/>
      <c r="W371" s="4"/>
      <c r="X371" s="4"/>
      <c r="Y371" s="4"/>
      <c r="Z371" s="4"/>
    </row>
    <row r="372" ht="15.75" customHeight="1">
      <c r="A372" s="4"/>
      <c r="B372" s="4"/>
      <c r="C372" s="13"/>
      <c r="D372" s="4"/>
      <c r="E372" s="4"/>
      <c r="F372" s="4"/>
      <c r="G372" s="4"/>
      <c r="H372" s="4"/>
      <c r="I372" s="4"/>
      <c r="J372" s="4"/>
      <c r="K372" s="4"/>
      <c r="L372" s="4"/>
      <c r="M372" s="4"/>
      <c r="N372" s="13"/>
      <c r="O372" s="4"/>
      <c r="P372" s="4"/>
      <c r="Q372" s="4"/>
      <c r="R372" s="4"/>
      <c r="S372" s="4"/>
      <c r="T372" s="4"/>
      <c r="U372" s="4"/>
      <c r="V372" s="4"/>
      <c r="W372" s="4"/>
      <c r="X372" s="4"/>
      <c r="Y372" s="4"/>
      <c r="Z372" s="4"/>
    </row>
    <row r="373" ht="15.75" customHeight="1">
      <c r="A373" s="4"/>
      <c r="B373" s="4"/>
      <c r="C373" s="13"/>
      <c r="D373" s="4"/>
      <c r="E373" s="4"/>
      <c r="F373" s="4"/>
      <c r="G373" s="4"/>
      <c r="H373" s="4"/>
      <c r="I373" s="4"/>
      <c r="J373" s="4"/>
      <c r="K373" s="4"/>
      <c r="L373" s="4"/>
      <c r="M373" s="4"/>
      <c r="N373" s="13"/>
      <c r="O373" s="4"/>
      <c r="P373" s="4"/>
      <c r="Q373" s="4"/>
      <c r="R373" s="4"/>
      <c r="S373" s="4"/>
      <c r="T373" s="4"/>
      <c r="U373" s="4"/>
      <c r="V373" s="4"/>
      <c r="W373" s="4"/>
      <c r="X373" s="4"/>
      <c r="Y373" s="4"/>
      <c r="Z373" s="4"/>
    </row>
    <row r="374" ht="15.75" customHeight="1">
      <c r="A374" s="4"/>
      <c r="B374" s="4"/>
      <c r="C374" s="13"/>
      <c r="D374" s="4"/>
      <c r="E374" s="4"/>
      <c r="F374" s="4"/>
      <c r="G374" s="4"/>
      <c r="H374" s="4"/>
      <c r="I374" s="4"/>
      <c r="J374" s="4"/>
      <c r="K374" s="4"/>
      <c r="L374" s="4"/>
      <c r="M374" s="4"/>
      <c r="N374" s="13"/>
      <c r="O374" s="4"/>
      <c r="P374" s="4"/>
      <c r="Q374" s="4"/>
      <c r="R374" s="4"/>
      <c r="S374" s="4"/>
      <c r="T374" s="4"/>
      <c r="U374" s="4"/>
      <c r="V374" s="4"/>
      <c r="W374" s="4"/>
      <c r="X374" s="4"/>
      <c r="Y374" s="4"/>
      <c r="Z374" s="4"/>
    </row>
    <row r="375" ht="15.75" customHeight="1">
      <c r="A375" s="4"/>
      <c r="B375" s="4"/>
      <c r="C375" s="13"/>
      <c r="D375" s="4"/>
      <c r="E375" s="4"/>
      <c r="F375" s="4"/>
      <c r="G375" s="4"/>
      <c r="H375" s="4"/>
      <c r="I375" s="4"/>
      <c r="J375" s="4"/>
      <c r="K375" s="4"/>
      <c r="L375" s="4"/>
      <c r="M375" s="4"/>
      <c r="N375" s="13"/>
      <c r="O375" s="4"/>
      <c r="P375" s="4"/>
      <c r="Q375" s="4"/>
      <c r="R375" s="4"/>
      <c r="S375" s="4"/>
      <c r="T375" s="4"/>
      <c r="U375" s="4"/>
      <c r="V375" s="4"/>
      <c r="W375" s="4"/>
      <c r="X375" s="4"/>
      <c r="Y375" s="4"/>
      <c r="Z375" s="4"/>
    </row>
    <row r="376" ht="15.75" customHeight="1">
      <c r="A376" s="4"/>
      <c r="B376" s="4"/>
      <c r="C376" s="13"/>
      <c r="D376" s="4"/>
      <c r="E376" s="4"/>
      <c r="F376" s="4"/>
      <c r="G376" s="4"/>
      <c r="H376" s="4"/>
      <c r="I376" s="4"/>
      <c r="J376" s="4"/>
      <c r="K376" s="4"/>
      <c r="L376" s="4"/>
      <c r="M376" s="4"/>
      <c r="N376" s="13"/>
      <c r="O376" s="4"/>
      <c r="P376" s="4"/>
      <c r="Q376" s="4"/>
      <c r="R376" s="4"/>
      <c r="S376" s="4"/>
      <c r="T376" s="4"/>
      <c r="U376" s="4"/>
      <c r="V376" s="4"/>
      <c r="W376" s="4"/>
      <c r="X376" s="4"/>
      <c r="Y376" s="4"/>
      <c r="Z376" s="4"/>
    </row>
    <row r="377" ht="15.75" customHeight="1">
      <c r="A377" s="4"/>
      <c r="B377" s="4"/>
      <c r="C377" s="13"/>
      <c r="D377" s="4"/>
      <c r="E377" s="4"/>
      <c r="F377" s="4"/>
      <c r="G377" s="4"/>
      <c r="H377" s="4"/>
      <c r="I377" s="4"/>
      <c r="J377" s="4"/>
      <c r="K377" s="4"/>
      <c r="L377" s="4"/>
      <c r="M377" s="4"/>
      <c r="N377" s="13"/>
      <c r="O377" s="4"/>
      <c r="P377" s="4"/>
      <c r="Q377" s="4"/>
      <c r="R377" s="4"/>
      <c r="S377" s="4"/>
      <c r="T377" s="4"/>
      <c r="U377" s="4"/>
      <c r="V377" s="4"/>
      <c r="W377" s="4"/>
      <c r="X377" s="4"/>
      <c r="Y377" s="4"/>
      <c r="Z377" s="4"/>
    </row>
    <row r="378" ht="15.75" customHeight="1">
      <c r="A378" s="4"/>
      <c r="B378" s="4"/>
      <c r="C378" s="13"/>
      <c r="D378" s="4"/>
      <c r="E378" s="4"/>
      <c r="F378" s="4"/>
      <c r="G378" s="4"/>
      <c r="H378" s="4"/>
      <c r="I378" s="4"/>
      <c r="J378" s="4"/>
      <c r="K378" s="4"/>
      <c r="L378" s="4"/>
      <c r="M378" s="4"/>
      <c r="N378" s="13"/>
      <c r="O378" s="4"/>
      <c r="P378" s="4"/>
      <c r="Q378" s="4"/>
      <c r="R378" s="4"/>
      <c r="S378" s="4"/>
      <c r="T378" s="4"/>
      <c r="U378" s="4"/>
      <c r="V378" s="4"/>
      <c r="W378" s="4"/>
      <c r="X378" s="4"/>
      <c r="Y378" s="4"/>
      <c r="Z378" s="4"/>
    </row>
    <row r="379" ht="15.75" customHeight="1">
      <c r="A379" s="4"/>
      <c r="B379" s="4"/>
      <c r="C379" s="13"/>
      <c r="D379" s="4"/>
      <c r="E379" s="4"/>
      <c r="F379" s="4"/>
      <c r="G379" s="4"/>
      <c r="H379" s="4"/>
      <c r="I379" s="4"/>
      <c r="J379" s="4"/>
      <c r="K379" s="4"/>
      <c r="L379" s="4"/>
      <c r="M379" s="4"/>
      <c r="N379" s="13"/>
      <c r="O379" s="4"/>
      <c r="P379" s="4"/>
      <c r="Q379" s="4"/>
      <c r="R379" s="4"/>
      <c r="S379" s="4"/>
      <c r="T379" s="4"/>
      <c r="U379" s="4"/>
      <c r="V379" s="4"/>
      <c r="W379" s="4"/>
      <c r="X379" s="4"/>
      <c r="Y379" s="4"/>
      <c r="Z379" s="4"/>
    </row>
    <row r="380" ht="15.75" customHeight="1">
      <c r="A380" s="4"/>
      <c r="B380" s="4"/>
      <c r="C380" s="13"/>
      <c r="D380" s="4"/>
      <c r="E380" s="4"/>
      <c r="F380" s="4"/>
      <c r="G380" s="4"/>
      <c r="H380" s="4"/>
      <c r="I380" s="4"/>
      <c r="J380" s="4"/>
      <c r="K380" s="4"/>
      <c r="L380" s="4"/>
      <c r="M380" s="4"/>
      <c r="N380" s="13"/>
      <c r="O380" s="4"/>
      <c r="P380" s="4"/>
      <c r="Q380" s="4"/>
      <c r="R380" s="4"/>
      <c r="S380" s="4"/>
      <c r="T380" s="4"/>
      <c r="U380" s="4"/>
      <c r="V380" s="4"/>
      <c r="W380" s="4"/>
      <c r="X380" s="4"/>
      <c r="Y380" s="4"/>
      <c r="Z380" s="4"/>
    </row>
    <row r="381" ht="15.75" customHeight="1">
      <c r="A381" s="4"/>
      <c r="B381" s="4"/>
      <c r="C381" s="13"/>
      <c r="D381" s="4"/>
      <c r="E381" s="4"/>
      <c r="F381" s="4"/>
      <c r="G381" s="4"/>
      <c r="H381" s="4"/>
      <c r="I381" s="4"/>
      <c r="J381" s="4"/>
      <c r="K381" s="4"/>
      <c r="L381" s="4"/>
      <c r="M381" s="4"/>
      <c r="N381" s="13"/>
      <c r="O381" s="4"/>
      <c r="P381" s="4"/>
      <c r="Q381" s="4"/>
      <c r="R381" s="4"/>
      <c r="S381" s="4"/>
      <c r="T381" s="4"/>
      <c r="U381" s="4"/>
      <c r="V381" s="4"/>
      <c r="W381" s="4"/>
      <c r="X381" s="4"/>
      <c r="Y381" s="4"/>
      <c r="Z381" s="4"/>
    </row>
    <row r="382" ht="15.75" customHeight="1">
      <c r="A382" s="4"/>
      <c r="B382" s="4"/>
      <c r="C382" s="13"/>
      <c r="D382" s="4"/>
      <c r="E382" s="4"/>
      <c r="F382" s="4"/>
      <c r="G382" s="4"/>
      <c r="H382" s="4"/>
      <c r="I382" s="4"/>
      <c r="J382" s="4"/>
      <c r="K382" s="4"/>
      <c r="L382" s="4"/>
      <c r="M382" s="4"/>
      <c r="N382" s="13"/>
      <c r="O382" s="4"/>
      <c r="P382" s="4"/>
      <c r="Q382" s="4"/>
      <c r="R382" s="4"/>
      <c r="S382" s="4"/>
      <c r="T382" s="4"/>
      <c r="U382" s="4"/>
      <c r="V382" s="4"/>
      <c r="W382" s="4"/>
      <c r="X382" s="4"/>
      <c r="Y382" s="4"/>
      <c r="Z382" s="4"/>
    </row>
    <row r="383" ht="15.75" customHeight="1">
      <c r="A383" s="4"/>
      <c r="B383" s="4"/>
      <c r="C383" s="13"/>
      <c r="D383" s="4"/>
      <c r="E383" s="4"/>
      <c r="F383" s="4"/>
      <c r="G383" s="4"/>
      <c r="H383" s="4"/>
      <c r="I383" s="4"/>
      <c r="J383" s="4"/>
      <c r="K383" s="4"/>
      <c r="L383" s="4"/>
      <c r="M383" s="4"/>
      <c r="N383" s="13"/>
      <c r="O383" s="4"/>
      <c r="P383" s="4"/>
      <c r="Q383" s="4"/>
      <c r="R383" s="4"/>
      <c r="S383" s="4"/>
      <c r="T383" s="4"/>
      <c r="U383" s="4"/>
      <c r="V383" s="4"/>
      <c r="W383" s="4"/>
      <c r="X383" s="4"/>
      <c r="Y383" s="4"/>
      <c r="Z383" s="4"/>
    </row>
    <row r="384" ht="15.75" customHeight="1">
      <c r="A384" s="4"/>
      <c r="B384" s="4"/>
      <c r="C384" s="13"/>
      <c r="D384" s="4"/>
      <c r="E384" s="4"/>
      <c r="F384" s="4"/>
      <c r="G384" s="4"/>
      <c r="H384" s="4"/>
      <c r="I384" s="4"/>
      <c r="J384" s="4"/>
      <c r="K384" s="4"/>
      <c r="L384" s="4"/>
      <c r="M384" s="4"/>
      <c r="N384" s="13"/>
      <c r="O384" s="4"/>
      <c r="P384" s="4"/>
      <c r="Q384" s="4"/>
      <c r="R384" s="4"/>
      <c r="S384" s="4"/>
      <c r="T384" s="4"/>
      <c r="U384" s="4"/>
      <c r="V384" s="4"/>
      <c r="W384" s="4"/>
      <c r="X384" s="4"/>
      <c r="Y384" s="4"/>
      <c r="Z384" s="4"/>
    </row>
    <row r="385" ht="15.75" customHeight="1">
      <c r="A385" s="4"/>
      <c r="B385" s="4"/>
      <c r="C385" s="13"/>
      <c r="D385" s="4"/>
      <c r="E385" s="4"/>
      <c r="F385" s="4"/>
      <c r="G385" s="4"/>
      <c r="H385" s="4"/>
      <c r="I385" s="4"/>
      <c r="J385" s="4"/>
      <c r="K385" s="4"/>
      <c r="L385" s="4"/>
      <c r="M385" s="4"/>
      <c r="N385" s="13"/>
      <c r="O385" s="4"/>
      <c r="P385" s="4"/>
      <c r="Q385" s="4"/>
      <c r="R385" s="4"/>
      <c r="S385" s="4"/>
      <c r="T385" s="4"/>
      <c r="U385" s="4"/>
      <c r="V385" s="4"/>
      <c r="W385" s="4"/>
      <c r="X385" s="4"/>
      <c r="Y385" s="4"/>
      <c r="Z385" s="4"/>
    </row>
    <row r="386" ht="15.75" customHeight="1">
      <c r="A386" s="4"/>
      <c r="B386" s="4"/>
      <c r="C386" s="13"/>
      <c r="D386" s="4"/>
      <c r="E386" s="4"/>
      <c r="F386" s="4"/>
      <c r="G386" s="4"/>
      <c r="H386" s="4"/>
      <c r="I386" s="4"/>
      <c r="J386" s="4"/>
      <c r="K386" s="4"/>
      <c r="L386" s="4"/>
      <c r="M386" s="4"/>
      <c r="N386" s="13"/>
      <c r="O386" s="4"/>
      <c r="P386" s="4"/>
      <c r="Q386" s="4"/>
      <c r="R386" s="4"/>
      <c r="S386" s="4"/>
      <c r="T386" s="4"/>
      <c r="U386" s="4"/>
      <c r="V386" s="4"/>
      <c r="W386" s="4"/>
      <c r="X386" s="4"/>
      <c r="Y386" s="4"/>
      <c r="Z386" s="4"/>
    </row>
    <row r="387" ht="15.75" customHeight="1">
      <c r="A387" s="4"/>
      <c r="B387" s="4"/>
      <c r="C387" s="13"/>
      <c r="D387" s="4"/>
      <c r="E387" s="4"/>
      <c r="F387" s="4"/>
      <c r="G387" s="4"/>
      <c r="H387" s="4"/>
      <c r="I387" s="4"/>
      <c r="J387" s="4"/>
      <c r="K387" s="4"/>
      <c r="L387" s="4"/>
      <c r="M387" s="4"/>
      <c r="N387" s="13"/>
      <c r="O387" s="4"/>
      <c r="P387" s="4"/>
      <c r="Q387" s="4"/>
      <c r="R387" s="4"/>
      <c r="S387" s="4"/>
      <c r="T387" s="4"/>
      <c r="U387" s="4"/>
      <c r="V387" s="4"/>
      <c r="W387" s="4"/>
      <c r="X387" s="4"/>
      <c r="Y387" s="4"/>
      <c r="Z387" s="4"/>
    </row>
    <row r="388" ht="15.75" customHeight="1">
      <c r="A388" s="4"/>
      <c r="B388" s="4"/>
      <c r="C388" s="13"/>
      <c r="D388" s="4"/>
      <c r="E388" s="4"/>
      <c r="F388" s="4"/>
      <c r="G388" s="4"/>
      <c r="H388" s="4"/>
      <c r="I388" s="4"/>
      <c r="J388" s="4"/>
      <c r="K388" s="4"/>
      <c r="L388" s="4"/>
      <c r="M388" s="4"/>
      <c r="N388" s="13"/>
      <c r="O388" s="4"/>
      <c r="P388" s="4"/>
      <c r="Q388" s="4"/>
      <c r="R388" s="4"/>
      <c r="S388" s="4"/>
      <c r="T388" s="4"/>
      <c r="U388" s="4"/>
      <c r="V388" s="4"/>
      <c r="W388" s="4"/>
      <c r="X388" s="4"/>
      <c r="Y388" s="4"/>
      <c r="Z388" s="4"/>
    </row>
    <row r="389" ht="15.75" customHeight="1">
      <c r="A389" s="4"/>
      <c r="B389" s="4"/>
      <c r="C389" s="13"/>
      <c r="D389" s="4"/>
      <c r="E389" s="4"/>
      <c r="F389" s="4"/>
      <c r="G389" s="4"/>
      <c r="H389" s="4"/>
      <c r="I389" s="4"/>
      <c r="J389" s="4"/>
      <c r="K389" s="4"/>
      <c r="L389" s="4"/>
      <c r="M389" s="4"/>
      <c r="N389" s="13"/>
      <c r="O389" s="4"/>
      <c r="P389" s="4"/>
      <c r="Q389" s="4"/>
      <c r="R389" s="4"/>
      <c r="S389" s="4"/>
      <c r="T389" s="4"/>
      <c r="U389" s="4"/>
      <c r="V389" s="4"/>
      <c r="W389" s="4"/>
      <c r="X389" s="4"/>
      <c r="Y389" s="4"/>
      <c r="Z389" s="4"/>
    </row>
    <row r="390" ht="15.75" customHeight="1">
      <c r="A390" s="4"/>
      <c r="B390" s="4"/>
      <c r="C390" s="13"/>
      <c r="D390" s="4"/>
      <c r="E390" s="4"/>
      <c r="F390" s="4"/>
      <c r="G390" s="4"/>
      <c r="H390" s="4"/>
      <c r="I390" s="4"/>
      <c r="J390" s="4"/>
      <c r="K390" s="4"/>
      <c r="L390" s="4"/>
      <c r="M390" s="4"/>
      <c r="N390" s="13"/>
      <c r="O390" s="4"/>
      <c r="P390" s="4"/>
      <c r="Q390" s="4"/>
      <c r="R390" s="4"/>
      <c r="S390" s="4"/>
      <c r="T390" s="4"/>
      <c r="U390" s="4"/>
      <c r="V390" s="4"/>
      <c r="W390" s="4"/>
      <c r="X390" s="4"/>
      <c r="Y390" s="4"/>
      <c r="Z390" s="4"/>
    </row>
    <row r="391" ht="15.75" customHeight="1">
      <c r="A391" s="4"/>
      <c r="B391" s="4"/>
      <c r="C391" s="13"/>
      <c r="D391" s="4"/>
      <c r="E391" s="4"/>
      <c r="F391" s="4"/>
      <c r="G391" s="4"/>
      <c r="H391" s="4"/>
      <c r="I391" s="4"/>
      <c r="J391" s="4"/>
      <c r="K391" s="4"/>
      <c r="L391" s="4"/>
      <c r="M391" s="4"/>
      <c r="N391" s="13"/>
      <c r="O391" s="4"/>
      <c r="P391" s="4"/>
      <c r="Q391" s="4"/>
      <c r="R391" s="4"/>
      <c r="S391" s="4"/>
      <c r="T391" s="4"/>
      <c r="U391" s="4"/>
      <c r="V391" s="4"/>
      <c r="W391" s="4"/>
      <c r="X391" s="4"/>
      <c r="Y391" s="4"/>
      <c r="Z391" s="4"/>
    </row>
    <row r="392" ht="15.75" customHeight="1">
      <c r="A392" s="4"/>
      <c r="B392" s="4"/>
      <c r="C392" s="13"/>
      <c r="D392" s="4"/>
      <c r="E392" s="4"/>
      <c r="F392" s="4"/>
      <c r="G392" s="4"/>
      <c r="H392" s="4"/>
      <c r="I392" s="4"/>
      <c r="J392" s="4"/>
      <c r="K392" s="4"/>
      <c r="L392" s="4"/>
      <c r="M392" s="4"/>
      <c r="N392" s="13"/>
      <c r="O392" s="4"/>
      <c r="P392" s="4"/>
      <c r="Q392" s="4"/>
      <c r="R392" s="4"/>
      <c r="S392" s="4"/>
      <c r="T392" s="4"/>
      <c r="U392" s="4"/>
      <c r="V392" s="4"/>
      <c r="W392" s="4"/>
      <c r="X392" s="4"/>
      <c r="Y392" s="4"/>
      <c r="Z392" s="4"/>
    </row>
    <row r="393" ht="15.75" customHeight="1">
      <c r="A393" s="4"/>
      <c r="B393" s="4"/>
      <c r="C393" s="13"/>
      <c r="D393" s="4"/>
      <c r="E393" s="4"/>
      <c r="F393" s="4"/>
      <c r="G393" s="4"/>
      <c r="H393" s="4"/>
      <c r="I393" s="4"/>
      <c r="J393" s="4"/>
      <c r="K393" s="4"/>
      <c r="L393" s="4"/>
      <c r="M393" s="4"/>
      <c r="N393" s="13"/>
      <c r="O393" s="4"/>
      <c r="P393" s="4"/>
      <c r="Q393" s="4"/>
      <c r="R393" s="4"/>
      <c r="S393" s="4"/>
      <c r="T393" s="4"/>
      <c r="U393" s="4"/>
      <c r="V393" s="4"/>
      <c r="W393" s="4"/>
      <c r="X393" s="4"/>
      <c r="Y393" s="4"/>
      <c r="Z393" s="4"/>
    </row>
    <row r="394" ht="15.75" customHeight="1">
      <c r="A394" s="4"/>
      <c r="B394" s="4"/>
      <c r="C394" s="13"/>
      <c r="D394" s="4"/>
      <c r="E394" s="4"/>
      <c r="F394" s="4"/>
      <c r="G394" s="4"/>
      <c r="H394" s="4"/>
      <c r="I394" s="4"/>
      <c r="J394" s="4"/>
      <c r="K394" s="4"/>
      <c r="L394" s="4"/>
      <c r="M394" s="4"/>
      <c r="N394" s="13"/>
      <c r="O394" s="4"/>
      <c r="P394" s="4"/>
      <c r="Q394" s="4"/>
      <c r="R394" s="4"/>
      <c r="S394" s="4"/>
      <c r="T394" s="4"/>
      <c r="U394" s="4"/>
      <c r="V394" s="4"/>
      <c r="W394" s="4"/>
      <c r="X394" s="4"/>
      <c r="Y394" s="4"/>
      <c r="Z394" s="4"/>
    </row>
    <row r="395" ht="15.75" customHeight="1">
      <c r="A395" s="4"/>
      <c r="B395" s="4"/>
      <c r="C395" s="13"/>
      <c r="D395" s="4"/>
      <c r="E395" s="4"/>
      <c r="F395" s="4"/>
      <c r="G395" s="4"/>
      <c r="H395" s="4"/>
      <c r="I395" s="4"/>
      <c r="J395" s="4"/>
      <c r="K395" s="4"/>
      <c r="L395" s="4"/>
      <c r="M395" s="4"/>
      <c r="N395" s="13"/>
      <c r="O395" s="4"/>
      <c r="P395" s="4"/>
      <c r="Q395" s="4"/>
      <c r="R395" s="4"/>
      <c r="S395" s="4"/>
      <c r="T395" s="4"/>
      <c r="U395" s="4"/>
      <c r="V395" s="4"/>
      <c r="W395" s="4"/>
      <c r="X395" s="4"/>
      <c r="Y395" s="4"/>
      <c r="Z395" s="4"/>
    </row>
    <row r="396" ht="15.75" customHeight="1">
      <c r="A396" s="4"/>
      <c r="B396" s="4"/>
      <c r="C396" s="13"/>
      <c r="D396" s="4"/>
      <c r="E396" s="4"/>
      <c r="F396" s="4"/>
      <c r="G396" s="4"/>
      <c r="H396" s="4"/>
      <c r="I396" s="4"/>
      <c r="J396" s="4"/>
      <c r="K396" s="4"/>
      <c r="L396" s="4"/>
      <c r="M396" s="4"/>
      <c r="N396" s="13"/>
      <c r="O396" s="4"/>
      <c r="P396" s="4"/>
      <c r="Q396" s="4"/>
      <c r="R396" s="4"/>
      <c r="S396" s="4"/>
      <c r="T396" s="4"/>
      <c r="U396" s="4"/>
      <c r="V396" s="4"/>
      <c r="W396" s="4"/>
      <c r="X396" s="4"/>
      <c r="Y396" s="4"/>
      <c r="Z396" s="4"/>
    </row>
    <row r="397" ht="15.75" customHeight="1">
      <c r="A397" s="4"/>
      <c r="B397" s="4"/>
      <c r="C397" s="13"/>
      <c r="D397" s="4"/>
      <c r="E397" s="4"/>
      <c r="F397" s="4"/>
      <c r="G397" s="4"/>
      <c r="H397" s="4"/>
      <c r="I397" s="4"/>
      <c r="J397" s="4"/>
      <c r="K397" s="4"/>
      <c r="L397" s="4"/>
      <c r="M397" s="4"/>
      <c r="N397" s="13"/>
      <c r="O397" s="4"/>
      <c r="P397" s="4"/>
      <c r="Q397" s="4"/>
      <c r="R397" s="4"/>
      <c r="S397" s="4"/>
      <c r="T397" s="4"/>
      <c r="U397" s="4"/>
      <c r="V397" s="4"/>
      <c r="W397" s="4"/>
      <c r="X397" s="4"/>
      <c r="Y397" s="4"/>
      <c r="Z397" s="4"/>
    </row>
    <row r="398" ht="15.75" customHeight="1">
      <c r="A398" s="4"/>
      <c r="B398" s="4"/>
      <c r="C398" s="13"/>
      <c r="D398" s="4"/>
      <c r="E398" s="4"/>
      <c r="F398" s="4"/>
      <c r="G398" s="4"/>
      <c r="H398" s="4"/>
      <c r="I398" s="4"/>
      <c r="J398" s="4"/>
      <c r="K398" s="4"/>
      <c r="L398" s="4"/>
      <c r="M398" s="4"/>
      <c r="N398" s="13"/>
      <c r="O398" s="4"/>
      <c r="P398" s="4"/>
      <c r="Q398" s="4"/>
      <c r="R398" s="4"/>
      <c r="S398" s="4"/>
      <c r="T398" s="4"/>
      <c r="U398" s="4"/>
      <c r="V398" s="4"/>
      <c r="W398" s="4"/>
      <c r="X398" s="4"/>
      <c r="Y398" s="4"/>
      <c r="Z398" s="4"/>
    </row>
    <row r="399" ht="15.75" customHeight="1">
      <c r="A399" s="4"/>
      <c r="B399" s="4"/>
      <c r="C399" s="13"/>
      <c r="D399" s="4"/>
      <c r="E399" s="4"/>
      <c r="F399" s="4"/>
      <c r="G399" s="4"/>
      <c r="H399" s="4"/>
      <c r="I399" s="4"/>
      <c r="J399" s="4"/>
      <c r="K399" s="4"/>
      <c r="L399" s="4"/>
      <c r="M399" s="4"/>
      <c r="N399" s="13"/>
      <c r="O399" s="4"/>
      <c r="P399" s="4"/>
      <c r="Q399" s="4"/>
      <c r="R399" s="4"/>
      <c r="S399" s="4"/>
      <c r="T399" s="4"/>
      <c r="U399" s="4"/>
      <c r="V399" s="4"/>
      <c r="W399" s="4"/>
      <c r="X399" s="4"/>
      <c r="Y399" s="4"/>
      <c r="Z399" s="4"/>
    </row>
    <row r="400" ht="15.75" customHeight="1">
      <c r="A400" s="4"/>
      <c r="B400" s="4"/>
      <c r="C400" s="13"/>
      <c r="D400" s="4"/>
      <c r="E400" s="4"/>
      <c r="F400" s="4"/>
      <c r="G400" s="4"/>
      <c r="H400" s="4"/>
      <c r="I400" s="4"/>
      <c r="J400" s="4"/>
      <c r="K400" s="4"/>
      <c r="L400" s="4"/>
      <c r="M400" s="4"/>
      <c r="N400" s="13"/>
      <c r="O400" s="4"/>
      <c r="P400" s="4"/>
      <c r="Q400" s="4"/>
      <c r="R400" s="4"/>
      <c r="S400" s="4"/>
      <c r="T400" s="4"/>
      <c r="U400" s="4"/>
      <c r="V400" s="4"/>
      <c r="W400" s="4"/>
      <c r="X400" s="4"/>
      <c r="Y400" s="4"/>
      <c r="Z400" s="4"/>
    </row>
    <row r="401" ht="15.75" customHeight="1">
      <c r="A401" s="4"/>
      <c r="B401" s="4"/>
      <c r="C401" s="13"/>
      <c r="D401" s="4"/>
      <c r="E401" s="4"/>
      <c r="F401" s="4"/>
      <c r="G401" s="4"/>
      <c r="H401" s="4"/>
      <c r="I401" s="4"/>
      <c r="J401" s="4"/>
      <c r="K401" s="4"/>
      <c r="L401" s="4"/>
      <c r="M401" s="4"/>
      <c r="N401" s="13"/>
      <c r="O401" s="4"/>
      <c r="P401" s="4"/>
      <c r="Q401" s="4"/>
      <c r="R401" s="4"/>
      <c r="S401" s="4"/>
      <c r="T401" s="4"/>
      <c r="U401" s="4"/>
      <c r="V401" s="4"/>
      <c r="W401" s="4"/>
      <c r="X401" s="4"/>
      <c r="Y401" s="4"/>
      <c r="Z401" s="4"/>
    </row>
    <row r="402" ht="15.75" customHeight="1">
      <c r="A402" s="4"/>
      <c r="B402" s="4"/>
      <c r="C402" s="13"/>
      <c r="D402" s="4"/>
      <c r="E402" s="4"/>
      <c r="F402" s="4"/>
      <c r="G402" s="4"/>
      <c r="H402" s="4"/>
      <c r="I402" s="4"/>
      <c r="J402" s="4"/>
      <c r="K402" s="4"/>
      <c r="L402" s="4"/>
      <c r="M402" s="4"/>
      <c r="N402" s="13"/>
      <c r="O402" s="4"/>
      <c r="P402" s="4"/>
      <c r="Q402" s="4"/>
      <c r="R402" s="4"/>
      <c r="S402" s="4"/>
      <c r="T402" s="4"/>
      <c r="U402" s="4"/>
      <c r="V402" s="4"/>
      <c r="W402" s="4"/>
      <c r="X402" s="4"/>
      <c r="Y402" s="4"/>
      <c r="Z402" s="4"/>
    </row>
    <row r="403" ht="15.75" customHeight="1">
      <c r="A403" s="4"/>
      <c r="B403" s="4"/>
      <c r="C403" s="13"/>
      <c r="D403" s="4"/>
      <c r="E403" s="4"/>
      <c r="F403" s="4"/>
      <c r="G403" s="4"/>
      <c r="H403" s="4"/>
      <c r="I403" s="4"/>
      <c r="J403" s="4"/>
      <c r="K403" s="4"/>
      <c r="L403" s="4"/>
      <c r="M403" s="4"/>
      <c r="N403" s="13"/>
      <c r="O403" s="4"/>
      <c r="P403" s="4"/>
      <c r="Q403" s="4"/>
      <c r="R403" s="4"/>
      <c r="S403" s="4"/>
      <c r="T403" s="4"/>
      <c r="U403" s="4"/>
      <c r="V403" s="4"/>
      <c r="W403" s="4"/>
      <c r="X403" s="4"/>
      <c r="Y403" s="4"/>
      <c r="Z403" s="4"/>
    </row>
    <row r="404" ht="15.75" customHeight="1">
      <c r="A404" s="4"/>
      <c r="B404" s="4"/>
      <c r="C404" s="13"/>
      <c r="D404" s="4"/>
      <c r="E404" s="4"/>
      <c r="F404" s="4"/>
      <c r="G404" s="4"/>
      <c r="H404" s="4"/>
      <c r="I404" s="4"/>
      <c r="J404" s="4"/>
      <c r="K404" s="4"/>
      <c r="L404" s="4"/>
      <c r="M404" s="4"/>
      <c r="N404" s="13"/>
      <c r="O404" s="4"/>
      <c r="P404" s="4"/>
      <c r="Q404" s="4"/>
      <c r="R404" s="4"/>
      <c r="S404" s="4"/>
      <c r="T404" s="4"/>
      <c r="U404" s="4"/>
      <c r="V404" s="4"/>
      <c r="W404" s="4"/>
      <c r="X404" s="4"/>
      <c r="Y404" s="4"/>
      <c r="Z404" s="4"/>
    </row>
    <row r="405" ht="15.75" customHeight="1">
      <c r="A405" s="4"/>
      <c r="B405" s="4"/>
      <c r="C405" s="13"/>
      <c r="D405" s="4"/>
      <c r="E405" s="4"/>
      <c r="F405" s="4"/>
      <c r="G405" s="4"/>
      <c r="H405" s="4"/>
      <c r="I405" s="4"/>
      <c r="J405" s="4"/>
      <c r="K405" s="4"/>
      <c r="L405" s="4"/>
      <c r="M405" s="4"/>
      <c r="N405" s="13"/>
      <c r="O405" s="4"/>
      <c r="P405" s="4"/>
      <c r="Q405" s="4"/>
      <c r="R405" s="4"/>
      <c r="S405" s="4"/>
      <c r="T405" s="4"/>
      <c r="U405" s="4"/>
      <c r="V405" s="4"/>
      <c r="W405" s="4"/>
      <c r="X405" s="4"/>
      <c r="Y405" s="4"/>
      <c r="Z405" s="4"/>
    </row>
    <row r="406" ht="15.75" customHeight="1">
      <c r="A406" s="4"/>
      <c r="B406" s="4"/>
      <c r="C406" s="13"/>
      <c r="D406" s="4"/>
      <c r="E406" s="4"/>
      <c r="F406" s="4"/>
      <c r="G406" s="4"/>
      <c r="H406" s="4"/>
      <c r="I406" s="4"/>
      <c r="J406" s="4"/>
      <c r="K406" s="4"/>
      <c r="L406" s="4"/>
      <c r="M406" s="4"/>
      <c r="N406" s="13"/>
      <c r="O406" s="4"/>
      <c r="P406" s="4"/>
      <c r="Q406" s="4"/>
      <c r="R406" s="4"/>
      <c r="S406" s="4"/>
      <c r="T406" s="4"/>
      <c r="U406" s="4"/>
      <c r="V406" s="4"/>
      <c r="W406" s="4"/>
      <c r="X406" s="4"/>
      <c r="Y406" s="4"/>
      <c r="Z406" s="4"/>
    </row>
    <row r="407" ht="15.75" customHeight="1">
      <c r="A407" s="4"/>
      <c r="B407" s="4"/>
      <c r="C407" s="13"/>
      <c r="D407" s="4"/>
      <c r="E407" s="4"/>
      <c r="F407" s="4"/>
      <c r="G407" s="4"/>
      <c r="H407" s="4"/>
      <c r="I407" s="4"/>
      <c r="J407" s="4"/>
      <c r="K407" s="4"/>
      <c r="L407" s="4"/>
      <c r="M407" s="4"/>
      <c r="N407" s="13"/>
      <c r="O407" s="4"/>
      <c r="P407" s="4"/>
      <c r="Q407" s="4"/>
      <c r="R407" s="4"/>
      <c r="S407" s="4"/>
      <c r="T407" s="4"/>
      <c r="U407" s="4"/>
      <c r="V407" s="4"/>
      <c r="W407" s="4"/>
      <c r="X407" s="4"/>
      <c r="Y407" s="4"/>
      <c r="Z407" s="4"/>
    </row>
    <row r="408" ht="15.75" customHeight="1">
      <c r="A408" s="4"/>
      <c r="B408" s="4"/>
      <c r="C408" s="13"/>
      <c r="D408" s="4"/>
      <c r="E408" s="4"/>
      <c r="F408" s="4"/>
      <c r="G408" s="4"/>
      <c r="H408" s="4"/>
      <c r="I408" s="4"/>
      <c r="J408" s="4"/>
      <c r="K408" s="4"/>
      <c r="L408" s="4"/>
      <c r="M408" s="4"/>
      <c r="N408" s="13"/>
      <c r="O408" s="4"/>
      <c r="P408" s="4"/>
      <c r="Q408" s="4"/>
      <c r="R408" s="4"/>
      <c r="S408" s="4"/>
      <c r="T408" s="4"/>
      <c r="U408" s="4"/>
      <c r="V408" s="4"/>
      <c r="W408" s="4"/>
      <c r="X408" s="4"/>
      <c r="Y408" s="4"/>
      <c r="Z408" s="4"/>
    </row>
    <row r="409" ht="15.75" customHeight="1">
      <c r="A409" s="4"/>
      <c r="B409" s="4"/>
      <c r="C409" s="13"/>
      <c r="D409" s="4"/>
      <c r="E409" s="4"/>
      <c r="F409" s="4"/>
      <c r="G409" s="4"/>
      <c r="H409" s="4"/>
      <c r="I409" s="4"/>
      <c r="J409" s="4"/>
      <c r="K409" s="4"/>
      <c r="L409" s="4"/>
      <c r="M409" s="4"/>
      <c r="N409" s="13"/>
      <c r="O409" s="4"/>
      <c r="P409" s="4"/>
      <c r="Q409" s="4"/>
      <c r="R409" s="4"/>
      <c r="S409" s="4"/>
      <c r="T409" s="4"/>
      <c r="U409" s="4"/>
      <c r="V409" s="4"/>
      <c r="W409" s="4"/>
      <c r="X409" s="4"/>
      <c r="Y409" s="4"/>
      <c r="Z409" s="4"/>
    </row>
    <row r="410" ht="15.75" customHeight="1">
      <c r="A410" s="4"/>
      <c r="B410" s="4"/>
      <c r="C410" s="13"/>
      <c r="D410" s="4"/>
      <c r="E410" s="4"/>
      <c r="F410" s="4"/>
      <c r="G410" s="4"/>
      <c r="H410" s="4"/>
      <c r="I410" s="4"/>
      <c r="J410" s="4"/>
      <c r="K410" s="4"/>
      <c r="L410" s="4"/>
      <c r="M410" s="4"/>
      <c r="N410" s="13"/>
      <c r="O410" s="4"/>
      <c r="P410" s="4"/>
      <c r="Q410" s="4"/>
      <c r="R410" s="4"/>
      <c r="S410" s="4"/>
      <c r="T410" s="4"/>
      <c r="U410" s="4"/>
      <c r="V410" s="4"/>
      <c r="W410" s="4"/>
      <c r="X410" s="4"/>
      <c r="Y410" s="4"/>
      <c r="Z410" s="4"/>
    </row>
    <row r="411" ht="15.75" customHeight="1">
      <c r="A411" s="4"/>
      <c r="B411" s="4"/>
      <c r="C411" s="13"/>
      <c r="D411" s="4"/>
      <c r="E411" s="4"/>
      <c r="F411" s="4"/>
      <c r="G411" s="4"/>
      <c r="H411" s="4"/>
      <c r="I411" s="4"/>
      <c r="J411" s="4"/>
      <c r="K411" s="4"/>
      <c r="L411" s="4"/>
      <c r="M411" s="4"/>
      <c r="N411" s="13"/>
      <c r="O411" s="4"/>
      <c r="P411" s="4"/>
      <c r="Q411" s="4"/>
      <c r="R411" s="4"/>
      <c r="S411" s="4"/>
      <c r="T411" s="4"/>
      <c r="U411" s="4"/>
      <c r="V411" s="4"/>
      <c r="W411" s="4"/>
      <c r="X411" s="4"/>
      <c r="Y411" s="4"/>
      <c r="Z411" s="4"/>
    </row>
    <row r="412" ht="15.75" customHeight="1">
      <c r="A412" s="4"/>
      <c r="B412" s="4"/>
      <c r="C412" s="13"/>
      <c r="D412" s="4"/>
      <c r="E412" s="4"/>
      <c r="F412" s="4"/>
      <c r="G412" s="4"/>
      <c r="H412" s="4"/>
      <c r="I412" s="4"/>
      <c r="J412" s="4"/>
      <c r="K412" s="4"/>
      <c r="L412" s="4"/>
      <c r="M412" s="4"/>
      <c r="N412" s="13"/>
      <c r="O412" s="4"/>
      <c r="P412" s="4"/>
      <c r="Q412" s="4"/>
      <c r="R412" s="4"/>
      <c r="S412" s="4"/>
      <c r="T412" s="4"/>
      <c r="U412" s="4"/>
      <c r="V412" s="4"/>
      <c r="W412" s="4"/>
      <c r="X412" s="4"/>
      <c r="Y412" s="4"/>
      <c r="Z412" s="4"/>
    </row>
    <row r="413" ht="15.75" customHeight="1">
      <c r="A413" s="4"/>
      <c r="B413" s="4"/>
      <c r="C413" s="13"/>
      <c r="D413" s="4"/>
      <c r="E413" s="4"/>
      <c r="F413" s="4"/>
      <c r="G413" s="4"/>
      <c r="H413" s="4"/>
      <c r="I413" s="4"/>
      <c r="J413" s="4"/>
      <c r="K413" s="4"/>
      <c r="L413" s="4"/>
      <c r="M413" s="4"/>
      <c r="N413" s="13"/>
      <c r="O413" s="4"/>
      <c r="P413" s="4"/>
      <c r="Q413" s="4"/>
      <c r="R413" s="4"/>
      <c r="S413" s="4"/>
      <c r="T413" s="4"/>
      <c r="U413" s="4"/>
      <c r="V413" s="4"/>
      <c r="W413" s="4"/>
      <c r="X413" s="4"/>
      <c r="Y413" s="4"/>
      <c r="Z413" s="4"/>
    </row>
    <row r="414" ht="15.75" customHeight="1">
      <c r="A414" s="4"/>
      <c r="B414" s="4"/>
      <c r="C414" s="13"/>
      <c r="D414" s="4"/>
      <c r="E414" s="4"/>
      <c r="F414" s="4"/>
      <c r="G414" s="4"/>
      <c r="H414" s="4"/>
      <c r="I414" s="4"/>
      <c r="J414" s="4"/>
      <c r="K414" s="4"/>
      <c r="L414" s="4"/>
      <c r="M414" s="4"/>
      <c r="N414" s="13"/>
      <c r="O414" s="4"/>
      <c r="P414" s="4"/>
      <c r="Q414" s="4"/>
      <c r="R414" s="4"/>
      <c r="S414" s="4"/>
      <c r="T414" s="4"/>
      <c r="U414" s="4"/>
      <c r="V414" s="4"/>
      <c r="W414" s="4"/>
      <c r="X414" s="4"/>
      <c r="Y414" s="4"/>
      <c r="Z414" s="4"/>
    </row>
    <row r="415" ht="15.75" customHeight="1">
      <c r="A415" s="4"/>
      <c r="B415" s="4"/>
      <c r="C415" s="13"/>
      <c r="D415" s="4"/>
      <c r="E415" s="4"/>
      <c r="F415" s="4"/>
      <c r="G415" s="4"/>
      <c r="H415" s="4"/>
      <c r="I415" s="4"/>
      <c r="J415" s="4"/>
      <c r="K415" s="4"/>
      <c r="L415" s="4"/>
      <c r="M415" s="4"/>
      <c r="N415" s="13"/>
      <c r="O415" s="4"/>
      <c r="P415" s="4"/>
      <c r="Q415" s="4"/>
      <c r="R415" s="4"/>
      <c r="S415" s="4"/>
      <c r="T415" s="4"/>
      <c r="U415" s="4"/>
      <c r="V415" s="4"/>
      <c r="W415" s="4"/>
      <c r="X415" s="4"/>
      <c r="Y415" s="4"/>
      <c r="Z415" s="4"/>
    </row>
    <row r="416" ht="15.75" customHeight="1">
      <c r="A416" s="4"/>
      <c r="B416" s="4"/>
      <c r="C416" s="13"/>
      <c r="D416" s="4"/>
      <c r="E416" s="4"/>
      <c r="F416" s="4"/>
      <c r="G416" s="4"/>
      <c r="H416" s="4"/>
      <c r="I416" s="4"/>
      <c r="J416" s="4"/>
      <c r="K416" s="4"/>
      <c r="L416" s="4"/>
      <c r="M416" s="4"/>
      <c r="N416" s="13"/>
      <c r="O416" s="4"/>
      <c r="P416" s="4"/>
      <c r="Q416" s="4"/>
      <c r="R416" s="4"/>
      <c r="S416" s="4"/>
      <c r="T416" s="4"/>
      <c r="U416" s="4"/>
      <c r="V416" s="4"/>
      <c r="W416" s="4"/>
      <c r="X416" s="4"/>
      <c r="Y416" s="4"/>
      <c r="Z416" s="4"/>
    </row>
    <row r="417" ht="15.75" customHeight="1">
      <c r="A417" s="4"/>
      <c r="B417" s="4"/>
      <c r="C417" s="13"/>
      <c r="D417" s="4"/>
      <c r="E417" s="4"/>
      <c r="F417" s="4"/>
      <c r="G417" s="4"/>
      <c r="H417" s="4"/>
      <c r="I417" s="4"/>
      <c r="J417" s="4"/>
      <c r="K417" s="4"/>
      <c r="L417" s="4"/>
      <c r="M417" s="4"/>
      <c r="N417" s="13"/>
      <c r="O417" s="4"/>
      <c r="P417" s="4"/>
      <c r="Q417" s="4"/>
      <c r="R417" s="4"/>
      <c r="S417" s="4"/>
      <c r="T417" s="4"/>
      <c r="U417" s="4"/>
      <c r="V417" s="4"/>
      <c r="W417" s="4"/>
      <c r="X417" s="4"/>
      <c r="Y417" s="4"/>
      <c r="Z417" s="4"/>
    </row>
    <row r="418" ht="15.75" customHeight="1">
      <c r="A418" s="4"/>
      <c r="B418" s="4"/>
      <c r="C418" s="13"/>
      <c r="D418" s="4"/>
      <c r="E418" s="4"/>
      <c r="F418" s="4"/>
      <c r="G418" s="4"/>
      <c r="H418" s="4"/>
      <c r="I418" s="4"/>
      <c r="J418" s="4"/>
      <c r="K418" s="4"/>
      <c r="L418" s="4"/>
      <c r="M418" s="4"/>
      <c r="N418" s="13"/>
      <c r="O418" s="4"/>
      <c r="P418" s="4"/>
      <c r="Q418" s="4"/>
      <c r="R418" s="4"/>
      <c r="S418" s="4"/>
      <c r="T418" s="4"/>
      <c r="U418" s="4"/>
      <c r="V418" s="4"/>
      <c r="W418" s="4"/>
      <c r="X418" s="4"/>
      <c r="Y418" s="4"/>
      <c r="Z418" s="4"/>
    </row>
    <row r="419" ht="15.75" customHeight="1">
      <c r="A419" s="4"/>
      <c r="B419" s="4"/>
      <c r="C419" s="13"/>
      <c r="D419" s="4"/>
      <c r="E419" s="4"/>
      <c r="F419" s="4"/>
      <c r="G419" s="4"/>
      <c r="H419" s="4"/>
      <c r="I419" s="4"/>
      <c r="J419" s="4"/>
      <c r="K419" s="4"/>
      <c r="L419" s="4"/>
      <c r="M419" s="4"/>
      <c r="N419" s="13"/>
      <c r="O419" s="4"/>
      <c r="P419" s="4"/>
      <c r="Q419" s="4"/>
      <c r="R419" s="4"/>
      <c r="S419" s="4"/>
      <c r="T419" s="4"/>
      <c r="U419" s="4"/>
      <c r="V419" s="4"/>
      <c r="W419" s="4"/>
      <c r="X419" s="4"/>
      <c r="Y419" s="4"/>
      <c r="Z419" s="4"/>
    </row>
    <row r="420" ht="15.75" customHeight="1">
      <c r="A420" s="4"/>
      <c r="B420" s="4"/>
      <c r="C420" s="13"/>
      <c r="D420" s="4"/>
      <c r="E420" s="4"/>
      <c r="F420" s="4"/>
      <c r="G420" s="4"/>
      <c r="H420" s="4"/>
      <c r="I420" s="4"/>
      <c r="J420" s="4"/>
      <c r="K420" s="4"/>
      <c r="L420" s="4"/>
      <c r="M420" s="4"/>
      <c r="N420" s="13"/>
      <c r="O420" s="4"/>
      <c r="P420" s="4"/>
      <c r="Q420" s="4"/>
      <c r="R420" s="4"/>
      <c r="S420" s="4"/>
      <c r="T420" s="4"/>
      <c r="U420" s="4"/>
      <c r="V420" s="4"/>
      <c r="W420" s="4"/>
      <c r="X420" s="4"/>
      <c r="Y420" s="4"/>
      <c r="Z420" s="4"/>
    </row>
    <row r="421" ht="15.75" customHeight="1">
      <c r="A421" s="4"/>
      <c r="B421" s="4"/>
      <c r="C421" s="13"/>
      <c r="D421" s="4"/>
      <c r="E421" s="4"/>
      <c r="F421" s="4"/>
      <c r="G421" s="4"/>
      <c r="H421" s="4"/>
      <c r="I421" s="4"/>
      <c r="J421" s="4"/>
      <c r="K421" s="4"/>
      <c r="L421" s="4"/>
      <c r="M421" s="4"/>
      <c r="N421" s="13"/>
      <c r="O421" s="4"/>
      <c r="P421" s="4"/>
      <c r="Q421" s="4"/>
      <c r="R421" s="4"/>
      <c r="S421" s="4"/>
      <c r="T421" s="4"/>
      <c r="U421" s="4"/>
      <c r="V421" s="4"/>
      <c r="W421" s="4"/>
      <c r="X421" s="4"/>
      <c r="Y421" s="4"/>
      <c r="Z421" s="4"/>
    </row>
    <row r="422" ht="15.75" customHeight="1">
      <c r="A422" s="4"/>
      <c r="B422" s="4"/>
      <c r="C422" s="13"/>
      <c r="D422" s="4"/>
      <c r="E422" s="4"/>
      <c r="F422" s="4"/>
      <c r="G422" s="4"/>
      <c r="H422" s="4"/>
      <c r="I422" s="4"/>
      <c r="J422" s="4"/>
      <c r="K422" s="4"/>
      <c r="L422" s="4"/>
      <c r="M422" s="4"/>
      <c r="N422" s="13"/>
      <c r="O422" s="4"/>
      <c r="P422" s="4"/>
      <c r="Q422" s="4"/>
      <c r="R422" s="4"/>
      <c r="S422" s="4"/>
      <c r="T422" s="4"/>
      <c r="U422" s="4"/>
      <c r="V422" s="4"/>
      <c r="W422" s="4"/>
      <c r="X422" s="4"/>
      <c r="Y422" s="4"/>
      <c r="Z422" s="4"/>
    </row>
    <row r="423" ht="15.75" customHeight="1">
      <c r="A423" s="4"/>
      <c r="B423" s="4"/>
      <c r="C423" s="13"/>
      <c r="D423" s="4"/>
      <c r="E423" s="4"/>
      <c r="F423" s="4"/>
      <c r="G423" s="4"/>
      <c r="H423" s="4"/>
      <c r="I423" s="4"/>
      <c r="J423" s="4"/>
      <c r="K423" s="4"/>
      <c r="L423" s="4"/>
      <c r="M423" s="4"/>
      <c r="N423" s="13"/>
      <c r="O423" s="4"/>
      <c r="P423" s="4"/>
      <c r="Q423" s="4"/>
      <c r="R423" s="4"/>
      <c r="S423" s="4"/>
      <c r="T423" s="4"/>
      <c r="U423" s="4"/>
      <c r="V423" s="4"/>
      <c r="W423" s="4"/>
      <c r="X423" s="4"/>
      <c r="Y423" s="4"/>
      <c r="Z423" s="4"/>
    </row>
    <row r="424" ht="15.75" customHeight="1">
      <c r="A424" s="4"/>
      <c r="B424" s="4"/>
      <c r="C424" s="13"/>
      <c r="D424" s="4"/>
      <c r="E424" s="4"/>
      <c r="F424" s="4"/>
      <c r="G424" s="4"/>
      <c r="H424" s="4"/>
      <c r="I424" s="4"/>
      <c r="J424" s="4"/>
      <c r="K424" s="4"/>
      <c r="L424" s="4"/>
      <c r="M424" s="4"/>
      <c r="N424" s="13"/>
      <c r="O424" s="4"/>
      <c r="P424" s="4"/>
      <c r="Q424" s="4"/>
      <c r="R424" s="4"/>
      <c r="S424" s="4"/>
      <c r="T424" s="4"/>
      <c r="U424" s="4"/>
      <c r="V424" s="4"/>
      <c r="W424" s="4"/>
      <c r="X424" s="4"/>
      <c r="Y424" s="4"/>
      <c r="Z424" s="4"/>
    </row>
    <row r="425" ht="15.75" customHeight="1">
      <c r="A425" s="4"/>
      <c r="B425" s="4"/>
      <c r="C425" s="13"/>
      <c r="D425" s="4"/>
      <c r="E425" s="4"/>
      <c r="F425" s="4"/>
      <c r="G425" s="4"/>
      <c r="H425" s="4"/>
      <c r="I425" s="4"/>
      <c r="J425" s="4"/>
      <c r="K425" s="4"/>
      <c r="L425" s="4"/>
      <c r="M425" s="4"/>
      <c r="N425" s="13"/>
      <c r="O425" s="4"/>
      <c r="P425" s="4"/>
      <c r="Q425" s="4"/>
      <c r="R425" s="4"/>
      <c r="S425" s="4"/>
      <c r="T425" s="4"/>
      <c r="U425" s="4"/>
      <c r="V425" s="4"/>
      <c r="W425" s="4"/>
      <c r="X425" s="4"/>
      <c r="Y425" s="4"/>
      <c r="Z425" s="4"/>
    </row>
    <row r="426" ht="15.75" customHeight="1">
      <c r="A426" s="4"/>
      <c r="B426" s="4"/>
      <c r="C426" s="13"/>
      <c r="D426" s="4"/>
      <c r="E426" s="4"/>
      <c r="F426" s="4"/>
      <c r="G426" s="4"/>
      <c r="H426" s="4"/>
      <c r="I426" s="4"/>
      <c r="J426" s="4"/>
      <c r="K426" s="4"/>
      <c r="L426" s="4"/>
      <c r="M426" s="4"/>
      <c r="N426" s="13"/>
      <c r="O426" s="4"/>
      <c r="P426" s="4"/>
      <c r="Q426" s="4"/>
      <c r="R426" s="4"/>
      <c r="S426" s="4"/>
      <c r="T426" s="4"/>
      <c r="U426" s="4"/>
      <c r="V426" s="4"/>
      <c r="W426" s="4"/>
      <c r="X426" s="4"/>
      <c r="Y426" s="4"/>
      <c r="Z426" s="4"/>
    </row>
    <row r="427" ht="15.75" customHeight="1">
      <c r="A427" s="4"/>
      <c r="B427" s="4"/>
      <c r="C427" s="13"/>
      <c r="D427" s="4"/>
      <c r="E427" s="4"/>
      <c r="F427" s="4"/>
      <c r="G427" s="4"/>
      <c r="H427" s="4"/>
      <c r="I427" s="4"/>
      <c r="J427" s="4"/>
      <c r="K427" s="4"/>
      <c r="L427" s="4"/>
      <c r="M427" s="4"/>
      <c r="N427" s="13"/>
      <c r="O427" s="4"/>
      <c r="P427" s="4"/>
      <c r="Q427" s="4"/>
      <c r="R427" s="4"/>
      <c r="S427" s="4"/>
      <c r="T427" s="4"/>
      <c r="U427" s="4"/>
      <c r="V427" s="4"/>
      <c r="W427" s="4"/>
      <c r="X427" s="4"/>
      <c r="Y427" s="4"/>
      <c r="Z427" s="4"/>
    </row>
    <row r="428" ht="15.75" customHeight="1">
      <c r="A428" s="4"/>
      <c r="B428" s="4"/>
      <c r="C428" s="13"/>
      <c r="D428" s="4"/>
      <c r="E428" s="4"/>
      <c r="F428" s="4"/>
      <c r="G428" s="4"/>
      <c r="H428" s="4"/>
      <c r="I428" s="4"/>
      <c r="J428" s="4"/>
      <c r="K428" s="4"/>
      <c r="L428" s="4"/>
      <c r="M428" s="4"/>
      <c r="N428" s="13"/>
      <c r="O428" s="4"/>
      <c r="P428" s="4"/>
      <c r="Q428" s="4"/>
      <c r="R428" s="4"/>
      <c r="S428" s="4"/>
      <c r="T428" s="4"/>
      <c r="U428" s="4"/>
      <c r="V428" s="4"/>
      <c r="W428" s="4"/>
      <c r="X428" s="4"/>
      <c r="Y428" s="4"/>
      <c r="Z428" s="4"/>
    </row>
    <row r="429" ht="15.75" customHeight="1">
      <c r="A429" s="4"/>
      <c r="B429" s="4"/>
      <c r="C429" s="13"/>
      <c r="D429" s="4"/>
      <c r="E429" s="4"/>
      <c r="F429" s="4"/>
      <c r="G429" s="4"/>
      <c r="H429" s="4"/>
      <c r="I429" s="4"/>
      <c r="J429" s="4"/>
      <c r="K429" s="4"/>
      <c r="L429" s="4"/>
      <c r="M429" s="4"/>
      <c r="N429" s="13"/>
      <c r="O429" s="4"/>
      <c r="P429" s="4"/>
      <c r="Q429" s="4"/>
      <c r="R429" s="4"/>
      <c r="S429" s="4"/>
      <c r="T429" s="4"/>
      <c r="U429" s="4"/>
      <c r="V429" s="4"/>
      <c r="W429" s="4"/>
      <c r="X429" s="4"/>
      <c r="Y429" s="4"/>
      <c r="Z429" s="4"/>
    </row>
    <row r="430" ht="15.75" customHeight="1">
      <c r="A430" s="4"/>
      <c r="B430" s="4"/>
      <c r="C430" s="13"/>
      <c r="D430" s="4"/>
      <c r="E430" s="4"/>
      <c r="F430" s="4"/>
      <c r="G430" s="4"/>
      <c r="H430" s="4"/>
      <c r="I430" s="4"/>
      <c r="J430" s="4"/>
      <c r="K430" s="4"/>
      <c r="L430" s="4"/>
      <c r="M430" s="4"/>
      <c r="N430" s="13"/>
      <c r="O430" s="4"/>
      <c r="P430" s="4"/>
      <c r="Q430" s="4"/>
      <c r="R430" s="4"/>
      <c r="S430" s="4"/>
      <c r="T430" s="4"/>
      <c r="U430" s="4"/>
      <c r="V430" s="4"/>
      <c r="W430" s="4"/>
      <c r="X430" s="4"/>
      <c r="Y430" s="4"/>
      <c r="Z430" s="4"/>
    </row>
    <row r="431" ht="15.75" customHeight="1">
      <c r="A431" s="4"/>
      <c r="B431" s="4"/>
      <c r="C431" s="13"/>
      <c r="D431" s="4"/>
      <c r="E431" s="4"/>
      <c r="F431" s="4"/>
      <c r="G431" s="4"/>
      <c r="H431" s="4"/>
      <c r="I431" s="4"/>
      <c r="J431" s="4"/>
      <c r="K431" s="4"/>
      <c r="L431" s="4"/>
      <c r="M431" s="4"/>
      <c r="N431" s="13"/>
      <c r="O431" s="4"/>
      <c r="P431" s="4"/>
      <c r="Q431" s="4"/>
      <c r="R431" s="4"/>
      <c r="S431" s="4"/>
      <c r="T431" s="4"/>
      <c r="U431" s="4"/>
      <c r="V431" s="4"/>
      <c r="W431" s="4"/>
      <c r="X431" s="4"/>
      <c r="Y431" s="4"/>
      <c r="Z431" s="4"/>
    </row>
    <row r="432" ht="15.75" customHeight="1">
      <c r="A432" s="4"/>
      <c r="B432" s="4"/>
      <c r="C432" s="13"/>
      <c r="D432" s="4"/>
      <c r="E432" s="4"/>
      <c r="F432" s="4"/>
      <c r="G432" s="4"/>
      <c r="H432" s="4"/>
      <c r="I432" s="4"/>
      <c r="J432" s="4"/>
      <c r="K432" s="4"/>
      <c r="L432" s="4"/>
      <c r="M432" s="4"/>
      <c r="N432" s="13"/>
      <c r="O432" s="4"/>
      <c r="P432" s="4"/>
      <c r="Q432" s="4"/>
      <c r="R432" s="4"/>
      <c r="S432" s="4"/>
      <c r="T432" s="4"/>
      <c r="U432" s="4"/>
      <c r="V432" s="4"/>
      <c r="W432" s="4"/>
      <c r="X432" s="4"/>
      <c r="Y432" s="4"/>
      <c r="Z432" s="4"/>
    </row>
    <row r="433" ht="15.75" customHeight="1">
      <c r="A433" s="4"/>
      <c r="B433" s="4"/>
      <c r="C433" s="13"/>
      <c r="D433" s="4"/>
      <c r="E433" s="4"/>
      <c r="F433" s="4"/>
      <c r="G433" s="4"/>
      <c r="H433" s="4"/>
      <c r="I433" s="4"/>
      <c r="J433" s="4"/>
      <c r="K433" s="4"/>
      <c r="L433" s="4"/>
      <c r="M433" s="4"/>
      <c r="N433" s="13"/>
      <c r="O433" s="4"/>
      <c r="P433" s="4"/>
      <c r="Q433" s="4"/>
      <c r="R433" s="4"/>
      <c r="S433" s="4"/>
      <c r="T433" s="4"/>
      <c r="U433" s="4"/>
      <c r="V433" s="4"/>
      <c r="W433" s="4"/>
      <c r="X433" s="4"/>
      <c r="Y433" s="4"/>
      <c r="Z433" s="4"/>
    </row>
    <row r="434" ht="15.75" customHeight="1">
      <c r="A434" s="4"/>
      <c r="B434" s="4"/>
      <c r="C434" s="13"/>
      <c r="D434" s="4"/>
      <c r="E434" s="4"/>
      <c r="F434" s="4"/>
      <c r="G434" s="4"/>
      <c r="H434" s="4"/>
      <c r="I434" s="4"/>
      <c r="J434" s="4"/>
      <c r="K434" s="4"/>
      <c r="L434" s="4"/>
      <c r="M434" s="4"/>
      <c r="N434" s="13"/>
      <c r="O434" s="4"/>
      <c r="P434" s="4"/>
      <c r="Q434" s="4"/>
      <c r="R434" s="4"/>
      <c r="S434" s="4"/>
      <c r="T434" s="4"/>
      <c r="U434" s="4"/>
      <c r="V434" s="4"/>
      <c r="W434" s="4"/>
      <c r="X434" s="4"/>
      <c r="Y434" s="4"/>
      <c r="Z434" s="4"/>
    </row>
    <row r="435" ht="15.75" customHeight="1">
      <c r="A435" s="4"/>
      <c r="B435" s="4"/>
      <c r="C435" s="13"/>
      <c r="D435" s="4"/>
      <c r="E435" s="4"/>
      <c r="F435" s="4"/>
      <c r="G435" s="4"/>
      <c r="H435" s="4"/>
      <c r="I435" s="4"/>
      <c r="J435" s="4"/>
      <c r="K435" s="4"/>
      <c r="L435" s="4"/>
      <c r="M435" s="4"/>
      <c r="N435" s="13"/>
      <c r="O435" s="4"/>
      <c r="P435" s="4"/>
      <c r="Q435" s="4"/>
      <c r="R435" s="4"/>
      <c r="S435" s="4"/>
      <c r="T435" s="4"/>
      <c r="U435" s="4"/>
      <c r="V435" s="4"/>
      <c r="W435" s="4"/>
      <c r="X435" s="4"/>
      <c r="Y435" s="4"/>
      <c r="Z435" s="4"/>
    </row>
    <row r="436" ht="15.75" customHeight="1">
      <c r="A436" s="4"/>
      <c r="B436" s="4"/>
      <c r="C436" s="13"/>
      <c r="D436" s="4"/>
      <c r="E436" s="4"/>
      <c r="F436" s="4"/>
      <c r="G436" s="4"/>
      <c r="H436" s="4"/>
      <c r="I436" s="4"/>
      <c r="J436" s="4"/>
      <c r="K436" s="4"/>
      <c r="L436" s="4"/>
      <c r="M436" s="4"/>
      <c r="N436" s="13"/>
      <c r="O436" s="4"/>
      <c r="P436" s="4"/>
      <c r="Q436" s="4"/>
      <c r="R436" s="4"/>
      <c r="S436" s="4"/>
      <c r="T436" s="4"/>
      <c r="U436" s="4"/>
      <c r="V436" s="4"/>
      <c r="W436" s="4"/>
      <c r="X436" s="4"/>
      <c r="Y436" s="4"/>
      <c r="Z436" s="4"/>
    </row>
    <row r="437" ht="15.75" customHeight="1">
      <c r="A437" s="4"/>
      <c r="B437" s="4"/>
      <c r="C437" s="13"/>
      <c r="D437" s="4"/>
      <c r="E437" s="4"/>
      <c r="F437" s="4"/>
      <c r="G437" s="4"/>
      <c r="H437" s="4"/>
      <c r="I437" s="4"/>
      <c r="J437" s="4"/>
      <c r="K437" s="4"/>
      <c r="L437" s="4"/>
      <c r="M437" s="4"/>
      <c r="N437" s="13"/>
      <c r="O437" s="4"/>
      <c r="P437" s="4"/>
      <c r="Q437" s="4"/>
      <c r="R437" s="4"/>
      <c r="S437" s="4"/>
      <c r="T437" s="4"/>
      <c r="U437" s="4"/>
      <c r="V437" s="4"/>
      <c r="W437" s="4"/>
      <c r="X437" s="4"/>
      <c r="Y437" s="4"/>
      <c r="Z437" s="4"/>
    </row>
    <row r="438" ht="15.75" customHeight="1">
      <c r="A438" s="4"/>
      <c r="B438" s="4"/>
      <c r="C438" s="13"/>
      <c r="D438" s="4"/>
      <c r="E438" s="4"/>
      <c r="F438" s="4"/>
      <c r="G438" s="4"/>
      <c r="H438" s="4"/>
      <c r="I438" s="4"/>
      <c r="J438" s="4"/>
      <c r="K438" s="4"/>
      <c r="L438" s="4"/>
      <c r="M438" s="4"/>
      <c r="N438" s="13"/>
      <c r="O438" s="4"/>
      <c r="P438" s="4"/>
      <c r="Q438" s="4"/>
      <c r="R438" s="4"/>
      <c r="S438" s="4"/>
      <c r="T438" s="4"/>
      <c r="U438" s="4"/>
      <c r="V438" s="4"/>
      <c r="W438" s="4"/>
      <c r="X438" s="4"/>
      <c r="Y438" s="4"/>
      <c r="Z438" s="4"/>
    </row>
    <row r="439" ht="15.75" customHeight="1">
      <c r="A439" s="4"/>
      <c r="B439" s="4"/>
      <c r="C439" s="13"/>
      <c r="D439" s="4"/>
      <c r="E439" s="4"/>
      <c r="F439" s="4"/>
      <c r="G439" s="4"/>
      <c r="H439" s="4"/>
      <c r="I439" s="4"/>
      <c r="J439" s="4"/>
      <c r="K439" s="4"/>
      <c r="L439" s="4"/>
      <c r="M439" s="4"/>
      <c r="N439" s="13"/>
      <c r="O439" s="4"/>
      <c r="P439" s="4"/>
      <c r="Q439" s="4"/>
      <c r="R439" s="4"/>
      <c r="S439" s="4"/>
      <c r="T439" s="4"/>
      <c r="U439" s="4"/>
      <c r="V439" s="4"/>
      <c r="W439" s="4"/>
      <c r="X439" s="4"/>
      <c r="Y439" s="4"/>
      <c r="Z439" s="4"/>
    </row>
    <row r="440" ht="15.75" customHeight="1">
      <c r="A440" s="4"/>
      <c r="B440" s="4"/>
      <c r="C440" s="13"/>
      <c r="D440" s="4"/>
      <c r="E440" s="4"/>
      <c r="F440" s="4"/>
      <c r="G440" s="4"/>
      <c r="H440" s="4"/>
      <c r="I440" s="4"/>
      <c r="J440" s="4"/>
      <c r="K440" s="4"/>
      <c r="L440" s="4"/>
      <c r="M440" s="4"/>
      <c r="N440" s="13"/>
      <c r="O440" s="4"/>
      <c r="P440" s="4"/>
      <c r="Q440" s="4"/>
      <c r="R440" s="4"/>
      <c r="S440" s="4"/>
      <c r="T440" s="4"/>
      <c r="U440" s="4"/>
      <c r="V440" s="4"/>
      <c r="W440" s="4"/>
      <c r="X440" s="4"/>
      <c r="Y440" s="4"/>
      <c r="Z440" s="4"/>
    </row>
    <row r="441" ht="15.75" customHeight="1">
      <c r="A441" s="4"/>
      <c r="B441" s="4"/>
      <c r="C441" s="13"/>
      <c r="D441" s="4"/>
      <c r="E441" s="4"/>
      <c r="F441" s="4"/>
      <c r="G441" s="4"/>
      <c r="H441" s="4"/>
      <c r="I441" s="4"/>
      <c r="J441" s="4"/>
      <c r="K441" s="4"/>
      <c r="L441" s="4"/>
      <c r="M441" s="4"/>
      <c r="N441" s="13"/>
      <c r="O441" s="4"/>
      <c r="P441" s="4"/>
      <c r="Q441" s="4"/>
      <c r="R441" s="4"/>
      <c r="S441" s="4"/>
      <c r="T441" s="4"/>
      <c r="U441" s="4"/>
      <c r="V441" s="4"/>
      <c r="W441" s="4"/>
      <c r="X441" s="4"/>
      <c r="Y441" s="4"/>
      <c r="Z441" s="4"/>
    </row>
    <row r="442" ht="15.75" customHeight="1">
      <c r="A442" s="4"/>
      <c r="B442" s="4"/>
      <c r="C442" s="13"/>
      <c r="D442" s="4"/>
      <c r="E442" s="4"/>
      <c r="F442" s="4"/>
      <c r="G442" s="4"/>
      <c r="H442" s="4"/>
      <c r="I442" s="4"/>
      <c r="J442" s="4"/>
      <c r="K442" s="4"/>
      <c r="L442" s="4"/>
      <c r="M442" s="4"/>
      <c r="N442" s="13"/>
      <c r="O442" s="4"/>
      <c r="P442" s="4"/>
      <c r="Q442" s="4"/>
      <c r="R442" s="4"/>
      <c r="S442" s="4"/>
      <c r="T442" s="4"/>
      <c r="U442" s="4"/>
      <c r="V442" s="4"/>
      <c r="W442" s="4"/>
      <c r="X442" s="4"/>
      <c r="Y442" s="4"/>
      <c r="Z442" s="4"/>
    </row>
    <row r="443" ht="15.75" customHeight="1">
      <c r="A443" s="4"/>
      <c r="B443" s="4"/>
      <c r="C443" s="13"/>
      <c r="D443" s="4"/>
      <c r="E443" s="4"/>
      <c r="F443" s="4"/>
      <c r="G443" s="4"/>
      <c r="H443" s="4"/>
      <c r="I443" s="4"/>
      <c r="J443" s="4"/>
      <c r="K443" s="4"/>
      <c r="L443" s="4"/>
      <c r="M443" s="4"/>
      <c r="N443" s="13"/>
      <c r="O443" s="4"/>
      <c r="P443" s="4"/>
      <c r="Q443" s="4"/>
      <c r="R443" s="4"/>
      <c r="S443" s="4"/>
      <c r="T443" s="4"/>
      <c r="U443" s="4"/>
      <c r="V443" s="4"/>
      <c r="W443" s="4"/>
      <c r="X443" s="4"/>
      <c r="Y443" s="4"/>
      <c r="Z443" s="4"/>
    </row>
    <row r="444" ht="15.75" customHeight="1">
      <c r="A444" s="4"/>
      <c r="B444" s="4"/>
      <c r="C444" s="13"/>
      <c r="D444" s="4"/>
      <c r="E444" s="4"/>
      <c r="F444" s="4"/>
      <c r="G444" s="4"/>
      <c r="H444" s="4"/>
      <c r="I444" s="4"/>
      <c r="J444" s="4"/>
      <c r="K444" s="4"/>
      <c r="L444" s="4"/>
      <c r="M444" s="4"/>
      <c r="N444" s="13"/>
      <c r="O444" s="4"/>
      <c r="P444" s="4"/>
      <c r="Q444" s="4"/>
      <c r="R444" s="4"/>
      <c r="S444" s="4"/>
      <c r="T444" s="4"/>
      <c r="U444" s="4"/>
      <c r="V444" s="4"/>
      <c r="W444" s="4"/>
      <c r="X444" s="4"/>
      <c r="Y444" s="4"/>
      <c r="Z444" s="4"/>
    </row>
    <row r="445" ht="15.75" customHeight="1">
      <c r="A445" s="4"/>
      <c r="B445" s="4"/>
      <c r="C445" s="13"/>
      <c r="D445" s="4"/>
      <c r="E445" s="4"/>
      <c r="F445" s="4"/>
      <c r="G445" s="4"/>
      <c r="H445" s="4"/>
      <c r="I445" s="4"/>
      <c r="J445" s="4"/>
      <c r="K445" s="4"/>
      <c r="L445" s="4"/>
      <c r="M445" s="4"/>
      <c r="N445" s="13"/>
      <c r="O445" s="4"/>
      <c r="P445" s="4"/>
      <c r="Q445" s="4"/>
      <c r="R445" s="4"/>
      <c r="S445" s="4"/>
      <c r="T445" s="4"/>
      <c r="U445" s="4"/>
      <c r="V445" s="4"/>
      <c r="W445" s="4"/>
      <c r="X445" s="4"/>
      <c r="Y445" s="4"/>
      <c r="Z445" s="4"/>
    </row>
    <row r="446" ht="15.75" customHeight="1">
      <c r="A446" s="4"/>
      <c r="B446" s="4"/>
      <c r="C446" s="13"/>
      <c r="D446" s="4"/>
      <c r="E446" s="4"/>
      <c r="F446" s="4"/>
      <c r="G446" s="4"/>
      <c r="H446" s="4"/>
      <c r="I446" s="4"/>
      <c r="J446" s="4"/>
      <c r="K446" s="4"/>
      <c r="L446" s="4"/>
      <c r="M446" s="4"/>
      <c r="N446" s="13"/>
      <c r="O446" s="4"/>
      <c r="P446" s="4"/>
      <c r="Q446" s="4"/>
      <c r="R446" s="4"/>
      <c r="S446" s="4"/>
      <c r="T446" s="4"/>
      <c r="U446" s="4"/>
      <c r="V446" s="4"/>
      <c r="W446" s="4"/>
      <c r="X446" s="4"/>
      <c r="Y446" s="4"/>
      <c r="Z446" s="4"/>
    </row>
    <row r="447" ht="15.75" customHeight="1">
      <c r="A447" s="4"/>
      <c r="B447" s="4"/>
      <c r="C447" s="13"/>
      <c r="D447" s="4"/>
      <c r="E447" s="4"/>
      <c r="F447" s="4"/>
      <c r="G447" s="4"/>
      <c r="H447" s="4"/>
      <c r="I447" s="4"/>
      <c r="J447" s="4"/>
      <c r="K447" s="4"/>
      <c r="L447" s="4"/>
      <c r="M447" s="4"/>
      <c r="N447" s="13"/>
      <c r="O447" s="4"/>
      <c r="P447" s="4"/>
      <c r="Q447" s="4"/>
      <c r="R447" s="4"/>
      <c r="S447" s="4"/>
      <c r="T447" s="4"/>
      <c r="U447" s="4"/>
      <c r="V447" s="4"/>
      <c r="W447" s="4"/>
      <c r="X447" s="4"/>
      <c r="Y447" s="4"/>
      <c r="Z447" s="4"/>
    </row>
    <row r="448" ht="15.75" customHeight="1">
      <c r="A448" s="4"/>
      <c r="B448" s="4"/>
      <c r="C448" s="13"/>
      <c r="D448" s="4"/>
      <c r="E448" s="4"/>
      <c r="F448" s="4"/>
      <c r="G448" s="4"/>
      <c r="H448" s="4"/>
      <c r="I448" s="4"/>
      <c r="J448" s="4"/>
      <c r="K448" s="4"/>
      <c r="L448" s="4"/>
      <c r="M448" s="4"/>
      <c r="N448" s="13"/>
      <c r="O448" s="4"/>
      <c r="P448" s="4"/>
      <c r="Q448" s="4"/>
      <c r="R448" s="4"/>
      <c r="S448" s="4"/>
      <c r="T448" s="4"/>
      <c r="U448" s="4"/>
      <c r="V448" s="4"/>
      <c r="W448" s="4"/>
      <c r="X448" s="4"/>
      <c r="Y448" s="4"/>
      <c r="Z448" s="4"/>
    </row>
    <row r="449" ht="15.75" customHeight="1">
      <c r="A449" s="4"/>
      <c r="B449" s="4"/>
      <c r="C449" s="13"/>
      <c r="D449" s="4"/>
      <c r="E449" s="4"/>
      <c r="F449" s="4"/>
      <c r="G449" s="4"/>
      <c r="H449" s="4"/>
      <c r="I449" s="4"/>
      <c r="J449" s="4"/>
      <c r="K449" s="4"/>
      <c r="L449" s="4"/>
      <c r="M449" s="4"/>
      <c r="N449" s="13"/>
      <c r="O449" s="4"/>
      <c r="P449" s="4"/>
      <c r="Q449" s="4"/>
      <c r="R449" s="4"/>
      <c r="S449" s="4"/>
      <c r="T449" s="4"/>
      <c r="U449" s="4"/>
      <c r="V449" s="4"/>
      <c r="W449" s="4"/>
      <c r="X449" s="4"/>
      <c r="Y449" s="4"/>
      <c r="Z449" s="4"/>
    </row>
    <row r="450" ht="15.75" customHeight="1">
      <c r="A450" s="4"/>
      <c r="B450" s="4"/>
      <c r="C450" s="13"/>
      <c r="D450" s="4"/>
      <c r="E450" s="4"/>
      <c r="F450" s="4"/>
      <c r="G450" s="4"/>
      <c r="H450" s="4"/>
      <c r="I450" s="4"/>
      <c r="J450" s="4"/>
      <c r="K450" s="4"/>
      <c r="L450" s="4"/>
      <c r="M450" s="4"/>
      <c r="N450" s="13"/>
      <c r="O450" s="4"/>
      <c r="P450" s="4"/>
      <c r="Q450" s="4"/>
      <c r="R450" s="4"/>
      <c r="S450" s="4"/>
      <c r="T450" s="4"/>
      <c r="U450" s="4"/>
      <c r="V450" s="4"/>
      <c r="W450" s="4"/>
      <c r="X450" s="4"/>
      <c r="Y450" s="4"/>
      <c r="Z450" s="4"/>
    </row>
    <row r="451" ht="15.75" customHeight="1">
      <c r="A451" s="4"/>
      <c r="B451" s="4"/>
      <c r="C451" s="13"/>
      <c r="D451" s="4"/>
      <c r="E451" s="4"/>
      <c r="F451" s="4"/>
      <c r="G451" s="4"/>
      <c r="H451" s="4"/>
      <c r="I451" s="4"/>
      <c r="J451" s="4"/>
      <c r="K451" s="4"/>
      <c r="L451" s="4"/>
      <c r="M451" s="4"/>
      <c r="N451" s="13"/>
      <c r="O451" s="4"/>
      <c r="P451" s="4"/>
      <c r="Q451" s="4"/>
      <c r="R451" s="4"/>
      <c r="S451" s="4"/>
      <c r="T451" s="4"/>
      <c r="U451" s="4"/>
      <c r="V451" s="4"/>
      <c r="W451" s="4"/>
      <c r="X451" s="4"/>
      <c r="Y451" s="4"/>
      <c r="Z451" s="4"/>
    </row>
    <row r="452" ht="15.75" customHeight="1">
      <c r="A452" s="4"/>
      <c r="B452" s="4"/>
      <c r="C452" s="13"/>
      <c r="D452" s="4"/>
      <c r="E452" s="4"/>
      <c r="F452" s="4"/>
      <c r="G452" s="4"/>
      <c r="H452" s="4"/>
      <c r="I452" s="4"/>
      <c r="J452" s="4"/>
      <c r="K452" s="4"/>
      <c r="L452" s="4"/>
      <c r="M452" s="4"/>
      <c r="N452" s="13"/>
      <c r="O452" s="4"/>
      <c r="P452" s="4"/>
      <c r="Q452" s="4"/>
      <c r="R452" s="4"/>
      <c r="S452" s="4"/>
      <c r="T452" s="4"/>
      <c r="U452" s="4"/>
      <c r="V452" s="4"/>
      <c r="W452" s="4"/>
      <c r="X452" s="4"/>
      <c r="Y452" s="4"/>
      <c r="Z452" s="4"/>
    </row>
    <row r="453" ht="15.75" customHeight="1">
      <c r="A453" s="4"/>
      <c r="B453" s="4"/>
      <c r="C453" s="13"/>
      <c r="D453" s="4"/>
      <c r="E453" s="4"/>
      <c r="F453" s="4"/>
      <c r="G453" s="4"/>
      <c r="H453" s="4"/>
      <c r="I453" s="4"/>
      <c r="J453" s="4"/>
      <c r="K453" s="4"/>
      <c r="L453" s="4"/>
      <c r="M453" s="4"/>
      <c r="N453" s="13"/>
      <c r="O453" s="4"/>
      <c r="P453" s="4"/>
      <c r="Q453" s="4"/>
      <c r="R453" s="4"/>
      <c r="S453" s="4"/>
      <c r="T453" s="4"/>
      <c r="U453" s="4"/>
      <c r="V453" s="4"/>
      <c r="W453" s="4"/>
      <c r="X453" s="4"/>
      <c r="Y453" s="4"/>
      <c r="Z453" s="4"/>
    </row>
    <row r="454" ht="15.75" customHeight="1">
      <c r="A454" s="4"/>
      <c r="B454" s="4"/>
      <c r="C454" s="13"/>
      <c r="D454" s="4"/>
      <c r="E454" s="4"/>
      <c r="F454" s="4"/>
      <c r="G454" s="4"/>
      <c r="H454" s="4"/>
      <c r="I454" s="4"/>
      <c r="J454" s="4"/>
      <c r="K454" s="4"/>
      <c r="L454" s="4"/>
      <c r="M454" s="4"/>
      <c r="N454" s="13"/>
      <c r="O454" s="4"/>
      <c r="P454" s="4"/>
      <c r="Q454" s="4"/>
      <c r="R454" s="4"/>
      <c r="S454" s="4"/>
      <c r="T454" s="4"/>
      <c r="U454" s="4"/>
      <c r="V454" s="4"/>
      <c r="W454" s="4"/>
      <c r="X454" s="4"/>
      <c r="Y454" s="4"/>
      <c r="Z454" s="4"/>
    </row>
    <row r="455" ht="15.75" customHeight="1">
      <c r="A455" s="4"/>
      <c r="B455" s="4"/>
      <c r="C455" s="13"/>
      <c r="D455" s="4"/>
      <c r="E455" s="4"/>
      <c r="F455" s="4"/>
      <c r="G455" s="4"/>
      <c r="H455" s="4"/>
      <c r="I455" s="4"/>
      <c r="J455" s="4"/>
      <c r="K455" s="4"/>
      <c r="L455" s="4"/>
      <c r="M455" s="4"/>
      <c r="N455" s="13"/>
      <c r="O455" s="4"/>
      <c r="P455" s="4"/>
      <c r="Q455" s="4"/>
      <c r="R455" s="4"/>
      <c r="S455" s="4"/>
      <c r="T455" s="4"/>
      <c r="U455" s="4"/>
      <c r="V455" s="4"/>
      <c r="W455" s="4"/>
      <c r="X455" s="4"/>
      <c r="Y455" s="4"/>
      <c r="Z455" s="4"/>
    </row>
    <row r="456" ht="15.75" customHeight="1">
      <c r="A456" s="4"/>
      <c r="B456" s="4"/>
      <c r="C456" s="13"/>
      <c r="D456" s="4"/>
      <c r="E456" s="4"/>
      <c r="F456" s="4"/>
      <c r="G456" s="4"/>
      <c r="H456" s="4"/>
      <c r="I456" s="4"/>
      <c r="J456" s="4"/>
      <c r="K456" s="4"/>
      <c r="L456" s="4"/>
      <c r="M456" s="4"/>
      <c r="N456" s="13"/>
      <c r="O456" s="4"/>
      <c r="P456" s="4"/>
      <c r="Q456" s="4"/>
      <c r="R456" s="4"/>
      <c r="S456" s="4"/>
      <c r="T456" s="4"/>
      <c r="U456" s="4"/>
      <c r="V456" s="4"/>
      <c r="W456" s="4"/>
      <c r="X456" s="4"/>
      <c r="Y456" s="4"/>
      <c r="Z456" s="4"/>
    </row>
    <row r="457" ht="15.75" customHeight="1">
      <c r="A457" s="4"/>
      <c r="B457" s="4"/>
      <c r="C457" s="13"/>
      <c r="D457" s="4"/>
      <c r="E457" s="4"/>
      <c r="F457" s="4"/>
      <c r="G457" s="4"/>
      <c r="H457" s="4"/>
      <c r="I457" s="4"/>
      <c r="J457" s="4"/>
      <c r="K457" s="4"/>
      <c r="L457" s="4"/>
      <c r="M457" s="4"/>
      <c r="N457" s="13"/>
      <c r="O457" s="4"/>
      <c r="P457" s="4"/>
      <c r="Q457" s="4"/>
      <c r="R457" s="4"/>
      <c r="S457" s="4"/>
      <c r="T457" s="4"/>
      <c r="U457" s="4"/>
      <c r="V457" s="4"/>
      <c r="W457" s="4"/>
      <c r="X457" s="4"/>
      <c r="Y457" s="4"/>
      <c r="Z457" s="4"/>
    </row>
    <row r="458" ht="15.75" customHeight="1">
      <c r="A458" s="4"/>
      <c r="B458" s="4"/>
      <c r="C458" s="13"/>
      <c r="D458" s="4"/>
      <c r="E458" s="4"/>
      <c r="F458" s="4"/>
      <c r="G458" s="4"/>
      <c r="H458" s="4"/>
      <c r="I458" s="4"/>
      <c r="J458" s="4"/>
      <c r="K458" s="4"/>
      <c r="L458" s="4"/>
      <c r="M458" s="4"/>
      <c r="N458" s="13"/>
      <c r="O458" s="4"/>
      <c r="P458" s="4"/>
      <c r="Q458" s="4"/>
      <c r="R458" s="4"/>
      <c r="S458" s="4"/>
      <c r="T458" s="4"/>
      <c r="U458" s="4"/>
      <c r="V458" s="4"/>
      <c r="W458" s="4"/>
      <c r="X458" s="4"/>
      <c r="Y458" s="4"/>
      <c r="Z458" s="4"/>
    </row>
    <row r="459" ht="15.75" customHeight="1">
      <c r="A459" s="4"/>
      <c r="B459" s="4"/>
      <c r="C459" s="13"/>
      <c r="D459" s="4"/>
      <c r="E459" s="4"/>
      <c r="F459" s="4"/>
      <c r="G459" s="4"/>
      <c r="H459" s="4"/>
      <c r="I459" s="4"/>
      <c r="J459" s="4"/>
      <c r="K459" s="4"/>
      <c r="L459" s="4"/>
      <c r="M459" s="4"/>
      <c r="N459" s="13"/>
      <c r="O459" s="4"/>
      <c r="P459" s="4"/>
      <c r="Q459" s="4"/>
      <c r="R459" s="4"/>
      <c r="S459" s="4"/>
      <c r="T459" s="4"/>
      <c r="U459" s="4"/>
      <c r="V459" s="4"/>
      <c r="W459" s="4"/>
      <c r="X459" s="4"/>
      <c r="Y459" s="4"/>
      <c r="Z459" s="4"/>
    </row>
    <row r="460" ht="15.75" customHeight="1">
      <c r="A460" s="4"/>
      <c r="B460" s="4"/>
      <c r="C460" s="13"/>
      <c r="D460" s="4"/>
      <c r="E460" s="4"/>
      <c r="F460" s="4"/>
      <c r="G460" s="4"/>
      <c r="H460" s="4"/>
      <c r="I460" s="4"/>
      <c r="J460" s="4"/>
      <c r="K460" s="4"/>
      <c r="L460" s="4"/>
      <c r="M460" s="4"/>
      <c r="N460" s="13"/>
      <c r="O460" s="4"/>
      <c r="P460" s="4"/>
      <c r="Q460" s="4"/>
      <c r="R460" s="4"/>
      <c r="S460" s="4"/>
      <c r="T460" s="4"/>
      <c r="U460" s="4"/>
      <c r="V460" s="4"/>
      <c r="W460" s="4"/>
      <c r="X460" s="4"/>
      <c r="Y460" s="4"/>
      <c r="Z460" s="4"/>
    </row>
    <row r="461" ht="15.75" customHeight="1">
      <c r="A461" s="4"/>
      <c r="B461" s="4"/>
      <c r="C461" s="13"/>
      <c r="D461" s="4"/>
      <c r="E461" s="4"/>
      <c r="F461" s="4"/>
      <c r="G461" s="4"/>
      <c r="H461" s="4"/>
      <c r="I461" s="4"/>
      <c r="J461" s="4"/>
      <c r="K461" s="4"/>
      <c r="L461" s="4"/>
      <c r="M461" s="4"/>
      <c r="N461" s="13"/>
      <c r="O461" s="4"/>
      <c r="P461" s="4"/>
      <c r="Q461" s="4"/>
      <c r="R461" s="4"/>
      <c r="S461" s="4"/>
      <c r="T461" s="4"/>
      <c r="U461" s="4"/>
      <c r="V461" s="4"/>
      <c r="W461" s="4"/>
      <c r="X461" s="4"/>
      <c r="Y461" s="4"/>
      <c r="Z461" s="4"/>
    </row>
    <row r="462" ht="15.75" customHeight="1">
      <c r="A462" s="4"/>
      <c r="B462" s="4"/>
      <c r="C462" s="13"/>
      <c r="D462" s="4"/>
      <c r="E462" s="4"/>
      <c r="F462" s="4"/>
      <c r="G462" s="4"/>
      <c r="H462" s="4"/>
      <c r="I462" s="4"/>
      <c r="J462" s="4"/>
      <c r="K462" s="4"/>
      <c r="L462" s="4"/>
      <c r="M462" s="4"/>
      <c r="N462" s="13"/>
      <c r="O462" s="4"/>
      <c r="P462" s="4"/>
      <c r="Q462" s="4"/>
      <c r="R462" s="4"/>
      <c r="S462" s="4"/>
      <c r="T462" s="4"/>
      <c r="U462" s="4"/>
      <c r="V462" s="4"/>
      <c r="W462" s="4"/>
      <c r="X462" s="4"/>
      <c r="Y462" s="4"/>
      <c r="Z462" s="4"/>
    </row>
    <row r="463" ht="15.75" customHeight="1">
      <c r="A463" s="4"/>
      <c r="B463" s="4"/>
      <c r="C463" s="13"/>
      <c r="D463" s="4"/>
      <c r="E463" s="4"/>
      <c r="F463" s="4"/>
      <c r="G463" s="4"/>
      <c r="H463" s="4"/>
      <c r="I463" s="4"/>
      <c r="J463" s="4"/>
      <c r="K463" s="4"/>
      <c r="L463" s="4"/>
      <c r="M463" s="4"/>
      <c r="N463" s="13"/>
      <c r="O463" s="4"/>
      <c r="P463" s="4"/>
      <c r="Q463" s="4"/>
      <c r="R463" s="4"/>
      <c r="S463" s="4"/>
      <c r="T463" s="4"/>
      <c r="U463" s="4"/>
      <c r="V463" s="4"/>
      <c r="W463" s="4"/>
      <c r="X463" s="4"/>
      <c r="Y463" s="4"/>
      <c r="Z463" s="4"/>
    </row>
    <row r="464" ht="15.75" customHeight="1">
      <c r="A464" s="4"/>
      <c r="B464" s="4"/>
      <c r="C464" s="13"/>
      <c r="D464" s="4"/>
      <c r="E464" s="4"/>
      <c r="F464" s="4"/>
      <c r="G464" s="4"/>
      <c r="H464" s="4"/>
      <c r="I464" s="4"/>
      <c r="J464" s="4"/>
      <c r="K464" s="4"/>
      <c r="L464" s="4"/>
      <c r="M464" s="4"/>
      <c r="N464" s="13"/>
      <c r="O464" s="4"/>
      <c r="P464" s="4"/>
      <c r="Q464" s="4"/>
      <c r="R464" s="4"/>
      <c r="S464" s="4"/>
      <c r="T464" s="4"/>
      <c r="U464" s="4"/>
      <c r="V464" s="4"/>
      <c r="W464" s="4"/>
      <c r="X464" s="4"/>
      <c r="Y464" s="4"/>
      <c r="Z464" s="4"/>
    </row>
    <row r="465" ht="15.75" customHeight="1">
      <c r="A465" s="4"/>
      <c r="B465" s="4"/>
      <c r="C465" s="13"/>
      <c r="D465" s="4"/>
      <c r="E465" s="4"/>
      <c r="F465" s="4"/>
      <c r="G465" s="4"/>
      <c r="H465" s="4"/>
      <c r="I465" s="4"/>
      <c r="J465" s="4"/>
      <c r="K465" s="4"/>
      <c r="L465" s="4"/>
      <c r="M465" s="4"/>
      <c r="N465" s="13"/>
      <c r="O465" s="4"/>
      <c r="P465" s="4"/>
      <c r="Q465" s="4"/>
      <c r="R465" s="4"/>
      <c r="S465" s="4"/>
      <c r="T465" s="4"/>
      <c r="U465" s="4"/>
      <c r="V465" s="4"/>
      <c r="W465" s="4"/>
      <c r="X465" s="4"/>
      <c r="Y465" s="4"/>
      <c r="Z465" s="4"/>
    </row>
    <row r="466" ht="15.75" customHeight="1">
      <c r="A466" s="4"/>
      <c r="B466" s="4"/>
      <c r="C466" s="13"/>
      <c r="D466" s="4"/>
      <c r="E466" s="4"/>
      <c r="F466" s="4"/>
      <c r="G466" s="4"/>
      <c r="H466" s="4"/>
      <c r="I466" s="4"/>
      <c r="J466" s="4"/>
      <c r="K466" s="4"/>
      <c r="L466" s="4"/>
      <c r="M466" s="4"/>
      <c r="N466" s="13"/>
      <c r="O466" s="4"/>
      <c r="P466" s="4"/>
      <c r="Q466" s="4"/>
      <c r="R466" s="4"/>
      <c r="S466" s="4"/>
      <c r="T466" s="4"/>
      <c r="U466" s="4"/>
      <c r="V466" s="4"/>
      <c r="W466" s="4"/>
      <c r="X466" s="4"/>
      <c r="Y466" s="4"/>
      <c r="Z466" s="4"/>
    </row>
    <row r="467" ht="15.75" customHeight="1">
      <c r="A467" s="4"/>
      <c r="B467" s="4"/>
      <c r="C467" s="13"/>
      <c r="D467" s="4"/>
      <c r="E467" s="4"/>
      <c r="F467" s="4"/>
      <c r="G467" s="4"/>
      <c r="H467" s="4"/>
      <c r="I467" s="4"/>
      <c r="J467" s="4"/>
      <c r="K467" s="4"/>
      <c r="L467" s="4"/>
      <c r="M467" s="4"/>
      <c r="N467" s="13"/>
      <c r="O467" s="4"/>
      <c r="P467" s="4"/>
      <c r="Q467" s="4"/>
      <c r="R467" s="4"/>
      <c r="S467" s="4"/>
      <c r="T467" s="4"/>
      <c r="U467" s="4"/>
      <c r="V467" s="4"/>
      <c r="W467" s="4"/>
      <c r="X467" s="4"/>
      <c r="Y467" s="4"/>
      <c r="Z467" s="4"/>
    </row>
    <row r="468" ht="15.75" customHeight="1">
      <c r="A468" s="4"/>
      <c r="B468" s="4"/>
      <c r="C468" s="13"/>
      <c r="D468" s="4"/>
      <c r="E468" s="4"/>
      <c r="F468" s="4"/>
      <c r="G468" s="4"/>
      <c r="H468" s="4"/>
      <c r="I468" s="4"/>
      <c r="J468" s="4"/>
      <c r="K468" s="4"/>
      <c r="L468" s="4"/>
      <c r="M468" s="4"/>
      <c r="N468" s="13"/>
      <c r="O468" s="4"/>
      <c r="P468" s="4"/>
      <c r="Q468" s="4"/>
      <c r="R468" s="4"/>
      <c r="S468" s="4"/>
      <c r="T468" s="4"/>
      <c r="U468" s="4"/>
      <c r="V468" s="4"/>
      <c r="W468" s="4"/>
      <c r="X468" s="4"/>
      <c r="Y468" s="4"/>
      <c r="Z468" s="4"/>
    </row>
    <row r="469" ht="15.75" customHeight="1">
      <c r="A469" s="4"/>
      <c r="B469" s="4"/>
      <c r="C469" s="13"/>
      <c r="D469" s="4"/>
      <c r="E469" s="4"/>
      <c r="F469" s="4"/>
      <c r="G469" s="4"/>
      <c r="H469" s="4"/>
      <c r="I469" s="4"/>
      <c r="J469" s="4"/>
      <c r="K469" s="4"/>
      <c r="L469" s="4"/>
      <c r="M469" s="4"/>
      <c r="N469" s="13"/>
      <c r="O469" s="4"/>
      <c r="P469" s="4"/>
      <c r="Q469" s="4"/>
      <c r="R469" s="4"/>
      <c r="S469" s="4"/>
      <c r="T469" s="4"/>
      <c r="U469" s="4"/>
      <c r="V469" s="4"/>
      <c r="W469" s="4"/>
      <c r="X469" s="4"/>
      <c r="Y469" s="4"/>
      <c r="Z469" s="4"/>
    </row>
    <row r="470" ht="15.75" customHeight="1">
      <c r="A470" s="4"/>
      <c r="B470" s="4"/>
      <c r="C470" s="13"/>
      <c r="D470" s="4"/>
      <c r="E470" s="4"/>
      <c r="F470" s="4"/>
      <c r="G470" s="4"/>
      <c r="H470" s="4"/>
      <c r="I470" s="4"/>
      <c r="J470" s="4"/>
      <c r="K470" s="4"/>
      <c r="L470" s="4"/>
      <c r="M470" s="4"/>
      <c r="N470" s="13"/>
      <c r="O470" s="4"/>
      <c r="P470" s="4"/>
      <c r="Q470" s="4"/>
      <c r="R470" s="4"/>
      <c r="S470" s="4"/>
      <c r="T470" s="4"/>
      <c r="U470" s="4"/>
      <c r="V470" s="4"/>
      <c r="W470" s="4"/>
      <c r="X470" s="4"/>
      <c r="Y470" s="4"/>
      <c r="Z470" s="4"/>
    </row>
    <row r="471" ht="15.75" customHeight="1">
      <c r="A471" s="4"/>
      <c r="B471" s="4"/>
      <c r="C471" s="13"/>
      <c r="D471" s="4"/>
      <c r="E471" s="4"/>
      <c r="F471" s="4"/>
      <c r="G471" s="4"/>
      <c r="H471" s="4"/>
      <c r="I471" s="4"/>
      <c r="J471" s="4"/>
      <c r="K471" s="4"/>
      <c r="L471" s="4"/>
      <c r="M471" s="4"/>
      <c r="N471" s="13"/>
      <c r="O471" s="4"/>
      <c r="P471" s="4"/>
      <c r="Q471" s="4"/>
      <c r="R471" s="4"/>
      <c r="S471" s="4"/>
      <c r="T471" s="4"/>
      <c r="U471" s="4"/>
      <c r="V471" s="4"/>
      <c r="W471" s="4"/>
      <c r="X471" s="4"/>
      <c r="Y471" s="4"/>
      <c r="Z471" s="4"/>
    </row>
    <row r="472" ht="15.75" customHeight="1">
      <c r="A472" s="4"/>
      <c r="B472" s="4"/>
      <c r="C472" s="13"/>
      <c r="D472" s="4"/>
      <c r="E472" s="4"/>
      <c r="F472" s="4"/>
      <c r="G472" s="4"/>
      <c r="H472" s="4"/>
      <c r="I472" s="4"/>
      <c r="J472" s="4"/>
      <c r="K472" s="4"/>
      <c r="L472" s="4"/>
      <c r="M472" s="4"/>
      <c r="N472" s="13"/>
      <c r="O472" s="4"/>
      <c r="P472" s="4"/>
      <c r="Q472" s="4"/>
      <c r="R472" s="4"/>
      <c r="S472" s="4"/>
      <c r="T472" s="4"/>
      <c r="U472" s="4"/>
      <c r="V472" s="4"/>
      <c r="W472" s="4"/>
      <c r="X472" s="4"/>
      <c r="Y472" s="4"/>
      <c r="Z472" s="4"/>
    </row>
    <row r="473" ht="15.75" customHeight="1">
      <c r="A473" s="4"/>
      <c r="B473" s="4"/>
      <c r="C473" s="13"/>
      <c r="D473" s="4"/>
      <c r="E473" s="4"/>
      <c r="F473" s="4"/>
      <c r="G473" s="4"/>
      <c r="H473" s="4"/>
      <c r="I473" s="4"/>
      <c r="J473" s="4"/>
      <c r="K473" s="4"/>
      <c r="L473" s="4"/>
      <c r="M473" s="4"/>
      <c r="N473" s="13"/>
      <c r="O473" s="4"/>
      <c r="P473" s="4"/>
      <c r="Q473" s="4"/>
      <c r="R473" s="4"/>
      <c r="S473" s="4"/>
      <c r="T473" s="4"/>
      <c r="U473" s="4"/>
      <c r="V473" s="4"/>
      <c r="W473" s="4"/>
      <c r="X473" s="4"/>
      <c r="Y473" s="4"/>
      <c r="Z473" s="4"/>
    </row>
    <row r="474" ht="15.75" customHeight="1">
      <c r="A474" s="4"/>
      <c r="B474" s="4"/>
      <c r="C474" s="13"/>
      <c r="D474" s="4"/>
      <c r="E474" s="4"/>
      <c r="F474" s="4"/>
      <c r="G474" s="4"/>
      <c r="H474" s="4"/>
      <c r="I474" s="4"/>
      <c r="J474" s="4"/>
      <c r="K474" s="4"/>
      <c r="L474" s="4"/>
      <c r="M474" s="4"/>
      <c r="N474" s="13"/>
      <c r="O474" s="4"/>
      <c r="P474" s="4"/>
      <c r="Q474" s="4"/>
      <c r="R474" s="4"/>
      <c r="S474" s="4"/>
      <c r="T474" s="4"/>
      <c r="U474" s="4"/>
      <c r="V474" s="4"/>
      <c r="W474" s="4"/>
      <c r="X474" s="4"/>
      <c r="Y474" s="4"/>
      <c r="Z474" s="4"/>
    </row>
    <row r="475" ht="15.75" customHeight="1">
      <c r="A475" s="4"/>
      <c r="B475" s="4"/>
      <c r="C475" s="13"/>
      <c r="D475" s="4"/>
      <c r="E475" s="4"/>
      <c r="F475" s="4"/>
      <c r="G475" s="4"/>
      <c r="H475" s="4"/>
      <c r="I475" s="4"/>
      <c r="J475" s="4"/>
      <c r="K475" s="4"/>
      <c r="L475" s="4"/>
      <c r="M475" s="4"/>
      <c r="N475" s="13"/>
      <c r="O475" s="4"/>
      <c r="P475" s="4"/>
      <c r="Q475" s="4"/>
      <c r="R475" s="4"/>
      <c r="S475" s="4"/>
      <c r="T475" s="4"/>
      <c r="U475" s="4"/>
      <c r="V475" s="4"/>
      <c r="W475" s="4"/>
      <c r="X475" s="4"/>
      <c r="Y475" s="4"/>
      <c r="Z475" s="4"/>
    </row>
    <row r="476" ht="15.75" customHeight="1">
      <c r="A476" s="4"/>
      <c r="B476" s="4"/>
      <c r="C476" s="13"/>
      <c r="D476" s="4"/>
      <c r="E476" s="4"/>
      <c r="F476" s="4"/>
      <c r="G476" s="4"/>
      <c r="H476" s="4"/>
      <c r="I476" s="4"/>
      <c r="J476" s="4"/>
      <c r="K476" s="4"/>
      <c r="L476" s="4"/>
      <c r="M476" s="4"/>
      <c r="N476" s="13"/>
      <c r="O476" s="4"/>
      <c r="P476" s="4"/>
      <c r="Q476" s="4"/>
      <c r="R476" s="4"/>
      <c r="S476" s="4"/>
      <c r="T476" s="4"/>
      <c r="U476" s="4"/>
      <c r="V476" s="4"/>
      <c r="W476" s="4"/>
      <c r="X476" s="4"/>
      <c r="Y476" s="4"/>
      <c r="Z476" s="4"/>
    </row>
    <row r="477" ht="15.75" customHeight="1">
      <c r="A477" s="4"/>
      <c r="B477" s="4"/>
      <c r="C477" s="13"/>
      <c r="D477" s="4"/>
      <c r="E477" s="4"/>
      <c r="F477" s="4"/>
      <c r="G477" s="4"/>
      <c r="H477" s="4"/>
      <c r="I477" s="4"/>
      <c r="J477" s="4"/>
      <c r="K477" s="4"/>
      <c r="L477" s="4"/>
      <c r="M477" s="4"/>
      <c r="N477" s="13"/>
      <c r="O477" s="4"/>
      <c r="P477" s="4"/>
      <c r="Q477" s="4"/>
      <c r="R477" s="4"/>
      <c r="S477" s="4"/>
      <c r="T477" s="4"/>
      <c r="U477" s="4"/>
      <c r="V477" s="4"/>
      <c r="W477" s="4"/>
      <c r="X477" s="4"/>
      <c r="Y477" s="4"/>
      <c r="Z477" s="4"/>
    </row>
    <row r="478" ht="15.75" customHeight="1">
      <c r="A478" s="4"/>
      <c r="B478" s="4"/>
      <c r="C478" s="13"/>
      <c r="D478" s="4"/>
      <c r="E478" s="4"/>
      <c r="F478" s="4"/>
      <c r="G478" s="4"/>
      <c r="H478" s="4"/>
      <c r="I478" s="4"/>
      <c r="J478" s="4"/>
      <c r="K478" s="4"/>
      <c r="L478" s="4"/>
      <c r="M478" s="4"/>
      <c r="N478" s="13"/>
      <c r="O478" s="4"/>
      <c r="P478" s="4"/>
      <c r="Q478" s="4"/>
      <c r="R478" s="4"/>
      <c r="S478" s="4"/>
      <c r="T478" s="4"/>
      <c r="U478" s="4"/>
      <c r="V478" s="4"/>
      <c r="W478" s="4"/>
      <c r="X478" s="4"/>
      <c r="Y478" s="4"/>
      <c r="Z478" s="4"/>
    </row>
    <row r="479" ht="15.75" customHeight="1">
      <c r="A479" s="4"/>
      <c r="B479" s="4"/>
      <c r="C479" s="13"/>
      <c r="D479" s="4"/>
      <c r="E479" s="4"/>
      <c r="F479" s="4"/>
      <c r="G479" s="4"/>
      <c r="H479" s="4"/>
      <c r="I479" s="4"/>
      <c r="J479" s="4"/>
      <c r="K479" s="4"/>
      <c r="L479" s="4"/>
      <c r="M479" s="4"/>
      <c r="N479" s="13"/>
      <c r="O479" s="4"/>
      <c r="P479" s="4"/>
      <c r="Q479" s="4"/>
      <c r="R479" s="4"/>
      <c r="S479" s="4"/>
      <c r="T479" s="4"/>
      <c r="U479" s="4"/>
      <c r="V479" s="4"/>
      <c r="W479" s="4"/>
      <c r="X479" s="4"/>
      <c r="Y479" s="4"/>
      <c r="Z479" s="4"/>
    </row>
    <row r="480" ht="15.75" customHeight="1">
      <c r="A480" s="4"/>
      <c r="B480" s="4"/>
      <c r="C480" s="13"/>
      <c r="D480" s="4"/>
      <c r="E480" s="4"/>
      <c r="F480" s="4"/>
      <c r="G480" s="4"/>
      <c r="H480" s="4"/>
      <c r="I480" s="4"/>
      <c r="J480" s="4"/>
      <c r="K480" s="4"/>
      <c r="L480" s="4"/>
      <c r="M480" s="4"/>
      <c r="N480" s="13"/>
      <c r="O480" s="4"/>
      <c r="P480" s="4"/>
      <c r="Q480" s="4"/>
      <c r="R480" s="4"/>
      <c r="S480" s="4"/>
      <c r="T480" s="4"/>
      <c r="U480" s="4"/>
      <c r="V480" s="4"/>
      <c r="W480" s="4"/>
      <c r="X480" s="4"/>
      <c r="Y480" s="4"/>
      <c r="Z480" s="4"/>
    </row>
    <row r="481" ht="15.75" customHeight="1">
      <c r="A481" s="4"/>
      <c r="B481" s="4"/>
      <c r="C481" s="13"/>
      <c r="D481" s="4"/>
      <c r="E481" s="4"/>
      <c r="F481" s="4"/>
      <c r="G481" s="4"/>
      <c r="H481" s="4"/>
      <c r="I481" s="4"/>
      <c r="J481" s="4"/>
      <c r="K481" s="4"/>
      <c r="L481" s="4"/>
      <c r="M481" s="4"/>
      <c r="N481" s="13"/>
      <c r="O481" s="4"/>
      <c r="P481" s="4"/>
      <c r="Q481" s="4"/>
      <c r="R481" s="4"/>
      <c r="S481" s="4"/>
      <c r="T481" s="4"/>
      <c r="U481" s="4"/>
      <c r="V481" s="4"/>
      <c r="W481" s="4"/>
      <c r="X481" s="4"/>
      <c r="Y481" s="4"/>
      <c r="Z481" s="4"/>
    </row>
    <row r="482" ht="15.75" customHeight="1">
      <c r="A482" s="4"/>
      <c r="B482" s="4"/>
      <c r="C482" s="13"/>
      <c r="D482" s="4"/>
      <c r="E482" s="4"/>
      <c r="F482" s="4"/>
      <c r="G482" s="4"/>
      <c r="H482" s="4"/>
      <c r="I482" s="4"/>
      <c r="J482" s="4"/>
      <c r="K482" s="4"/>
      <c r="L482" s="4"/>
      <c r="M482" s="4"/>
      <c r="N482" s="13"/>
      <c r="O482" s="4"/>
      <c r="P482" s="4"/>
      <c r="Q482" s="4"/>
      <c r="R482" s="4"/>
      <c r="S482" s="4"/>
      <c r="T482" s="4"/>
      <c r="U482" s="4"/>
      <c r="V482" s="4"/>
      <c r="W482" s="4"/>
      <c r="X482" s="4"/>
      <c r="Y482" s="4"/>
      <c r="Z482" s="4"/>
    </row>
    <row r="483" ht="15.75" customHeight="1">
      <c r="A483" s="4"/>
      <c r="B483" s="4"/>
      <c r="C483" s="13"/>
      <c r="D483" s="4"/>
      <c r="E483" s="4"/>
      <c r="F483" s="4"/>
      <c r="G483" s="4"/>
      <c r="H483" s="4"/>
      <c r="I483" s="4"/>
      <c r="J483" s="4"/>
      <c r="K483" s="4"/>
      <c r="L483" s="4"/>
      <c r="M483" s="4"/>
      <c r="N483" s="13"/>
      <c r="O483" s="4"/>
      <c r="P483" s="4"/>
      <c r="Q483" s="4"/>
      <c r="R483" s="4"/>
      <c r="S483" s="4"/>
      <c r="T483" s="4"/>
      <c r="U483" s="4"/>
      <c r="V483" s="4"/>
      <c r="W483" s="4"/>
      <c r="X483" s="4"/>
      <c r="Y483" s="4"/>
      <c r="Z483" s="4"/>
    </row>
    <row r="484" ht="15.75" customHeight="1">
      <c r="A484" s="4"/>
      <c r="B484" s="4"/>
      <c r="C484" s="13"/>
      <c r="D484" s="4"/>
      <c r="E484" s="4"/>
      <c r="F484" s="4"/>
      <c r="G484" s="4"/>
      <c r="H484" s="4"/>
      <c r="I484" s="4"/>
      <c r="J484" s="4"/>
      <c r="K484" s="4"/>
      <c r="L484" s="4"/>
      <c r="M484" s="4"/>
      <c r="N484" s="13"/>
      <c r="O484" s="4"/>
      <c r="P484" s="4"/>
      <c r="Q484" s="4"/>
      <c r="R484" s="4"/>
      <c r="S484" s="4"/>
      <c r="T484" s="4"/>
      <c r="U484" s="4"/>
      <c r="V484" s="4"/>
      <c r="W484" s="4"/>
      <c r="X484" s="4"/>
      <c r="Y484" s="4"/>
      <c r="Z484" s="4"/>
    </row>
    <row r="485" ht="15.75" customHeight="1">
      <c r="A485" s="4"/>
      <c r="B485" s="4"/>
      <c r="C485" s="13"/>
      <c r="D485" s="4"/>
      <c r="E485" s="4"/>
      <c r="F485" s="4"/>
      <c r="G485" s="4"/>
      <c r="H485" s="4"/>
      <c r="I485" s="4"/>
      <c r="J485" s="4"/>
      <c r="K485" s="4"/>
      <c r="L485" s="4"/>
      <c r="M485" s="4"/>
      <c r="N485" s="13"/>
      <c r="O485" s="4"/>
      <c r="P485" s="4"/>
      <c r="Q485" s="4"/>
      <c r="R485" s="4"/>
      <c r="S485" s="4"/>
      <c r="T485" s="4"/>
      <c r="U485" s="4"/>
      <c r="V485" s="4"/>
      <c r="W485" s="4"/>
      <c r="X485" s="4"/>
      <c r="Y485" s="4"/>
      <c r="Z485" s="4"/>
    </row>
    <row r="486" ht="15.75" customHeight="1">
      <c r="A486" s="4"/>
      <c r="B486" s="4"/>
      <c r="C486" s="13"/>
      <c r="D486" s="4"/>
      <c r="E486" s="4"/>
      <c r="F486" s="4"/>
      <c r="G486" s="4"/>
      <c r="H486" s="4"/>
      <c r="I486" s="4"/>
      <c r="J486" s="4"/>
      <c r="K486" s="4"/>
      <c r="L486" s="4"/>
      <c r="M486" s="4"/>
      <c r="N486" s="13"/>
      <c r="O486" s="4"/>
      <c r="P486" s="4"/>
      <c r="Q486" s="4"/>
      <c r="R486" s="4"/>
      <c r="S486" s="4"/>
      <c r="T486" s="4"/>
      <c r="U486" s="4"/>
      <c r="V486" s="4"/>
      <c r="W486" s="4"/>
      <c r="X486" s="4"/>
      <c r="Y486" s="4"/>
      <c r="Z486" s="4"/>
    </row>
    <row r="487" ht="15.75" customHeight="1">
      <c r="A487" s="4"/>
      <c r="B487" s="4"/>
      <c r="C487" s="13"/>
      <c r="D487" s="4"/>
      <c r="E487" s="4"/>
      <c r="F487" s="4"/>
      <c r="G487" s="4"/>
      <c r="H487" s="4"/>
      <c r="I487" s="4"/>
      <c r="J487" s="4"/>
      <c r="K487" s="4"/>
      <c r="L487" s="4"/>
      <c r="M487" s="4"/>
      <c r="N487" s="13"/>
      <c r="O487" s="4"/>
      <c r="P487" s="4"/>
      <c r="Q487" s="4"/>
      <c r="R487" s="4"/>
      <c r="S487" s="4"/>
      <c r="T487" s="4"/>
      <c r="U487" s="4"/>
      <c r="V487" s="4"/>
      <c r="W487" s="4"/>
      <c r="X487" s="4"/>
      <c r="Y487" s="4"/>
      <c r="Z487" s="4"/>
    </row>
    <row r="488" ht="15.75" customHeight="1">
      <c r="A488" s="4"/>
      <c r="B488" s="4"/>
      <c r="C488" s="13"/>
      <c r="D488" s="4"/>
      <c r="E488" s="4"/>
      <c r="F488" s="4"/>
      <c r="G488" s="4"/>
      <c r="H488" s="4"/>
      <c r="I488" s="4"/>
      <c r="J488" s="4"/>
      <c r="K488" s="4"/>
      <c r="L488" s="4"/>
      <c r="M488" s="4"/>
      <c r="N488" s="13"/>
      <c r="O488" s="4"/>
      <c r="P488" s="4"/>
      <c r="Q488" s="4"/>
      <c r="R488" s="4"/>
      <c r="S488" s="4"/>
      <c r="T488" s="4"/>
      <c r="U488" s="4"/>
      <c r="V488" s="4"/>
      <c r="W488" s="4"/>
      <c r="X488" s="4"/>
      <c r="Y488" s="4"/>
      <c r="Z488" s="4"/>
    </row>
    <row r="489" ht="15.75" customHeight="1">
      <c r="A489" s="4"/>
      <c r="B489" s="4"/>
      <c r="C489" s="13"/>
      <c r="D489" s="4"/>
      <c r="E489" s="4"/>
      <c r="F489" s="4"/>
      <c r="G489" s="4"/>
      <c r="H489" s="4"/>
      <c r="I489" s="4"/>
      <c r="J489" s="4"/>
      <c r="K489" s="4"/>
      <c r="L489" s="4"/>
      <c r="M489" s="4"/>
      <c r="N489" s="13"/>
      <c r="O489" s="4"/>
      <c r="P489" s="4"/>
      <c r="Q489" s="4"/>
      <c r="R489" s="4"/>
      <c r="S489" s="4"/>
      <c r="T489" s="4"/>
      <c r="U489" s="4"/>
      <c r="V489" s="4"/>
      <c r="W489" s="4"/>
      <c r="X489" s="4"/>
      <c r="Y489" s="4"/>
      <c r="Z489" s="4"/>
    </row>
    <row r="490" ht="15.75" customHeight="1">
      <c r="A490" s="4"/>
      <c r="B490" s="4"/>
      <c r="C490" s="13"/>
      <c r="D490" s="4"/>
      <c r="E490" s="4"/>
      <c r="F490" s="4"/>
      <c r="G490" s="4"/>
      <c r="H490" s="4"/>
      <c r="I490" s="4"/>
      <c r="J490" s="4"/>
      <c r="K490" s="4"/>
      <c r="L490" s="4"/>
      <c r="M490" s="4"/>
      <c r="N490" s="13"/>
      <c r="O490" s="4"/>
      <c r="P490" s="4"/>
      <c r="Q490" s="4"/>
      <c r="R490" s="4"/>
      <c r="S490" s="4"/>
      <c r="T490" s="4"/>
      <c r="U490" s="4"/>
      <c r="V490" s="4"/>
      <c r="W490" s="4"/>
      <c r="X490" s="4"/>
      <c r="Y490" s="4"/>
      <c r="Z490" s="4"/>
    </row>
    <row r="491" ht="15.75" customHeight="1">
      <c r="A491" s="4"/>
      <c r="B491" s="4"/>
      <c r="C491" s="13"/>
      <c r="D491" s="4"/>
      <c r="E491" s="4"/>
      <c r="F491" s="4"/>
      <c r="G491" s="4"/>
      <c r="H491" s="4"/>
      <c r="I491" s="4"/>
      <c r="J491" s="4"/>
      <c r="K491" s="4"/>
      <c r="L491" s="4"/>
      <c r="M491" s="4"/>
      <c r="N491" s="13"/>
      <c r="O491" s="4"/>
      <c r="P491" s="4"/>
      <c r="Q491" s="4"/>
      <c r="R491" s="4"/>
      <c r="S491" s="4"/>
      <c r="T491" s="4"/>
      <c r="U491" s="4"/>
      <c r="V491" s="4"/>
      <c r="W491" s="4"/>
      <c r="X491" s="4"/>
      <c r="Y491" s="4"/>
      <c r="Z491" s="4"/>
    </row>
    <row r="492" ht="15.75" customHeight="1">
      <c r="A492" s="4"/>
      <c r="B492" s="4"/>
      <c r="C492" s="13"/>
      <c r="D492" s="4"/>
      <c r="E492" s="4"/>
      <c r="F492" s="4"/>
      <c r="G492" s="4"/>
      <c r="H492" s="4"/>
      <c r="I492" s="4"/>
      <c r="J492" s="4"/>
      <c r="K492" s="4"/>
      <c r="L492" s="4"/>
      <c r="M492" s="4"/>
      <c r="N492" s="13"/>
      <c r="O492" s="4"/>
      <c r="P492" s="4"/>
      <c r="Q492" s="4"/>
      <c r="R492" s="4"/>
      <c r="S492" s="4"/>
      <c r="T492" s="4"/>
      <c r="U492" s="4"/>
      <c r="V492" s="4"/>
      <c r="W492" s="4"/>
      <c r="X492" s="4"/>
      <c r="Y492" s="4"/>
      <c r="Z492" s="4"/>
    </row>
    <row r="493" ht="15.75" customHeight="1">
      <c r="A493" s="4"/>
      <c r="B493" s="4"/>
      <c r="C493" s="13"/>
      <c r="D493" s="4"/>
      <c r="E493" s="4"/>
      <c r="F493" s="4"/>
      <c r="G493" s="4"/>
      <c r="H493" s="4"/>
      <c r="I493" s="4"/>
      <c r="J493" s="4"/>
      <c r="K493" s="4"/>
      <c r="L493" s="4"/>
      <c r="M493" s="4"/>
      <c r="N493" s="13"/>
      <c r="O493" s="4"/>
      <c r="P493" s="4"/>
      <c r="Q493" s="4"/>
      <c r="R493" s="4"/>
      <c r="S493" s="4"/>
      <c r="T493" s="4"/>
      <c r="U493" s="4"/>
      <c r="V493" s="4"/>
      <c r="W493" s="4"/>
      <c r="X493" s="4"/>
      <c r="Y493" s="4"/>
      <c r="Z493" s="4"/>
    </row>
    <row r="494" ht="15.75" customHeight="1">
      <c r="A494" s="4"/>
      <c r="B494" s="4"/>
      <c r="C494" s="13"/>
      <c r="D494" s="4"/>
      <c r="E494" s="4"/>
      <c r="F494" s="4"/>
      <c r="G494" s="4"/>
      <c r="H494" s="4"/>
      <c r="I494" s="4"/>
      <c r="J494" s="4"/>
      <c r="K494" s="4"/>
      <c r="L494" s="4"/>
      <c r="M494" s="4"/>
      <c r="N494" s="13"/>
      <c r="O494" s="4"/>
      <c r="P494" s="4"/>
      <c r="Q494" s="4"/>
      <c r="R494" s="4"/>
      <c r="S494" s="4"/>
      <c r="T494" s="4"/>
      <c r="U494" s="4"/>
      <c r="V494" s="4"/>
      <c r="W494" s="4"/>
      <c r="X494" s="4"/>
      <c r="Y494" s="4"/>
      <c r="Z494" s="4"/>
    </row>
    <row r="495" ht="15.75" customHeight="1">
      <c r="A495" s="4"/>
      <c r="B495" s="4"/>
      <c r="C495" s="13"/>
      <c r="D495" s="4"/>
      <c r="E495" s="4"/>
      <c r="F495" s="4"/>
      <c r="G495" s="4"/>
      <c r="H495" s="4"/>
      <c r="I495" s="4"/>
      <c r="J495" s="4"/>
      <c r="K495" s="4"/>
      <c r="L495" s="4"/>
      <c r="M495" s="4"/>
      <c r="N495" s="13"/>
      <c r="O495" s="4"/>
      <c r="P495" s="4"/>
      <c r="Q495" s="4"/>
      <c r="R495" s="4"/>
      <c r="S495" s="4"/>
      <c r="T495" s="4"/>
      <c r="U495" s="4"/>
      <c r="V495" s="4"/>
      <c r="W495" s="4"/>
      <c r="X495" s="4"/>
      <c r="Y495" s="4"/>
      <c r="Z495" s="4"/>
    </row>
    <row r="496" ht="15.75" customHeight="1">
      <c r="A496" s="4"/>
      <c r="B496" s="4"/>
      <c r="C496" s="13"/>
      <c r="D496" s="4"/>
      <c r="E496" s="4"/>
      <c r="F496" s="4"/>
      <c r="G496" s="4"/>
      <c r="H496" s="4"/>
      <c r="I496" s="4"/>
      <c r="J496" s="4"/>
      <c r="K496" s="4"/>
      <c r="L496" s="4"/>
      <c r="M496" s="4"/>
      <c r="N496" s="13"/>
      <c r="O496" s="4"/>
      <c r="P496" s="4"/>
      <c r="Q496" s="4"/>
      <c r="R496" s="4"/>
      <c r="S496" s="4"/>
      <c r="T496" s="4"/>
      <c r="U496" s="4"/>
      <c r="V496" s="4"/>
      <c r="W496" s="4"/>
      <c r="X496" s="4"/>
      <c r="Y496" s="4"/>
      <c r="Z496" s="4"/>
    </row>
    <row r="497" ht="15.75" customHeight="1">
      <c r="A497" s="4"/>
      <c r="B497" s="4"/>
      <c r="C497" s="13"/>
      <c r="D497" s="4"/>
      <c r="E497" s="4"/>
      <c r="F497" s="4"/>
      <c r="G497" s="4"/>
      <c r="H497" s="4"/>
      <c r="I497" s="4"/>
      <c r="J497" s="4"/>
      <c r="K497" s="4"/>
      <c r="L497" s="4"/>
      <c r="M497" s="4"/>
      <c r="N497" s="13"/>
      <c r="O497" s="4"/>
      <c r="P497" s="4"/>
      <c r="Q497" s="4"/>
      <c r="R497" s="4"/>
      <c r="S497" s="4"/>
      <c r="T497" s="4"/>
      <c r="U497" s="4"/>
      <c r="V497" s="4"/>
      <c r="W497" s="4"/>
      <c r="X497" s="4"/>
      <c r="Y497" s="4"/>
      <c r="Z497" s="4"/>
    </row>
    <row r="498" ht="15.75" customHeight="1">
      <c r="A498" s="4"/>
      <c r="B498" s="4"/>
      <c r="C498" s="13"/>
      <c r="D498" s="4"/>
      <c r="E498" s="4"/>
      <c r="F498" s="4"/>
      <c r="G498" s="4"/>
      <c r="H498" s="4"/>
      <c r="I498" s="4"/>
      <c r="J498" s="4"/>
      <c r="K498" s="4"/>
      <c r="L498" s="4"/>
      <c r="M498" s="4"/>
      <c r="N498" s="13"/>
      <c r="O498" s="4"/>
      <c r="P498" s="4"/>
      <c r="Q498" s="4"/>
      <c r="R498" s="4"/>
      <c r="S498" s="4"/>
      <c r="T498" s="4"/>
      <c r="U498" s="4"/>
      <c r="V498" s="4"/>
      <c r="W498" s="4"/>
      <c r="X498" s="4"/>
      <c r="Y498" s="4"/>
      <c r="Z498" s="4"/>
    </row>
    <row r="499" ht="15.75" customHeight="1">
      <c r="A499" s="4"/>
      <c r="B499" s="4"/>
      <c r="C499" s="13"/>
      <c r="D499" s="4"/>
      <c r="E499" s="4"/>
      <c r="F499" s="4"/>
      <c r="G499" s="4"/>
      <c r="H499" s="4"/>
      <c r="I499" s="4"/>
      <c r="J499" s="4"/>
      <c r="K499" s="4"/>
      <c r="L499" s="4"/>
      <c r="M499" s="4"/>
      <c r="N499" s="13"/>
      <c r="O499" s="4"/>
      <c r="P499" s="4"/>
      <c r="Q499" s="4"/>
      <c r="R499" s="4"/>
      <c r="S499" s="4"/>
      <c r="T499" s="4"/>
      <c r="U499" s="4"/>
      <c r="V499" s="4"/>
      <c r="W499" s="4"/>
      <c r="X499" s="4"/>
      <c r="Y499" s="4"/>
      <c r="Z499" s="4"/>
    </row>
    <row r="500" ht="15.75" customHeight="1">
      <c r="A500" s="4"/>
      <c r="B500" s="4"/>
      <c r="C500" s="13"/>
      <c r="D500" s="4"/>
      <c r="E500" s="4"/>
      <c r="F500" s="4"/>
      <c r="G500" s="4"/>
      <c r="H500" s="4"/>
      <c r="I500" s="4"/>
      <c r="J500" s="4"/>
      <c r="K500" s="4"/>
      <c r="L500" s="4"/>
      <c r="M500" s="4"/>
      <c r="N500" s="13"/>
      <c r="O500" s="4"/>
      <c r="P500" s="4"/>
      <c r="Q500" s="4"/>
      <c r="R500" s="4"/>
      <c r="S500" s="4"/>
      <c r="T500" s="4"/>
      <c r="U500" s="4"/>
      <c r="V500" s="4"/>
      <c r="W500" s="4"/>
      <c r="X500" s="4"/>
      <c r="Y500" s="4"/>
      <c r="Z500" s="4"/>
    </row>
    <row r="501" ht="15.75" customHeight="1">
      <c r="A501" s="4"/>
      <c r="B501" s="4"/>
      <c r="C501" s="13"/>
      <c r="D501" s="4"/>
      <c r="E501" s="4"/>
      <c r="F501" s="4"/>
      <c r="G501" s="4"/>
      <c r="H501" s="4"/>
      <c r="I501" s="4"/>
      <c r="J501" s="4"/>
      <c r="K501" s="4"/>
      <c r="L501" s="4"/>
      <c r="M501" s="4"/>
      <c r="N501" s="13"/>
      <c r="O501" s="4"/>
      <c r="P501" s="4"/>
      <c r="Q501" s="4"/>
      <c r="R501" s="4"/>
      <c r="S501" s="4"/>
      <c r="T501" s="4"/>
      <c r="U501" s="4"/>
      <c r="V501" s="4"/>
      <c r="W501" s="4"/>
      <c r="X501" s="4"/>
      <c r="Y501" s="4"/>
      <c r="Z501" s="4"/>
    </row>
    <row r="502" ht="15.75" customHeight="1">
      <c r="A502" s="4"/>
      <c r="B502" s="4"/>
      <c r="C502" s="13"/>
      <c r="D502" s="4"/>
      <c r="E502" s="4"/>
      <c r="F502" s="4"/>
      <c r="G502" s="4"/>
      <c r="H502" s="4"/>
      <c r="I502" s="4"/>
      <c r="J502" s="4"/>
      <c r="K502" s="4"/>
      <c r="L502" s="4"/>
      <c r="M502" s="4"/>
      <c r="N502" s="13"/>
      <c r="O502" s="4"/>
      <c r="P502" s="4"/>
      <c r="Q502" s="4"/>
      <c r="R502" s="4"/>
      <c r="S502" s="4"/>
      <c r="T502" s="4"/>
      <c r="U502" s="4"/>
      <c r="V502" s="4"/>
      <c r="W502" s="4"/>
      <c r="X502" s="4"/>
      <c r="Y502" s="4"/>
      <c r="Z502" s="4"/>
    </row>
    <row r="503" ht="15.75" customHeight="1">
      <c r="A503" s="4"/>
      <c r="B503" s="4"/>
      <c r="C503" s="13"/>
      <c r="D503" s="4"/>
      <c r="E503" s="4"/>
      <c r="F503" s="4"/>
      <c r="G503" s="4"/>
      <c r="H503" s="4"/>
      <c r="I503" s="4"/>
      <c r="J503" s="4"/>
      <c r="K503" s="4"/>
      <c r="L503" s="4"/>
      <c r="M503" s="4"/>
      <c r="N503" s="13"/>
      <c r="O503" s="4"/>
      <c r="P503" s="4"/>
      <c r="Q503" s="4"/>
      <c r="R503" s="4"/>
      <c r="S503" s="4"/>
      <c r="T503" s="4"/>
      <c r="U503" s="4"/>
      <c r="V503" s="4"/>
      <c r="W503" s="4"/>
      <c r="X503" s="4"/>
      <c r="Y503" s="4"/>
      <c r="Z503" s="4"/>
    </row>
    <row r="504" ht="15.75" customHeight="1">
      <c r="A504" s="4"/>
      <c r="B504" s="4"/>
      <c r="C504" s="13"/>
      <c r="D504" s="4"/>
      <c r="E504" s="4"/>
      <c r="F504" s="4"/>
      <c r="G504" s="4"/>
      <c r="H504" s="4"/>
      <c r="I504" s="4"/>
      <c r="J504" s="4"/>
      <c r="K504" s="4"/>
      <c r="L504" s="4"/>
      <c r="M504" s="4"/>
      <c r="N504" s="13"/>
      <c r="O504" s="4"/>
      <c r="P504" s="4"/>
      <c r="Q504" s="4"/>
      <c r="R504" s="4"/>
      <c r="S504" s="4"/>
      <c r="T504" s="4"/>
      <c r="U504" s="4"/>
      <c r="V504" s="4"/>
      <c r="W504" s="4"/>
      <c r="X504" s="4"/>
      <c r="Y504" s="4"/>
      <c r="Z504" s="4"/>
    </row>
    <row r="505" ht="15.75" customHeight="1">
      <c r="A505" s="4"/>
      <c r="B505" s="4"/>
      <c r="C505" s="13"/>
      <c r="D505" s="4"/>
      <c r="E505" s="4"/>
      <c r="F505" s="4"/>
      <c r="G505" s="4"/>
      <c r="H505" s="4"/>
      <c r="I505" s="4"/>
      <c r="J505" s="4"/>
      <c r="K505" s="4"/>
      <c r="L505" s="4"/>
      <c r="M505" s="4"/>
      <c r="N505" s="13"/>
      <c r="O505" s="4"/>
      <c r="P505" s="4"/>
      <c r="Q505" s="4"/>
      <c r="R505" s="4"/>
      <c r="S505" s="4"/>
      <c r="T505" s="4"/>
      <c r="U505" s="4"/>
      <c r="V505" s="4"/>
      <c r="W505" s="4"/>
      <c r="X505" s="4"/>
      <c r="Y505" s="4"/>
      <c r="Z505" s="4"/>
    </row>
    <row r="506" ht="15.75" customHeight="1">
      <c r="A506" s="4"/>
      <c r="B506" s="4"/>
      <c r="C506" s="13"/>
      <c r="D506" s="4"/>
      <c r="E506" s="4"/>
      <c r="F506" s="4"/>
      <c r="G506" s="4"/>
      <c r="H506" s="4"/>
      <c r="I506" s="4"/>
      <c r="J506" s="4"/>
      <c r="K506" s="4"/>
      <c r="L506" s="4"/>
      <c r="M506" s="4"/>
      <c r="N506" s="13"/>
      <c r="O506" s="4"/>
      <c r="P506" s="4"/>
      <c r="Q506" s="4"/>
      <c r="R506" s="4"/>
      <c r="S506" s="4"/>
      <c r="T506" s="4"/>
      <c r="U506" s="4"/>
      <c r="V506" s="4"/>
      <c r="W506" s="4"/>
      <c r="X506" s="4"/>
      <c r="Y506" s="4"/>
      <c r="Z506" s="4"/>
    </row>
    <row r="507" ht="15.75" customHeight="1">
      <c r="A507" s="4"/>
      <c r="B507" s="4"/>
      <c r="C507" s="13"/>
      <c r="D507" s="4"/>
      <c r="E507" s="4"/>
      <c r="F507" s="4"/>
      <c r="G507" s="4"/>
      <c r="H507" s="4"/>
      <c r="I507" s="4"/>
      <c r="J507" s="4"/>
      <c r="K507" s="4"/>
      <c r="L507" s="4"/>
      <c r="M507" s="4"/>
      <c r="N507" s="13"/>
      <c r="O507" s="4"/>
      <c r="P507" s="4"/>
      <c r="Q507" s="4"/>
      <c r="R507" s="4"/>
      <c r="S507" s="4"/>
      <c r="T507" s="4"/>
      <c r="U507" s="4"/>
      <c r="V507" s="4"/>
      <c r="W507" s="4"/>
      <c r="X507" s="4"/>
      <c r="Y507" s="4"/>
      <c r="Z507" s="4"/>
    </row>
    <row r="508" ht="15.75" customHeight="1">
      <c r="A508" s="4"/>
      <c r="B508" s="4"/>
      <c r="C508" s="13"/>
      <c r="D508" s="4"/>
      <c r="E508" s="4"/>
      <c r="F508" s="4"/>
      <c r="G508" s="4"/>
      <c r="H508" s="4"/>
      <c r="I508" s="4"/>
      <c r="J508" s="4"/>
      <c r="K508" s="4"/>
      <c r="L508" s="4"/>
      <c r="M508" s="4"/>
      <c r="N508" s="13"/>
      <c r="O508" s="4"/>
      <c r="P508" s="4"/>
      <c r="Q508" s="4"/>
      <c r="R508" s="4"/>
      <c r="S508" s="4"/>
      <c r="T508" s="4"/>
      <c r="U508" s="4"/>
      <c r="V508" s="4"/>
      <c r="W508" s="4"/>
      <c r="X508" s="4"/>
      <c r="Y508" s="4"/>
      <c r="Z508" s="4"/>
    </row>
    <row r="509" ht="15.75" customHeight="1">
      <c r="A509" s="4"/>
      <c r="B509" s="4"/>
      <c r="C509" s="13"/>
      <c r="D509" s="4"/>
      <c r="E509" s="4"/>
      <c r="F509" s="4"/>
      <c r="G509" s="4"/>
      <c r="H509" s="4"/>
      <c r="I509" s="4"/>
      <c r="J509" s="4"/>
      <c r="K509" s="4"/>
      <c r="L509" s="4"/>
      <c r="M509" s="4"/>
      <c r="N509" s="13"/>
      <c r="O509" s="4"/>
      <c r="P509" s="4"/>
      <c r="Q509" s="4"/>
      <c r="R509" s="4"/>
      <c r="S509" s="4"/>
      <c r="T509" s="4"/>
      <c r="U509" s="4"/>
      <c r="V509" s="4"/>
      <c r="W509" s="4"/>
      <c r="X509" s="4"/>
      <c r="Y509" s="4"/>
      <c r="Z509" s="4"/>
    </row>
    <row r="510" ht="15.75" customHeight="1">
      <c r="A510" s="4"/>
      <c r="B510" s="4"/>
      <c r="C510" s="13"/>
      <c r="D510" s="4"/>
      <c r="E510" s="4"/>
      <c r="F510" s="4"/>
      <c r="G510" s="4"/>
      <c r="H510" s="4"/>
      <c r="I510" s="4"/>
      <c r="J510" s="4"/>
      <c r="K510" s="4"/>
      <c r="L510" s="4"/>
      <c r="M510" s="4"/>
      <c r="N510" s="13"/>
      <c r="O510" s="4"/>
      <c r="P510" s="4"/>
      <c r="Q510" s="4"/>
      <c r="R510" s="4"/>
      <c r="S510" s="4"/>
      <c r="T510" s="4"/>
      <c r="U510" s="4"/>
      <c r="V510" s="4"/>
      <c r="W510" s="4"/>
      <c r="X510" s="4"/>
      <c r="Y510" s="4"/>
      <c r="Z510" s="4"/>
    </row>
    <row r="511" ht="15.75" customHeight="1">
      <c r="A511" s="4"/>
      <c r="B511" s="4"/>
      <c r="C511" s="13"/>
      <c r="D511" s="4"/>
      <c r="E511" s="4"/>
      <c r="F511" s="4"/>
      <c r="G511" s="4"/>
      <c r="H511" s="4"/>
      <c r="I511" s="4"/>
      <c r="J511" s="4"/>
      <c r="K511" s="4"/>
      <c r="L511" s="4"/>
      <c r="M511" s="4"/>
      <c r="N511" s="13"/>
      <c r="O511" s="4"/>
      <c r="P511" s="4"/>
      <c r="Q511" s="4"/>
      <c r="R511" s="4"/>
      <c r="S511" s="4"/>
      <c r="T511" s="4"/>
      <c r="U511" s="4"/>
      <c r="V511" s="4"/>
      <c r="W511" s="4"/>
      <c r="X511" s="4"/>
      <c r="Y511" s="4"/>
      <c r="Z511" s="4"/>
    </row>
    <row r="512" ht="15.75" customHeight="1">
      <c r="A512" s="4"/>
      <c r="B512" s="4"/>
      <c r="C512" s="13"/>
      <c r="D512" s="4"/>
      <c r="E512" s="4"/>
      <c r="F512" s="4"/>
      <c r="G512" s="4"/>
      <c r="H512" s="4"/>
      <c r="I512" s="4"/>
      <c r="J512" s="4"/>
      <c r="K512" s="4"/>
      <c r="L512" s="4"/>
      <c r="M512" s="4"/>
      <c r="N512" s="13"/>
      <c r="O512" s="4"/>
      <c r="P512" s="4"/>
      <c r="Q512" s="4"/>
      <c r="R512" s="4"/>
      <c r="S512" s="4"/>
      <c r="T512" s="4"/>
      <c r="U512" s="4"/>
      <c r="V512" s="4"/>
      <c r="W512" s="4"/>
      <c r="X512" s="4"/>
      <c r="Y512" s="4"/>
      <c r="Z512" s="4"/>
    </row>
    <row r="513" ht="15.75" customHeight="1">
      <c r="A513" s="4"/>
      <c r="B513" s="4"/>
      <c r="C513" s="13"/>
      <c r="D513" s="4"/>
      <c r="E513" s="4"/>
      <c r="F513" s="4"/>
      <c r="G513" s="4"/>
      <c r="H513" s="4"/>
      <c r="I513" s="4"/>
      <c r="J513" s="4"/>
      <c r="K513" s="4"/>
      <c r="L513" s="4"/>
      <c r="M513" s="4"/>
      <c r="N513" s="13"/>
      <c r="O513" s="4"/>
      <c r="P513" s="4"/>
      <c r="Q513" s="4"/>
      <c r="R513" s="4"/>
      <c r="S513" s="4"/>
      <c r="T513" s="4"/>
      <c r="U513" s="4"/>
      <c r="V513" s="4"/>
      <c r="W513" s="4"/>
      <c r="X513" s="4"/>
      <c r="Y513" s="4"/>
      <c r="Z513" s="4"/>
    </row>
    <row r="514" ht="15.75" customHeight="1">
      <c r="A514" s="4"/>
      <c r="B514" s="4"/>
      <c r="C514" s="13"/>
      <c r="D514" s="4"/>
      <c r="E514" s="4"/>
      <c r="F514" s="4"/>
      <c r="G514" s="4"/>
      <c r="H514" s="4"/>
      <c r="I514" s="4"/>
      <c r="J514" s="4"/>
      <c r="K514" s="4"/>
      <c r="L514" s="4"/>
      <c r="M514" s="4"/>
      <c r="N514" s="13"/>
      <c r="O514" s="4"/>
      <c r="P514" s="4"/>
      <c r="Q514" s="4"/>
      <c r="R514" s="4"/>
      <c r="S514" s="4"/>
      <c r="T514" s="4"/>
      <c r="U514" s="4"/>
      <c r="V514" s="4"/>
      <c r="W514" s="4"/>
      <c r="X514" s="4"/>
      <c r="Y514" s="4"/>
      <c r="Z514" s="4"/>
    </row>
    <row r="515" ht="15.75" customHeight="1">
      <c r="A515" s="4"/>
      <c r="B515" s="4"/>
      <c r="C515" s="13"/>
      <c r="D515" s="4"/>
      <c r="E515" s="4"/>
      <c r="F515" s="4"/>
      <c r="G515" s="4"/>
      <c r="H515" s="4"/>
      <c r="I515" s="4"/>
      <c r="J515" s="4"/>
      <c r="K515" s="4"/>
      <c r="L515" s="4"/>
      <c r="M515" s="4"/>
      <c r="N515" s="13"/>
      <c r="O515" s="4"/>
      <c r="P515" s="4"/>
      <c r="Q515" s="4"/>
      <c r="R515" s="4"/>
      <c r="S515" s="4"/>
      <c r="T515" s="4"/>
      <c r="U515" s="4"/>
      <c r="V515" s="4"/>
      <c r="W515" s="4"/>
      <c r="X515" s="4"/>
      <c r="Y515" s="4"/>
      <c r="Z515" s="4"/>
    </row>
    <row r="516" ht="15.75" customHeight="1">
      <c r="A516" s="4"/>
      <c r="B516" s="4"/>
      <c r="C516" s="13"/>
      <c r="D516" s="4"/>
      <c r="E516" s="4"/>
      <c r="F516" s="4"/>
      <c r="G516" s="4"/>
      <c r="H516" s="4"/>
      <c r="I516" s="4"/>
      <c r="J516" s="4"/>
      <c r="K516" s="4"/>
      <c r="L516" s="4"/>
      <c r="M516" s="4"/>
      <c r="N516" s="13"/>
      <c r="O516" s="4"/>
      <c r="P516" s="4"/>
      <c r="Q516" s="4"/>
      <c r="R516" s="4"/>
      <c r="S516" s="4"/>
      <c r="T516" s="4"/>
      <c r="U516" s="4"/>
      <c r="V516" s="4"/>
      <c r="W516" s="4"/>
      <c r="X516" s="4"/>
      <c r="Y516" s="4"/>
      <c r="Z516" s="4"/>
    </row>
    <row r="517" ht="15.75" customHeight="1">
      <c r="A517" s="4"/>
      <c r="B517" s="4"/>
      <c r="C517" s="13"/>
      <c r="D517" s="4"/>
      <c r="E517" s="4"/>
      <c r="F517" s="4"/>
      <c r="G517" s="4"/>
      <c r="H517" s="4"/>
      <c r="I517" s="4"/>
      <c r="J517" s="4"/>
      <c r="K517" s="4"/>
      <c r="L517" s="4"/>
      <c r="M517" s="4"/>
      <c r="N517" s="13"/>
      <c r="O517" s="4"/>
      <c r="P517" s="4"/>
      <c r="Q517" s="4"/>
      <c r="R517" s="4"/>
      <c r="S517" s="4"/>
      <c r="T517" s="4"/>
      <c r="U517" s="4"/>
      <c r="V517" s="4"/>
      <c r="W517" s="4"/>
      <c r="X517" s="4"/>
      <c r="Y517" s="4"/>
      <c r="Z517" s="4"/>
    </row>
    <row r="518" ht="15.75" customHeight="1">
      <c r="A518" s="4"/>
      <c r="B518" s="4"/>
      <c r="C518" s="13"/>
      <c r="D518" s="4"/>
      <c r="E518" s="4"/>
      <c r="F518" s="4"/>
      <c r="G518" s="4"/>
      <c r="H518" s="4"/>
      <c r="I518" s="4"/>
      <c r="J518" s="4"/>
      <c r="K518" s="4"/>
      <c r="L518" s="4"/>
      <c r="M518" s="4"/>
      <c r="N518" s="13"/>
      <c r="O518" s="4"/>
      <c r="P518" s="4"/>
      <c r="Q518" s="4"/>
      <c r="R518" s="4"/>
      <c r="S518" s="4"/>
      <c r="T518" s="4"/>
      <c r="U518" s="4"/>
      <c r="V518" s="4"/>
      <c r="W518" s="4"/>
      <c r="X518" s="4"/>
      <c r="Y518" s="4"/>
      <c r="Z518" s="4"/>
    </row>
    <row r="519" ht="15.75" customHeight="1">
      <c r="A519" s="4"/>
      <c r="B519" s="4"/>
      <c r="C519" s="13"/>
      <c r="D519" s="4"/>
      <c r="E519" s="4"/>
      <c r="F519" s="4"/>
      <c r="G519" s="4"/>
      <c r="H519" s="4"/>
      <c r="I519" s="4"/>
      <c r="J519" s="4"/>
      <c r="K519" s="4"/>
      <c r="L519" s="4"/>
      <c r="M519" s="4"/>
      <c r="N519" s="13"/>
      <c r="O519" s="4"/>
      <c r="P519" s="4"/>
      <c r="Q519" s="4"/>
      <c r="R519" s="4"/>
      <c r="S519" s="4"/>
      <c r="T519" s="4"/>
      <c r="U519" s="4"/>
      <c r="V519" s="4"/>
      <c r="W519" s="4"/>
      <c r="X519" s="4"/>
      <c r="Y519" s="4"/>
      <c r="Z519" s="4"/>
    </row>
    <row r="520" ht="15.75" customHeight="1">
      <c r="A520" s="4"/>
      <c r="B520" s="4"/>
      <c r="C520" s="13"/>
      <c r="D520" s="4"/>
      <c r="E520" s="4"/>
      <c r="F520" s="4"/>
      <c r="G520" s="4"/>
      <c r="H520" s="4"/>
      <c r="I520" s="4"/>
      <c r="J520" s="4"/>
      <c r="K520" s="4"/>
      <c r="L520" s="4"/>
      <c r="M520" s="4"/>
      <c r="N520" s="13"/>
      <c r="O520" s="4"/>
      <c r="P520" s="4"/>
      <c r="Q520" s="4"/>
      <c r="R520" s="4"/>
      <c r="S520" s="4"/>
      <c r="T520" s="4"/>
      <c r="U520" s="4"/>
      <c r="V520" s="4"/>
      <c r="W520" s="4"/>
      <c r="X520" s="4"/>
      <c r="Y520" s="4"/>
      <c r="Z520" s="4"/>
    </row>
    <row r="521" ht="15.75" customHeight="1">
      <c r="A521" s="4"/>
      <c r="B521" s="4"/>
      <c r="C521" s="13"/>
      <c r="D521" s="4"/>
      <c r="E521" s="4"/>
      <c r="F521" s="4"/>
      <c r="G521" s="4"/>
      <c r="H521" s="4"/>
      <c r="I521" s="4"/>
      <c r="J521" s="4"/>
      <c r="K521" s="4"/>
      <c r="L521" s="4"/>
      <c r="M521" s="4"/>
      <c r="N521" s="13"/>
      <c r="O521" s="4"/>
      <c r="P521" s="4"/>
      <c r="Q521" s="4"/>
      <c r="R521" s="4"/>
      <c r="S521" s="4"/>
      <c r="T521" s="4"/>
      <c r="U521" s="4"/>
      <c r="V521" s="4"/>
      <c r="W521" s="4"/>
      <c r="X521" s="4"/>
      <c r="Y521" s="4"/>
      <c r="Z521" s="4"/>
    </row>
    <row r="522" ht="15.75" customHeight="1">
      <c r="A522" s="4"/>
      <c r="B522" s="4"/>
      <c r="C522" s="13"/>
      <c r="D522" s="4"/>
      <c r="E522" s="4"/>
      <c r="F522" s="4"/>
      <c r="G522" s="4"/>
      <c r="H522" s="4"/>
      <c r="I522" s="4"/>
      <c r="J522" s="4"/>
      <c r="K522" s="4"/>
      <c r="L522" s="4"/>
      <c r="M522" s="4"/>
      <c r="N522" s="13"/>
      <c r="O522" s="4"/>
      <c r="P522" s="4"/>
      <c r="Q522" s="4"/>
      <c r="R522" s="4"/>
      <c r="S522" s="4"/>
      <c r="T522" s="4"/>
      <c r="U522" s="4"/>
      <c r="V522" s="4"/>
      <c r="W522" s="4"/>
      <c r="X522" s="4"/>
      <c r="Y522" s="4"/>
      <c r="Z522" s="4"/>
    </row>
    <row r="523" ht="15.75" customHeight="1">
      <c r="A523" s="4"/>
      <c r="B523" s="4"/>
      <c r="C523" s="13"/>
      <c r="D523" s="4"/>
      <c r="E523" s="4"/>
      <c r="F523" s="4"/>
      <c r="G523" s="4"/>
      <c r="H523" s="4"/>
      <c r="I523" s="4"/>
      <c r="J523" s="4"/>
      <c r="K523" s="4"/>
      <c r="L523" s="4"/>
      <c r="M523" s="4"/>
      <c r="N523" s="13"/>
      <c r="O523" s="4"/>
      <c r="P523" s="4"/>
      <c r="Q523" s="4"/>
      <c r="R523" s="4"/>
      <c r="S523" s="4"/>
      <c r="T523" s="4"/>
      <c r="U523" s="4"/>
      <c r="V523" s="4"/>
      <c r="W523" s="4"/>
      <c r="X523" s="4"/>
      <c r="Y523" s="4"/>
      <c r="Z523" s="4"/>
    </row>
    <row r="524" ht="15.75" customHeight="1">
      <c r="A524" s="4"/>
      <c r="B524" s="4"/>
      <c r="C524" s="13"/>
      <c r="D524" s="4"/>
      <c r="E524" s="4"/>
      <c r="F524" s="4"/>
      <c r="G524" s="4"/>
      <c r="H524" s="4"/>
      <c r="I524" s="4"/>
      <c r="J524" s="4"/>
      <c r="K524" s="4"/>
      <c r="L524" s="4"/>
      <c r="M524" s="4"/>
      <c r="N524" s="13"/>
      <c r="O524" s="4"/>
      <c r="P524" s="4"/>
      <c r="Q524" s="4"/>
      <c r="R524" s="4"/>
      <c r="S524" s="4"/>
      <c r="T524" s="4"/>
      <c r="U524" s="4"/>
      <c r="V524" s="4"/>
      <c r="W524" s="4"/>
      <c r="X524" s="4"/>
      <c r="Y524" s="4"/>
      <c r="Z524" s="4"/>
    </row>
    <row r="525" ht="15.75" customHeight="1">
      <c r="A525" s="4"/>
      <c r="B525" s="4"/>
      <c r="C525" s="13"/>
      <c r="D525" s="4"/>
      <c r="E525" s="4"/>
      <c r="F525" s="4"/>
      <c r="G525" s="4"/>
      <c r="H525" s="4"/>
      <c r="I525" s="4"/>
      <c r="J525" s="4"/>
      <c r="K525" s="4"/>
      <c r="L525" s="4"/>
      <c r="M525" s="4"/>
      <c r="N525" s="13"/>
      <c r="O525" s="4"/>
      <c r="P525" s="4"/>
      <c r="Q525" s="4"/>
      <c r="R525" s="4"/>
      <c r="S525" s="4"/>
      <c r="T525" s="4"/>
      <c r="U525" s="4"/>
      <c r="V525" s="4"/>
      <c r="W525" s="4"/>
      <c r="X525" s="4"/>
      <c r="Y525" s="4"/>
      <c r="Z525" s="4"/>
    </row>
    <row r="526" ht="15.75" customHeight="1">
      <c r="A526" s="4"/>
      <c r="B526" s="4"/>
      <c r="C526" s="13"/>
      <c r="D526" s="4"/>
      <c r="E526" s="4"/>
      <c r="F526" s="4"/>
      <c r="G526" s="4"/>
      <c r="H526" s="4"/>
      <c r="I526" s="4"/>
      <c r="J526" s="4"/>
      <c r="K526" s="4"/>
      <c r="L526" s="4"/>
      <c r="M526" s="4"/>
      <c r="N526" s="13"/>
      <c r="O526" s="4"/>
      <c r="P526" s="4"/>
      <c r="Q526" s="4"/>
      <c r="R526" s="4"/>
      <c r="S526" s="4"/>
      <c r="T526" s="4"/>
      <c r="U526" s="4"/>
      <c r="V526" s="4"/>
      <c r="W526" s="4"/>
      <c r="X526" s="4"/>
      <c r="Y526" s="4"/>
      <c r="Z526" s="4"/>
    </row>
    <row r="527" ht="15.75" customHeight="1">
      <c r="A527" s="4"/>
      <c r="B527" s="4"/>
      <c r="C527" s="13"/>
      <c r="D527" s="4"/>
      <c r="E527" s="4"/>
      <c r="F527" s="4"/>
      <c r="G527" s="4"/>
      <c r="H527" s="4"/>
      <c r="I527" s="4"/>
      <c r="J527" s="4"/>
      <c r="K527" s="4"/>
      <c r="L527" s="4"/>
      <c r="M527" s="4"/>
      <c r="N527" s="13"/>
      <c r="O527" s="4"/>
      <c r="P527" s="4"/>
      <c r="Q527" s="4"/>
      <c r="R527" s="4"/>
      <c r="S527" s="4"/>
      <c r="T527" s="4"/>
      <c r="U527" s="4"/>
      <c r="V527" s="4"/>
      <c r="W527" s="4"/>
      <c r="X527" s="4"/>
      <c r="Y527" s="4"/>
      <c r="Z527" s="4"/>
    </row>
    <row r="528" ht="15.75" customHeight="1">
      <c r="A528" s="4"/>
      <c r="B528" s="4"/>
      <c r="C528" s="13"/>
      <c r="D528" s="4"/>
      <c r="E528" s="4"/>
      <c r="F528" s="4"/>
      <c r="G528" s="4"/>
      <c r="H528" s="4"/>
      <c r="I528" s="4"/>
      <c r="J528" s="4"/>
      <c r="K528" s="4"/>
      <c r="L528" s="4"/>
      <c r="M528" s="4"/>
      <c r="N528" s="13"/>
      <c r="O528" s="4"/>
      <c r="P528" s="4"/>
      <c r="Q528" s="4"/>
      <c r="R528" s="4"/>
      <c r="S528" s="4"/>
      <c r="T528" s="4"/>
      <c r="U528" s="4"/>
      <c r="V528" s="4"/>
      <c r="W528" s="4"/>
      <c r="X528" s="4"/>
      <c r="Y528" s="4"/>
      <c r="Z528" s="4"/>
    </row>
    <row r="529" ht="15.75" customHeight="1">
      <c r="A529" s="4"/>
      <c r="B529" s="4"/>
      <c r="C529" s="13"/>
      <c r="D529" s="4"/>
      <c r="E529" s="4"/>
      <c r="F529" s="4"/>
      <c r="G529" s="4"/>
      <c r="H529" s="4"/>
      <c r="I529" s="4"/>
      <c r="J529" s="4"/>
      <c r="K529" s="4"/>
      <c r="L529" s="4"/>
      <c r="M529" s="4"/>
      <c r="N529" s="13"/>
      <c r="O529" s="4"/>
      <c r="P529" s="4"/>
      <c r="Q529" s="4"/>
      <c r="R529" s="4"/>
      <c r="S529" s="4"/>
      <c r="T529" s="4"/>
      <c r="U529" s="4"/>
      <c r="V529" s="4"/>
      <c r="W529" s="4"/>
      <c r="X529" s="4"/>
      <c r="Y529" s="4"/>
      <c r="Z529" s="4"/>
    </row>
    <row r="530" ht="15.75" customHeight="1">
      <c r="A530" s="4"/>
      <c r="B530" s="4"/>
      <c r="C530" s="13"/>
      <c r="D530" s="4"/>
      <c r="E530" s="4"/>
      <c r="F530" s="4"/>
      <c r="G530" s="4"/>
      <c r="H530" s="4"/>
      <c r="I530" s="4"/>
      <c r="J530" s="4"/>
      <c r="K530" s="4"/>
      <c r="L530" s="4"/>
      <c r="M530" s="4"/>
      <c r="N530" s="13"/>
      <c r="O530" s="4"/>
      <c r="P530" s="4"/>
      <c r="Q530" s="4"/>
      <c r="R530" s="4"/>
      <c r="S530" s="4"/>
      <c r="T530" s="4"/>
      <c r="U530" s="4"/>
      <c r="V530" s="4"/>
      <c r="W530" s="4"/>
      <c r="X530" s="4"/>
      <c r="Y530" s="4"/>
      <c r="Z530" s="4"/>
    </row>
    <row r="531" ht="15.75" customHeight="1">
      <c r="A531" s="4"/>
      <c r="B531" s="4"/>
      <c r="C531" s="13"/>
      <c r="D531" s="4"/>
      <c r="E531" s="4"/>
      <c r="F531" s="4"/>
      <c r="G531" s="4"/>
      <c r="H531" s="4"/>
      <c r="I531" s="4"/>
      <c r="J531" s="4"/>
      <c r="K531" s="4"/>
      <c r="L531" s="4"/>
      <c r="M531" s="4"/>
      <c r="N531" s="13"/>
      <c r="O531" s="4"/>
      <c r="P531" s="4"/>
      <c r="Q531" s="4"/>
      <c r="R531" s="4"/>
      <c r="S531" s="4"/>
      <c r="T531" s="4"/>
      <c r="U531" s="4"/>
      <c r="V531" s="4"/>
      <c r="W531" s="4"/>
      <c r="X531" s="4"/>
      <c r="Y531" s="4"/>
      <c r="Z531" s="4"/>
    </row>
    <row r="532" ht="15.75" customHeight="1">
      <c r="A532" s="4"/>
      <c r="B532" s="4"/>
      <c r="C532" s="13"/>
      <c r="D532" s="4"/>
      <c r="E532" s="4"/>
      <c r="F532" s="4"/>
      <c r="G532" s="4"/>
      <c r="H532" s="4"/>
      <c r="I532" s="4"/>
      <c r="J532" s="4"/>
      <c r="K532" s="4"/>
      <c r="L532" s="4"/>
      <c r="M532" s="4"/>
      <c r="N532" s="13"/>
      <c r="O532" s="4"/>
      <c r="P532" s="4"/>
      <c r="Q532" s="4"/>
      <c r="R532" s="4"/>
      <c r="S532" s="4"/>
      <c r="T532" s="4"/>
      <c r="U532" s="4"/>
      <c r="V532" s="4"/>
      <c r="W532" s="4"/>
      <c r="X532" s="4"/>
      <c r="Y532" s="4"/>
      <c r="Z532" s="4"/>
    </row>
    <row r="533" ht="15.75" customHeight="1">
      <c r="A533" s="4"/>
      <c r="B533" s="4"/>
      <c r="C533" s="13"/>
      <c r="D533" s="4"/>
      <c r="E533" s="4"/>
      <c r="F533" s="4"/>
      <c r="G533" s="4"/>
      <c r="H533" s="4"/>
      <c r="I533" s="4"/>
      <c r="J533" s="4"/>
      <c r="K533" s="4"/>
      <c r="L533" s="4"/>
      <c r="M533" s="4"/>
      <c r="N533" s="13"/>
      <c r="O533" s="4"/>
      <c r="P533" s="4"/>
      <c r="Q533" s="4"/>
      <c r="R533" s="4"/>
      <c r="S533" s="4"/>
      <c r="T533" s="4"/>
      <c r="U533" s="4"/>
      <c r="V533" s="4"/>
      <c r="W533" s="4"/>
      <c r="X533" s="4"/>
      <c r="Y533" s="4"/>
      <c r="Z533" s="4"/>
    </row>
    <row r="534" ht="15.75" customHeight="1">
      <c r="A534" s="4"/>
      <c r="B534" s="4"/>
      <c r="C534" s="13"/>
      <c r="D534" s="4"/>
      <c r="E534" s="4"/>
      <c r="F534" s="4"/>
      <c r="G534" s="4"/>
      <c r="H534" s="4"/>
      <c r="I534" s="4"/>
      <c r="J534" s="4"/>
      <c r="K534" s="4"/>
      <c r="L534" s="4"/>
      <c r="M534" s="4"/>
      <c r="N534" s="13"/>
      <c r="O534" s="4"/>
      <c r="P534" s="4"/>
      <c r="Q534" s="4"/>
      <c r="R534" s="4"/>
      <c r="S534" s="4"/>
      <c r="T534" s="4"/>
      <c r="U534" s="4"/>
      <c r="V534" s="4"/>
      <c r="W534" s="4"/>
      <c r="X534" s="4"/>
      <c r="Y534" s="4"/>
      <c r="Z534" s="4"/>
    </row>
    <row r="535" ht="15.75" customHeight="1">
      <c r="A535" s="4"/>
      <c r="B535" s="4"/>
      <c r="C535" s="13"/>
      <c r="D535" s="4"/>
      <c r="E535" s="4"/>
      <c r="F535" s="4"/>
      <c r="G535" s="4"/>
      <c r="H535" s="4"/>
      <c r="I535" s="4"/>
      <c r="J535" s="4"/>
      <c r="K535" s="4"/>
      <c r="L535" s="4"/>
      <c r="M535" s="4"/>
      <c r="N535" s="13"/>
      <c r="O535" s="4"/>
      <c r="P535" s="4"/>
      <c r="Q535" s="4"/>
      <c r="R535" s="4"/>
      <c r="S535" s="4"/>
      <c r="T535" s="4"/>
      <c r="U535" s="4"/>
      <c r="V535" s="4"/>
      <c r="W535" s="4"/>
      <c r="X535" s="4"/>
      <c r="Y535" s="4"/>
      <c r="Z535" s="4"/>
    </row>
    <row r="536" ht="15.75" customHeight="1">
      <c r="A536" s="4"/>
      <c r="B536" s="4"/>
      <c r="C536" s="13"/>
      <c r="D536" s="4"/>
      <c r="E536" s="4"/>
      <c r="F536" s="4"/>
      <c r="G536" s="4"/>
      <c r="H536" s="4"/>
      <c r="I536" s="4"/>
      <c r="J536" s="4"/>
      <c r="K536" s="4"/>
      <c r="L536" s="4"/>
      <c r="M536" s="4"/>
      <c r="N536" s="13"/>
      <c r="O536" s="4"/>
      <c r="P536" s="4"/>
      <c r="Q536" s="4"/>
      <c r="R536" s="4"/>
      <c r="S536" s="4"/>
      <c r="T536" s="4"/>
      <c r="U536" s="4"/>
      <c r="V536" s="4"/>
      <c r="W536" s="4"/>
      <c r="X536" s="4"/>
      <c r="Y536" s="4"/>
      <c r="Z536" s="4"/>
    </row>
    <row r="537" ht="15.75" customHeight="1">
      <c r="A537" s="4"/>
      <c r="B537" s="4"/>
      <c r="C537" s="13"/>
      <c r="D537" s="4"/>
      <c r="E537" s="4"/>
      <c r="F537" s="4"/>
      <c r="G537" s="4"/>
      <c r="H537" s="4"/>
      <c r="I537" s="4"/>
      <c r="J537" s="4"/>
      <c r="K537" s="4"/>
      <c r="L537" s="4"/>
      <c r="M537" s="4"/>
      <c r="N537" s="13"/>
      <c r="O537" s="4"/>
      <c r="P537" s="4"/>
      <c r="Q537" s="4"/>
      <c r="R537" s="4"/>
      <c r="S537" s="4"/>
      <c r="T537" s="4"/>
      <c r="U537" s="4"/>
      <c r="V537" s="4"/>
      <c r="W537" s="4"/>
      <c r="X537" s="4"/>
      <c r="Y537" s="4"/>
      <c r="Z537" s="4"/>
    </row>
    <row r="538" ht="15.75" customHeight="1">
      <c r="A538" s="4"/>
      <c r="B538" s="4"/>
      <c r="C538" s="13"/>
      <c r="D538" s="4"/>
      <c r="E538" s="4"/>
      <c r="F538" s="4"/>
      <c r="G538" s="4"/>
      <c r="H538" s="4"/>
      <c r="I538" s="4"/>
      <c r="J538" s="4"/>
      <c r="K538" s="4"/>
      <c r="L538" s="4"/>
      <c r="M538" s="4"/>
      <c r="N538" s="13"/>
      <c r="O538" s="4"/>
      <c r="P538" s="4"/>
      <c r="Q538" s="4"/>
      <c r="R538" s="4"/>
      <c r="S538" s="4"/>
      <c r="T538" s="4"/>
      <c r="U538" s="4"/>
      <c r="V538" s="4"/>
      <c r="W538" s="4"/>
      <c r="X538" s="4"/>
      <c r="Y538" s="4"/>
      <c r="Z538" s="4"/>
    </row>
    <row r="539" ht="15.75" customHeight="1">
      <c r="A539" s="4"/>
      <c r="B539" s="4"/>
      <c r="C539" s="13"/>
      <c r="D539" s="4"/>
      <c r="E539" s="4"/>
      <c r="F539" s="4"/>
      <c r="G539" s="4"/>
      <c r="H539" s="4"/>
      <c r="I539" s="4"/>
      <c r="J539" s="4"/>
      <c r="K539" s="4"/>
      <c r="L539" s="4"/>
      <c r="M539" s="4"/>
      <c r="N539" s="13"/>
      <c r="O539" s="4"/>
      <c r="P539" s="4"/>
      <c r="Q539" s="4"/>
      <c r="R539" s="4"/>
      <c r="S539" s="4"/>
      <c r="T539" s="4"/>
      <c r="U539" s="4"/>
      <c r="V539" s="4"/>
      <c r="W539" s="4"/>
      <c r="X539" s="4"/>
      <c r="Y539" s="4"/>
      <c r="Z539" s="4"/>
    </row>
    <row r="540" ht="15.75" customHeight="1">
      <c r="A540" s="4"/>
      <c r="B540" s="4"/>
      <c r="C540" s="13"/>
      <c r="D540" s="4"/>
      <c r="E540" s="4"/>
      <c r="F540" s="4"/>
      <c r="G540" s="4"/>
      <c r="H540" s="4"/>
      <c r="I540" s="4"/>
      <c r="J540" s="4"/>
      <c r="K540" s="4"/>
      <c r="L540" s="4"/>
      <c r="M540" s="4"/>
      <c r="N540" s="13"/>
      <c r="O540" s="4"/>
      <c r="P540" s="4"/>
      <c r="Q540" s="4"/>
      <c r="R540" s="4"/>
      <c r="S540" s="4"/>
      <c r="T540" s="4"/>
      <c r="U540" s="4"/>
      <c r="V540" s="4"/>
      <c r="W540" s="4"/>
      <c r="X540" s="4"/>
      <c r="Y540" s="4"/>
      <c r="Z540" s="4"/>
    </row>
    <row r="541" ht="15.75" customHeight="1">
      <c r="A541" s="4"/>
      <c r="B541" s="4"/>
      <c r="C541" s="13"/>
      <c r="D541" s="4"/>
      <c r="E541" s="4"/>
      <c r="F541" s="4"/>
      <c r="G541" s="4"/>
      <c r="H541" s="4"/>
      <c r="I541" s="4"/>
      <c r="J541" s="4"/>
      <c r="K541" s="4"/>
      <c r="L541" s="4"/>
      <c r="M541" s="4"/>
      <c r="N541" s="13"/>
      <c r="O541" s="4"/>
      <c r="P541" s="4"/>
      <c r="Q541" s="4"/>
      <c r="R541" s="4"/>
      <c r="S541" s="4"/>
      <c r="T541" s="4"/>
      <c r="U541" s="4"/>
      <c r="V541" s="4"/>
      <c r="W541" s="4"/>
      <c r="X541" s="4"/>
      <c r="Y541" s="4"/>
      <c r="Z541" s="4"/>
    </row>
    <row r="542" ht="15.75" customHeight="1">
      <c r="A542" s="4"/>
      <c r="B542" s="4"/>
      <c r="C542" s="13"/>
      <c r="D542" s="4"/>
      <c r="E542" s="4"/>
      <c r="F542" s="4"/>
      <c r="G542" s="4"/>
      <c r="H542" s="4"/>
      <c r="I542" s="4"/>
      <c r="J542" s="4"/>
      <c r="K542" s="4"/>
      <c r="L542" s="4"/>
      <c r="M542" s="4"/>
      <c r="N542" s="13"/>
      <c r="O542" s="4"/>
      <c r="P542" s="4"/>
      <c r="Q542" s="4"/>
      <c r="R542" s="4"/>
      <c r="S542" s="4"/>
      <c r="T542" s="4"/>
      <c r="U542" s="4"/>
      <c r="V542" s="4"/>
      <c r="W542" s="4"/>
      <c r="X542" s="4"/>
      <c r="Y542" s="4"/>
      <c r="Z542" s="4"/>
    </row>
    <row r="543" ht="15.75" customHeight="1">
      <c r="A543" s="4"/>
      <c r="B543" s="4"/>
      <c r="C543" s="13"/>
      <c r="D543" s="4"/>
      <c r="E543" s="4"/>
      <c r="F543" s="4"/>
      <c r="G543" s="4"/>
      <c r="H543" s="4"/>
      <c r="I543" s="4"/>
      <c r="J543" s="4"/>
      <c r="K543" s="4"/>
      <c r="L543" s="4"/>
      <c r="M543" s="4"/>
      <c r="N543" s="13"/>
      <c r="O543" s="4"/>
      <c r="P543" s="4"/>
      <c r="Q543" s="4"/>
      <c r="R543" s="4"/>
      <c r="S543" s="4"/>
      <c r="T543" s="4"/>
      <c r="U543" s="4"/>
      <c r="V543" s="4"/>
      <c r="W543" s="4"/>
      <c r="X543" s="4"/>
      <c r="Y543" s="4"/>
      <c r="Z543" s="4"/>
    </row>
    <row r="544" ht="15.75" customHeight="1">
      <c r="A544" s="4"/>
      <c r="B544" s="4"/>
      <c r="C544" s="13"/>
      <c r="D544" s="4"/>
      <c r="E544" s="4"/>
      <c r="F544" s="4"/>
      <c r="G544" s="4"/>
      <c r="H544" s="4"/>
      <c r="I544" s="4"/>
      <c r="J544" s="4"/>
      <c r="K544" s="4"/>
      <c r="L544" s="4"/>
      <c r="M544" s="4"/>
      <c r="N544" s="13"/>
      <c r="O544" s="4"/>
      <c r="P544" s="4"/>
      <c r="Q544" s="4"/>
      <c r="R544" s="4"/>
      <c r="S544" s="4"/>
      <c r="T544" s="4"/>
      <c r="U544" s="4"/>
      <c r="V544" s="4"/>
      <c r="W544" s="4"/>
      <c r="X544" s="4"/>
      <c r="Y544" s="4"/>
      <c r="Z544" s="4"/>
    </row>
    <row r="545" ht="15.75" customHeight="1">
      <c r="A545" s="4"/>
      <c r="B545" s="4"/>
      <c r="C545" s="13"/>
      <c r="D545" s="4"/>
      <c r="E545" s="4"/>
      <c r="F545" s="4"/>
      <c r="G545" s="4"/>
      <c r="H545" s="4"/>
      <c r="I545" s="4"/>
      <c r="J545" s="4"/>
      <c r="K545" s="4"/>
      <c r="L545" s="4"/>
      <c r="M545" s="4"/>
      <c r="N545" s="13"/>
      <c r="O545" s="4"/>
      <c r="P545" s="4"/>
      <c r="Q545" s="4"/>
      <c r="R545" s="4"/>
      <c r="S545" s="4"/>
      <c r="T545" s="4"/>
      <c r="U545" s="4"/>
      <c r="V545" s="4"/>
      <c r="W545" s="4"/>
      <c r="X545" s="4"/>
      <c r="Y545" s="4"/>
      <c r="Z545" s="4"/>
    </row>
    <row r="546" ht="15.75" customHeight="1">
      <c r="A546" s="4"/>
      <c r="B546" s="4"/>
      <c r="C546" s="13"/>
      <c r="D546" s="4"/>
      <c r="E546" s="4"/>
      <c r="F546" s="4"/>
      <c r="G546" s="4"/>
      <c r="H546" s="4"/>
      <c r="I546" s="4"/>
      <c r="J546" s="4"/>
      <c r="K546" s="4"/>
      <c r="L546" s="4"/>
      <c r="M546" s="4"/>
      <c r="N546" s="13"/>
      <c r="O546" s="4"/>
      <c r="P546" s="4"/>
      <c r="Q546" s="4"/>
      <c r="R546" s="4"/>
      <c r="S546" s="4"/>
      <c r="T546" s="4"/>
      <c r="U546" s="4"/>
      <c r="V546" s="4"/>
      <c r="W546" s="4"/>
      <c r="X546" s="4"/>
      <c r="Y546" s="4"/>
      <c r="Z546" s="4"/>
    </row>
    <row r="547" ht="15.75" customHeight="1">
      <c r="A547" s="4"/>
      <c r="B547" s="4"/>
      <c r="C547" s="13"/>
      <c r="D547" s="4"/>
      <c r="E547" s="4"/>
      <c r="F547" s="4"/>
      <c r="G547" s="4"/>
      <c r="H547" s="4"/>
      <c r="I547" s="4"/>
      <c r="J547" s="4"/>
      <c r="K547" s="4"/>
      <c r="L547" s="4"/>
      <c r="M547" s="4"/>
      <c r="N547" s="13"/>
      <c r="O547" s="4"/>
      <c r="P547" s="4"/>
      <c r="Q547" s="4"/>
      <c r="R547" s="4"/>
      <c r="S547" s="4"/>
      <c r="T547" s="4"/>
      <c r="U547" s="4"/>
      <c r="V547" s="4"/>
      <c r="W547" s="4"/>
      <c r="X547" s="4"/>
      <c r="Y547" s="4"/>
      <c r="Z547" s="4"/>
    </row>
    <row r="548" ht="15.75" customHeight="1">
      <c r="A548" s="4"/>
      <c r="B548" s="4"/>
      <c r="C548" s="13"/>
      <c r="D548" s="4"/>
      <c r="E548" s="4"/>
      <c r="F548" s="4"/>
      <c r="G548" s="4"/>
      <c r="H548" s="4"/>
      <c r="I548" s="4"/>
      <c r="J548" s="4"/>
      <c r="K548" s="4"/>
      <c r="L548" s="4"/>
      <c r="M548" s="4"/>
      <c r="N548" s="13"/>
      <c r="O548" s="4"/>
      <c r="P548" s="4"/>
      <c r="Q548" s="4"/>
      <c r="R548" s="4"/>
      <c r="S548" s="4"/>
      <c r="T548" s="4"/>
      <c r="U548" s="4"/>
      <c r="V548" s="4"/>
      <c r="W548" s="4"/>
      <c r="X548" s="4"/>
      <c r="Y548" s="4"/>
      <c r="Z548" s="4"/>
    </row>
    <row r="549" ht="15.75" customHeight="1">
      <c r="A549" s="4"/>
      <c r="B549" s="4"/>
      <c r="C549" s="13"/>
      <c r="D549" s="4"/>
      <c r="E549" s="4"/>
      <c r="F549" s="4"/>
      <c r="G549" s="4"/>
      <c r="H549" s="4"/>
      <c r="I549" s="4"/>
      <c r="J549" s="4"/>
      <c r="K549" s="4"/>
      <c r="L549" s="4"/>
      <c r="M549" s="4"/>
      <c r="N549" s="13"/>
      <c r="O549" s="4"/>
      <c r="P549" s="4"/>
      <c r="Q549" s="4"/>
      <c r="R549" s="4"/>
      <c r="S549" s="4"/>
      <c r="T549" s="4"/>
      <c r="U549" s="4"/>
      <c r="V549" s="4"/>
      <c r="W549" s="4"/>
      <c r="X549" s="4"/>
      <c r="Y549" s="4"/>
      <c r="Z549" s="4"/>
    </row>
    <row r="550" ht="15.75" customHeight="1">
      <c r="A550" s="4"/>
      <c r="B550" s="4"/>
      <c r="C550" s="13"/>
      <c r="D550" s="4"/>
      <c r="E550" s="4"/>
      <c r="F550" s="4"/>
      <c r="G550" s="4"/>
      <c r="H550" s="4"/>
      <c r="I550" s="4"/>
      <c r="J550" s="4"/>
      <c r="K550" s="4"/>
      <c r="L550" s="4"/>
      <c r="M550" s="4"/>
      <c r="N550" s="13"/>
      <c r="O550" s="4"/>
      <c r="P550" s="4"/>
      <c r="Q550" s="4"/>
      <c r="R550" s="4"/>
      <c r="S550" s="4"/>
      <c r="T550" s="4"/>
      <c r="U550" s="4"/>
      <c r="V550" s="4"/>
      <c r="W550" s="4"/>
      <c r="X550" s="4"/>
      <c r="Y550" s="4"/>
      <c r="Z550" s="4"/>
    </row>
    <row r="551" ht="15.75" customHeight="1">
      <c r="A551" s="4"/>
      <c r="B551" s="4"/>
      <c r="C551" s="13"/>
      <c r="D551" s="4"/>
      <c r="E551" s="4"/>
      <c r="F551" s="4"/>
      <c r="G551" s="4"/>
      <c r="H551" s="4"/>
      <c r="I551" s="4"/>
      <c r="J551" s="4"/>
      <c r="K551" s="4"/>
      <c r="L551" s="4"/>
      <c r="M551" s="4"/>
      <c r="N551" s="13"/>
      <c r="O551" s="4"/>
      <c r="P551" s="4"/>
      <c r="Q551" s="4"/>
      <c r="R551" s="4"/>
      <c r="S551" s="4"/>
      <c r="T551" s="4"/>
      <c r="U551" s="4"/>
      <c r="V551" s="4"/>
      <c r="W551" s="4"/>
      <c r="X551" s="4"/>
      <c r="Y551" s="4"/>
      <c r="Z551" s="4"/>
    </row>
    <row r="552" ht="15.75" customHeight="1">
      <c r="A552" s="4"/>
      <c r="B552" s="4"/>
      <c r="C552" s="13"/>
      <c r="D552" s="4"/>
      <c r="E552" s="4"/>
      <c r="F552" s="4"/>
      <c r="G552" s="4"/>
      <c r="H552" s="4"/>
      <c r="I552" s="4"/>
      <c r="J552" s="4"/>
      <c r="K552" s="4"/>
      <c r="L552" s="4"/>
      <c r="M552" s="4"/>
      <c r="N552" s="13"/>
      <c r="O552" s="4"/>
      <c r="P552" s="4"/>
      <c r="Q552" s="4"/>
      <c r="R552" s="4"/>
      <c r="S552" s="4"/>
      <c r="T552" s="4"/>
      <c r="U552" s="4"/>
      <c r="V552" s="4"/>
      <c r="W552" s="4"/>
      <c r="X552" s="4"/>
      <c r="Y552" s="4"/>
      <c r="Z552" s="4"/>
    </row>
    <row r="553" ht="15.75" customHeight="1">
      <c r="A553" s="4"/>
      <c r="B553" s="4"/>
      <c r="C553" s="13"/>
      <c r="D553" s="4"/>
      <c r="E553" s="4"/>
      <c r="F553" s="4"/>
      <c r="G553" s="4"/>
      <c r="H553" s="4"/>
      <c r="I553" s="4"/>
      <c r="J553" s="4"/>
      <c r="K553" s="4"/>
      <c r="L553" s="4"/>
      <c r="M553" s="4"/>
      <c r="N553" s="13"/>
      <c r="O553" s="4"/>
      <c r="P553" s="4"/>
      <c r="Q553" s="4"/>
      <c r="R553" s="4"/>
      <c r="S553" s="4"/>
      <c r="T553" s="4"/>
      <c r="U553" s="4"/>
      <c r="V553" s="4"/>
      <c r="W553" s="4"/>
      <c r="X553" s="4"/>
      <c r="Y553" s="4"/>
      <c r="Z553" s="4"/>
    </row>
    <row r="554" ht="15.75" customHeight="1">
      <c r="A554" s="4"/>
      <c r="B554" s="4"/>
      <c r="C554" s="13"/>
      <c r="D554" s="4"/>
      <c r="E554" s="4"/>
      <c r="F554" s="4"/>
      <c r="G554" s="4"/>
      <c r="H554" s="4"/>
      <c r="I554" s="4"/>
      <c r="J554" s="4"/>
      <c r="K554" s="4"/>
      <c r="L554" s="4"/>
      <c r="M554" s="4"/>
      <c r="N554" s="13"/>
      <c r="O554" s="4"/>
      <c r="P554" s="4"/>
      <c r="Q554" s="4"/>
      <c r="R554" s="4"/>
      <c r="S554" s="4"/>
      <c r="T554" s="4"/>
      <c r="U554" s="4"/>
      <c r="V554" s="4"/>
      <c r="W554" s="4"/>
      <c r="X554" s="4"/>
      <c r="Y554" s="4"/>
      <c r="Z554" s="4"/>
    </row>
    <row r="555" ht="15.75" customHeight="1">
      <c r="A555" s="4"/>
      <c r="B555" s="4"/>
      <c r="C555" s="13"/>
      <c r="D555" s="4"/>
      <c r="E555" s="4"/>
      <c r="F555" s="4"/>
      <c r="G555" s="4"/>
      <c r="H555" s="4"/>
      <c r="I555" s="4"/>
      <c r="J555" s="4"/>
      <c r="K555" s="4"/>
      <c r="L555" s="4"/>
      <c r="M555" s="4"/>
      <c r="N555" s="13"/>
      <c r="O555" s="4"/>
      <c r="P555" s="4"/>
      <c r="Q555" s="4"/>
      <c r="R555" s="4"/>
      <c r="S555" s="4"/>
      <c r="T555" s="4"/>
      <c r="U555" s="4"/>
      <c r="V555" s="4"/>
      <c r="W555" s="4"/>
      <c r="X555" s="4"/>
      <c r="Y555" s="4"/>
      <c r="Z555" s="4"/>
    </row>
    <row r="556" ht="15.75" customHeight="1">
      <c r="A556" s="4"/>
      <c r="B556" s="4"/>
      <c r="C556" s="13"/>
      <c r="D556" s="4"/>
      <c r="E556" s="4"/>
      <c r="F556" s="4"/>
      <c r="G556" s="4"/>
      <c r="H556" s="4"/>
      <c r="I556" s="4"/>
      <c r="J556" s="4"/>
      <c r="K556" s="4"/>
      <c r="L556" s="4"/>
      <c r="M556" s="4"/>
      <c r="N556" s="13"/>
      <c r="O556" s="4"/>
      <c r="P556" s="4"/>
      <c r="Q556" s="4"/>
      <c r="R556" s="4"/>
      <c r="S556" s="4"/>
      <c r="T556" s="4"/>
      <c r="U556" s="4"/>
      <c r="V556" s="4"/>
      <c r="W556" s="4"/>
      <c r="X556" s="4"/>
      <c r="Y556" s="4"/>
      <c r="Z556" s="4"/>
    </row>
    <row r="557" ht="15.75" customHeight="1">
      <c r="A557" s="4"/>
      <c r="B557" s="4"/>
      <c r="C557" s="13"/>
      <c r="D557" s="4"/>
      <c r="E557" s="4"/>
      <c r="F557" s="4"/>
      <c r="G557" s="4"/>
      <c r="H557" s="4"/>
      <c r="I557" s="4"/>
      <c r="J557" s="4"/>
      <c r="K557" s="4"/>
      <c r="L557" s="4"/>
      <c r="M557" s="4"/>
      <c r="N557" s="13"/>
      <c r="O557" s="4"/>
      <c r="P557" s="4"/>
      <c r="Q557" s="4"/>
      <c r="R557" s="4"/>
      <c r="S557" s="4"/>
      <c r="T557" s="4"/>
      <c r="U557" s="4"/>
      <c r="V557" s="4"/>
      <c r="W557" s="4"/>
      <c r="X557" s="4"/>
      <c r="Y557" s="4"/>
      <c r="Z557" s="4"/>
    </row>
    <row r="558" ht="15.75" customHeight="1">
      <c r="A558" s="4"/>
      <c r="B558" s="4"/>
      <c r="C558" s="13"/>
      <c r="D558" s="4"/>
      <c r="E558" s="4"/>
      <c r="F558" s="4"/>
      <c r="G558" s="4"/>
      <c r="H558" s="4"/>
      <c r="I558" s="4"/>
      <c r="J558" s="4"/>
      <c r="K558" s="4"/>
      <c r="L558" s="4"/>
      <c r="M558" s="4"/>
      <c r="N558" s="13"/>
      <c r="O558" s="4"/>
      <c r="P558" s="4"/>
      <c r="Q558" s="4"/>
      <c r="R558" s="4"/>
      <c r="S558" s="4"/>
      <c r="T558" s="4"/>
      <c r="U558" s="4"/>
      <c r="V558" s="4"/>
      <c r="W558" s="4"/>
      <c r="X558" s="4"/>
      <c r="Y558" s="4"/>
      <c r="Z558" s="4"/>
    </row>
    <row r="559" ht="15.75" customHeight="1">
      <c r="A559" s="4"/>
      <c r="B559" s="4"/>
      <c r="C559" s="13"/>
      <c r="D559" s="4"/>
      <c r="E559" s="4"/>
      <c r="F559" s="4"/>
      <c r="G559" s="4"/>
      <c r="H559" s="4"/>
      <c r="I559" s="4"/>
      <c r="J559" s="4"/>
      <c r="K559" s="4"/>
      <c r="L559" s="4"/>
      <c r="M559" s="4"/>
      <c r="N559" s="13"/>
      <c r="O559" s="4"/>
      <c r="P559" s="4"/>
      <c r="Q559" s="4"/>
      <c r="R559" s="4"/>
      <c r="S559" s="4"/>
      <c r="T559" s="4"/>
      <c r="U559" s="4"/>
      <c r="V559" s="4"/>
      <c r="W559" s="4"/>
      <c r="X559" s="4"/>
      <c r="Y559" s="4"/>
      <c r="Z559" s="4"/>
    </row>
    <row r="560" ht="15.75" customHeight="1">
      <c r="A560" s="4"/>
      <c r="B560" s="4"/>
      <c r="C560" s="13"/>
      <c r="D560" s="4"/>
      <c r="E560" s="4"/>
      <c r="F560" s="4"/>
      <c r="G560" s="4"/>
      <c r="H560" s="4"/>
      <c r="I560" s="4"/>
      <c r="J560" s="4"/>
      <c r="K560" s="4"/>
      <c r="L560" s="4"/>
      <c r="M560" s="4"/>
      <c r="N560" s="13"/>
      <c r="O560" s="4"/>
      <c r="P560" s="4"/>
      <c r="Q560" s="4"/>
      <c r="R560" s="4"/>
      <c r="S560" s="4"/>
      <c r="T560" s="4"/>
      <c r="U560" s="4"/>
      <c r="V560" s="4"/>
      <c r="W560" s="4"/>
      <c r="X560" s="4"/>
      <c r="Y560" s="4"/>
      <c r="Z560" s="4"/>
    </row>
    <row r="561" ht="15.75" customHeight="1">
      <c r="A561" s="4"/>
      <c r="B561" s="4"/>
      <c r="C561" s="13"/>
      <c r="D561" s="4"/>
      <c r="E561" s="4"/>
      <c r="F561" s="4"/>
      <c r="G561" s="4"/>
      <c r="H561" s="4"/>
      <c r="I561" s="4"/>
      <c r="J561" s="4"/>
      <c r="K561" s="4"/>
      <c r="L561" s="4"/>
      <c r="M561" s="4"/>
      <c r="N561" s="13"/>
      <c r="O561" s="4"/>
      <c r="P561" s="4"/>
      <c r="Q561" s="4"/>
      <c r="R561" s="4"/>
      <c r="S561" s="4"/>
      <c r="T561" s="4"/>
      <c r="U561" s="4"/>
      <c r="V561" s="4"/>
      <c r="W561" s="4"/>
      <c r="X561" s="4"/>
      <c r="Y561" s="4"/>
      <c r="Z561" s="4"/>
    </row>
    <row r="562" ht="15.75" customHeight="1">
      <c r="A562" s="4"/>
      <c r="B562" s="4"/>
      <c r="C562" s="13"/>
      <c r="D562" s="4"/>
      <c r="E562" s="4"/>
      <c r="F562" s="4"/>
      <c r="G562" s="4"/>
      <c r="H562" s="4"/>
      <c r="I562" s="4"/>
      <c r="J562" s="4"/>
      <c r="K562" s="4"/>
      <c r="L562" s="4"/>
      <c r="M562" s="4"/>
      <c r="N562" s="13"/>
      <c r="O562" s="4"/>
      <c r="P562" s="4"/>
      <c r="Q562" s="4"/>
      <c r="R562" s="4"/>
      <c r="S562" s="4"/>
      <c r="T562" s="4"/>
      <c r="U562" s="4"/>
      <c r="V562" s="4"/>
      <c r="W562" s="4"/>
      <c r="X562" s="4"/>
      <c r="Y562" s="4"/>
      <c r="Z562" s="4"/>
    </row>
    <row r="563" ht="15.75" customHeight="1">
      <c r="A563" s="4"/>
      <c r="B563" s="4"/>
      <c r="C563" s="13"/>
      <c r="D563" s="4"/>
      <c r="E563" s="4"/>
      <c r="F563" s="4"/>
      <c r="G563" s="4"/>
      <c r="H563" s="4"/>
      <c r="I563" s="4"/>
      <c r="J563" s="4"/>
      <c r="K563" s="4"/>
      <c r="L563" s="4"/>
      <c r="M563" s="4"/>
      <c r="N563" s="13"/>
      <c r="O563" s="4"/>
      <c r="P563" s="4"/>
      <c r="Q563" s="4"/>
      <c r="R563" s="4"/>
      <c r="S563" s="4"/>
      <c r="T563" s="4"/>
      <c r="U563" s="4"/>
      <c r="V563" s="4"/>
      <c r="W563" s="4"/>
      <c r="X563" s="4"/>
      <c r="Y563" s="4"/>
      <c r="Z563" s="4"/>
    </row>
    <row r="564" ht="15.75" customHeight="1">
      <c r="A564" s="4"/>
      <c r="B564" s="4"/>
      <c r="C564" s="13"/>
      <c r="D564" s="4"/>
      <c r="E564" s="4"/>
      <c r="F564" s="4"/>
      <c r="G564" s="4"/>
      <c r="H564" s="4"/>
      <c r="I564" s="4"/>
      <c r="J564" s="4"/>
      <c r="K564" s="4"/>
      <c r="L564" s="4"/>
      <c r="M564" s="4"/>
      <c r="N564" s="13"/>
      <c r="O564" s="4"/>
      <c r="P564" s="4"/>
      <c r="Q564" s="4"/>
      <c r="R564" s="4"/>
      <c r="S564" s="4"/>
      <c r="T564" s="4"/>
      <c r="U564" s="4"/>
      <c r="V564" s="4"/>
      <c r="W564" s="4"/>
      <c r="X564" s="4"/>
      <c r="Y564" s="4"/>
      <c r="Z564" s="4"/>
    </row>
    <row r="565" ht="15.75" customHeight="1">
      <c r="A565" s="4"/>
      <c r="B565" s="4"/>
      <c r="C565" s="13"/>
      <c r="D565" s="4"/>
      <c r="E565" s="4"/>
      <c r="F565" s="4"/>
      <c r="G565" s="4"/>
      <c r="H565" s="4"/>
      <c r="I565" s="4"/>
      <c r="J565" s="4"/>
      <c r="K565" s="4"/>
      <c r="L565" s="4"/>
      <c r="M565" s="4"/>
      <c r="N565" s="13"/>
      <c r="O565" s="4"/>
      <c r="P565" s="4"/>
      <c r="Q565" s="4"/>
      <c r="R565" s="4"/>
      <c r="S565" s="4"/>
      <c r="T565" s="4"/>
      <c r="U565" s="4"/>
      <c r="V565" s="4"/>
      <c r="W565" s="4"/>
      <c r="X565" s="4"/>
      <c r="Y565" s="4"/>
      <c r="Z565" s="4"/>
    </row>
    <row r="566" ht="15.75" customHeight="1">
      <c r="A566" s="4"/>
      <c r="B566" s="4"/>
      <c r="C566" s="13"/>
      <c r="D566" s="4"/>
      <c r="E566" s="4"/>
      <c r="F566" s="4"/>
      <c r="G566" s="4"/>
      <c r="H566" s="4"/>
      <c r="I566" s="4"/>
      <c r="J566" s="4"/>
      <c r="K566" s="4"/>
      <c r="L566" s="4"/>
      <c r="M566" s="4"/>
      <c r="N566" s="13"/>
      <c r="O566" s="4"/>
      <c r="P566" s="4"/>
      <c r="Q566" s="4"/>
      <c r="R566" s="4"/>
      <c r="S566" s="4"/>
      <c r="T566" s="4"/>
      <c r="U566" s="4"/>
      <c r="V566" s="4"/>
      <c r="W566" s="4"/>
      <c r="X566" s="4"/>
      <c r="Y566" s="4"/>
      <c r="Z566" s="4"/>
    </row>
    <row r="567" ht="15.75" customHeight="1">
      <c r="A567" s="4"/>
      <c r="B567" s="4"/>
      <c r="C567" s="13"/>
      <c r="D567" s="4"/>
      <c r="E567" s="4"/>
      <c r="F567" s="4"/>
      <c r="G567" s="4"/>
      <c r="H567" s="4"/>
      <c r="I567" s="4"/>
      <c r="J567" s="4"/>
      <c r="K567" s="4"/>
      <c r="L567" s="4"/>
      <c r="M567" s="4"/>
      <c r="N567" s="13"/>
      <c r="O567" s="4"/>
      <c r="P567" s="4"/>
      <c r="Q567" s="4"/>
      <c r="R567" s="4"/>
      <c r="S567" s="4"/>
      <c r="T567" s="4"/>
      <c r="U567" s="4"/>
      <c r="V567" s="4"/>
      <c r="W567" s="4"/>
      <c r="X567" s="4"/>
      <c r="Y567" s="4"/>
      <c r="Z567" s="4"/>
    </row>
    <row r="568" ht="15.75" customHeight="1">
      <c r="A568" s="4"/>
      <c r="B568" s="4"/>
      <c r="C568" s="13"/>
      <c r="D568" s="4"/>
      <c r="E568" s="4"/>
      <c r="F568" s="4"/>
      <c r="G568" s="4"/>
      <c r="H568" s="4"/>
      <c r="I568" s="4"/>
      <c r="J568" s="4"/>
      <c r="K568" s="4"/>
      <c r="L568" s="4"/>
      <c r="M568" s="4"/>
      <c r="N568" s="13"/>
      <c r="O568" s="4"/>
      <c r="P568" s="4"/>
      <c r="Q568" s="4"/>
      <c r="R568" s="4"/>
      <c r="S568" s="4"/>
      <c r="T568" s="4"/>
      <c r="U568" s="4"/>
      <c r="V568" s="4"/>
      <c r="W568" s="4"/>
      <c r="X568" s="4"/>
      <c r="Y568" s="4"/>
      <c r="Z568" s="4"/>
    </row>
    <row r="569" ht="15.75" customHeight="1">
      <c r="A569" s="4"/>
      <c r="B569" s="4"/>
      <c r="C569" s="13"/>
      <c r="D569" s="4"/>
      <c r="E569" s="4"/>
      <c r="F569" s="4"/>
      <c r="G569" s="4"/>
      <c r="H569" s="4"/>
      <c r="I569" s="4"/>
      <c r="J569" s="4"/>
      <c r="K569" s="4"/>
      <c r="L569" s="4"/>
      <c r="M569" s="4"/>
      <c r="N569" s="13"/>
      <c r="O569" s="4"/>
      <c r="P569" s="4"/>
      <c r="Q569" s="4"/>
      <c r="R569" s="4"/>
      <c r="S569" s="4"/>
      <c r="T569" s="4"/>
      <c r="U569" s="4"/>
      <c r="V569" s="4"/>
      <c r="W569" s="4"/>
      <c r="X569" s="4"/>
      <c r="Y569" s="4"/>
      <c r="Z569" s="4"/>
    </row>
    <row r="570" ht="15.75" customHeight="1">
      <c r="A570" s="4"/>
      <c r="B570" s="4"/>
      <c r="C570" s="13"/>
      <c r="D570" s="4"/>
      <c r="E570" s="4"/>
      <c r="F570" s="4"/>
      <c r="G570" s="4"/>
      <c r="H570" s="4"/>
      <c r="I570" s="4"/>
      <c r="J570" s="4"/>
      <c r="K570" s="4"/>
      <c r="L570" s="4"/>
      <c r="M570" s="4"/>
      <c r="N570" s="13"/>
      <c r="O570" s="4"/>
      <c r="P570" s="4"/>
      <c r="Q570" s="4"/>
      <c r="R570" s="4"/>
      <c r="S570" s="4"/>
      <c r="T570" s="4"/>
      <c r="U570" s="4"/>
      <c r="V570" s="4"/>
      <c r="W570" s="4"/>
      <c r="X570" s="4"/>
      <c r="Y570" s="4"/>
      <c r="Z570" s="4"/>
    </row>
    <row r="571" ht="15.75" customHeight="1">
      <c r="A571" s="4"/>
      <c r="B571" s="4"/>
      <c r="C571" s="13"/>
      <c r="D571" s="4"/>
      <c r="E571" s="4"/>
      <c r="F571" s="4"/>
      <c r="G571" s="4"/>
      <c r="H571" s="4"/>
      <c r="I571" s="4"/>
      <c r="J571" s="4"/>
      <c r="K571" s="4"/>
      <c r="L571" s="4"/>
      <c r="M571" s="4"/>
      <c r="N571" s="13"/>
      <c r="O571" s="4"/>
      <c r="P571" s="4"/>
      <c r="Q571" s="4"/>
      <c r="R571" s="4"/>
      <c r="S571" s="4"/>
      <c r="T571" s="4"/>
      <c r="U571" s="4"/>
      <c r="V571" s="4"/>
      <c r="W571" s="4"/>
      <c r="X571" s="4"/>
      <c r="Y571" s="4"/>
      <c r="Z571" s="4"/>
    </row>
    <row r="572" ht="15.75" customHeight="1">
      <c r="A572" s="4"/>
      <c r="B572" s="4"/>
      <c r="C572" s="13"/>
      <c r="D572" s="4"/>
      <c r="E572" s="4"/>
      <c r="F572" s="4"/>
      <c r="G572" s="4"/>
      <c r="H572" s="4"/>
      <c r="I572" s="4"/>
      <c r="J572" s="4"/>
      <c r="K572" s="4"/>
      <c r="L572" s="4"/>
      <c r="M572" s="4"/>
      <c r="N572" s="13"/>
      <c r="O572" s="4"/>
      <c r="P572" s="4"/>
      <c r="Q572" s="4"/>
      <c r="R572" s="4"/>
      <c r="S572" s="4"/>
      <c r="T572" s="4"/>
      <c r="U572" s="4"/>
      <c r="V572" s="4"/>
      <c r="W572" s="4"/>
      <c r="X572" s="4"/>
      <c r="Y572" s="4"/>
      <c r="Z572" s="4"/>
    </row>
    <row r="573" ht="15.75" customHeight="1">
      <c r="A573" s="4"/>
      <c r="B573" s="4"/>
      <c r="C573" s="13"/>
      <c r="D573" s="4"/>
      <c r="E573" s="4"/>
      <c r="F573" s="4"/>
      <c r="G573" s="4"/>
      <c r="H573" s="4"/>
      <c r="I573" s="4"/>
      <c r="J573" s="4"/>
      <c r="K573" s="4"/>
      <c r="L573" s="4"/>
      <c r="M573" s="4"/>
      <c r="N573" s="13"/>
      <c r="O573" s="4"/>
      <c r="P573" s="4"/>
      <c r="Q573" s="4"/>
      <c r="R573" s="4"/>
      <c r="S573" s="4"/>
      <c r="T573" s="4"/>
      <c r="U573" s="4"/>
      <c r="V573" s="4"/>
      <c r="W573" s="4"/>
      <c r="X573" s="4"/>
      <c r="Y573" s="4"/>
      <c r="Z573" s="4"/>
    </row>
    <row r="574" ht="15.75" customHeight="1">
      <c r="A574" s="4"/>
      <c r="B574" s="4"/>
      <c r="C574" s="13"/>
      <c r="D574" s="4"/>
      <c r="E574" s="4"/>
      <c r="F574" s="4"/>
      <c r="G574" s="4"/>
      <c r="H574" s="4"/>
      <c r="I574" s="4"/>
      <c r="J574" s="4"/>
      <c r="K574" s="4"/>
      <c r="L574" s="4"/>
      <c r="M574" s="4"/>
      <c r="N574" s="13"/>
      <c r="O574" s="4"/>
      <c r="P574" s="4"/>
      <c r="Q574" s="4"/>
      <c r="R574" s="4"/>
      <c r="S574" s="4"/>
      <c r="T574" s="4"/>
      <c r="U574" s="4"/>
      <c r="V574" s="4"/>
      <c r="W574" s="4"/>
      <c r="X574" s="4"/>
      <c r="Y574" s="4"/>
      <c r="Z574" s="4"/>
    </row>
    <row r="575" ht="15.75" customHeight="1">
      <c r="A575" s="4"/>
      <c r="B575" s="4"/>
      <c r="C575" s="13"/>
      <c r="D575" s="4"/>
      <c r="E575" s="4"/>
      <c r="F575" s="4"/>
      <c r="G575" s="4"/>
      <c r="H575" s="4"/>
      <c r="I575" s="4"/>
      <c r="J575" s="4"/>
      <c r="K575" s="4"/>
      <c r="L575" s="4"/>
      <c r="M575" s="4"/>
      <c r="N575" s="13"/>
      <c r="O575" s="4"/>
      <c r="P575" s="4"/>
      <c r="Q575" s="4"/>
      <c r="R575" s="4"/>
      <c r="S575" s="4"/>
      <c r="T575" s="4"/>
      <c r="U575" s="4"/>
      <c r="V575" s="4"/>
      <c r="W575" s="4"/>
      <c r="X575" s="4"/>
      <c r="Y575" s="4"/>
      <c r="Z575" s="4"/>
    </row>
    <row r="576" ht="15.75" customHeight="1">
      <c r="A576" s="4"/>
      <c r="B576" s="4"/>
      <c r="C576" s="13"/>
      <c r="D576" s="4"/>
      <c r="E576" s="4"/>
      <c r="F576" s="4"/>
      <c r="G576" s="4"/>
      <c r="H576" s="4"/>
      <c r="I576" s="4"/>
      <c r="J576" s="4"/>
      <c r="K576" s="4"/>
      <c r="L576" s="4"/>
      <c r="M576" s="4"/>
      <c r="N576" s="13"/>
      <c r="O576" s="4"/>
      <c r="P576" s="4"/>
      <c r="Q576" s="4"/>
      <c r="R576" s="4"/>
      <c r="S576" s="4"/>
      <c r="T576" s="4"/>
      <c r="U576" s="4"/>
      <c r="V576" s="4"/>
      <c r="W576" s="4"/>
      <c r="X576" s="4"/>
      <c r="Y576" s="4"/>
      <c r="Z576" s="4"/>
    </row>
    <row r="577" ht="15.75" customHeight="1">
      <c r="A577" s="4"/>
      <c r="B577" s="4"/>
      <c r="C577" s="13"/>
      <c r="D577" s="4"/>
      <c r="E577" s="4"/>
      <c r="F577" s="4"/>
      <c r="G577" s="4"/>
      <c r="H577" s="4"/>
      <c r="I577" s="4"/>
      <c r="J577" s="4"/>
      <c r="K577" s="4"/>
      <c r="L577" s="4"/>
      <c r="M577" s="4"/>
      <c r="N577" s="13"/>
      <c r="O577" s="4"/>
      <c r="P577" s="4"/>
      <c r="Q577" s="4"/>
      <c r="R577" s="4"/>
      <c r="S577" s="4"/>
      <c r="T577" s="4"/>
      <c r="U577" s="4"/>
      <c r="V577" s="4"/>
      <c r="W577" s="4"/>
      <c r="X577" s="4"/>
      <c r="Y577" s="4"/>
      <c r="Z577" s="4"/>
    </row>
    <row r="578" ht="15.75" customHeight="1">
      <c r="A578" s="4"/>
      <c r="B578" s="4"/>
      <c r="C578" s="13"/>
      <c r="D578" s="4"/>
      <c r="E578" s="4"/>
      <c r="F578" s="4"/>
      <c r="G578" s="4"/>
      <c r="H578" s="4"/>
      <c r="I578" s="4"/>
      <c r="J578" s="4"/>
      <c r="K578" s="4"/>
      <c r="L578" s="4"/>
      <c r="M578" s="4"/>
      <c r="N578" s="13"/>
      <c r="O578" s="4"/>
      <c r="P578" s="4"/>
      <c r="Q578" s="4"/>
      <c r="R578" s="4"/>
      <c r="S578" s="4"/>
      <c r="T578" s="4"/>
      <c r="U578" s="4"/>
      <c r="V578" s="4"/>
      <c r="W578" s="4"/>
      <c r="X578" s="4"/>
      <c r="Y578" s="4"/>
      <c r="Z578" s="4"/>
    </row>
    <row r="579" ht="15.75" customHeight="1">
      <c r="A579" s="4"/>
      <c r="B579" s="4"/>
      <c r="C579" s="13"/>
      <c r="D579" s="4"/>
      <c r="E579" s="4"/>
      <c r="F579" s="4"/>
      <c r="G579" s="4"/>
      <c r="H579" s="4"/>
      <c r="I579" s="4"/>
      <c r="J579" s="4"/>
      <c r="K579" s="4"/>
      <c r="L579" s="4"/>
      <c r="M579" s="4"/>
      <c r="N579" s="13"/>
      <c r="O579" s="4"/>
      <c r="P579" s="4"/>
      <c r="Q579" s="4"/>
      <c r="R579" s="4"/>
      <c r="S579" s="4"/>
      <c r="T579" s="4"/>
      <c r="U579" s="4"/>
      <c r="V579" s="4"/>
      <c r="W579" s="4"/>
      <c r="X579" s="4"/>
      <c r="Y579" s="4"/>
      <c r="Z579" s="4"/>
    </row>
    <row r="580" ht="15.75" customHeight="1">
      <c r="A580" s="4"/>
      <c r="B580" s="4"/>
      <c r="C580" s="13"/>
      <c r="D580" s="4"/>
      <c r="E580" s="4"/>
      <c r="F580" s="4"/>
      <c r="G580" s="4"/>
      <c r="H580" s="4"/>
      <c r="I580" s="4"/>
      <c r="J580" s="4"/>
      <c r="K580" s="4"/>
      <c r="L580" s="4"/>
      <c r="M580" s="4"/>
      <c r="N580" s="13"/>
      <c r="O580" s="4"/>
      <c r="P580" s="4"/>
      <c r="Q580" s="4"/>
      <c r="R580" s="4"/>
      <c r="S580" s="4"/>
      <c r="T580" s="4"/>
      <c r="U580" s="4"/>
      <c r="V580" s="4"/>
      <c r="W580" s="4"/>
      <c r="X580" s="4"/>
      <c r="Y580" s="4"/>
      <c r="Z580" s="4"/>
    </row>
    <row r="581" ht="15.75" customHeight="1">
      <c r="A581" s="4"/>
      <c r="B581" s="4"/>
      <c r="C581" s="13"/>
      <c r="D581" s="4"/>
      <c r="E581" s="4"/>
      <c r="F581" s="4"/>
      <c r="G581" s="4"/>
      <c r="H581" s="4"/>
      <c r="I581" s="4"/>
      <c r="J581" s="4"/>
      <c r="K581" s="4"/>
      <c r="L581" s="4"/>
      <c r="M581" s="4"/>
      <c r="N581" s="13"/>
      <c r="O581" s="4"/>
      <c r="P581" s="4"/>
      <c r="Q581" s="4"/>
      <c r="R581" s="4"/>
      <c r="S581" s="4"/>
      <c r="T581" s="4"/>
      <c r="U581" s="4"/>
      <c r="V581" s="4"/>
      <c r="W581" s="4"/>
      <c r="X581" s="4"/>
      <c r="Y581" s="4"/>
      <c r="Z581" s="4"/>
    </row>
    <row r="582" ht="15.75" customHeight="1">
      <c r="A582" s="4"/>
      <c r="B582" s="4"/>
      <c r="C582" s="13"/>
      <c r="D582" s="4"/>
      <c r="E582" s="4"/>
      <c r="F582" s="4"/>
      <c r="G582" s="4"/>
      <c r="H582" s="4"/>
      <c r="I582" s="4"/>
      <c r="J582" s="4"/>
      <c r="K582" s="4"/>
      <c r="L582" s="4"/>
      <c r="M582" s="4"/>
      <c r="N582" s="13"/>
      <c r="O582" s="4"/>
      <c r="P582" s="4"/>
      <c r="Q582" s="4"/>
      <c r="R582" s="4"/>
      <c r="S582" s="4"/>
      <c r="T582" s="4"/>
      <c r="U582" s="4"/>
      <c r="V582" s="4"/>
      <c r="W582" s="4"/>
      <c r="X582" s="4"/>
      <c r="Y582" s="4"/>
      <c r="Z582" s="4"/>
    </row>
    <row r="583" ht="15.75" customHeight="1">
      <c r="A583" s="4"/>
      <c r="B583" s="4"/>
      <c r="C583" s="13"/>
      <c r="D583" s="4"/>
      <c r="E583" s="4"/>
      <c r="F583" s="4"/>
      <c r="G583" s="4"/>
      <c r="H583" s="4"/>
      <c r="I583" s="4"/>
      <c r="J583" s="4"/>
      <c r="K583" s="4"/>
      <c r="L583" s="4"/>
      <c r="M583" s="4"/>
      <c r="N583" s="13"/>
      <c r="O583" s="4"/>
      <c r="P583" s="4"/>
      <c r="Q583" s="4"/>
      <c r="R583" s="4"/>
      <c r="S583" s="4"/>
      <c r="T583" s="4"/>
      <c r="U583" s="4"/>
      <c r="V583" s="4"/>
      <c r="W583" s="4"/>
      <c r="X583" s="4"/>
      <c r="Y583" s="4"/>
      <c r="Z583" s="4"/>
    </row>
    <row r="584" ht="15.75" customHeight="1">
      <c r="A584" s="4"/>
      <c r="B584" s="4"/>
      <c r="C584" s="13"/>
      <c r="D584" s="4"/>
      <c r="E584" s="4"/>
      <c r="F584" s="4"/>
      <c r="G584" s="4"/>
      <c r="H584" s="4"/>
      <c r="I584" s="4"/>
      <c r="J584" s="4"/>
      <c r="K584" s="4"/>
      <c r="L584" s="4"/>
      <c r="M584" s="4"/>
      <c r="N584" s="13"/>
      <c r="O584" s="4"/>
      <c r="P584" s="4"/>
      <c r="Q584" s="4"/>
      <c r="R584" s="4"/>
      <c r="S584" s="4"/>
      <c r="T584" s="4"/>
      <c r="U584" s="4"/>
      <c r="V584" s="4"/>
      <c r="W584" s="4"/>
      <c r="X584" s="4"/>
      <c r="Y584" s="4"/>
      <c r="Z584" s="4"/>
    </row>
    <row r="585" ht="15.75" customHeight="1">
      <c r="A585" s="4"/>
      <c r="B585" s="4"/>
      <c r="C585" s="13"/>
      <c r="D585" s="4"/>
      <c r="E585" s="4"/>
      <c r="F585" s="4"/>
      <c r="G585" s="4"/>
      <c r="H585" s="4"/>
      <c r="I585" s="4"/>
      <c r="J585" s="4"/>
      <c r="K585" s="4"/>
      <c r="L585" s="4"/>
      <c r="M585" s="4"/>
      <c r="N585" s="13"/>
      <c r="O585" s="4"/>
      <c r="P585" s="4"/>
      <c r="Q585" s="4"/>
      <c r="R585" s="4"/>
      <c r="S585" s="4"/>
      <c r="T585" s="4"/>
      <c r="U585" s="4"/>
      <c r="V585" s="4"/>
      <c r="W585" s="4"/>
      <c r="X585" s="4"/>
      <c r="Y585" s="4"/>
      <c r="Z585" s="4"/>
    </row>
    <row r="586" ht="15.75" customHeight="1">
      <c r="A586" s="4"/>
      <c r="B586" s="4"/>
      <c r="C586" s="13"/>
      <c r="D586" s="4"/>
      <c r="E586" s="4"/>
      <c r="F586" s="4"/>
      <c r="G586" s="4"/>
      <c r="H586" s="4"/>
      <c r="I586" s="4"/>
      <c r="J586" s="4"/>
      <c r="K586" s="4"/>
      <c r="L586" s="4"/>
      <c r="M586" s="4"/>
      <c r="N586" s="13"/>
      <c r="O586" s="4"/>
      <c r="P586" s="4"/>
      <c r="Q586" s="4"/>
      <c r="R586" s="4"/>
      <c r="S586" s="4"/>
      <c r="T586" s="4"/>
      <c r="U586" s="4"/>
      <c r="V586" s="4"/>
      <c r="W586" s="4"/>
      <c r="X586" s="4"/>
      <c r="Y586" s="4"/>
      <c r="Z586" s="4"/>
    </row>
    <row r="587" ht="15.75" customHeight="1">
      <c r="A587" s="4"/>
      <c r="B587" s="4"/>
      <c r="C587" s="13"/>
      <c r="D587" s="4"/>
      <c r="E587" s="4"/>
      <c r="F587" s="4"/>
      <c r="G587" s="4"/>
      <c r="H587" s="4"/>
      <c r="I587" s="4"/>
      <c r="J587" s="4"/>
      <c r="K587" s="4"/>
      <c r="L587" s="4"/>
      <c r="M587" s="4"/>
      <c r="N587" s="13"/>
      <c r="O587" s="4"/>
      <c r="P587" s="4"/>
      <c r="Q587" s="4"/>
      <c r="R587" s="4"/>
      <c r="S587" s="4"/>
      <c r="T587" s="4"/>
      <c r="U587" s="4"/>
      <c r="V587" s="4"/>
      <c r="W587" s="4"/>
      <c r="X587" s="4"/>
      <c r="Y587" s="4"/>
      <c r="Z587" s="4"/>
    </row>
    <row r="588" ht="15.75" customHeight="1">
      <c r="A588" s="4"/>
      <c r="B588" s="4"/>
      <c r="C588" s="13"/>
      <c r="D588" s="4"/>
      <c r="E588" s="4"/>
      <c r="F588" s="4"/>
      <c r="G588" s="4"/>
      <c r="H588" s="4"/>
      <c r="I588" s="4"/>
      <c r="J588" s="4"/>
      <c r="K588" s="4"/>
      <c r="L588" s="4"/>
      <c r="M588" s="4"/>
      <c r="N588" s="13"/>
      <c r="O588" s="4"/>
      <c r="P588" s="4"/>
      <c r="Q588" s="4"/>
      <c r="R588" s="4"/>
      <c r="S588" s="4"/>
      <c r="T588" s="4"/>
      <c r="U588" s="4"/>
      <c r="V588" s="4"/>
      <c r="W588" s="4"/>
      <c r="X588" s="4"/>
      <c r="Y588" s="4"/>
      <c r="Z588" s="4"/>
    </row>
    <row r="589" ht="15.75" customHeight="1">
      <c r="A589" s="4"/>
      <c r="B589" s="4"/>
      <c r="C589" s="13"/>
      <c r="D589" s="4"/>
      <c r="E589" s="4"/>
      <c r="F589" s="4"/>
      <c r="G589" s="4"/>
      <c r="H589" s="4"/>
      <c r="I589" s="4"/>
      <c r="J589" s="4"/>
      <c r="K589" s="4"/>
      <c r="L589" s="4"/>
      <c r="M589" s="4"/>
      <c r="N589" s="13"/>
      <c r="O589" s="4"/>
      <c r="P589" s="4"/>
      <c r="Q589" s="4"/>
      <c r="R589" s="4"/>
      <c r="S589" s="4"/>
      <c r="T589" s="4"/>
      <c r="U589" s="4"/>
      <c r="V589" s="4"/>
      <c r="W589" s="4"/>
      <c r="X589" s="4"/>
      <c r="Y589" s="4"/>
      <c r="Z589" s="4"/>
    </row>
    <row r="590" ht="15.75" customHeight="1">
      <c r="A590" s="4"/>
      <c r="B590" s="4"/>
      <c r="C590" s="13"/>
      <c r="D590" s="4"/>
      <c r="E590" s="4"/>
      <c r="F590" s="4"/>
      <c r="G590" s="4"/>
      <c r="H590" s="4"/>
      <c r="I590" s="4"/>
      <c r="J590" s="4"/>
      <c r="K590" s="4"/>
      <c r="L590" s="4"/>
      <c r="M590" s="4"/>
      <c r="N590" s="13"/>
      <c r="O590" s="4"/>
      <c r="P590" s="4"/>
      <c r="Q590" s="4"/>
      <c r="R590" s="4"/>
      <c r="S590" s="4"/>
      <c r="T590" s="4"/>
      <c r="U590" s="4"/>
      <c r="V590" s="4"/>
      <c r="W590" s="4"/>
      <c r="X590" s="4"/>
      <c r="Y590" s="4"/>
      <c r="Z590" s="4"/>
    </row>
    <row r="591" ht="15.75" customHeight="1">
      <c r="A591" s="4"/>
      <c r="B591" s="4"/>
      <c r="C591" s="13"/>
      <c r="D591" s="4"/>
      <c r="E591" s="4"/>
      <c r="F591" s="4"/>
      <c r="G591" s="4"/>
      <c r="H591" s="4"/>
      <c r="I591" s="4"/>
      <c r="J591" s="4"/>
      <c r="K591" s="4"/>
      <c r="L591" s="4"/>
      <c r="M591" s="4"/>
      <c r="N591" s="13"/>
      <c r="O591" s="4"/>
      <c r="P591" s="4"/>
      <c r="Q591" s="4"/>
      <c r="R591" s="4"/>
      <c r="S591" s="4"/>
      <c r="T591" s="4"/>
      <c r="U591" s="4"/>
      <c r="V591" s="4"/>
      <c r="W591" s="4"/>
      <c r="X591" s="4"/>
      <c r="Y591" s="4"/>
      <c r="Z591" s="4"/>
    </row>
    <row r="592" ht="15.75" customHeight="1">
      <c r="A592" s="4"/>
      <c r="B592" s="4"/>
      <c r="C592" s="13"/>
      <c r="D592" s="4"/>
      <c r="E592" s="4"/>
      <c r="F592" s="4"/>
      <c r="G592" s="4"/>
      <c r="H592" s="4"/>
      <c r="I592" s="4"/>
      <c r="J592" s="4"/>
      <c r="K592" s="4"/>
      <c r="L592" s="4"/>
      <c r="M592" s="4"/>
      <c r="N592" s="13"/>
      <c r="O592" s="4"/>
      <c r="P592" s="4"/>
      <c r="Q592" s="4"/>
      <c r="R592" s="4"/>
      <c r="S592" s="4"/>
      <c r="T592" s="4"/>
      <c r="U592" s="4"/>
      <c r="V592" s="4"/>
      <c r="W592" s="4"/>
      <c r="X592" s="4"/>
      <c r="Y592" s="4"/>
      <c r="Z592" s="4"/>
    </row>
    <row r="593" ht="15.75" customHeight="1">
      <c r="A593" s="4"/>
      <c r="B593" s="4"/>
      <c r="C593" s="13"/>
      <c r="D593" s="4"/>
      <c r="E593" s="4"/>
      <c r="F593" s="4"/>
      <c r="G593" s="4"/>
      <c r="H593" s="4"/>
      <c r="I593" s="4"/>
      <c r="J593" s="4"/>
      <c r="K593" s="4"/>
      <c r="L593" s="4"/>
      <c r="M593" s="4"/>
      <c r="N593" s="13"/>
      <c r="O593" s="4"/>
      <c r="P593" s="4"/>
      <c r="Q593" s="4"/>
      <c r="R593" s="4"/>
      <c r="S593" s="4"/>
      <c r="T593" s="4"/>
      <c r="U593" s="4"/>
      <c r="V593" s="4"/>
      <c r="W593" s="4"/>
      <c r="X593" s="4"/>
      <c r="Y593" s="4"/>
      <c r="Z593" s="4"/>
    </row>
    <row r="594" ht="15.75" customHeight="1">
      <c r="A594" s="4"/>
      <c r="B594" s="4"/>
      <c r="C594" s="13"/>
      <c r="D594" s="4"/>
      <c r="E594" s="4"/>
      <c r="F594" s="4"/>
      <c r="G594" s="4"/>
      <c r="H594" s="4"/>
      <c r="I594" s="4"/>
      <c r="J594" s="4"/>
      <c r="K594" s="4"/>
      <c r="L594" s="4"/>
      <c r="M594" s="4"/>
      <c r="N594" s="13"/>
      <c r="O594" s="4"/>
      <c r="P594" s="4"/>
      <c r="Q594" s="4"/>
      <c r="R594" s="4"/>
      <c r="S594" s="4"/>
      <c r="T594" s="4"/>
      <c r="U594" s="4"/>
      <c r="V594" s="4"/>
      <c r="W594" s="4"/>
      <c r="X594" s="4"/>
      <c r="Y594" s="4"/>
      <c r="Z594" s="4"/>
    </row>
    <row r="595" ht="15.75" customHeight="1">
      <c r="A595" s="4"/>
      <c r="B595" s="4"/>
      <c r="C595" s="13"/>
      <c r="D595" s="4"/>
      <c r="E595" s="4"/>
      <c r="F595" s="4"/>
      <c r="G595" s="4"/>
      <c r="H595" s="4"/>
      <c r="I595" s="4"/>
      <c r="J595" s="4"/>
      <c r="K595" s="4"/>
      <c r="L595" s="4"/>
      <c r="M595" s="4"/>
      <c r="N595" s="13"/>
      <c r="O595" s="4"/>
      <c r="P595" s="4"/>
      <c r="Q595" s="4"/>
      <c r="R595" s="4"/>
      <c r="S595" s="4"/>
      <c r="T595" s="4"/>
      <c r="U595" s="4"/>
      <c r="V595" s="4"/>
      <c r="W595" s="4"/>
      <c r="X595" s="4"/>
      <c r="Y595" s="4"/>
      <c r="Z595" s="4"/>
    </row>
    <row r="596" ht="15.75" customHeight="1">
      <c r="A596" s="4"/>
      <c r="B596" s="4"/>
      <c r="C596" s="13"/>
      <c r="D596" s="4"/>
      <c r="E596" s="4"/>
      <c r="F596" s="4"/>
      <c r="G596" s="4"/>
      <c r="H596" s="4"/>
      <c r="I596" s="4"/>
      <c r="J596" s="4"/>
      <c r="K596" s="4"/>
      <c r="L596" s="4"/>
      <c r="M596" s="4"/>
      <c r="N596" s="13"/>
      <c r="O596" s="4"/>
      <c r="P596" s="4"/>
      <c r="Q596" s="4"/>
      <c r="R596" s="4"/>
      <c r="S596" s="4"/>
      <c r="T596" s="4"/>
      <c r="U596" s="4"/>
      <c r="V596" s="4"/>
      <c r="W596" s="4"/>
      <c r="X596" s="4"/>
      <c r="Y596" s="4"/>
      <c r="Z596" s="4"/>
    </row>
    <row r="597" ht="15.75" customHeight="1">
      <c r="A597" s="4"/>
      <c r="B597" s="4"/>
      <c r="C597" s="13"/>
      <c r="D597" s="4"/>
      <c r="E597" s="4"/>
      <c r="F597" s="4"/>
      <c r="G597" s="4"/>
      <c r="H597" s="4"/>
      <c r="I597" s="4"/>
      <c r="J597" s="4"/>
      <c r="K597" s="4"/>
      <c r="L597" s="4"/>
      <c r="M597" s="4"/>
      <c r="N597" s="13"/>
      <c r="O597" s="4"/>
      <c r="P597" s="4"/>
      <c r="Q597" s="4"/>
      <c r="R597" s="4"/>
      <c r="S597" s="4"/>
      <c r="T597" s="4"/>
      <c r="U597" s="4"/>
      <c r="V597" s="4"/>
      <c r="W597" s="4"/>
      <c r="X597" s="4"/>
      <c r="Y597" s="4"/>
      <c r="Z597" s="4"/>
    </row>
    <row r="598" ht="15.75" customHeight="1">
      <c r="A598" s="4"/>
      <c r="B598" s="4"/>
      <c r="C598" s="13"/>
      <c r="D598" s="4"/>
      <c r="E598" s="4"/>
      <c r="F598" s="4"/>
      <c r="G598" s="4"/>
      <c r="H598" s="4"/>
      <c r="I598" s="4"/>
      <c r="J598" s="4"/>
      <c r="K598" s="4"/>
      <c r="L598" s="4"/>
      <c r="M598" s="4"/>
      <c r="N598" s="13"/>
      <c r="O598" s="4"/>
      <c r="P598" s="4"/>
      <c r="Q598" s="4"/>
      <c r="R598" s="4"/>
      <c r="S598" s="4"/>
      <c r="T598" s="4"/>
      <c r="U598" s="4"/>
      <c r="V598" s="4"/>
      <c r="W598" s="4"/>
      <c r="X598" s="4"/>
      <c r="Y598" s="4"/>
      <c r="Z598" s="4"/>
    </row>
    <row r="599" ht="15.75" customHeight="1">
      <c r="A599" s="4"/>
      <c r="B599" s="4"/>
      <c r="C599" s="13"/>
      <c r="D599" s="4"/>
      <c r="E599" s="4"/>
      <c r="F599" s="4"/>
      <c r="G599" s="4"/>
      <c r="H599" s="4"/>
      <c r="I599" s="4"/>
      <c r="J599" s="4"/>
      <c r="K599" s="4"/>
      <c r="L599" s="4"/>
      <c r="M599" s="4"/>
      <c r="N599" s="13"/>
      <c r="O599" s="4"/>
      <c r="P599" s="4"/>
      <c r="Q599" s="4"/>
      <c r="R599" s="4"/>
      <c r="S599" s="4"/>
      <c r="T599" s="4"/>
      <c r="U599" s="4"/>
      <c r="V599" s="4"/>
      <c r="W599" s="4"/>
      <c r="X599" s="4"/>
      <c r="Y599" s="4"/>
      <c r="Z599" s="4"/>
    </row>
    <row r="600" ht="15.75" customHeight="1">
      <c r="A600" s="4"/>
      <c r="B600" s="4"/>
      <c r="C600" s="13"/>
      <c r="D600" s="4"/>
      <c r="E600" s="4"/>
      <c r="F600" s="4"/>
      <c r="G600" s="4"/>
      <c r="H600" s="4"/>
      <c r="I600" s="4"/>
      <c r="J600" s="4"/>
      <c r="K600" s="4"/>
      <c r="L600" s="4"/>
      <c r="M600" s="4"/>
      <c r="N600" s="13"/>
      <c r="O600" s="4"/>
      <c r="P600" s="4"/>
      <c r="Q600" s="4"/>
      <c r="R600" s="4"/>
      <c r="S600" s="4"/>
      <c r="T600" s="4"/>
      <c r="U600" s="4"/>
      <c r="V600" s="4"/>
      <c r="W600" s="4"/>
      <c r="X600" s="4"/>
      <c r="Y600" s="4"/>
      <c r="Z600" s="4"/>
    </row>
    <row r="601" ht="15.75" customHeight="1">
      <c r="A601" s="4"/>
      <c r="B601" s="4"/>
      <c r="C601" s="13"/>
      <c r="D601" s="4"/>
      <c r="E601" s="4"/>
      <c r="F601" s="4"/>
      <c r="G601" s="4"/>
      <c r="H601" s="4"/>
      <c r="I601" s="4"/>
      <c r="J601" s="4"/>
      <c r="K601" s="4"/>
      <c r="L601" s="4"/>
      <c r="M601" s="4"/>
      <c r="N601" s="13"/>
      <c r="O601" s="4"/>
      <c r="P601" s="4"/>
      <c r="Q601" s="4"/>
      <c r="R601" s="4"/>
      <c r="S601" s="4"/>
      <c r="T601" s="4"/>
      <c r="U601" s="4"/>
      <c r="V601" s="4"/>
      <c r="W601" s="4"/>
      <c r="X601" s="4"/>
      <c r="Y601" s="4"/>
      <c r="Z601" s="4"/>
    </row>
    <row r="602" ht="15.75" customHeight="1">
      <c r="A602" s="4"/>
      <c r="B602" s="4"/>
      <c r="C602" s="13"/>
      <c r="D602" s="4"/>
      <c r="E602" s="4"/>
      <c r="F602" s="4"/>
      <c r="G602" s="4"/>
      <c r="H602" s="4"/>
      <c r="I602" s="4"/>
      <c r="J602" s="4"/>
      <c r="K602" s="4"/>
      <c r="L602" s="4"/>
      <c r="M602" s="4"/>
      <c r="N602" s="13"/>
      <c r="O602" s="4"/>
      <c r="P602" s="4"/>
      <c r="Q602" s="4"/>
      <c r="R602" s="4"/>
      <c r="S602" s="4"/>
      <c r="T602" s="4"/>
      <c r="U602" s="4"/>
      <c r="V602" s="4"/>
      <c r="W602" s="4"/>
      <c r="X602" s="4"/>
      <c r="Y602" s="4"/>
      <c r="Z602" s="4"/>
    </row>
    <row r="603" ht="15.75" customHeight="1">
      <c r="A603" s="4"/>
      <c r="B603" s="4"/>
      <c r="C603" s="13"/>
      <c r="D603" s="4"/>
      <c r="E603" s="4"/>
      <c r="F603" s="4"/>
      <c r="G603" s="4"/>
      <c r="H603" s="4"/>
      <c r="I603" s="4"/>
      <c r="J603" s="4"/>
      <c r="K603" s="4"/>
      <c r="L603" s="4"/>
      <c r="M603" s="4"/>
      <c r="N603" s="13"/>
      <c r="O603" s="4"/>
      <c r="P603" s="4"/>
      <c r="Q603" s="4"/>
      <c r="R603" s="4"/>
      <c r="S603" s="4"/>
      <c r="T603" s="4"/>
      <c r="U603" s="4"/>
      <c r="V603" s="4"/>
      <c r="W603" s="4"/>
      <c r="X603" s="4"/>
      <c r="Y603" s="4"/>
      <c r="Z603" s="4"/>
    </row>
    <row r="604" ht="15.75" customHeight="1">
      <c r="A604" s="4"/>
      <c r="B604" s="4"/>
      <c r="C604" s="13"/>
      <c r="D604" s="4"/>
      <c r="E604" s="4"/>
      <c r="F604" s="4"/>
      <c r="G604" s="4"/>
      <c r="H604" s="4"/>
      <c r="I604" s="4"/>
      <c r="J604" s="4"/>
      <c r="K604" s="4"/>
      <c r="L604" s="4"/>
      <c r="M604" s="4"/>
      <c r="N604" s="13"/>
      <c r="O604" s="4"/>
      <c r="P604" s="4"/>
      <c r="Q604" s="4"/>
      <c r="R604" s="4"/>
      <c r="S604" s="4"/>
      <c r="T604" s="4"/>
      <c r="U604" s="4"/>
      <c r="V604" s="4"/>
      <c r="W604" s="4"/>
      <c r="X604" s="4"/>
      <c r="Y604" s="4"/>
      <c r="Z604" s="4"/>
    </row>
    <row r="605" ht="15.75" customHeight="1">
      <c r="A605" s="4"/>
      <c r="B605" s="4"/>
      <c r="C605" s="13"/>
      <c r="D605" s="4"/>
      <c r="E605" s="4"/>
      <c r="F605" s="4"/>
      <c r="G605" s="4"/>
      <c r="H605" s="4"/>
      <c r="I605" s="4"/>
      <c r="J605" s="4"/>
      <c r="K605" s="4"/>
      <c r="L605" s="4"/>
      <c r="M605" s="4"/>
      <c r="N605" s="13"/>
      <c r="O605" s="4"/>
      <c r="P605" s="4"/>
      <c r="Q605" s="4"/>
      <c r="R605" s="4"/>
      <c r="S605" s="4"/>
      <c r="T605" s="4"/>
      <c r="U605" s="4"/>
      <c r="V605" s="4"/>
      <c r="W605" s="4"/>
      <c r="X605" s="4"/>
      <c r="Y605" s="4"/>
      <c r="Z605" s="4"/>
    </row>
    <row r="606" ht="15.75" customHeight="1">
      <c r="A606" s="4"/>
      <c r="B606" s="4"/>
      <c r="C606" s="13"/>
      <c r="D606" s="4"/>
      <c r="E606" s="4"/>
      <c r="F606" s="4"/>
      <c r="G606" s="4"/>
      <c r="H606" s="4"/>
      <c r="I606" s="4"/>
      <c r="J606" s="4"/>
      <c r="K606" s="4"/>
      <c r="L606" s="4"/>
      <c r="M606" s="4"/>
      <c r="N606" s="13"/>
      <c r="O606" s="4"/>
      <c r="P606" s="4"/>
      <c r="Q606" s="4"/>
      <c r="R606" s="4"/>
      <c r="S606" s="4"/>
      <c r="T606" s="4"/>
      <c r="U606" s="4"/>
      <c r="V606" s="4"/>
      <c r="W606" s="4"/>
      <c r="X606" s="4"/>
      <c r="Y606" s="4"/>
      <c r="Z606" s="4"/>
    </row>
    <row r="607" ht="15.75" customHeight="1">
      <c r="A607" s="4"/>
      <c r="B607" s="4"/>
      <c r="C607" s="13"/>
      <c r="D607" s="4"/>
      <c r="E607" s="4"/>
      <c r="F607" s="4"/>
      <c r="G607" s="4"/>
      <c r="H607" s="4"/>
      <c r="I607" s="4"/>
      <c r="J607" s="4"/>
      <c r="K607" s="4"/>
      <c r="L607" s="4"/>
      <c r="M607" s="4"/>
      <c r="N607" s="13"/>
      <c r="O607" s="4"/>
      <c r="P607" s="4"/>
      <c r="Q607" s="4"/>
      <c r="R607" s="4"/>
      <c r="S607" s="4"/>
      <c r="T607" s="4"/>
      <c r="U607" s="4"/>
      <c r="V607" s="4"/>
      <c r="W607" s="4"/>
      <c r="X607" s="4"/>
      <c r="Y607" s="4"/>
      <c r="Z607" s="4"/>
    </row>
    <row r="608" ht="15.75" customHeight="1">
      <c r="A608" s="4"/>
      <c r="B608" s="4"/>
      <c r="C608" s="13"/>
      <c r="D608" s="4"/>
      <c r="E608" s="4"/>
      <c r="F608" s="4"/>
      <c r="G608" s="4"/>
      <c r="H608" s="4"/>
      <c r="I608" s="4"/>
      <c r="J608" s="4"/>
      <c r="K608" s="4"/>
      <c r="L608" s="4"/>
      <c r="M608" s="4"/>
      <c r="N608" s="13"/>
      <c r="O608" s="4"/>
      <c r="P608" s="4"/>
      <c r="Q608" s="4"/>
      <c r="R608" s="4"/>
      <c r="S608" s="4"/>
      <c r="T608" s="4"/>
      <c r="U608" s="4"/>
      <c r="V608" s="4"/>
      <c r="W608" s="4"/>
      <c r="X608" s="4"/>
      <c r="Y608" s="4"/>
      <c r="Z608" s="4"/>
    </row>
    <row r="609" ht="15.75" customHeight="1">
      <c r="A609" s="4"/>
      <c r="B609" s="4"/>
      <c r="C609" s="13"/>
      <c r="D609" s="4"/>
      <c r="E609" s="4"/>
      <c r="F609" s="4"/>
      <c r="G609" s="4"/>
      <c r="H609" s="4"/>
      <c r="I609" s="4"/>
      <c r="J609" s="4"/>
      <c r="K609" s="4"/>
      <c r="L609" s="4"/>
      <c r="M609" s="4"/>
      <c r="N609" s="13"/>
      <c r="O609" s="4"/>
      <c r="P609" s="4"/>
      <c r="Q609" s="4"/>
      <c r="R609" s="4"/>
      <c r="S609" s="4"/>
      <c r="T609" s="4"/>
      <c r="U609" s="4"/>
      <c r="V609" s="4"/>
      <c r="W609" s="4"/>
      <c r="X609" s="4"/>
      <c r="Y609" s="4"/>
      <c r="Z609" s="4"/>
    </row>
    <row r="610" ht="15.75" customHeight="1">
      <c r="A610" s="4"/>
      <c r="B610" s="4"/>
      <c r="C610" s="13"/>
      <c r="D610" s="4"/>
      <c r="E610" s="4"/>
      <c r="F610" s="4"/>
      <c r="G610" s="4"/>
      <c r="H610" s="4"/>
      <c r="I610" s="4"/>
      <c r="J610" s="4"/>
      <c r="K610" s="4"/>
      <c r="L610" s="4"/>
      <c r="M610" s="4"/>
      <c r="N610" s="13"/>
      <c r="O610" s="4"/>
      <c r="P610" s="4"/>
      <c r="Q610" s="4"/>
      <c r="R610" s="4"/>
      <c r="S610" s="4"/>
      <c r="T610" s="4"/>
      <c r="U610" s="4"/>
      <c r="V610" s="4"/>
      <c r="W610" s="4"/>
      <c r="X610" s="4"/>
      <c r="Y610" s="4"/>
      <c r="Z610" s="4"/>
    </row>
    <row r="611" ht="15.75" customHeight="1">
      <c r="A611" s="4"/>
      <c r="B611" s="4"/>
      <c r="C611" s="13"/>
      <c r="D611" s="4"/>
      <c r="E611" s="4"/>
      <c r="F611" s="4"/>
      <c r="G611" s="4"/>
      <c r="H611" s="4"/>
      <c r="I611" s="4"/>
      <c r="J611" s="4"/>
      <c r="K611" s="4"/>
      <c r="L611" s="4"/>
      <c r="M611" s="4"/>
      <c r="N611" s="13"/>
      <c r="O611" s="4"/>
      <c r="P611" s="4"/>
      <c r="Q611" s="4"/>
      <c r="R611" s="4"/>
      <c r="S611" s="4"/>
      <c r="T611" s="4"/>
      <c r="U611" s="4"/>
      <c r="V611" s="4"/>
      <c r="W611" s="4"/>
      <c r="X611" s="4"/>
      <c r="Y611" s="4"/>
      <c r="Z611" s="4"/>
    </row>
    <row r="612" ht="15.75" customHeight="1">
      <c r="A612" s="4"/>
      <c r="B612" s="4"/>
      <c r="C612" s="13"/>
      <c r="D612" s="4"/>
      <c r="E612" s="4"/>
      <c r="F612" s="4"/>
      <c r="G612" s="4"/>
      <c r="H612" s="4"/>
      <c r="I612" s="4"/>
      <c r="J612" s="4"/>
      <c r="K612" s="4"/>
      <c r="L612" s="4"/>
      <c r="M612" s="4"/>
      <c r="N612" s="13"/>
      <c r="O612" s="4"/>
      <c r="P612" s="4"/>
      <c r="Q612" s="4"/>
      <c r="R612" s="4"/>
      <c r="S612" s="4"/>
      <c r="T612" s="4"/>
      <c r="U612" s="4"/>
      <c r="V612" s="4"/>
      <c r="W612" s="4"/>
      <c r="X612" s="4"/>
      <c r="Y612" s="4"/>
      <c r="Z612" s="4"/>
    </row>
    <row r="613" ht="15.75" customHeight="1">
      <c r="A613" s="4"/>
      <c r="B613" s="4"/>
      <c r="C613" s="13"/>
      <c r="D613" s="4"/>
      <c r="E613" s="4"/>
      <c r="F613" s="4"/>
      <c r="G613" s="4"/>
      <c r="H613" s="4"/>
      <c r="I613" s="4"/>
      <c r="J613" s="4"/>
      <c r="K613" s="4"/>
      <c r="L613" s="4"/>
      <c r="M613" s="4"/>
      <c r="N613" s="13"/>
      <c r="O613" s="4"/>
      <c r="P613" s="4"/>
      <c r="Q613" s="4"/>
      <c r="R613" s="4"/>
      <c r="S613" s="4"/>
      <c r="T613" s="4"/>
      <c r="U613" s="4"/>
      <c r="V613" s="4"/>
      <c r="W613" s="4"/>
      <c r="X613" s="4"/>
      <c r="Y613" s="4"/>
      <c r="Z613" s="4"/>
    </row>
    <row r="614" ht="15.75" customHeight="1">
      <c r="A614" s="4"/>
      <c r="B614" s="4"/>
      <c r="C614" s="13"/>
      <c r="D614" s="4"/>
      <c r="E614" s="4"/>
      <c r="F614" s="4"/>
      <c r="G614" s="4"/>
      <c r="H614" s="4"/>
      <c r="I614" s="4"/>
      <c r="J614" s="4"/>
      <c r="K614" s="4"/>
      <c r="L614" s="4"/>
      <c r="M614" s="4"/>
      <c r="N614" s="13"/>
      <c r="O614" s="4"/>
      <c r="P614" s="4"/>
      <c r="Q614" s="4"/>
      <c r="R614" s="4"/>
      <c r="S614" s="4"/>
      <c r="T614" s="4"/>
      <c r="U614" s="4"/>
      <c r="V614" s="4"/>
      <c r="W614" s="4"/>
      <c r="X614" s="4"/>
      <c r="Y614" s="4"/>
      <c r="Z614" s="4"/>
    </row>
    <row r="615" ht="15.75" customHeight="1">
      <c r="A615" s="4"/>
      <c r="B615" s="4"/>
      <c r="C615" s="13"/>
      <c r="D615" s="4"/>
      <c r="E615" s="4"/>
      <c r="F615" s="4"/>
      <c r="G615" s="4"/>
      <c r="H615" s="4"/>
      <c r="I615" s="4"/>
      <c r="J615" s="4"/>
      <c r="K615" s="4"/>
      <c r="L615" s="4"/>
      <c r="M615" s="4"/>
      <c r="N615" s="13"/>
      <c r="O615" s="4"/>
      <c r="P615" s="4"/>
      <c r="Q615" s="4"/>
      <c r="R615" s="4"/>
      <c r="S615" s="4"/>
      <c r="T615" s="4"/>
      <c r="U615" s="4"/>
      <c r="V615" s="4"/>
      <c r="W615" s="4"/>
      <c r="X615" s="4"/>
      <c r="Y615" s="4"/>
      <c r="Z615" s="4"/>
    </row>
    <row r="616" ht="15.75" customHeight="1">
      <c r="A616" s="4"/>
      <c r="B616" s="4"/>
      <c r="C616" s="13"/>
      <c r="D616" s="4"/>
      <c r="E616" s="4"/>
      <c r="F616" s="4"/>
      <c r="G616" s="4"/>
      <c r="H616" s="4"/>
      <c r="I616" s="4"/>
      <c r="J616" s="4"/>
      <c r="K616" s="4"/>
      <c r="L616" s="4"/>
      <c r="M616" s="4"/>
      <c r="N616" s="13"/>
      <c r="O616" s="4"/>
      <c r="P616" s="4"/>
      <c r="Q616" s="4"/>
      <c r="R616" s="4"/>
      <c r="S616" s="4"/>
      <c r="T616" s="4"/>
      <c r="U616" s="4"/>
      <c r="V616" s="4"/>
      <c r="W616" s="4"/>
      <c r="X616" s="4"/>
      <c r="Y616" s="4"/>
      <c r="Z616" s="4"/>
    </row>
    <row r="617" ht="15.75" customHeight="1">
      <c r="A617" s="4"/>
      <c r="B617" s="4"/>
      <c r="C617" s="13"/>
      <c r="D617" s="4"/>
      <c r="E617" s="4"/>
      <c r="F617" s="4"/>
      <c r="G617" s="4"/>
      <c r="H617" s="4"/>
      <c r="I617" s="4"/>
      <c r="J617" s="4"/>
      <c r="K617" s="4"/>
      <c r="L617" s="4"/>
      <c r="M617" s="4"/>
      <c r="N617" s="13"/>
      <c r="O617" s="4"/>
      <c r="P617" s="4"/>
      <c r="Q617" s="4"/>
      <c r="R617" s="4"/>
      <c r="S617" s="4"/>
      <c r="T617" s="4"/>
      <c r="U617" s="4"/>
      <c r="V617" s="4"/>
      <c r="W617" s="4"/>
      <c r="X617" s="4"/>
      <c r="Y617" s="4"/>
      <c r="Z617" s="4"/>
    </row>
    <row r="618" ht="15.75" customHeight="1">
      <c r="A618" s="4"/>
      <c r="B618" s="4"/>
      <c r="C618" s="13"/>
      <c r="D618" s="4"/>
      <c r="E618" s="4"/>
      <c r="F618" s="4"/>
      <c r="G618" s="4"/>
      <c r="H618" s="4"/>
      <c r="I618" s="4"/>
      <c r="J618" s="4"/>
      <c r="K618" s="4"/>
      <c r="L618" s="4"/>
      <c r="M618" s="4"/>
      <c r="N618" s="13"/>
      <c r="O618" s="4"/>
      <c r="P618" s="4"/>
      <c r="Q618" s="4"/>
      <c r="R618" s="4"/>
      <c r="S618" s="4"/>
      <c r="T618" s="4"/>
      <c r="U618" s="4"/>
      <c r="V618" s="4"/>
      <c r="W618" s="4"/>
      <c r="X618" s="4"/>
      <c r="Y618" s="4"/>
      <c r="Z618" s="4"/>
    </row>
    <row r="619" ht="15.75" customHeight="1">
      <c r="A619" s="4"/>
      <c r="B619" s="4"/>
      <c r="C619" s="13"/>
      <c r="D619" s="4"/>
      <c r="E619" s="4"/>
      <c r="F619" s="4"/>
      <c r="G619" s="4"/>
      <c r="H619" s="4"/>
      <c r="I619" s="4"/>
      <c r="J619" s="4"/>
      <c r="K619" s="4"/>
      <c r="L619" s="4"/>
      <c r="M619" s="4"/>
      <c r="N619" s="13"/>
      <c r="O619" s="4"/>
      <c r="P619" s="4"/>
      <c r="Q619" s="4"/>
      <c r="R619" s="4"/>
      <c r="S619" s="4"/>
      <c r="T619" s="4"/>
      <c r="U619" s="4"/>
      <c r="V619" s="4"/>
      <c r="W619" s="4"/>
      <c r="X619" s="4"/>
      <c r="Y619" s="4"/>
      <c r="Z619" s="4"/>
    </row>
    <row r="620" ht="15.75" customHeight="1">
      <c r="A620" s="4"/>
      <c r="B620" s="4"/>
      <c r="C620" s="13"/>
      <c r="D620" s="4"/>
      <c r="E620" s="4"/>
      <c r="F620" s="4"/>
      <c r="G620" s="4"/>
      <c r="H620" s="4"/>
      <c r="I620" s="4"/>
      <c r="J620" s="4"/>
      <c r="K620" s="4"/>
      <c r="L620" s="4"/>
      <c r="M620" s="4"/>
      <c r="N620" s="13"/>
      <c r="O620" s="4"/>
      <c r="P620" s="4"/>
      <c r="Q620" s="4"/>
      <c r="R620" s="4"/>
      <c r="S620" s="4"/>
      <c r="T620" s="4"/>
      <c r="U620" s="4"/>
      <c r="V620" s="4"/>
      <c r="W620" s="4"/>
      <c r="X620" s="4"/>
      <c r="Y620" s="4"/>
      <c r="Z620" s="4"/>
    </row>
    <row r="621" ht="15.75" customHeight="1">
      <c r="A621" s="4"/>
      <c r="B621" s="4"/>
      <c r="C621" s="13"/>
      <c r="D621" s="4"/>
      <c r="E621" s="4"/>
      <c r="F621" s="4"/>
      <c r="G621" s="4"/>
      <c r="H621" s="4"/>
      <c r="I621" s="4"/>
      <c r="J621" s="4"/>
      <c r="K621" s="4"/>
      <c r="L621" s="4"/>
      <c r="M621" s="4"/>
      <c r="N621" s="13"/>
      <c r="O621" s="4"/>
      <c r="P621" s="4"/>
      <c r="Q621" s="4"/>
      <c r="R621" s="4"/>
      <c r="S621" s="4"/>
      <c r="T621" s="4"/>
      <c r="U621" s="4"/>
      <c r="V621" s="4"/>
      <c r="W621" s="4"/>
      <c r="X621" s="4"/>
      <c r="Y621" s="4"/>
      <c r="Z621" s="4"/>
    </row>
    <row r="622" ht="15.75" customHeight="1">
      <c r="A622" s="4"/>
      <c r="B622" s="4"/>
      <c r="C622" s="13"/>
      <c r="D622" s="4"/>
      <c r="E622" s="4"/>
      <c r="F622" s="4"/>
      <c r="G622" s="4"/>
      <c r="H622" s="4"/>
      <c r="I622" s="4"/>
      <c r="J622" s="4"/>
      <c r="K622" s="4"/>
      <c r="L622" s="4"/>
      <c r="M622" s="4"/>
      <c r="N622" s="13"/>
      <c r="O622" s="4"/>
      <c r="P622" s="4"/>
      <c r="Q622" s="4"/>
      <c r="R622" s="4"/>
      <c r="S622" s="4"/>
      <c r="T622" s="4"/>
      <c r="U622" s="4"/>
      <c r="V622" s="4"/>
      <c r="W622" s="4"/>
      <c r="X622" s="4"/>
      <c r="Y622" s="4"/>
      <c r="Z622" s="4"/>
    </row>
    <row r="623" ht="15.75" customHeight="1">
      <c r="A623" s="4"/>
      <c r="B623" s="4"/>
      <c r="C623" s="13"/>
      <c r="D623" s="4"/>
      <c r="E623" s="4"/>
      <c r="F623" s="4"/>
      <c r="G623" s="4"/>
      <c r="H623" s="4"/>
      <c r="I623" s="4"/>
      <c r="J623" s="4"/>
      <c r="K623" s="4"/>
      <c r="L623" s="4"/>
      <c r="M623" s="4"/>
      <c r="N623" s="13"/>
      <c r="O623" s="4"/>
      <c r="P623" s="4"/>
      <c r="Q623" s="4"/>
      <c r="R623" s="4"/>
      <c r="S623" s="4"/>
      <c r="T623" s="4"/>
      <c r="U623" s="4"/>
      <c r="V623" s="4"/>
      <c r="W623" s="4"/>
      <c r="X623" s="4"/>
      <c r="Y623" s="4"/>
      <c r="Z623" s="4"/>
    </row>
    <row r="624" ht="15.75" customHeight="1">
      <c r="A624" s="4"/>
      <c r="B624" s="4"/>
      <c r="C624" s="13"/>
      <c r="D624" s="4"/>
      <c r="E624" s="4"/>
      <c r="F624" s="4"/>
      <c r="G624" s="4"/>
      <c r="H624" s="4"/>
      <c r="I624" s="4"/>
      <c r="J624" s="4"/>
      <c r="K624" s="4"/>
      <c r="L624" s="4"/>
      <c r="M624" s="4"/>
      <c r="N624" s="13"/>
      <c r="O624" s="4"/>
      <c r="P624" s="4"/>
      <c r="Q624" s="4"/>
      <c r="R624" s="4"/>
      <c r="S624" s="4"/>
      <c r="T624" s="4"/>
      <c r="U624" s="4"/>
      <c r="V624" s="4"/>
      <c r="W624" s="4"/>
      <c r="X624" s="4"/>
      <c r="Y624" s="4"/>
      <c r="Z624" s="4"/>
    </row>
    <row r="625" ht="15.75" customHeight="1">
      <c r="A625" s="4"/>
      <c r="B625" s="4"/>
      <c r="C625" s="13"/>
      <c r="D625" s="4"/>
      <c r="E625" s="4"/>
      <c r="F625" s="4"/>
      <c r="G625" s="4"/>
      <c r="H625" s="4"/>
      <c r="I625" s="4"/>
      <c r="J625" s="4"/>
      <c r="K625" s="4"/>
      <c r="L625" s="4"/>
      <c r="M625" s="4"/>
      <c r="N625" s="13"/>
      <c r="O625" s="4"/>
      <c r="P625" s="4"/>
      <c r="Q625" s="4"/>
      <c r="R625" s="4"/>
      <c r="S625" s="4"/>
      <c r="T625" s="4"/>
      <c r="U625" s="4"/>
      <c r="V625" s="4"/>
      <c r="W625" s="4"/>
      <c r="X625" s="4"/>
      <c r="Y625" s="4"/>
      <c r="Z625" s="4"/>
    </row>
    <row r="626" ht="15.75" customHeight="1">
      <c r="A626" s="4"/>
      <c r="B626" s="4"/>
      <c r="C626" s="13"/>
      <c r="D626" s="4"/>
      <c r="E626" s="4"/>
      <c r="F626" s="4"/>
      <c r="G626" s="4"/>
      <c r="H626" s="4"/>
      <c r="I626" s="4"/>
      <c r="J626" s="4"/>
      <c r="K626" s="4"/>
      <c r="L626" s="4"/>
      <c r="M626" s="4"/>
      <c r="N626" s="13"/>
      <c r="O626" s="4"/>
      <c r="P626" s="4"/>
      <c r="Q626" s="4"/>
      <c r="R626" s="4"/>
      <c r="S626" s="4"/>
      <c r="T626" s="4"/>
      <c r="U626" s="4"/>
      <c r="V626" s="4"/>
      <c r="W626" s="4"/>
      <c r="X626" s="4"/>
      <c r="Y626" s="4"/>
      <c r="Z626" s="4"/>
    </row>
    <row r="627" ht="15.75" customHeight="1">
      <c r="A627" s="4"/>
      <c r="B627" s="4"/>
      <c r="C627" s="13"/>
      <c r="D627" s="4"/>
      <c r="E627" s="4"/>
      <c r="F627" s="4"/>
      <c r="G627" s="4"/>
      <c r="H627" s="4"/>
      <c r="I627" s="4"/>
      <c r="J627" s="4"/>
      <c r="K627" s="4"/>
      <c r="L627" s="4"/>
      <c r="M627" s="4"/>
      <c r="N627" s="13"/>
      <c r="O627" s="4"/>
      <c r="P627" s="4"/>
      <c r="Q627" s="4"/>
      <c r="R627" s="4"/>
      <c r="S627" s="4"/>
      <c r="T627" s="4"/>
      <c r="U627" s="4"/>
      <c r="V627" s="4"/>
      <c r="W627" s="4"/>
      <c r="X627" s="4"/>
      <c r="Y627" s="4"/>
      <c r="Z627" s="4"/>
    </row>
    <row r="628" ht="15.75" customHeight="1">
      <c r="A628" s="4"/>
      <c r="B628" s="4"/>
      <c r="C628" s="13"/>
      <c r="D628" s="4"/>
      <c r="E628" s="4"/>
      <c r="F628" s="4"/>
      <c r="G628" s="4"/>
      <c r="H628" s="4"/>
      <c r="I628" s="4"/>
      <c r="J628" s="4"/>
      <c r="K628" s="4"/>
      <c r="L628" s="4"/>
      <c r="M628" s="4"/>
      <c r="N628" s="13"/>
      <c r="O628" s="4"/>
      <c r="P628" s="4"/>
      <c r="Q628" s="4"/>
      <c r="R628" s="4"/>
      <c r="S628" s="4"/>
      <c r="T628" s="4"/>
      <c r="U628" s="4"/>
      <c r="V628" s="4"/>
      <c r="W628" s="4"/>
      <c r="X628" s="4"/>
      <c r="Y628" s="4"/>
      <c r="Z628" s="4"/>
    </row>
    <row r="629" ht="15.75" customHeight="1">
      <c r="A629" s="4"/>
      <c r="B629" s="4"/>
      <c r="C629" s="13"/>
      <c r="D629" s="4"/>
      <c r="E629" s="4"/>
      <c r="F629" s="4"/>
      <c r="G629" s="4"/>
      <c r="H629" s="4"/>
      <c r="I629" s="4"/>
      <c r="J629" s="4"/>
      <c r="K629" s="4"/>
      <c r="L629" s="4"/>
      <c r="M629" s="4"/>
      <c r="N629" s="13"/>
      <c r="O629" s="4"/>
      <c r="P629" s="4"/>
      <c r="Q629" s="4"/>
      <c r="R629" s="4"/>
      <c r="S629" s="4"/>
      <c r="T629" s="4"/>
      <c r="U629" s="4"/>
      <c r="V629" s="4"/>
      <c r="W629" s="4"/>
      <c r="X629" s="4"/>
      <c r="Y629" s="4"/>
      <c r="Z629" s="4"/>
    </row>
    <row r="630" ht="15.75" customHeight="1">
      <c r="A630" s="4"/>
      <c r="B630" s="4"/>
      <c r="C630" s="13"/>
      <c r="D630" s="4"/>
      <c r="E630" s="4"/>
      <c r="F630" s="4"/>
      <c r="G630" s="4"/>
      <c r="H630" s="4"/>
      <c r="I630" s="4"/>
      <c r="J630" s="4"/>
      <c r="K630" s="4"/>
      <c r="L630" s="4"/>
      <c r="M630" s="4"/>
      <c r="N630" s="13"/>
      <c r="O630" s="4"/>
      <c r="P630" s="4"/>
      <c r="Q630" s="4"/>
      <c r="R630" s="4"/>
      <c r="S630" s="4"/>
      <c r="T630" s="4"/>
      <c r="U630" s="4"/>
      <c r="V630" s="4"/>
      <c r="W630" s="4"/>
      <c r="X630" s="4"/>
      <c r="Y630" s="4"/>
      <c r="Z630" s="4"/>
    </row>
    <row r="631" ht="15.75" customHeight="1">
      <c r="A631" s="4"/>
      <c r="B631" s="4"/>
      <c r="C631" s="13"/>
      <c r="D631" s="4"/>
      <c r="E631" s="4"/>
      <c r="F631" s="4"/>
      <c r="G631" s="4"/>
      <c r="H631" s="4"/>
      <c r="I631" s="4"/>
      <c r="J631" s="4"/>
      <c r="K631" s="4"/>
      <c r="L631" s="4"/>
      <c r="M631" s="4"/>
      <c r="N631" s="13"/>
      <c r="O631" s="4"/>
      <c r="P631" s="4"/>
      <c r="Q631" s="4"/>
      <c r="R631" s="4"/>
      <c r="S631" s="4"/>
      <c r="T631" s="4"/>
      <c r="U631" s="4"/>
      <c r="V631" s="4"/>
      <c r="W631" s="4"/>
      <c r="X631" s="4"/>
      <c r="Y631" s="4"/>
      <c r="Z631" s="4"/>
    </row>
    <row r="632" ht="15.75" customHeight="1">
      <c r="A632" s="4"/>
      <c r="B632" s="4"/>
      <c r="C632" s="13"/>
      <c r="D632" s="4"/>
      <c r="E632" s="4"/>
      <c r="F632" s="4"/>
      <c r="G632" s="4"/>
      <c r="H632" s="4"/>
      <c r="I632" s="4"/>
      <c r="J632" s="4"/>
      <c r="K632" s="4"/>
      <c r="L632" s="4"/>
      <c r="M632" s="4"/>
      <c r="N632" s="13"/>
      <c r="O632" s="4"/>
      <c r="P632" s="4"/>
      <c r="Q632" s="4"/>
      <c r="R632" s="4"/>
      <c r="S632" s="4"/>
      <c r="T632" s="4"/>
      <c r="U632" s="4"/>
      <c r="V632" s="4"/>
      <c r="W632" s="4"/>
      <c r="X632" s="4"/>
      <c r="Y632" s="4"/>
      <c r="Z632" s="4"/>
    </row>
    <row r="633" ht="15.75" customHeight="1">
      <c r="A633" s="4"/>
      <c r="B633" s="4"/>
      <c r="C633" s="13"/>
      <c r="D633" s="4"/>
      <c r="E633" s="4"/>
      <c r="F633" s="4"/>
      <c r="G633" s="4"/>
      <c r="H633" s="4"/>
      <c r="I633" s="4"/>
      <c r="J633" s="4"/>
      <c r="K633" s="4"/>
      <c r="L633" s="4"/>
      <c r="M633" s="4"/>
      <c r="N633" s="13"/>
      <c r="O633" s="4"/>
      <c r="P633" s="4"/>
      <c r="Q633" s="4"/>
      <c r="R633" s="4"/>
      <c r="S633" s="4"/>
      <c r="T633" s="4"/>
      <c r="U633" s="4"/>
      <c r="V633" s="4"/>
      <c r="W633" s="4"/>
      <c r="X633" s="4"/>
      <c r="Y633" s="4"/>
      <c r="Z633" s="4"/>
    </row>
    <row r="634" ht="15.75" customHeight="1">
      <c r="A634" s="4"/>
      <c r="B634" s="4"/>
      <c r="C634" s="13"/>
      <c r="D634" s="4"/>
      <c r="E634" s="4"/>
      <c r="F634" s="4"/>
      <c r="G634" s="4"/>
      <c r="H634" s="4"/>
      <c r="I634" s="4"/>
      <c r="J634" s="4"/>
      <c r="K634" s="4"/>
      <c r="L634" s="4"/>
      <c r="M634" s="4"/>
      <c r="N634" s="13"/>
      <c r="O634" s="4"/>
      <c r="P634" s="4"/>
      <c r="Q634" s="4"/>
      <c r="R634" s="4"/>
      <c r="S634" s="4"/>
      <c r="T634" s="4"/>
      <c r="U634" s="4"/>
      <c r="V634" s="4"/>
      <c r="W634" s="4"/>
      <c r="X634" s="4"/>
      <c r="Y634" s="4"/>
      <c r="Z634" s="4"/>
    </row>
    <row r="635" ht="15.75" customHeight="1">
      <c r="A635" s="4"/>
      <c r="B635" s="4"/>
      <c r="C635" s="13"/>
      <c r="D635" s="4"/>
      <c r="E635" s="4"/>
      <c r="F635" s="4"/>
      <c r="G635" s="4"/>
      <c r="H635" s="4"/>
      <c r="I635" s="4"/>
      <c r="J635" s="4"/>
      <c r="K635" s="4"/>
      <c r="L635" s="4"/>
      <c r="M635" s="4"/>
      <c r="N635" s="13"/>
      <c r="O635" s="4"/>
      <c r="P635" s="4"/>
      <c r="Q635" s="4"/>
      <c r="R635" s="4"/>
      <c r="S635" s="4"/>
      <c r="T635" s="4"/>
      <c r="U635" s="4"/>
      <c r="V635" s="4"/>
      <c r="W635" s="4"/>
      <c r="X635" s="4"/>
      <c r="Y635" s="4"/>
      <c r="Z635" s="4"/>
    </row>
    <row r="636" ht="15.75" customHeight="1">
      <c r="A636" s="4"/>
      <c r="B636" s="4"/>
      <c r="C636" s="13"/>
      <c r="D636" s="4"/>
      <c r="E636" s="4"/>
      <c r="F636" s="4"/>
      <c r="G636" s="4"/>
      <c r="H636" s="4"/>
      <c r="I636" s="4"/>
      <c r="J636" s="4"/>
      <c r="K636" s="4"/>
      <c r="L636" s="4"/>
      <c r="M636" s="4"/>
      <c r="N636" s="13"/>
      <c r="O636" s="4"/>
      <c r="P636" s="4"/>
      <c r="Q636" s="4"/>
      <c r="R636" s="4"/>
      <c r="S636" s="4"/>
      <c r="T636" s="4"/>
      <c r="U636" s="4"/>
      <c r="V636" s="4"/>
      <c r="W636" s="4"/>
      <c r="X636" s="4"/>
      <c r="Y636" s="4"/>
      <c r="Z636" s="4"/>
    </row>
    <row r="637" ht="15.75" customHeight="1">
      <c r="A637" s="4"/>
      <c r="B637" s="4"/>
      <c r="C637" s="13"/>
      <c r="D637" s="4"/>
      <c r="E637" s="4"/>
      <c r="F637" s="4"/>
      <c r="G637" s="4"/>
      <c r="H637" s="4"/>
      <c r="I637" s="4"/>
      <c r="J637" s="4"/>
      <c r="K637" s="4"/>
      <c r="L637" s="4"/>
      <c r="M637" s="4"/>
      <c r="N637" s="13"/>
      <c r="O637" s="4"/>
      <c r="P637" s="4"/>
      <c r="Q637" s="4"/>
      <c r="R637" s="4"/>
      <c r="S637" s="4"/>
      <c r="T637" s="4"/>
      <c r="U637" s="4"/>
      <c r="V637" s="4"/>
      <c r="W637" s="4"/>
      <c r="X637" s="4"/>
      <c r="Y637" s="4"/>
      <c r="Z637" s="4"/>
    </row>
    <row r="638" ht="15.75" customHeight="1">
      <c r="A638" s="4"/>
      <c r="B638" s="4"/>
      <c r="C638" s="13"/>
      <c r="D638" s="4"/>
      <c r="E638" s="4"/>
      <c r="F638" s="4"/>
      <c r="G638" s="4"/>
      <c r="H638" s="4"/>
      <c r="I638" s="4"/>
      <c r="J638" s="4"/>
      <c r="K638" s="4"/>
      <c r="L638" s="4"/>
      <c r="M638" s="4"/>
      <c r="N638" s="13"/>
      <c r="O638" s="4"/>
      <c r="P638" s="4"/>
      <c r="Q638" s="4"/>
      <c r="R638" s="4"/>
      <c r="S638" s="4"/>
      <c r="T638" s="4"/>
      <c r="U638" s="4"/>
      <c r="V638" s="4"/>
      <c r="W638" s="4"/>
      <c r="X638" s="4"/>
      <c r="Y638" s="4"/>
      <c r="Z638" s="4"/>
    </row>
    <row r="639" ht="15.75" customHeight="1">
      <c r="A639" s="4"/>
      <c r="B639" s="4"/>
      <c r="C639" s="13"/>
      <c r="D639" s="4"/>
      <c r="E639" s="4"/>
      <c r="F639" s="4"/>
      <c r="G639" s="4"/>
      <c r="H639" s="4"/>
      <c r="I639" s="4"/>
      <c r="J639" s="4"/>
      <c r="K639" s="4"/>
      <c r="L639" s="4"/>
      <c r="M639" s="4"/>
      <c r="N639" s="13"/>
      <c r="O639" s="4"/>
      <c r="P639" s="4"/>
      <c r="Q639" s="4"/>
      <c r="R639" s="4"/>
      <c r="S639" s="4"/>
      <c r="T639" s="4"/>
      <c r="U639" s="4"/>
      <c r="V639" s="4"/>
      <c r="W639" s="4"/>
      <c r="X639" s="4"/>
      <c r="Y639" s="4"/>
      <c r="Z639" s="4"/>
    </row>
    <row r="640" ht="15.75" customHeight="1">
      <c r="A640" s="4"/>
      <c r="B640" s="4"/>
      <c r="C640" s="13"/>
      <c r="D640" s="4"/>
      <c r="E640" s="4"/>
      <c r="F640" s="4"/>
      <c r="G640" s="4"/>
      <c r="H640" s="4"/>
      <c r="I640" s="4"/>
      <c r="J640" s="4"/>
      <c r="K640" s="4"/>
      <c r="L640" s="4"/>
      <c r="M640" s="4"/>
      <c r="N640" s="13"/>
      <c r="O640" s="4"/>
      <c r="P640" s="4"/>
      <c r="Q640" s="4"/>
      <c r="R640" s="4"/>
      <c r="S640" s="4"/>
      <c r="T640" s="4"/>
      <c r="U640" s="4"/>
      <c r="V640" s="4"/>
      <c r="W640" s="4"/>
      <c r="X640" s="4"/>
      <c r="Y640" s="4"/>
      <c r="Z640" s="4"/>
    </row>
    <row r="641" ht="15.75" customHeight="1">
      <c r="A641" s="4"/>
      <c r="B641" s="4"/>
      <c r="C641" s="13"/>
      <c r="D641" s="4"/>
      <c r="E641" s="4"/>
      <c r="F641" s="4"/>
      <c r="G641" s="4"/>
      <c r="H641" s="4"/>
      <c r="I641" s="4"/>
      <c r="J641" s="4"/>
      <c r="K641" s="4"/>
      <c r="L641" s="4"/>
      <c r="M641" s="4"/>
      <c r="N641" s="13"/>
      <c r="O641" s="4"/>
      <c r="P641" s="4"/>
      <c r="Q641" s="4"/>
      <c r="R641" s="4"/>
      <c r="S641" s="4"/>
      <c r="T641" s="4"/>
      <c r="U641" s="4"/>
      <c r="V641" s="4"/>
      <c r="W641" s="4"/>
      <c r="X641" s="4"/>
      <c r="Y641" s="4"/>
      <c r="Z641" s="4"/>
    </row>
    <row r="642" ht="15.75" customHeight="1">
      <c r="A642" s="4"/>
      <c r="B642" s="4"/>
      <c r="C642" s="13"/>
      <c r="D642" s="4"/>
      <c r="E642" s="4"/>
      <c r="F642" s="4"/>
      <c r="G642" s="4"/>
      <c r="H642" s="4"/>
      <c r="I642" s="4"/>
      <c r="J642" s="4"/>
      <c r="K642" s="4"/>
      <c r="L642" s="4"/>
      <c r="M642" s="4"/>
      <c r="N642" s="13"/>
      <c r="O642" s="4"/>
      <c r="P642" s="4"/>
      <c r="Q642" s="4"/>
      <c r="R642" s="4"/>
      <c r="S642" s="4"/>
      <c r="T642" s="4"/>
      <c r="U642" s="4"/>
      <c r="V642" s="4"/>
      <c r="W642" s="4"/>
      <c r="X642" s="4"/>
      <c r="Y642" s="4"/>
      <c r="Z642" s="4"/>
    </row>
    <row r="643" ht="15.75" customHeight="1">
      <c r="A643" s="4"/>
      <c r="B643" s="4"/>
      <c r="C643" s="13"/>
      <c r="D643" s="4"/>
      <c r="E643" s="4"/>
      <c r="F643" s="4"/>
      <c r="G643" s="4"/>
      <c r="H643" s="4"/>
      <c r="I643" s="4"/>
      <c r="J643" s="4"/>
      <c r="K643" s="4"/>
      <c r="L643" s="4"/>
      <c r="M643" s="4"/>
      <c r="N643" s="13"/>
      <c r="O643" s="4"/>
      <c r="P643" s="4"/>
      <c r="Q643" s="4"/>
      <c r="R643" s="4"/>
      <c r="S643" s="4"/>
      <c r="T643" s="4"/>
      <c r="U643" s="4"/>
      <c r="V643" s="4"/>
      <c r="W643" s="4"/>
      <c r="X643" s="4"/>
      <c r="Y643" s="4"/>
      <c r="Z643" s="4"/>
    </row>
    <row r="644" ht="15.75" customHeight="1">
      <c r="A644" s="4"/>
      <c r="B644" s="4"/>
      <c r="C644" s="13"/>
      <c r="D644" s="4"/>
      <c r="E644" s="4"/>
      <c r="F644" s="4"/>
      <c r="G644" s="4"/>
      <c r="H644" s="4"/>
      <c r="I644" s="4"/>
      <c r="J644" s="4"/>
      <c r="K644" s="4"/>
      <c r="L644" s="4"/>
      <c r="M644" s="4"/>
      <c r="N644" s="13"/>
      <c r="O644" s="4"/>
      <c r="P644" s="4"/>
      <c r="Q644" s="4"/>
      <c r="R644" s="4"/>
      <c r="S644" s="4"/>
      <c r="T644" s="4"/>
      <c r="U644" s="4"/>
      <c r="V644" s="4"/>
      <c r="W644" s="4"/>
      <c r="X644" s="4"/>
      <c r="Y644" s="4"/>
      <c r="Z644" s="4"/>
    </row>
    <row r="645" ht="15.75" customHeight="1">
      <c r="A645" s="4"/>
      <c r="B645" s="4"/>
      <c r="C645" s="13"/>
      <c r="D645" s="4"/>
      <c r="E645" s="4"/>
      <c r="F645" s="4"/>
      <c r="G645" s="4"/>
      <c r="H645" s="4"/>
      <c r="I645" s="4"/>
      <c r="J645" s="4"/>
      <c r="K645" s="4"/>
      <c r="L645" s="4"/>
      <c r="M645" s="4"/>
      <c r="N645" s="13"/>
      <c r="O645" s="4"/>
      <c r="P645" s="4"/>
      <c r="Q645" s="4"/>
      <c r="R645" s="4"/>
      <c r="S645" s="4"/>
      <c r="T645" s="4"/>
      <c r="U645" s="4"/>
      <c r="V645" s="4"/>
      <c r="W645" s="4"/>
      <c r="X645" s="4"/>
      <c r="Y645" s="4"/>
      <c r="Z645" s="4"/>
    </row>
    <row r="646" ht="15.75" customHeight="1">
      <c r="A646" s="4"/>
      <c r="B646" s="4"/>
      <c r="C646" s="13"/>
      <c r="D646" s="4"/>
      <c r="E646" s="4"/>
      <c r="F646" s="4"/>
      <c r="G646" s="4"/>
      <c r="H646" s="4"/>
      <c r="I646" s="4"/>
      <c r="J646" s="4"/>
      <c r="K646" s="4"/>
      <c r="L646" s="4"/>
      <c r="M646" s="4"/>
      <c r="N646" s="13"/>
      <c r="O646" s="4"/>
      <c r="P646" s="4"/>
      <c r="Q646" s="4"/>
      <c r="R646" s="4"/>
      <c r="S646" s="4"/>
      <c r="T646" s="4"/>
      <c r="U646" s="4"/>
      <c r="V646" s="4"/>
      <c r="W646" s="4"/>
      <c r="X646" s="4"/>
      <c r="Y646" s="4"/>
      <c r="Z646" s="4"/>
    </row>
    <row r="647" ht="15.75" customHeight="1">
      <c r="A647" s="4"/>
      <c r="B647" s="4"/>
      <c r="C647" s="13"/>
      <c r="D647" s="4"/>
      <c r="E647" s="4"/>
      <c r="F647" s="4"/>
      <c r="G647" s="4"/>
      <c r="H647" s="4"/>
      <c r="I647" s="4"/>
      <c r="J647" s="4"/>
      <c r="K647" s="4"/>
      <c r="L647" s="4"/>
      <c r="M647" s="4"/>
      <c r="N647" s="13"/>
      <c r="O647" s="4"/>
      <c r="P647" s="4"/>
      <c r="Q647" s="4"/>
      <c r="R647" s="4"/>
      <c r="S647" s="4"/>
      <c r="T647" s="4"/>
      <c r="U647" s="4"/>
      <c r="V647" s="4"/>
      <c r="W647" s="4"/>
      <c r="X647" s="4"/>
      <c r="Y647" s="4"/>
      <c r="Z647" s="4"/>
    </row>
    <row r="648" ht="15.75" customHeight="1">
      <c r="A648" s="4"/>
      <c r="B648" s="4"/>
      <c r="C648" s="13"/>
      <c r="D648" s="4"/>
      <c r="E648" s="4"/>
      <c r="F648" s="4"/>
      <c r="G648" s="4"/>
      <c r="H648" s="4"/>
      <c r="I648" s="4"/>
      <c r="J648" s="4"/>
      <c r="K648" s="4"/>
      <c r="L648" s="4"/>
      <c r="M648" s="4"/>
      <c r="N648" s="13"/>
      <c r="O648" s="4"/>
      <c r="P648" s="4"/>
      <c r="Q648" s="4"/>
      <c r="R648" s="4"/>
      <c r="S648" s="4"/>
      <c r="T648" s="4"/>
      <c r="U648" s="4"/>
      <c r="V648" s="4"/>
      <c r="W648" s="4"/>
      <c r="X648" s="4"/>
      <c r="Y648" s="4"/>
      <c r="Z648" s="4"/>
    </row>
    <row r="649" ht="15.75" customHeight="1">
      <c r="A649" s="4"/>
      <c r="B649" s="4"/>
      <c r="C649" s="13"/>
      <c r="D649" s="4"/>
      <c r="E649" s="4"/>
      <c r="F649" s="4"/>
      <c r="G649" s="4"/>
      <c r="H649" s="4"/>
      <c r="I649" s="4"/>
      <c r="J649" s="4"/>
      <c r="K649" s="4"/>
      <c r="L649" s="4"/>
      <c r="M649" s="4"/>
      <c r="N649" s="13"/>
      <c r="O649" s="4"/>
      <c r="P649" s="4"/>
      <c r="Q649" s="4"/>
      <c r="R649" s="4"/>
      <c r="S649" s="4"/>
      <c r="T649" s="4"/>
      <c r="U649" s="4"/>
      <c r="V649" s="4"/>
      <c r="W649" s="4"/>
      <c r="X649" s="4"/>
      <c r="Y649" s="4"/>
      <c r="Z649" s="4"/>
    </row>
    <row r="650" ht="15.75" customHeight="1">
      <c r="A650" s="4"/>
      <c r="B650" s="4"/>
      <c r="C650" s="13"/>
      <c r="D650" s="4"/>
      <c r="E650" s="4"/>
      <c r="F650" s="4"/>
      <c r="G650" s="4"/>
      <c r="H650" s="4"/>
      <c r="I650" s="4"/>
      <c r="J650" s="4"/>
      <c r="K650" s="4"/>
      <c r="L650" s="4"/>
      <c r="M650" s="4"/>
      <c r="N650" s="13"/>
      <c r="O650" s="4"/>
      <c r="P650" s="4"/>
      <c r="Q650" s="4"/>
      <c r="R650" s="4"/>
      <c r="S650" s="4"/>
      <c r="T650" s="4"/>
      <c r="U650" s="4"/>
      <c r="V650" s="4"/>
      <c r="W650" s="4"/>
      <c r="X650" s="4"/>
      <c r="Y650" s="4"/>
      <c r="Z650" s="4"/>
    </row>
    <row r="651" ht="15.75" customHeight="1">
      <c r="A651" s="4"/>
      <c r="B651" s="4"/>
      <c r="C651" s="13"/>
      <c r="D651" s="4"/>
      <c r="E651" s="4"/>
      <c r="F651" s="4"/>
      <c r="G651" s="4"/>
      <c r="H651" s="4"/>
      <c r="I651" s="4"/>
      <c r="J651" s="4"/>
      <c r="K651" s="4"/>
      <c r="L651" s="4"/>
      <c r="M651" s="4"/>
      <c r="N651" s="13"/>
      <c r="O651" s="4"/>
      <c r="P651" s="4"/>
      <c r="Q651" s="4"/>
      <c r="R651" s="4"/>
      <c r="S651" s="4"/>
      <c r="T651" s="4"/>
      <c r="U651" s="4"/>
      <c r="V651" s="4"/>
      <c r="W651" s="4"/>
      <c r="X651" s="4"/>
      <c r="Y651" s="4"/>
      <c r="Z651" s="4"/>
    </row>
    <row r="652" ht="15.75" customHeight="1">
      <c r="A652" s="4"/>
      <c r="B652" s="4"/>
      <c r="C652" s="13"/>
      <c r="D652" s="4"/>
      <c r="E652" s="4"/>
      <c r="F652" s="4"/>
      <c r="G652" s="4"/>
      <c r="H652" s="4"/>
      <c r="I652" s="4"/>
      <c r="J652" s="4"/>
      <c r="K652" s="4"/>
      <c r="L652" s="4"/>
      <c r="M652" s="4"/>
      <c r="N652" s="13"/>
      <c r="O652" s="4"/>
      <c r="P652" s="4"/>
      <c r="Q652" s="4"/>
      <c r="R652" s="4"/>
      <c r="S652" s="4"/>
      <c r="T652" s="4"/>
      <c r="U652" s="4"/>
      <c r="V652" s="4"/>
      <c r="W652" s="4"/>
      <c r="X652" s="4"/>
      <c r="Y652" s="4"/>
      <c r="Z652" s="4"/>
    </row>
    <row r="653" ht="15.75" customHeight="1">
      <c r="A653" s="4"/>
      <c r="B653" s="4"/>
      <c r="C653" s="13"/>
      <c r="D653" s="4"/>
      <c r="E653" s="4"/>
      <c r="F653" s="4"/>
      <c r="G653" s="4"/>
      <c r="H653" s="4"/>
      <c r="I653" s="4"/>
      <c r="J653" s="4"/>
      <c r="K653" s="4"/>
      <c r="L653" s="4"/>
      <c r="M653" s="4"/>
      <c r="N653" s="13"/>
      <c r="O653" s="4"/>
      <c r="P653" s="4"/>
      <c r="Q653" s="4"/>
      <c r="R653" s="4"/>
      <c r="S653" s="4"/>
      <c r="T653" s="4"/>
      <c r="U653" s="4"/>
      <c r="V653" s="4"/>
      <c r="W653" s="4"/>
      <c r="X653" s="4"/>
      <c r="Y653" s="4"/>
      <c r="Z653" s="4"/>
    </row>
    <row r="654" ht="15.75" customHeight="1">
      <c r="A654" s="4"/>
      <c r="B654" s="4"/>
      <c r="C654" s="13"/>
      <c r="D654" s="4"/>
      <c r="E654" s="4"/>
      <c r="F654" s="4"/>
      <c r="G654" s="4"/>
      <c r="H654" s="4"/>
      <c r="I654" s="4"/>
      <c r="J654" s="4"/>
      <c r="K654" s="4"/>
      <c r="L654" s="4"/>
      <c r="M654" s="4"/>
      <c r="N654" s="13"/>
      <c r="O654" s="4"/>
      <c r="P654" s="4"/>
      <c r="Q654" s="4"/>
      <c r="R654" s="4"/>
      <c r="S654" s="4"/>
      <c r="T654" s="4"/>
      <c r="U654" s="4"/>
      <c r="V654" s="4"/>
      <c r="W654" s="4"/>
      <c r="X654" s="4"/>
      <c r="Y654" s="4"/>
      <c r="Z654" s="4"/>
    </row>
    <row r="655" ht="15.75" customHeight="1">
      <c r="A655" s="4"/>
      <c r="B655" s="4"/>
      <c r="C655" s="13"/>
      <c r="D655" s="4"/>
      <c r="E655" s="4"/>
      <c r="F655" s="4"/>
      <c r="G655" s="4"/>
      <c r="H655" s="4"/>
      <c r="I655" s="4"/>
      <c r="J655" s="4"/>
      <c r="K655" s="4"/>
      <c r="L655" s="4"/>
      <c r="M655" s="4"/>
      <c r="N655" s="13"/>
      <c r="O655" s="4"/>
      <c r="P655" s="4"/>
      <c r="Q655" s="4"/>
      <c r="R655" s="4"/>
      <c r="S655" s="4"/>
      <c r="T655" s="4"/>
      <c r="U655" s="4"/>
      <c r="V655" s="4"/>
      <c r="W655" s="4"/>
      <c r="X655" s="4"/>
      <c r="Y655" s="4"/>
      <c r="Z655" s="4"/>
    </row>
    <row r="656" ht="15.75" customHeight="1">
      <c r="A656" s="4"/>
      <c r="B656" s="4"/>
      <c r="C656" s="13"/>
      <c r="D656" s="4"/>
      <c r="E656" s="4"/>
      <c r="F656" s="4"/>
      <c r="G656" s="4"/>
      <c r="H656" s="4"/>
      <c r="I656" s="4"/>
      <c r="J656" s="4"/>
      <c r="K656" s="4"/>
      <c r="L656" s="4"/>
      <c r="M656" s="4"/>
      <c r="N656" s="13"/>
      <c r="O656" s="4"/>
      <c r="P656" s="4"/>
      <c r="Q656" s="4"/>
      <c r="R656" s="4"/>
      <c r="S656" s="4"/>
      <c r="T656" s="4"/>
      <c r="U656" s="4"/>
      <c r="V656" s="4"/>
      <c r="W656" s="4"/>
      <c r="X656" s="4"/>
      <c r="Y656" s="4"/>
      <c r="Z656" s="4"/>
    </row>
    <row r="657" ht="15.75" customHeight="1">
      <c r="A657" s="4"/>
      <c r="B657" s="4"/>
      <c r="C657" s="13"/>
      <c r="D657" s="4"/>
      <c r="E657" s="4"/>
      <c r="F657" s="4"/>
      <c r="G657" s="4"/>
      <c r="H657" s="4"/>
      <c r="I657" s="4"/>
      <c r="J657" s="4"/>
      <c r="K657" s="4"/>
      <c r="L657" s="4"/>
      <c r="M657" s="4"/>
      <c r="N657" s="13"/>
      <c r="O657" s="4"/>
      <c r="P657" s="4"/>
      <c r="Q657" s="4"/>
      <c r="R657" s="4"/>
      <c r="S657" s="4"/>
      <c r="T657" s="4"/>
      <c r="U657" s="4"/>
      <c r="V657" s="4"/>
      <c r="W657" s="4"/>
      <c r="X657" s="4"/>
      <c r="Y657" s="4"/>
      <c r="Z657" s="4"/>
    </row>
    <row r="658" ht="15.75" customHeight="1">
      <c r="A658" s="4"/>
      <c r="B658" s="4"/>
      <c r="C658" s="13"/>
      <c r="D658" s="4"/>
      <c r="E658" s="4"/>
      <c r="F658" s="4"/>
      <c r="G658" s="4"/>
      <c r="H658" s="4"/>
      <c r="I658" s="4"/>
      <c r="J658" s="4"/>
      <c r="K658" s="4"/>
      <c r="L658" s="4"/>
      <c r="M658" s="4"/>
      <c r="N658" s="13"/>
      <c r="O658" s="4"/>
      <c r="P658" s="4"/>
      <c r="Q658" s="4"/>
      <c r="R658" s="4"/>
      <c r="S658" s="4"/>
      <c r="T658" s="4"/>
      <c r="U658" s="4"/>
      <c r="V658" s="4"/>
      <c r="W658" s="4"/>
      <c r="X658" s="4"/>
      <c r="Y658" s="4"/>
      <c r="Z658" s="4"/>
    </row>
    <row r="659" ht="15.75" customHeight="1">
      <c r="A659" s="4"/>
      <c r="B659" s="4"/>
      <c r="C659" s="13"/>
      <c r="D659" s="4"/>
      <c r="E659" s="4"/>
      <c r="F659" s="4"/>
      <c r="G659" s="4"/>
      <c r="H659" s="4"/>
      <c r="I659" s="4"/>
      <c r="J659" s="4"/>
      <c r="K659" s="4"/>
      <c r="L659" s="4"/>
      <c r="M659" s="4"/>
      <c r="N659" s="13"/>
      <c r="O659" s="4"/>
      <c r="P659" s="4"/>
      <c r="Q659" s="4"/>
      <c r="R659" s="4"/>
      <c r="S659" s="4"/>
      <c r="T659" s="4"/>
      <c r="U659" s="4"/>
      <c r="V659" s="4"/>
      <c r="W659" s="4"/>
      <c r="X659" s="4"/>
      <c r="Y659" s="4"/>
      <c r="Z659" s="4"/>
    </row>
    <row r="660" ht="15.75" customHeight="1">
      <c r="A660" s="4"/>
      <c r="B660" s="4"/>
      <c r="C660" s="13"/>
      <c r="D660" s="4"/>
      <c r="E660" s="4"/>
      <c r="F660" s="4"/>
      <c r="G660" s="4"/>
      <c r="H660" s="4"/>
      <c r="I660" s="4"/>
      <c r="J660" s="4"/>
      <c r="K660" s="4"/>
      <c r="L660" s="4"/>
      <c r="M660" s="4"/>
      <c r="N660" s="13"/>
      <c r="O660" s="4"/>
      <c r="P660" s="4"/>
      <c r="Q660" s="4"/>
      <c r="R660" s="4"/>
      <c r="S660" s="4"/>
      <c r="T660" s="4"/>
      <c r="U660" s="4"/>
      <c r="V660" s="4"/>
      <c r="W660" s="4"/>
      <c r="X660" s="4"/>
      <c r="Y660" s="4"/>
      <c r="Z660" s="4"/>
    </row>
    <row r="661" ht="15.75" customHeight="1">
      <c r="A661" s="4"/>
      <c r="B661" s="4"/>
      <c r="C661" s="13"/>
      <c r="D661" s="4"/>
      <c r="E661" s="4"/>
      <c r="F661" s="4"/>
      <c r="G661" s="4"/>
      <c r="H661" s="4"/>
      <c r="I661" s="4"/>
      <c r="J661" s="4"/>
      <c r="K661" s="4"/>
      <c r="L661" s="4"/>
      <c r="M661" s="4"/>
      <c r="N661" s="13"/>
      <c r="O661" s="4"/>
      <c r="P661" s="4"/>
      <c r="Q661" s="4"/>
      <c r="R661" s="4"/>
      <c r="S661" s="4"/>
      <c r="T661" s="4"/>
      <c r="U661" s="4"/>
      <c r="V661" s="4"/>
      <c r="W661" s="4"/>
      <c r="X661" s="4"/>
      <c r="Y661" s="4"/>
      <c r="Z661" s="4"/>
    </row>
    <row r="662" ht="15.75" customHeight="1">
      <c r="A662" s="4"/>
      <c r="B662" s="4"/>
      <c r="C662" s="13"/>
      <c r="D662" s="4"/>
      <c r="E662" s="4"/>
      <c r="F662" s="4"/>
      <c r="G662" s="4"/>
      <c r="H662" s="4"/>
      <c r="I662" s="4"/>
      <c r="J662" s="4"/>
      <c r="K662" s="4"/>
      <c r="L662" s="4"/>
      <c r="M662" s="4"/>
      <c r="N662" s="13"/>
      <c r="O662" s="4"/>
      <c r="P662" s="4"/>
      <c r="Q662" s="4"/>
      <c r="R662" s="4"/>
      <c r="S662" s="4"/>
      <c r="T662" s="4"/>
      <c r="U662" s="4"/>
      <c r="V662" s="4"/>
      <c r="W662" s="4"/>
      <c r="X662" s="4"/>
      <c r="Y662" s="4"/>
      <c r="Z662" s="4"/>
    </row>
    <row r="663" ht="15.75" customHeight="1">
      <c r="A663" s="4"/>
      <c r="B663" s="4"/>
      <c r="C663" s="13"/>
      <c r="D663" s="4"/>
      <c r="E663" s="4"/>
      <c r="F663" s="4"/>
      <c r="G663" s="4"/>
      <c r="H663" s="4"/>
      <c r="I663" s="4"/>
      <c r="J663" s="4"/>
      <c r="K663" s="4"/>
      <c r="L663" s="4"/>
      <c r="M663" s="4"/>
      <c r="N663" s="13"/>
      <c r="O663" s="4"/>
      <c r="P663" s="4"/>
      <c r="Q663" s="4"/>
      <c r="R663" s="4"/>
      <c r="S663" s="4"/>
      <c r="T663" s="4"/>
      <c r="U663" s="4"/>
      <c r="V663" s="4"/>
      <c r="W663" s="4"/>
      <c r="X663" s="4"/>
      <c r="Y663" s="4"/>
      <c r="Z663" s="4"/>
    </row>
    <row r="664" ht="15.75" customHeight="1">
      <c r="A664" s="4"/>
      <c r="B664" s="4"/>
      <c r="C664" s="13"/>
      <c r="D664" s="4"/>
      <c r="E664" s="4"/>
      <c r="F664" s="4"/>
      <c r="G664" s="4"/>
      <c r="H664" s="4"/>
      <c r="I664" s="4"/>
      <c r="J664" s="4"/>
      <c r="K664" s="4"/>
      <c r="L664" s="4"/>
      <c r="M664" s="4"/>
      <c r="N664" s="13"/>
      <c r="O664" s="4"/>
      <c r="P664" s="4"/>
      <c r="Q664" s="4"/>
      <c r="R664" s="4"/>
      <c r="S664" s="4"/>
      <c r="T664" s="4"/>
      <c r="U664" s="4"/>
      <c r="V664" s="4"/>
      <c r="W664" s="4"/>
      <c r="X664" s="4"/>
      <c r="Y664" s="4"/>
      <c r="Z664" s="4"/>
    </row>
    <row r="665" ht="15.75" customHeight="1">
      <c r="A665" s="4"/>
      <c r="B665" s="4"/>
      <c r="C665" s="13"/>
      <c r="D665" s="4"/>
      <c r="E665" s="4"/>
      <c r="F665" s="4"/>
      <c r="G665" s="4"/>
      <c r="H665" s="4"/>
      <c r="I665" s="4"/>
      <c r="J665" s="4"/>
      <c r="K665" s="4"/>
      <c r="L665" s="4"/>
      <c r="M665" s="4"/>
      <c r="N665" s="13"/>
      <c r="O665" s="4"/>
      <c r="P665" s="4"/>
      <c r="Q665" s="4"/>
      <c r="R665" s="4"/>
      <c r="S665" s="4"/>
      <c r="T665" s="4"/>
      <c r="U665" s="4"/>
      <c r="V665" s="4"/>
      <c r="W665" s="4"/>
      <c r="X665" s="4"/>
      <c r="Y665" s="4"/>
      <c r="Z665" s="4"/>
    </row>
    <row r="666" ht="15.75" customHeight="1">
      <c r="A666" s="4"/>
      <c r="B666" s="4"/>
      <c r="C666" s="13"/>
      <c r="D666" s="4"/>
      <c r="E666" s="4"/>
      <c r="F666" s="4"/>
      <c r="G666" s="4"/>
      <c r="H666" s="4"/>
      <c r="I666" s="4"/>
      <c r="J666" s="4"/>
      <c r="K666" s="4"/>
      <c r="L666" s="4"/>
      <c r="M666" s="4"/>
      <c r="N666" s="13"/>
      <c r="O666" s="4"/>
      <c r="P666" s="4"/>
      <c r="Q666" s="4"/>
      <c r="R666" s="4"/>
      <c r="S666" s="4"/>
      <c r="T666" s="4"/>
      <c r="U666" s="4"/>
      <c r="V666" s="4"/>
      <c r="W666" s="4"/>
      <c r="X666" s="4"/>
      <c r="Y666" s="4"/>
      <c r="Z666" s="4"/>
    </row>
    <row r="667" ht="15.75" customHeight="1">
      <c r="A667" s="4"/>
      <c r="B667" s="4"/>
      <c r="C667" s="13"/>
      <c r="D667" s="4"/>
      <c r="E667" s="4"/>
      <c r="F667" s="4"/>
      <c r="G667" s="4"/>
      <c r="H667" s="4"/>
      <c r="I667" s="4"/>
      <c r="J667" s="4"/>
      <c r="K667" s="4"/>
      <c r="L667" s="4"/>
      <c r="M667" s="4"/>
      <c r="N667" s="13"/>
      <c r="O667" s="4"/>
      <c r="P667" s="4"/>
      <c r="Q667" s="4"/>
      <c r="R667" s="4"/>
      <c r="S667" s="4"/>
      <c r="T667" s="4"/>
      <c r="U667" s="4"/>
      <c r="V667" s="4"/>
      <c r="W667" s="4"/>
      <c r="X667" s="4"/>
      <c r="Y667" s="4"/>
      <c r="Z667" s="4"/>
    </row>
    <row r="668" ht="15.75" customHeight="1">
      <c r="A668" s="4"/>
      <c r="B668" s="4"/>
      <c r="C668" s="13"/>
      <c r="D668" s="4"/>
      <c r="E668" s="4"/>
      <c r="F668" s="4"/>
      <c r="G668" s="4"/>
      <c r="H668" s="4"/>
      <c r="I668" s="4"/>
      <c r="J668" s="4"/>
      <c r="K668" s="4"/>
      <c r="L668" s="4"/>
      <c r="M668" s="4"/>
      <c r="N668" s="13"/>
      <c r="O668" s="4"/>
      <c r="P668" s="4"/>
      <c r="Q668" s="4"/>
      <c r="R668" s="4"/>
      <c r="S668" s="4"/>
      <c r="T668" s="4"/>
      <c r="U668" s="4"/>
      <c r="V668" s="4"/>
      <c r="W668" s="4"/>
      <c r="X668" s="4"/>
      <c r="Y668" s="4"/>
      <c r="Z668" s="4"/>
    </row>
    <row r="669" ht="15.75" customHeight="1">
      <c r="A669" s="4"/>
      <c r="B669" s="4"/>
      <c r="C669" s="13"/>
      <c r="D669" s="4"/>
      <c r="E669" s="4"/>
      <c r="F669" s="4"/>
      <c r="G669" s="4"/>
      <c r="H669" s="4"/>
      <c r="I669" s="4"/>
      <c r="J669" s="4"/>
      <c r="K669" s="4"/>
      <c r="L669" s="4"/>
      <c r="M669" s="4"/>
      <c r="N669" s="13"/>
      <c r="O669" s="4"/>
      <c r="P669" s="4"/>
      <c r="Q669" s="4"/>
      <c r="R669" s="4"/>
      <c r="S669" s="4"/>
      <c r="T669" s="4"/>
      <c r="U669" s="4"/>
      <c r="V669" s="4"/>
      <c r="W669" s="4"/>
      <c r="X669" s="4"/>
      <c r="Y669" s="4"/>
      <c r="Z669" s="4"/>
    </row>
    <row r="670" ht="15.75" customHeight="1">
      <c r="A670" s="4"/>
      <c r="B670" s="4"/>
      <c r="C670" s="13"/>
      <c r="D670" s="4"/>
      <c r="E670" s="4"/>
      <c r="F670" s="4"/>
      <c r="G670" s="4"/>
      <c r="H670" s="4"/>
      <c r="I670" s="4"/>
      <c r="J670" s="4"/>
      <c r="K670" s="4"/>
      <c r="L670" s="4"/>
      <c r="M670" s="4"/>
      <c r="N670" s="13"/>
      <c r="O670" s="4"/>
      <c r="P670" s="4"/>
      <c r="Q670" s="4"/>
      <c r="R670" s="4"/>
      <c r="S670" s="4"/>
      <c r="T670" s="4"/>
      <c r="U670" s="4"/>
      <c r="V670" s="4"/>
      <c r="W670" s="4"/>
      <c r="X670" s="4"/>
      <c r="Y670" s="4"/>
      <c r="Z670" s="4"/>
    </row>
    <row r="671" ht="15.75" customHeight="1">
      <c r="A671" s="4"/>
      <c r="B671" s="4"/>
      <c r="C671" s="13"/>
      <c r="D671" s="4"/>
      <c r="E671" s="4"/>
      <c r="F671" s="4"/>
      <c r="G671" s="4"/>
      <c r="H671" s="4"/>
      <c r="I671" s="4"/>
      <c r="J671" s="4"/>
      <c r="K671" s="4"/>
      <c r="L671" s="4"/>
      <c r="M671" s="4"/>
      <c r="N671" s="13"/>
      <c r="O671" s="4"/>
      <c r="P671" s="4"/>
      <c r="Q671" s="4"/>
      <c r="R671" s="4"/>
      <c r="S671" s="4"/>
      <c r="T671" s="4"/>
      <c r="U671" s="4"/>
      <c r="V671" s="4"/>
      <c r="W671" s="4"/>
      <c r="X671" s="4"/>
      <c r="Y671" s="4"/>
      <c r="Z671" s="4"/>
    </row>
    <row r="672" ht="15.75" customHeight="1">
      <c r="A672" s="4"/>
      <c r="B672" s="4"/>
      <c r="C672" s="13"/>
      <c r="D672" s="4"/>
      <c r="E672" s="4"/>
      <c r="F672" s="4"/>
      <c r="G672" s="4"/>
      <c r="H672" s="4"/>
      <c r="I672" s="4"/>
      <c r="J672" s="4"/>
      <c r="K672" s="4"/>
      <c r="L672" s="4"/>
      <c r="M672" s="4"/>
      <c r="N672" s="13"/>
      <c r="O672" s="4"/>
      <c r="P672" s="4"/>
      <c r="Q672" s="4"/>
      <c r="R672" s="4"/>
      <c r="S672" s="4"/>
      <c r="T672" s="4"/>
      <c r="U672" s="4"/>
      <c r="V672" s="4"/>
      <c r="W672" s="4"/>
      <c r="X672" s="4"/>
      <c r="Y672" s="4"/>
      <c r="Z672" s="4"/>
    </row>
    <row r="673" ht="15.75" customHeight="1">
      <c r="A673" s="4"/>
      <c r="B673" s="4"/>
      <c r="C673" s="13"/>
      <c r="D673" s="4"/>
      <c r="E673" s="4"/>
      <c r="F673" s="4"/>
      <c r="G673" s="4"/>
      <c r="H673" s="4"/>
      <c r="I673" s="4"/>
      <c r="J673" s="4"/>
      <c r="K673" s="4"/>
      <c r="L673" s="4"/>
      <c r="M673" s="4"/>
      <c r="N673" s="13"/>
      <c r="O673" s="4"/>
      <c r="P673" s="4"/>
      <c r="Q673" s="4"/>
      <c r="R673" s="4"/>
      <c r="S673" s="4"/>
      <c r="T673" s="4"/>
      <c r="U673" s="4"/>
      <c r="V673" s="4"/>
      <c r="W673" s="4"/>
      <c r="X673" s="4"/>
      <c r="Y673" s="4"/>
      <c r="Z673" s="4"/>
    </row>
    <row r="674" ht="15.75" customHeight="1">
      <c r="A674" s="4"/>
      <c r="B674" s="4"/>
      <c r="C674" s="13"/>
      <c r="D674" s="4"/>
      <c r="E674" s="4"/>
      <c r="F674" s="4"/>
      <c r="G674" s="4"/>
      <c r="H674" s="4"/>
      <c r="I674" s="4"/>
      <c r="J674" s="4"/>
      <c r="K674" s="4"/>
      <c r="L674" s="4"/>
      <c r="M674" s="4"/>
      <c r="N674" s="13"/>
      <c r="O674" s="4"/>
      <c r="P674" s="4"/>
      <c r="Q674" s="4"/>
      <c r="R674" s="4"/>
      <c r="S674" s="4"/>
      <c r="T674" s="4"/>
      <c r="U674" s="4"/>
      <c r="V674" s="4"/>
      <c r="W674" s="4"/>
      <c r="X674" s="4"/>
      <c r="Y674" s="4"/>
      <c r="Z674" s="4"/>
    </row>
    <row r="675" ht="15.75" customHeight="1">
      <c r="A675" s="4"/>
      <c r="B675" s="4"/>
      <c r="C675" s="13"/>
      <c r="D675" s="4"/>
      <c r="E675" s="4"/>
      <c r="F675" s="4"/>
      <c r="G675" s="4"/>
      <c r="H675" s="4"/>
      <c r="I675" s="4"/>
      <c r="J675" s="4"/>
      <c r="K675" s="4"/>
      <c r="L675" s="4"/>
      <c r="M675" s="4"/>
      <c r="N675" s="13"/>
      <c r="O675" s="4"/>
      <c r="P675" s="4"/>
      <c r="Q675" s="4"/>
      <c r="R675" s="4"/>
      <c r="S675" s="4"/>
      <c r="T675" s="4"/>
      <c r="U675" s="4"/>
      <c r="V675" s="4"/>
      <c r="W675" s="4"/>
      <c r="X675" s="4"/>
      <c r="Y675" s="4"/>
      <c r="Z675" s="4"/>
    </row>
    <row r="676" ht="15.75" customHeight="1">
      <c r="A676" s="4"/>
      <c r="B676" s="4"/>
      <c r="C676" s="13"/>
      <c r="D676" s="4"/>
      <c r="E676" s="4"/>
      <c r="F676" s="4"/>
      <c r="G676" s="4"/>
      <c r="H676" s="4"/>
      <c r="I676" s="4"/>
      <c r="J676" s="4"/>
      <c r="K676" s="4"/>
      <c r="L676" s="4"/>
      <c r="M676" s="4"/>
      <c r="N676" s="13"/>
      <c r="O676" s="4"/>
      <c r="P676" s="4"/>
      <c r="Q676" s="4"/>
      <c r="R676" s="4"/>
      <c r="S676" s="4"/>
      <c r="T676" s="4"/>
      <c r="U676" s="4"/>
      <c r="V676" s="4"/>
      <c r="W676" s="4"/>
      <c r="X676" s="4"/>
      <c r="Y676" s="4"/>
      <c r="Z676" s="4"/>
    </row>
    <row r="677" ht="15.75" customHeight="1">
      <c r="A677" s="4"/>
      <c r="B677" s="4"/>
      <c r="C677" s="13"/>
      <c r="D677" s="4"/>
      <c r="E677" s="4"/>
      <c r="F677" s="4"/>
      <c r="G677" s="4"/>
      <c r="H677" s="4"/>
      <c r="I677" s="4"/>
      <c r="J677" s="4"/>
      <c r="K677" s="4"/>
      <c r="L677" s="4"/>
      <c r="M677" s="4"/>
      <c r="N677" s="13"/>
      <c r="O677" s="4"/>
      <c r="P677" s="4"/>
      <c r="Q677" s="4"/>
      <c r="R677" s="4"/>
      <c r="S677" s="4"/>
      <c r="T677" s="4"/>
      <c r="U677" s="4"/>
      <c r="V677" s="4"/>
      <c r="W677" s="4"/>
      <c r="X677" s="4"/>
      <c r="Y677" s="4"/>
      <c r="Z677" s="4"/>
    </row>
    <row r="678" ht="15.75" customHeight="1">
      <c r="A678" s="4"/>
      <c r="B678" s="4"/>
      <c r="C678" s="13"/>
      <c r="D678" s="4"/>
      <c r="E678" s="4"/>
      <c r="F678" s="4"/>
      <c r="G678" s="4"/>
      <c r="H678" s="4"/>
      <c r="I678" s="4"/>
      <c r="J678" s="4"/>
      <c r="K678" s="4"/>
      <c r="L678" s="4"/>
      <c r="M678" s="4"/>
      <c r="N678" s="13"/>
      <c r="O678" s="4"/>
      <c r="P678" s="4"/>
      <c r="Q678" s="4"/>
      <c r="R678" s="4"/>
      <c r="S678" s="4"/>
      <c r="T678" s="4"/>
      <c r="U678" s="4"/>
      <c r="V678" s="4"/>
      <c r="W678" s="4"/>
      <c r="X678" s="4"/>
      <c r="Y678" s="4"/>
      <c r="Z678" s="4"/>
    </row>
    <row r="679" ht="15.75" customHeight="1">
      <c r="A679" s="4"/>
      <c r="B679" s="4"/>
      <c r="C679" s="13"/>
      <c r="D679" s="4"/>
      <c r="E679" s="4"/>
      <c r="F679" s="4"/>
      <c r="G679" s="4"/>
      <c r="H679" s="4"/>
      <c r="I679" s="4"/>
      <c r="J679" s="4"/>
      <c r="K679" s="4"/>
      <c r="L679" s="4"/>
      <c r="M679" s="4"/>
      <c r="N679" s="13"/>
      <c r="O679" s="4"/>
      <c r="P679" s="4"/>
      <c r="Q679" s="4"/>
      <c r="R679" s="4"/>
      <c r="S679" s="4"/>
      <c r="T679" s="4"/>
      <c r="U679" s="4"/>
      <c r="V679" s="4"/>
      <c r="W679" s="4"/>
      <c r="X679" s="4"/>
      <c r="Y679" s="4"/>
      <c r="Z679" s="4"/>
    </row>
    <row r="680" ht="15.75" customHeight="1">
      <c r="A680" s="4"/>
      <c r="B680" s="4"/>
      <c r="C680" s="13"/>
      <c r="D680" s="4"/>
      <c r="E680" s="4"/>
      <c r="F680" s="4"/>
      <c r="G680" s="4"/>
      <c r="H680" s="4"/>
      <c r="I680" s="4"/>
      <c r="J680" s="4"/>
      <c r="K680" s="4"/>
      <c r="L680" s="4"/>
      <c r="M680" s="4"/>
      <c r="N680" s="13"/>
      <c r="O680" s="4"/>
      <c r="P680" s="4"/>
      <c r="Q680" s="4"/>
      <c r="R680" s="4"/>
      <c r="S680" s="4"/>
      <c r="T680" s="4"/>
      <c r="U680" s="4"/>
      <c r="V680" s="4"/>
      <c r="W680" s="4"/>
      <c r="X680" s="4"/>
      <c r="Y680" s="4"/>
      <c r="Z680" s="4"/>
    </row>
    <row r="681" ht="15.75" customHeight="1">
      <c r="A681" s="4"/>
      <c r="B681" s="4"/>
      <c r="C681" s="13"/>
      <c r="D681" s="4"/>
      <c r="E681" s="4"/>
      <c r="F681" s="4"/>
      <c r="G681" s="4"/>
      <c r="H681" s="4"/>
      <c r="I681" s="4"/>
      <c r="J681" s="4"/>
      <c r="K681" s="4"/>
      <c r="L681" s="4"/>
      <c r="M681" s="4"/>
      <c r="N681" s="13"/>
      <c r="O681" s="4"/>
      <c r="P681" s="4"/>
      <c r="Q681" s="4"/>
      <c r="R681" s="4"/>
      <c r="S681" s="4"/>
      <c r="T681" s="4"/>
      <c r="U681" s="4"/>
      <c r="V681" s="4"/>
      <c r="W681" s="4"/>
      <c r="X681" s="4"/>
      <c r="Y681" s="4"/>
      <c r="Z681" s="4"/>
    </row>
    <row r="682" ht="15.75" customHeight="1">
      <c r="A682" s="4"/>
      <c r="B682" s="4"/>
      <c r="C682" s="13"/>
      <c r="D682" s="4"/>
      <c r="E682" s="4"/>
      <c r="F682" s="4"/>
      <c r="G682" s="4"/>
      <c r="H682" s="4"/>
      <c r="I682" s="4"/>
      <c r="J682" s="4"/>
      <c r="K682" s="4"/>
      <c r="L682" s="4"/>
      <c r="M682" s="4"/>
      <c r="N682" s="13"/>
      <c r="O682" s="4"/>
      <c r="P682" s="4"/>
      <c r="Q682" s="4"/>
      <c r="R682" s="4"/>
      <c r="S682" s="4"/>
      <c r="T682" s="4"/>
      <c r="U682" s="4"/>
      <c r="V682" s="4"/>
      <c r="W682" s="4"/>
      <c r="X682" s="4"/>
      <c r="Y682" s="4"/>
      <c r="Z682" s="4"/>
    </row>
    <row r="683" ht="15.75" customHeight="1">
      <c r="A683" s="4"/>
      <c r="B683" s="4"/>
      <c r="C683" s="13"/>
      <c r="D683" s="4"/>
      <c r="E683" s="4"/>
      <c r="F683" s="4"/>
      <c r="G683" s="4"/>
      <c r="H683" s="4"/>
      <c r="I683" s="4"/>
      <c r="J683" s="4"/>
      <c r="K683" s="4"/>
      <c r="L683" s="4"/>
      <c r="M683" s="4"/>
      <c r="N683" s="13"/>
      <c r="O683" s="4"/>
      <c r="P683" s="4"/>
      <c r="Q683" s="4"/>
      <c r="R683" s="4"/>
      <c r="S683" s="4"/>
      <c r="T683" s="4"/>
      <c r="U683" s="4"/>
      <c r="V683" s="4"/>
      <c r="W683" s="4"/>
      <c r="X683" s="4"/>
      <c r="Y683" s="4"/>
      <c r="Z683" s="4"/>
    </row>
    <row r="684" ht="15.75" customHeight="1">
      <c r="A684" s="4"/>
      <c r="B684" s="4"/>
      <c r="C684" s="13"/>
      <c r="D684" s="4"/>
      <c r="E684" s="4"/>
      <c r="F684" s="4"/>
      <c r="G684" s="4"/>
      <c r="H684" s="4"/>
      <c r="I684" s="4"/>
      <c r="J684" s="4"/>
      <c r="K684" s="4"/>
      <c r="L684" s="4"/>
      <c r="M684" s="4"/>
      <c r="N684" s="13"/>
      <c r="O684" s="4"/>
      <c r="P684" s="4"/>
      <c r="Q684" s="4"/>
      <c r="R684" s="4"/>
      <c r="S684" s="4"/>
      <c r="T684" s="4"/>
      <c r="U684" s="4"/>
      <c r="V684" s="4"/>
      <c r="W684" s="4"/>
      <c r="X684" s="4"/>
      <c r="Y684" s="4"/>
      <c r="Z684" s="4"/>
    </row>
    <row r="685" ht="15.75" customHeight="1">
      <c r="A685" s="4"/>
      <c r="B685" s="4"/>
      <c r="C685" s="13"/>
      <c r="D685" s="4"/>
      <c r="E685" s="4"/>
      <c r="F685" s="4"/>
      <c r="G685" s="4"/>
      <c r="H685" s="4"/>
      <c r="I685" s="4"/>
      <c r="J685" s="4"/>
      <c r="K685" s="4"/>
      <c r="L685" s="4"/>
      <c r="M685" s="4"/>
      <c r="N685" s="13"/>
      <c r="O685" s="4"/>
      <c r="P685" s="4"/>
      <c r="Q685" s="4"/>
      <c r="R685" s="4"/>
      <c r="S685" s="4"/>
      <c r="T685" s="4"/>
      <c r="U685" s="4"/>
      <c r="V685" s="4"/>
      <c r="W685" s="4"/>
      <c r="X685" s="4"/>
      <c r="Y685" s="4"/>
      <c r="Z685" s="4"/>
    </row>
    <row r="686" ht="15.75" customHeight="1">
      <c r="A686" s="4"/>
      <c r="B686" s="4"/>
      <c r="C686" s="13"/>
      <c r="D686" s="4"/>
      <c r="E686" s="4"/>
      <c r="F686" s="4"/>
      <c r="G686" s="4"/>
      <c r="H686" s="4"/>
      <c r="I686" s="4"/>
      <c r="J686" s="4"/>
      <c r="K686" s="4"/>
      <c r="L686" s="4"/>
      <c r="M686" s="4"/>
      <c r="N686" s="13"/>
      <c r="O686" s="4"/>
      <c r="P686" s="4"/>
      <c r="Q686" s="4"/>
      <c r="R686" s="4"/>
      <c r="S686" s="4"/>
      <c r="T686" s="4"/>
      <c r="U686" s="4"/>
      <c r="V686" s="4"/>
      <c r="W686" s="4"/>
      <c r="X686" s="4"/>
      <c r="Y686" s="4"/>
      <c r="Z686" s="4"/>
    </row>
    <row r="687" ht="15.75" customHeight="1">
      <c r="A687" s="4"/>
      <c r="B687" s="4"/>
      <c r="C687" s="13"/>
      <c r="D687" s="4"/>
      <c r="E687" s="4"/>
      <c r="F687" s="4"/>
      <c r="G687" s="4"/>
      <c r="H687" s="4"/>
      <c r="I687" s="4"/>
      <c r="J687" s="4"/>
      <c r="K687" s="4"/>
      <c r="L687" s="4"/>
      <c r="M687" s="4"/>
      <c r="N687" s="13"/>
      <c r="O687" s="4"/>
      <c r="P687" s="4"/>
      <c r="Q687" s="4"/>
      <c r="R687" s="4"/>
      <c r="S687" s="4"/>
      <c r="T687" s="4"/>
      <c r="U687" s="4"/>
      <c r="V687" s="4"/>
      <c r="W687" s="4"/>
      <c r="X687" s="4"/>
      <c r="Y687" s="4"/>
      <c r="Z687" s="4"/>
    </row>
    <row r="688" ht="15.75" customHeight="1">
      <c r="A688" s="4"/>
      <c r="B688" s="4"/>
      <c r="C688" s="13"/>
      <c r="D688" s="4"/>
      <c r="E688" s="4"/>
      <c r="F688" s="4"/>
      <c r="G688" s="4"/>
      <c r="H688" s="4"/>
      <c r="I688" s="4"/>
      <c r="J688" s="4"/>
      <c r="K688" s="4"/>
      <c r="L688" s="4"/>
      <c r="M688" s="4"/>
      <c r="N688" s="13"/>
      <c r="O688" s="4"/>
      <c r="P688" s="4"/>
      <c r="Q688" s="4"/>
      <c r="R688" s="4"/>
      <c r="S688" s="4"/>
      <c r="T688" s="4"/>
      <c r="U688" s="4"/>
      <c r="V688" s="4"/>
      <c r="W688" s="4"/>
      <c r="X688" s="4"/>
      <c r="Y688" s="4"/>
      <c r="Z688" s="4"/>
    </row>
    <row r="689" ht="15.75" customHeight="1">
      <c r="A689" s="4"/>
      <c r="B689" s="4"/>
      <c r="C689" s="13"/>
      <c r="D689" s="4"/>
      <c r="E689" s="4"/>
      <c r="F689" s="4"/>
      <c r="G689" s="4"/>
      <c r="H689" s="4"/>
      <c r="I689" s="4"/>
      <c r="J689" s="4"/>
      <c r="K689" s="4"/>
      <c r="L689" s="4"/>
      <c r="M689" s="4"/>
      <c r="N689" s="13"/>
      <c r="O689" s="4"/>
      <c r="P689" s="4"/>
      <c r="Q689" s="4"/>
      <c r="R689" s="4"/>
      <c r="S689" s="4"/>
      <c r="T689" s="4"/>
      <c r="U689" s="4"/>
      <c r="V689" s="4"/>
      <c r="W689" s="4"/>
      <c r="X689" s="4"/>
      <c r="Y689" s="4"/>
      <c r="Z689" s="4"/>
    </row>
    <row r="690" ht="15.75" customHeight="1">
      <c r="A690" s="4"/>
      <c r="B690" s="4"/>
      <c r="C690" s="13"/>
      <c r="D690" s="4"/>
      <c r="E690" s="4"/>
      <c r="F690" s="4"/>
      <c r="G690" s="4"/>
      <c r="H690" s="4"/>
      <c r="I690" s="4"/>
      <c r="J690" s="4"/>
      <c r="K690" s="4"/>
      <c r="L690" s="4"/>
      <c r="M690" s="4"/>
      <c r="N690" s="13"/>
      <c r="O690" s="4"/>
      <c r="P690" s="4"/>
      <c r="Q690" s="4"/>
      <c r="R690" s="4"/>
      <c r="S690" s="4"/>
      <c r="T690" s="4"/>
      <c r="U690" s="4"/>
      <c r="V690" s="4"/>
      <c r="W690" s="4"/>
      <c r="X690" s="4"/>
      <c r="Y690" s="4"/>
      <c r="Z690" s="4"/>
    </row>
    <row r="691" ht="15.75" customHeight="1">
      <c r="A691" s="4"/>
      <c r="B691" s="4"/>
      <c r="C691" s="13"/>
      <c r="D691" s="4"/>
      <c r="E691" s="4"/>
      <c r="F691" s="4"/>
      <c r="G691" s="4"/>
      <c r="H691" s="4"/>
      <c r="I691" s="4"/>
      <c r="J691" s="4"/>
      <c r="K691" s="4"/>
      <c r="L691" s="4"/>
      <c r="M691" s="4"/>
      <c r="N691" s="13"/>
      <c r="O691" s="4"/>
      <c r="P691" s="4"/>
      <c r="Q691" s="4"/>
      <c r="R691" s="4"/>
      <c r="S691" s="4"/>
      <c r="T691" s="4"/>
      <c r="U691" s="4"/>
      <c r="V691" s="4"/>
      <c r="W691" s="4"/>
      <c r="X691" s="4"/>
      <c r="Y691" s="4"/>
      <c r="Z691" s="4"/>
    </row>
    <row r="692" ht="15.75" customHeight="1">
      <c r="A692" s="4"/>
      <c r="B692" s="4"/>
      <c r="C692" s="13"/>
      <c r="D692" s="4"/>
      <c r="E692" s="4"/>
      <c r="F692" s="4"/>
      <c r="G692" s="4"/>
      <c r="H692" s="4"/>
      <c r="I692" s="4"/>
      <c r="J692" s="4"/>
      <c r="K692" s="4"/>
      <c r="L692" s="4"/>
      <c r="M692" s="4"/>
      <c r="N692" s="13"/>
      <c r="O692" s="4"/>
      <c r="P692" s="4"/>
      <c r="Q692" s="4"/>
      <c r="R692" s="4"/>
      <c r="S692" s="4"/>
      <c r="T692" s="4"/>
      <c r="U692" s="4"/>
      <c r="V692" s="4"/>
      <c r="W692" s="4"/>
      <c r="X692" s="4"/>
      <c r="Y692" s="4"/>
      <c r="Z692" s="4"/>
    </row>
    <row r="693" ht="15.75" customHeight="1">
      <c r="A693" s="4"/>
      <c r="B693" s="4"/>
      <c r="C693" s="13"/>
      <c r="D693" s="4"/>
      <c r="E693" s="4"/>
      <c r="F693" s="4"/>
      <c r="G693" s="4"/>
      <c r="H693" s="4"/>
      <c r="I693" s="4"/>
      <c r="J693" s="4"/>
      <c r="K693" s="4"/>
      <c r="L693" s="4"/>
      <c r="M693" s="4"/>
      <c r="N693" s="13"/>
      <c r="O693" s="4"/>
      <c r="P693" s="4"/>
      <c r="Q693" s="4"/>
      <c r="R693" s="4"/>
      <c r="S693" s="4"/>
      <c r="T693" s="4"/>
      <c r="U693" s="4"/>
      <c r="V693" s="4"/>
      <c r="W693" s="4"/>
      <c r="X693" s="4"/>
      <c r="Y693" s="4"/>
      <c r="Z693" s="4"/>
    </row>
    <row r="694" ht="15.75" customHeight="1">
      <c r="A694" s="4"/>
      <c r="B694" s="4"/>
      <c r="C694" s="13"/>
      <c r="D694" s="4"/>
      <c r="E694" s="4"/>
      <c r="F694" s="4"/>
      <c r="G694" s="4"/>
      <c r="H694" s="4"/>
      <c r="I694" s="4"/>
      <c r="J694" s="4"/>
      <c r="K694" s="4"/>
      <c r="L694" s="4"/>
      <c r="M694" s="4"/>
      <c r="N694" s="13"/>
      <c r="O694" s="4"/>
      <c r="P694" s="4"/>
      <c r="Q694" s="4"/>
      <c r="R694" s="4"/>
      <c r="S694" s="4"/>
      <c r="T694" s="4"/>
      <c r="U694" s="4"/>
      <c r="V694" s="4"/>
      <c r="W694" s="4"/>
      <c r="X694" s="4"/>
      <c r="Y694" s="4"/>
      <c r="Z694" s="4"/>
    </row>
    <row r="695" ht="15.75" customHeight="1">
      <c r="A695" s="4"/>
      <c r="B695" s="4"/>
      <c r="C695" s="13"/>
      <c r="D695" s="4"/>
      <c r="E695" s="4"/>
      <c r="F695" s="4"/>
      <c r="G695" s="4"/>
      <c r="H695" s="4"/>
      <c r="I695" s="4"/>
      <c r="J695" s="4"/>
      <c r="K695" s="4"/>
      <c r="L695" s="4"/>
      <c r="M695" s="4"/>
      <c r="N695" s="13"/>
      <c r="O695" s="4"/>
      <c r="P695" s="4"/>
      <c r="Q695" s="4"/>
      <c r="R695" s="4"/>
      <c r="S695" s="4"/>
      <c r="T695" s="4"/>
      <c r="U695" s="4"/>
      <c r="V695" s="4"/>
      <c r="W695" s="4"/>
      <c r="X695" s="4"/>
      <c r="Y695" s="4"/>
      <c r="Z695" s="4"/>
    </row>
    <row r="696" ht="15.75" customHeight="1">
      <c r="A696" s="4"/>
      <c r="B696" s="4"/>
      <c r="C696" s="13"/>
      <c r="D696" s="4"/>
      <c r="E696" s="4"/>
      <c r="F696" s="4"/>
      <c r="G696" s="4"/>
      <c r="H696" s="4"/>
      <c r="I696" s="4"/>
      <c r="J696" s="4"/>
      <c r="K696" s="4"/>
      <c r="L696" s="4"/>
      <c r="M696" s="4"/>
      <c r="N696" s="13"/>
      <c r="O696" s="4"/>
      <c r="P696" s="4"/>
      <c r="Q696" s="4"/>
      <c r="R696" s="4"/>
      <c r="S696" s="4"/>
      <c r="T696" s="4"/>
      <c r="U696" s="4"/>
      <c r="V696" s="4"/>
      <c r="W696" s="4"/>
      <c r="X696" s="4"/>
      <c r="Y696" s="4"/>
      <c r="Z696" s="4"/>
    </row>
    <row r="697" ht="15.75" customHeight="1">
      <c r="A697" s="4"/>
      <c r="B697" s="4"/>
      <c r="C697" s="13"/>
      <c r="D697" s="4"/>
      <c r="E697" s="4"/>
      <c r="F697" s="4"/>
      <c r="G697" s="4"/>
      <c r="H697" s="4"/>
      <c r="I697" s="4"/>
      <c r="J697" s="4"/>
      <c r="K697" s="4"/>
      <c r="L697" s="4"/>
      <c r="M697" s="4"/>
      <c r="N697" s="13"/>
      <c r="O697" s="4"/>
      <c r="P697" s="4"/>
      <c r="Q697" s="4"/>
      <c r="R697" s="4"/>
      <c r="S697" s="4"/>
      <c r="T697" s="4"/>
      <c r="U697" s="4"/>
      <c r="V697" s="4"/>
      <c r="W697" s="4"/>
      <c r="X697" s="4"/>
      <c r="Y697" s="4"/>
      <c r="Z697" s="4"/>
    </row>
    <row r="698" ht="15.75" customHeight="1">
      <c r="A698" s="4"/>
      <c r="B698" s="4"/>
      <c r="C698" s="13"/>
      <c r="D698" s="4"/>
      <c r="E698" s="4"/>
      <c r="F698" s="4"/>
      <c r="G698" s="4"/>
      <c r="H698" s="4"/>
      <c r="I698" s="4"/>
      <c r="J698" s="4"/>
      <c r="K698" s="4"/>
      <c r="L698" s="4"/>
      <c r="M698" s="4"/>
      <c r="N698" s="13"/>
      <c r="O698" s="4"/>
      <c r="P698" s="4"/>
      <c r="Q698" s="4"/>
      <c r="R698" s="4"/>
      <c r="S698" s="4"/>
      <c r="T698" s="4"/>
      <c r="U698" s="4"/>
      <c r="V698" s="4"/>
      <c r="W698" s="4"/>
      <c r="X698" s="4"/>
      <c r="Y698" s="4"/>
      <c r="Z698" s="4"/>
    </row>
    <row r="699" ht="15.75" customHeight="1">
      <c r="A699" s="4"/>
      <c r="B699" s="4"/>
      <c r="C699" s="13"/>
      <c r="D699" s="4"/>
      <c r="E699" s="4"/>
      <c r="F699" s="4"/>
      <c r="G699" s="4"/>
      <c r="H699" s="4"/>
      <c r="I699" s="4"/>
      <c r="J699" s="4"/>
      <c r="K699" s="4"/>
      <c r="L699" s="4"/>
      <c r="M699" s="4"/>
      <c r="N699" s="13"/>
      <c r="O699" s="4"/>
      <c r="P699" s="4"/>
      <c r="Q699" s="4"/>
      <c r="R699" s="4"/>
      <c r="S699" s="4"/>
      <c r="T699" s="4"/>
      <c r="U699" s="4"/>
      <c r="V699" s="4"/>
      <c r="W699" s="4"/>
      <c r="X699" s="4"/>
      <c r="Y699" s="4"/>
      <c r="Z699" s="4"/>
    </row>
    <row r="700" ht="15.75" customHeight="1">
      <c r="A700" s="4"/>
      <c r="B700" s="4"/>
      <c r="C700" s="13"/>
      <c r="D700" s="4"/>
      <c r="E700" s="4"/>
      <c r="F700" s="4"/>
      <c r="G700" s="4"/>
      <c r="H700" s="4"/>
      <c r="I700" s="4"/>
      <c r="J700" s="4"/>
      <c r="K700" s="4"/>
      <c r="L700" s="4"/>
      <c r="M700" s="4"/>
      <c r="N700" s="13"/>
      <c r="O700" s="4"/>
      <c r="P700" s="4"/>
      <c r="Q700" s="4"/>
      <c r="R700" s="4"/>
      <c r="S700" s="4"/>
      <c r="T700" s="4"/>
      <c r="U700" s="4"/>
      <c r="V700" s="4"/>
      <c r="W700" s="4"/>
      <c r="X700" s="4"/>
      <c r="Y700" s="4"/>
      <c r="Z700" s="4"/>
    </row>
    <row r="701" ht="15.75" customHeight="1">
      <c r="A701" s="4"/>
      <c r="B701" s="4"/>
      <c r="C701" s="13"/>
      <c r="D701" s="4"/>
      <c r="E701" s="4"/>
      <c r="F701" s="4"/>
      <c r="G701" s="4"/>
      <c r="H701" s="4"/>
      <c r="I701" s="4"/>
      <c r="J701" s="4"/>
      <c r="K701" s="4"/>
      <c r="L701" s="4"/>
      <c r="M701" s="4"/>
      <c r="N701" s="13"/>
      <c r="O701" s="4"/>
      <c r="P701" s="4"/>
      <c r="Q701" s="4"/>
      <c r="R701" s="4"/>
      <c r="S701" s="4"/>
      <c r="T701" s="4"/>
      <c r="U701" s="4"/>
      <c r="V701" s="4"/>
      <c r="W701" s="4"/>
      <c r="X701" s="4"/>
      <c r="Y701" s="4"/>
      <c r="Z701" s="4"/>
    </row>
    <row r="702" ht="15.75" customHeight="1">
      <c r="A702" s="4"/>
      <c r="B702" s="4"/>
      <c r="C702" s="13"/>
      <c r="D702" s="4"/>
      <c r="E702" s="4"/>
      <c r="F702" s="4"/>
      <c r="G702" s="4"/>
      <c r="H702" s="4"/>
      <c r="I702" s="4"/>
      <c r="J702" s="4"/>
      <c r="K702" s="4"/>
      <c r="L702" s="4"/>
      <c r="M702" s="4"/>
      <c r="N702" s="13"/>
      <c r="O702" s="4"/>
      <c r="P702" s="4"/>
      <c r="Q702" s="4"/>
      <c r="R702" s="4"/>
      <c r="S702" s="4"/>
      <c r="T702" s="4"/>
      <c r="U702" s="4"/>
      <c r="V702" s="4"/>
      <c r="W702" s="4"/>
      <c r="X702" s="4"/>
      <c r="Y702" s="4"/>
      <c r="Z702" s="4"/>
    </row>
    <row r="703" ht="15.75" customHeight="1">
      <c r="A703" s="4"/>
      <c r="B703" s="4"/>
      <c r="C703" s="13"/>
      <c r="D703" s="4"/>
      <c r="E703" s="4"/>
      <c r="F703" s="4"/>
      <c r="G703" s="4"/>
      <c r="H703" s="4"/>
      <c r="I703" s="4"/>
      <c r="J703" s="4"/>
      <c r="K703" s="4"/>
      <c r="L703" s="4"/>
      <c r="M703" s="4"/>
      <c r="N703" s="13"/>
      <c r="O703" s="4"/>
      <c r="P703" s="4"/>
      <c r="Q703" s="4"/>
      <c r="R703" s="4"/>
      <c r="S703" s="4"/>
      <c r="T703" s="4"/>
      <c r="U703" s="4"/>
      <c r="V703" s="4"/>
      <c r="W703" s="4"/>
      <c r="X703" s="4"/>
      <c r="Y703" s="4"/>
      <c r="Z703" s="4"/>
    </row>
    <row r="704" ht="15.75" customHeight="1">
      <c r="A704" s="4"/>
      <c r="B704" s="4"/>
      <c r="C704" s="13"/>
      <c r="D704" s="4"/>
      <c r="E704" s="4"/>
      <c r="F704" s="4"/>
      <c r="G704" s="4"/>
      <c r="H704" s="4"/>
      <c r="I704" s="4"/>
      <c r="J704" s="4"/>
      <c r="K704" s="4"/>
      <c r="L704" s="4"/>
      <c r="M704" s="4"/>
      <c r="N704" s="13"/>
      <c r="O704" s="4"/>
      <c r="P704" s="4"/>
      <c r="Q704" s="4"/>
      <c r="R704" s="4"/>
      <c r="S704" s="4"/>
      <c r="T704" s="4"/>
      <c r="U704" s="4"/>
      <c r="V704" s="4"/>
      <c r="W704" s="4"/>
      <c r="X704" s="4"/>
      <c r="Y704" s="4"/>
      <c r="Z704" s="4"/>
    </row>
    <row r="705" ht="15.75" customHeight="1">
      <c r="A705" s="4"/>
      <c r="B705" s="4"/>
      <c r="C705" s="13"/>
      <c r="D705" s="4"/>
      <c r="E705" s="4"/>
      <c r="F705" s="4"/>
      <c r="G705" s="4"/>
      <c r="H705" s="4"/>
      <c r="I705" s="4"/>
      <c r="J705" s="4"/>
      <c r="K705" s="4"/>
      <c r="L705" s="4"/>
      <c r="M705" s="4"/>
      <c r="N705" s="13"/>
      <c r="O705" s="4"/>
      <c r="P705" s="4"/>
      <c r="Q705" s="4"/>
      <c r="R705" s="4"/>
      <c r="S705" s="4"/>
      <c r="T705" s="4"/>
      <c r="U705" s="4"/>
      <c r="V705" s="4"/>
      <c r="W705" s="4"/>
      <c r="X705" s="4"/>
      <c r="Y705" s="4"/>
      <c r="Z705" s="4"/>
    </row>
    <row r="706" ht="15.75" customHeight="1">
      <c r="A706" s="4"/>
      <c r="B706" s="4"/>
      <c r="C706" s="13"/>
      <c r="D706" s="4"/>
      <c r="E706" s="4"/>
      <c r="F706" s="4"/>
      <c r="G706" s="4"/>
      <c r="H706" s="4"/>
      <c r="I706" s="4"/>
      <c r="J706" s="4"/>
      <c r="K706" s="4"/>
      <c r="L706" s="4"/>
      <c r="M706" s="4"/>
      <c r="N706" s="13"/>
      <c r="O706" s="4"/>
      <c r="P706" s="4"/>
      <c r="Q706" s="4"/>
      <c r="R706" s="4"/>
      <c r="S706" s="4"/>
      <c r="T706" s="4"/>
      <c r="U706" s="4"/>
      <c r="V706" s="4"/>
      <c r="W706" s="4"/>
      <c r="X706" s="4"/>
      <c r="Y706" s="4"/>
      <c r="Z706" s="4"/>
    </row>
    <row r="707" ht="15.75" customHeight="1">
      <c r="A707" s="4"/>
      <c r="B707" s="4"/>
      <c r="C707" s="13"/>
      <c r="D707" s="4"/>
      <c r="E707" s="4"/>
      <c r="F707" s="4"/>
      <c r="G707" s="4"/>
      <c r="H707" s="4"/>
      <c r="I707" s="4"/>
      <c r="J707" s="4"/>
      <c r="K707" s="4"/>
      <c r="L707" s="4"/>
      <c r="M707" s="4"/>
      <c r="N707" s="13"/>
      <c r="O707" s="4"/>
      <c r="P707" s="4"/>
      <c r="Q707" s="4"/>
      <c r="R707" s="4"/>
      <c r="S707" s="4"/>
      <c r="T707" s="4"/>
      <c r="U707" s="4"/>
      <c r="V707" s="4"/>
      <c r="W707" s="4"/>
      <c r="X707" s="4"/>
      <c r="Y707" s="4"/>
      <c r="Z707" s="4"/>
    </row>
    <row r="708" ht="15.75" customHeight="1">
      <c r="A708" s="4"/>
      <c r="B708" s="4"/>
      <c r="C708" s="13"/>
      <c r="D708" s="4"/>
      <c r="E708" s="4"/>
      <c r="F708" s="4"/>
      <c r="G708" s="4"/>
      <c r="H708" s="4"/>
      <c r="I708" s="4"/>
      <c r="J708" s="4"/>
      <c r="K708" s="4"/>
      <c r="L708" s="4"/>
      <c r="M708" s="4"/>
      <c r="N708" s="13"/>
      <c r="O708" s="4"/>
      <c r="P708" s="4"/>
      <c r="Q708" s="4"/>
      <c r="R708" s="4"/>
      <c r="S708" s="4"/>
      <c r="T708" s="4"/>
      <c r="U708" s="4"/>
      <c r="V708" s="4"/>
      <c r="W708" s="4"/>
      <c r="X708" s="4"/>
      <c r="Y708" s="4"/>
      <c r="Z708" s="4"/>
    </row>
    <row r="709" ht="15.75" customHeight="1">
      <c r="A709" s="4"/>
      <c r="B709" s="4"/>
      <c r="C709" s="13"/>
      <c r="D709" s="4"/>
      <c r="E709" s="4"/>
      <c r="F709" s="4"/>
      <c r="G709" s="4"/>
      <c r="H709" s="4"/>
      <c r="I709" s="4"/>
      <c r="J709" s="4"/>
      <c r="K709" s="4"/>
      <c r="L709" s="4"/>
      <c r="M709" s="4"/>
      <c r="N709" s="13"/>
      <c r="O709" s="4"/>
      <c r="P709" s="4"/>
      <c r="Q709" s="4"/>
      <c r="R709" s="4"/>
      <c r="S709" s="4"/>
      <c r="T709" s="4"/>
      <c r="U709" s="4"/>
      <c r="V709" s="4"/>
      <c r="W709" s="4"/>
      <c r="X709" s="4"/>
      <c r="Y709" s="4"/>
      <c r="Z709" s="4"/>
    </row>
    <row r="710" ht="15.75" customHeight="1">
      <c r="A710" s="4"/>
      <c r="B710" s="4"/>
      <c r="C710" s="13"/>
      <c r="D710" s="4"/>
      <c r="E710" s="4"/>
      <c r="F710" s="4"/>
      <c r="G710" s="4"/>
      <c r="H710" s="4"/>
      <c r="I710" s="4"/>
      <c r="J710" s="4"/>
      <c r="K710" s="4"/>
      <c r="L710" s="4"/>
      <c r="M710" s="4"/>
      <c r="N710" s="13"/>
      <c r="O710" s="4"/>
      <c r="P710" s="4"/>
      <c r="Q710" s="4"/>
      <c r="R710" s="4"/>
      <c r="S710" s="4"/>
      <c r="T710" s="4"/>
      <c r="U710" s="4"/>
      <c r="V710" s="4"/>
      <c r="W710" s="4"/>
      <c r="X710" s="4"/>
      <c r="Y710" s="4"/>
      <c r="Z710" s="4"/>
    </row>
    <row r="711" ht="15.75" customHeight="1">
      <c r="A711" s="4"/>
      <c r="B711" s="4"/>
      <c r="C711" s="13"/>
      <c r="D711" s="4"/>
      <c r="E711" s="4"/>
      <c r="F711" s="4"/>
      <c r="G711" s="4"/>
      <c r="H711" s="4"/>
      <c r="I711" s="4"/>
      <c r="J711" s="4"/>
      <c r="K711" s="4"/>
      <c r="L711" s="4"/>
      <c r="M711" s="4"/>
      <c r="N711" s="13"/>
      <c r="O711" s="4"/>
      <c r="P711" s="4"/>
      <c r="Q711" s="4"/>
      <c r="R711" s="4"/>
      <c r="S711" s="4"/>
      <c r="T711" s="4"/>
      <c r="U711" s="4"/>
      <c r="V711" s="4"/>
      <c r="W711" s="4"/>
      <c r="X711" s="4"/>
      <c r="Y711" s="4"/>
      <c r="Z711" s="4"/>
    </row>
    <row r="712" ht="15.75" customHeight="1">
      <c r="A712" s="4"/>
      <c r="B712" s="4"/>
      <c r="C712" s="13"/>
      <c r="D712" s="4"/>
      <c r="E712" s="4"/>
      <c r="F712" s="4"/>
      <c r="G712" s="4"/>
      <c r="H712" s="4"/>
      <c r="I712" s="4"/>
      <c r="J712" s="4"/>
      <c r="K712" s="4"/>
      <c r="L712" s="4"/>
      <c r="M712" s="4"/>
      <c r="N712" s="13"/>
      <c r="O712" s="4"/>
      <c r="P712" s="4"/>
      <c r="Q712" s="4"/>
      <c r="R712" s="4"/>
      <c r="S712" s="4"/>
      <c r="T712" s="4"/>
      <c r="U712" s="4"/>
      <c r="V712" s="4"/>
      <c r="W712" s="4"/>
      <c r="X712" s="4"/>
      <c r="Y712" s="4"/>
      <c r="Z712" s="4"/>
    </row>
    <row r="713" ht="15.75" customHeight="1">
      <c r="A713" s="4"/>
      <c r="B713" s="4"/>
      <c r="C713" s="13"/>
      <c r="D713" s="4"/>
      <c r="E713" s="4"/>
      <c r="F713" s="4"/>
      <c r="G713" s="4"/>
      <c r="H713" s="4"/>
      <c r="I713" s="4"/>
      <c r="J713" s="4"/>
      <c r="K713" s="4"/>
      <c r="L713" s="4"/>
      <c r="M713" s="4"/>
      <c r="N713" s="13"/>
      <c r="O713" s="4"/>
      <c r="P713" s="4"/>
      <c r="Q713" s="4"/>
      <c r="R713" s="4"/>
      <c r="S713" s="4"/>
      <c r="T713" s="4"/>
      <c r="U713" s="4"/>
      <c r="V713" s="4"/>
      <c r="W713" s="4"/>
      <c r="X713" s="4"/>
      <c r="Y713" s="4"/>
      <c r="Z713" s="4"/>
    </row>
    <row r="714" ht="15.75" customHeight="1">
      <c r="A714" s="4"/>
      <c r="B714" s="4"/>
      <c r="C714" s="13"/>
      <c r="D714" s="4"/>
      <c r="E714" s="4"/>
      <c r="F714" s="4"/>
      <c r="G714" s="4"/>
      <c r="H714" s="4"/>
      <c r="I714" s="4"/>
      <c r="J714" s="4"/>
      <c r="K714" s="4"/>
      <c r="L714" s="4"/>
      <c r="M714" s="4"/>
      <c r="N714" s="13"/>
      <c r="O714" s="4"/>
      <c r="P714" s="4"/>
      <c r="Q714" s="4"/>
      <c r="R714" s="4"/>
      <c r="S714" s="4"/>
      <c r="T714" s="4"/>
      <c r="U714" s="4"/>
      <c r="V714" s="4"/>
      <c r="W714" s="4"/>
      <c r="X714" s="4"/>
      <c r="Y714" s="4"/>
      <c r="Z714" s="4"/>
    </row>
    <row r="715" ht="15.75" customHeight="1">
      <c r="A715" s="4"/>
      <c r="B715" s="4"/>
      <c r="C715" s="13"/>
      <c r="D715" s="4"/>
      <c r="E715" s="4"/>
      <c r="F715" s="4"/>
      <c r="G715" s="4"/>
      <c r="H715" s="4"/>
      <c r="I715" s="4"/>
      <c r="J715" s="4"/>
      <c r="K715" s="4"/>
      <c r="L715" s="4"/>
      <c r="M715" s="4"/>
      <c r="N715" s="13"/>
      <c r="O715" s="4"/>
      <c r="P715" s="4"/>
      <c r="Q715" s="4"/>
      <c r="R715" s="4"/>
      <c r="S715" s="4"/>
      <c r="T715" s="4"/>
      <c r="U715" s="4"/>
      <c r="V715" s="4"/>
      <c r="W715" s="4"/>
      <c r="X715" s="4"/>
      <c r="Y715" s="4"/>
      <c r="Z715" s="4"/>
    </row>
    <row r="716" ht="15.75" customHeight="1">
      <c r="A716" s="4"/>
      <c r="B716" s="4"/>
      <c r="C716" s="13"/>
      <c r="D716" s="4"/>
      <c r="E716" s="4"/>
      <c r="F716" s="4"/>
      <c r="G716" s="4"/>
      <c r="H716" s="4"/>
      <c r="I716" s="4"/>
      <c r="J716" s="4"/>
      <c r="K716" s="4"/>
      <c r="L716" s="4"/>
      <c r="M716" s="4"/>
      <c r="N716" s="13"/>
      <c r="O716" s="4"/>
      <c r="P716" s="4"/>
      <c r="Q716" s="4"/>
      <c r="R716" s="4"/>
      <c r="S716" s="4"/>
      <c r="T716" s="4"/>
      <c r="U716" s="4"/>
      <c r="V716" s="4"/>
      <c r="W716" s="4"/>
      <c r="X716" s="4"/>
      <c r="Y716" s="4"/>
      <c r="Z716" s="4"/>
    </row>
    <row r="717" ht="15.75" customHeight="1">
      <c r="A717" s="4"/>
      <c r="B717" s="4"/>
      <c r="C717" s="13"/>
      <c r="D717" s="4"/>
      <c r="E717" s="4"/>
      <c r="F717" s="4"/>
      <c r="G717" s="4"/>
      <c r="H717" s="4"/>
      <c r="I717" s="4"/>
      <c r="J717" s="4"/>
      <c r="K717" s="4"/>
      <c r="L717" s="4"/>
      <c r="M717" s="4"/>
      <c r="N717" s="13"/>
      <c r="O717" s="4"/>
      <c r="P717" s="4"/>
      <c r="Q717" s="4"/>
      <c r="R717" s="4"/>
      <c r="S717" s="4"/>
      <c r="T717" s="4"/>
      <c r="U717" s="4"/>
      <c r="V717" s="4"/>
      <c r="W717" s="4"/>
      <c r="X717" s="4"/>
      <c r="Y717" s="4"/>
      <c r="Z717" s="4"/>
    </row>
    <row r="718" ht="15.75" customHeight="1">
      <c r="A718" s="4"/>
      <c r="B718" s="4"/>
      <c r="C718" s="13"/>
      <c r="D718" s="4"/>
      <c r="E718" s="4"/>
      <c r="F718" s="4"/>
      <c r="G718" s="4"/>
      <c r="H718" s="4"/>
      <c r="I718" s="4"/>
      <c r="J718" s="4"/>
      <c r="K718" s="4"/>
      <c r="L718" s="4"/>
      <c r="M718" s="4"/>
      <c r="N718" s="13"/>
      <c r="O718" s="4"/>
      <c r="P718" s="4"/>
      <c r="Q718" s="4"/>
      <c r="R718" s="4"/>
      <c r="S718" s="4"/>
      <c r="T718" s="4"/>
      <c r="U718" s="4"/>
      <c r="V718" s="4"/>
      <c r="W718" s="4"/>
      <c r="X718" s="4"/>
      <c r="Y718" s="4"/>
      <c r="Z718" s="4"/>
    </row>
    <row r="719" ht="15.75" customHeight="1">
      <c r="A719" s="4"/>
      <c r="B719" s="4"/>
      <c r="C719" s="13"/>
      <c r="D719" s="4"/>
      <c r="E719" s="4"/>
      <c r="F719" s="4"/>
      <c r="G719" s="4"/>
      <c r="H719" s="4"/>
      <c r="I719" s="4"/>
      <c r="J719" s="4"/>
      <c r="K719" s="4"/>
      <c r="L719" s="4"/>
      <c r="M719" s="4"/>
      <c r="N719" s="13"/>
      <c r="O719" s="4"/>
      <c r="P719" s="4"/>
      <c r="Q719" s="4"/>
      <c r="R719" s="4"/>
      <c r="S719" s="4"/>
      <c r="T719" s="4"/>
      <c r="U719" s="4"/>
      <c r="V719" s="4"/>
      <c r="W719" s="4"/>
      <c r="X719" s="4"/>
      <c r="Y719" s="4"/>
      <c r="Z719" s="4"/>
    </row>
    <row r="720" ht="15.75" customHeight="1">
      <c r="A720" s="4"/>
      <c r="B720" s="4"/>
      <c r="C720" s="13"/>
      <c r="D720" s="4"/>
      <c r="E720" s="4"/>
      <c r="F720" s="4"/>
      <c r="G720" s="4"/>
      <c r="H720" s="4"/>
      <c r="I720" s="4"/>
      <c r="J720" s="4"/>
      <c r="K720" s="4"/>
      <c r="L720" s="4"/>
      <c r="M720" s="4"/>
      <c r="N720" s="13"/>
      <c r="O720" s="4"/>
      <c r="P720" s="4"/>
      <c r="Q720" s="4"/>
      <c r="R720" s="4"/>
      <c r="S720" s="4"/>
      <c r="T720" s="4"/>
      <c r="U720" s="4"/>
      <c r="V720" s="4"/>
      <c r="W720" s="4"/>
      <c r="X720" s="4"/>
      <c r="Y720" s="4"/>
      <c r="Z720" s="4"/>
    </row>
    <row r="721" ht="15.75" customHeight="1">
      <c r="A721" s="4"/>
      <c r="B721" s="4"/>
      <c r="C721" s="13"/>
      <c r="D721" s="4"/>
      <c r="E721" s="4"/>
      <c r="F721" s="4"/>
      <c r="G721" s="4"/>
      <c r="H721" s="4"/>
      <c r="I721" s="4"/>
      <c r="J721" s="4"/>
      <c r="K721" s="4"/>
      <c r="L721" s="4"/>
      <c r="M721" s="4"/>
      <c r="N721" s="13"/>
      <c r="O721" s="4"/>
      <c r="P721" s="4"/>
      <c r="Q721" s="4"/>
      <c r="R721" s="4"/>
      <c r="S721" s="4"/>
      <c r="T721" s="4"/>
      <c r="U721" s="4"/>
      <c r="V721" s="4"/>
      <c r="W721" s="4"/>
      <c r="X721" s="4"/>
      <c r="Y721" s="4"/>
      <c r="Z721" s="4"/>
    </row>
    <row r="722" ht="15.75" customHeight="1">
      <c r="A722" s="4"/>
      <c r="B722" s="4"/>
      <c r="C722" s="13"/>
      <c r="D722" s="4"/>
      <c r="E722" s="4"/>
      <c r="F722" s="4"/>
      <c r="G722" s="4"/>
      <c r="H722" s="4"/>
      <c r="I722" s="4"/>
      <c r="J722" s="4"/>
      <c r="K722" s="4"/>
      <c r="L722" s="4"/>
      <c r="M722" s="4"/>
      <c r="N722" s="13"/>
      <c r="O722" s="4"/>
      <c r="P722" s="4"/>
      <c r="Q722" s="4"/>
      <c r="R722" s="4"/>
      <c r="S722" s="4"/>
      <c r="T722" s="4"/>
      <c r="U722" s="4"/>
      <c r="V722" s="4"/>
      <c r="W722" s="4"/>
      <c r="X722" s="4"/>
      <c r="Y722" s="4"/>
      <c r="Z722" s="4"/>
    </row>
    <row r="723" ht="15.75" customHeight="1">
      <c r="A723" s="4"/>
      <c r="B723" s="4"/>
      <c r="C723" s="13"/>
      <c r="D723" s="4"/>
      <c r="E723" s="4"/>
      <c r="F723" s="4"/>
      <c r="G723" s="4"/>
      <c r="H723" s="4"/>
      <c r="I723" s="4"/>
      <c r="J723" s="4"/>
      <c r="K723" s="4"/>
      <c r="L723" s="4"/>
      <c r="M723" s="4"/>
      <c r="N723" s="13"/>
      <c r="O723" s="4"/>
      <c r="P723" s="4"/>
      <c r="Q723" s="4"/>
      <c r="R723" s="4"/>
      <c r="S723" s="4"/>
      <c r="T723" s="4"/>
      <c r="U723" s="4"/>
      <c r="V723" s="4"/>
      <c r="W723" s="4"/>
      <c r="X723" s="4"/>
      <c r="Y723" s="4"/>
      <c r="Z723" s="4"/>
    </row>
    <row r="724" ht="15.75" customHeight="1">
      <c r="A724" s="4"/>
      <c r="B724" s="4"/>
      <c r="C724" s="13"/>
      <c r="D724" s="4"/>
      <c r="E724" s="4"/>
      <c r="F724" s="4"/>
      <c r="G724" s="4"/>
      <c r="H724" s="4"/>
      <c r="I724" s="4"/>
      <c r="J724" s="4"/>
      <c r="K724" s="4"/>
      <c r="L724" s="4"/>
      <c r="M724" s="4"/>
      <c r="N724" s="13"/>
      <c r="O724" s="4"/>
      <c r="P724" s="4"/>
      <c r="Q724" s="4"/>
      <c r="R724" s="4"/>
      <c r="S724" s="4"/>
      <c r="T724" s="4"/>
      <c r="U724" s="4"/>
      <c r="V724" s="4"/>
      <c r="W724" s="4"/>
      <c r="X724" s="4"/>
      <c r="Y724" s="4"/>
      <c r="Z724" s="4"/>
    </row>
    <row r="725" ht="15.75" customHeight="1">
      <c r="A725" s="4"/>
      <c r="B725" s="4"/>
      <c r="C725" s="13"/>
      <c r="D725" s="4"/>
      <c r="E725" s="4"/>
      <c r="F725" s="4"/>
      <c r="G725" s="4"/>
      <c r="H725" s="4"/>
      <c r="I725" s="4"/>
      <c r="J725" s="4"/>
      <c r="K725" s="4"/>
      <c r="L725" s="4"/>
      <c r="M725" s="4"/>
      <c r="N725" s="13"/>
      <c r="O725" s="4"/>
      <c r="P725" s="4"/>
      <c r="Q725" s="4"/>
      <c r="R725" s="4"/>
      <c r="S725" s="4"/>
      <c r="T725" s="4"/>
      <c r="U725" s="4"/>
      <c r="V725" s="4"/>
      <c r="W725" s="4"/>
      <c r="X725" s="4"/>
      <c r="Y725" s="4"/>
      <c r="Z725" s="4"/>
    </row>
    <row r="726" ht="15.75" customHeight="1">
      <c r="A726" s="4"/>
      <c r="B726" s="4"/>
      <c r="C726" s="13"/>
      <c r="D726" s="4"/>
      <c r="E726" s="4"/>
      <c r="F726" s="4"/>
      <c r="G726" s="4"/>
      <c r="H726" s="4"/>
      <c r="I726" s="4"/>
      <c r="J726" s="4"/>
      <c r="K726" s="4"/>
      <c r="L726" s="4"/>
      <c r="M726" s="4"/>
      <c r="N726" s="13"/>
      <c r="O726" s="4"/>
      <c r="P726" s="4"/>
      <c r="Q726" s="4"/>
      <c r="R726" s="4"/>
      <c r="S726" s="4"/>
      <c r="T726" s="4"/>
      <c r="U726" s="4"/>
      <c r="V726" s="4"/>
      <c r="W726" s="4"/>
      <c r="X726" s="4"/>
      <c r="Y726" s="4"/>
      <c r="Z726" s="4"/>
    </row>
    <row r="727" ht="15.75" customHeight="1">
      <c r="A727" s="4"/>
      <c r="B727" s="4"/>
      <c r="C727" s="13"/>
      <c r="D727" s="4"/>
      <c r="E727" s="4"/>
      <c r="F727" s="4"/>
      <c r="G727" s="4"/>
      <c r="H727" s="4"/>
      <c r="I727" s="4"/>
      <c r="J727" s="4"/>
      <c r="K727" s="4"/>
      <c r="L727" s="4"/>
      <c r="M727" s="4"/>
      <c r="N727" s="13"/>
      <c r="O727" s="4"/>
      <c r="P727" s="4"/>
      <c r="Q727" s="4"/>
      <c r="R727" s="4"/>
      <c r="S727" s="4"/>
      <c r="T727" s="4"/>
      <c r="U727" s="4"/>
      <c r="V727" s="4"/>
      <c r="W727" s="4"/>
      <c r="X727" s="4"/>
      <c r="Y727" s="4"/>
      <c r="Z727" s="4"/>
    </row>
    <row r="728" ht="15.75" customHeight="1">
      <c r="A728" s="4"/>
      <c r="B728" s="4"/>
      <c r="C728" s="13"/>
      <c r="D728" s="4"/>
      <c r="E728" s="4"/>
      <c r="F728" s="4"/>
      <c r="G728" s="4"/>
      <c r="H728" s="4"/>
      <c r="I728" s="4"/>
      <c r="J728" s="4"/>
      <c r="K728" s="4"/>
      <c r="L728" s="4"/>
      <c r="M728" s="4"/>
      <c r="N728" s="13"/>
      <c r="O728" s="4"/>
      <c r="P728" s="4"/>
      <c r="Q728" s="4"/>
      <c r="R728" s="4"/>
      <c r="S728" s="4"/>
      <c r="T728" s="4"/>
      <c r="U728" s="4"/>
      <c r="V728" s="4"/>
      <c r="W728" s="4"/>
      <c r="X728" s="4"/>
      <c r="Y728" s="4"/>
      <c r="Z728" s="4"/>
    </row>
    <row r="729" ht="15.75" customHeight="1">
      <c r="A729" s="4"/>
      <c r="B729" s="4"/>
      <c r="C729" s="13"/>
      <c r="D729" s="4"/>
      <c r="E729" s="4"/>
      <c r="F729" s="4"/>
      <c r="G729" s="4"/>
      <c r="H729" s="4"/>
      <c r="I729" s="4"/>
      <c r="J729" s="4"/>
      <c r="K729" s="4"/>
      <c r="L729" s="4"/>
      <c r="M729" s="4"/>
      <c r="N729" s="13"/>
      <c r="O729" s="4"/>
      <c r="P729" s="4"/>
      <c r="Q729" s="4"/>
      <c r="R729" s="4"/>
      <c r="S729" s="4"/>
      <c r="T729" s="4"/>
      <c r="U729" s="4"/>
      <c r="V729" s="4"/>
      <c r="W729" s="4"/>
      <c r="X729" s="4"/>
      <c r="Y729" s="4"/>
      <c r="Z729" s="4"/>
    </row>
    <row r="730" ht="15.75" customHeight="1">
      <c r="A730" s="4"/>
      <c r="B730" s="4"/>
      <c r="C730" s="13"/>
      <c r="D730" s="4"/>
      <c r="E730" s="4"/>
      <c r="F730" s="4"/>
      <c r="G730" s="4"/>
      <c r="H730" s="4"/>
      <c r="I730" s="4"/>
      <c r="J730" s="4"/>
      <c r="K730" s="4"/>
      <c r="L730" s="4"/>
      <c r="M730" s="4"/>
      <c r="N730" s="13"/>
      <c r="O730" s="4"/>
      <c r="P730" s="4"/>
      <c r="Q730" s="4"/>
      <c r="R730" s="4"/>
      <c r="S730" s="4"/>
      <c r="T730" s="4"/>
      <c r="U730" s="4"/>
      <c r="V730" s="4"/>
      <c r="W730" s="4"/>
      <c r="X730" s="4"/>
      <c r="Y730" s="4"/>
      <c r="Z730" s="4"/>
    </row>
    <row r="731" ht="15.75" customHeight="1">
      <c r="A731" s="4"/>
      <c r="B731" s="4"/>
      <c r="C731" s="13"/>
      <c r="D731" s="4"/>
      <c r="E731" s="4"/>
      <c r="F731" s="4"/>
      <c r="G731" s="4"/>
      <c r="H731" s="4"/>
      <c r="I731" s="4"/>
      <c r="J731" s="4"/>
      <c r="K731" s="4"/>
      <c r="L731" s="4"/>
      <c r="M731" s="4"/>
      <c r="N731" s="13"/>
      <c r="O731" s="4"/>
      <c r="P731" s="4"/>
      <c r="Q731" s="4"/>
      <c r="R731" s="4"/>
      <c r="S731" s="4"/>
      <c r="T731" s="4"/>
      <c r="U731" s="4"/>
      <c r="V731" s="4"/>
      <c r="W731" s="4"/>
      <c r="X731" s="4"/>
      <c r="Y731" s="4"/>
      <c r="Z731" s="4"/>
    </row>
    <row r="732" ht="15.75" customHeight="1">
      <c r="A732" s="4"/>
      <c r="B732" s="4"/>
      <c r="C732" s="13"/>
      <c r="D732" s="4"/>
      <c r="E732" s="4"/>
      <c r="F732" s="4"/>
      <c r="G732" s="4"/>
      <c r="H732" s="4"/>
      <c r="I732" s="4"/>
      <c r="J732" s="4"/>
      <c r="K732" s="4"/>
      <c r="L732" s="4"/>
      <c r="M732" s="4"/>
      <c r="N732" s="13"/>
      <c r="O732" s="4"/>
      <c r="P732" s="4"/>
      <c r="Q732" s="4"/>
      <c r="R732" s="4"/>
      <c r="S732" s="4"/>
      <c r="T732" s="4"/>
      <c r="U732" s="4"/>
      <c r="V732" s="4"/>
      <c r="W732" s="4"/>
      <c r="X732" s="4"/>
      <c r="Y732" s="4"/>
      <c r="Z732" s="4"/>
    </row>
    <row r="733" ht="15.75" customHeight="1">
      <c r="A733" s="4"/>
      <c r="B733" s="4"/>
      <c r="C733" s="13"/>
      <c r="D733" s="4"/>
      <c r="E733" s="4"/>
      <c r="F733" s="4"/>
      <c r="G733" s="4"/>
      <c r="H733" s="4"/>
      <c r="I733" s="4"/>
      <c r="J733" s="4"/>
      <c r="K733" s="4"/>
      <c r="L733" s="4"/>
      <c r="M733" s="4"/>
      <c r="N733" s="13"/>
      <c r="O733" s="4"/>
      <c r="P733" s="4"/>
      <c r="Q733" s="4"/>
      <c r="R733" s="4"/>
      <c r="S733" s="4"/>
      <c r="T733" s="4"/>
      <c r="U733" s="4"/>
      <c r="V733" s="4"/>
      <c r="W733" s="4"/>
      <c r="X733" s="4"/>
      <c r="Y733" s="4"/>
      <c r="Z733" s="4"/>
    </row>
    <row r="734" ht="15.75" customHeight="1">
      <c r="A734" s="4"/>
      <c r="B734" s="4"/>
      <c r="C734" s="13"/>
      <c r="D734" s="4"/>
      <c r="E734" s="4"/>
      <c r="F734" s="4"/>
      <c r="G734" s="4"/>
      <c r="H734" s="4"/>
      <c r="I734" s="4"/>
      <c r="J734" s="4"/>
      <c r="K734" s="4"/>
      <c r="L734" s="4"/>
      <c r="M734" s="4"/>
      <c r="N734" s="13"/>
      <c r="O734" s="4"/>
      <c r="P734" s="4"/>
      <c r="Q734" s="4"/>
      <c r="R734" s="4"/>
      <c r="S734" s="4"/>
      <c r="T734" s="4"/>
      <c r="U734" s="4"/>
      <c r="V734" s="4"/>
      <c r="W734" s="4"/>
      <c r="X734" s="4"/>
      <c r="Y734" s="4"/>
      <c r="Z734" s="4"/>
    </row>
    <row r="735" ht="15.75" customHeight="1">
      <c r="A735" s="4"/>
      <c r="B735" s="4"/>
      <c r="C735" s="13"/>
      <c r="D735" s="4"/>
      <c r="E735" s="4"/>
      <c r="F735" s="4"/>
      <c r="G735" s="4"/>
      <c r="H735" s="4"/>
      <c r="I735" s="4"/>
      <c r="J735" s="4"/>
      <c r="K735" s="4"/>
      <c r="L735" s="4"/>
      <c r="M735" s="4"/>
      <c r="N735" s="13"/>
      <c r="O735" s="4"/>
      <c r="P735" s="4"/>
      <c r="Q735" s="4"/>
      <c r="R735" s="4"/>
      <c r="S735" s="4"/>
      <c r="T735" s="4"/>
      <c r="U735" s="4"/>
      <c r="V735" s="4"/>
      <c r="W735" s="4"/>
      <c r="X735" s="4"/>
      <c r="Y735" s="4"/>
      <c r="Z735" s="4"/>
    </row>
    <row r="736" ht="15.75" customHeight="1">
      <c r="A736" s="4"/>
      <c r="B736" s="4"/>
      <c r="C736" s="13"/>
      <c r="D736" s="4"/>
      <c r="E736" s="4"/>
      <c r="F736" s="4"/>
      <c r="G736" s="4"/>
      <c r="H736" s="4"/>
      <c r="I736" s="4"/>
      <c r="J736" s="4"/>
      <c r="K736" s="4"/>
      <c r="L736" s="4"/>
      <c r="M736" s="4"/>
      <c r="N736" s="13"/>
      <c r="O736" s="4"/>
      <c r="P736" s="4"/>
      <c r="Q736" s="4"/>
      <c r="R736" s="4"/>
      <c r="S736" s="4"/>
      <c r="T736" s="4"/>
      <c r="U736" s="4"/>
      <c r="V736" s="4"/>
      <c r="W736" s="4"/>
      <c r="X736" s="4"/>
      <c r="Y736" s="4"/>
      <c r="Z736" s="4"/>
    </row>
    <row r="737" ht="15.75" customHeight="1">
      <c r="A737" s="4"/>
      <c r="B737" s="4"/>
      <c r="C737" s="13"/>
      <c r="D737" s="4"/>
      <c r="E737" s="4"/>
      <c r="F737" s="4"/>
      <c r="G737" s="4"/>
      <c r="H737" s="4"/>
      <c r="I737" s="4"/>
      <c r="J737" s="4"/>
      <c r="K737" s="4"/>
      <c r="L737" s="4"/>
      <c r="M737" s="4"/>
      <c r="N737" s="13"/>
      <c r="O737" s="4"/>
      <c r="P737" s="4"/>
      <c r="Q737" s="4"/>
      <c r="R737" s="4"/>
      <c r="S737" s="4"/>
      <c r="T737" s="4"/>
      <c r="U737" s="4"/>
      <c r="V737" s="4"/>
      <c r="W737" s="4"/>
      <c r="X737" s="4"/>
      <c r="Y737" s="4"/>
      <c r="Z737" s="4"/>
    </row>
    <row r="738" ht="15.75" customHeight="1">
      <c r="A738" s="4"/>
      <c r="B738" s="4"/>
      <c r="C738" s="13"/>
      <c r="D738" s="4"/>
      <c r="E738" s="4"/>
      <c r="F738" s="4"/>
      <c r="G738" s="4"/>
      <c r="H738" s="4"/>
      <c r="I738" s="4"/>
      <c r="J738" s="4"/>
      <c r="K738" s="4"/>
      <c r="L738" s="4"/>
      <c r="M738" s="4"/>
      <c r="N738" s="13"/>
      <c r="O738" s="4"/>
      <c r="P738" s="4"/>
      <c r="Q738" s="4"/>
      <c r="R738" s="4"/>
      <c r="S738" s="4"/>
      <c r="T738" s="4"/>
      <c r="U738" s="4"/>
      <c r="V738" s="4"/>
      <c r="W738" s="4"/>
      <c r="X738" s="4"/>
      <c r="Y738" s="4"/>
      <c r="Z738" s="4"/>
    </row>
    <row r="739" ht="15.75" customHeight="1">
      <c r="A739" s="4"/>
      <c r="B739" s="4"/>
      <c r="C739" s="13"/>
      <c r="D739" s="4"/>
      <c r="E739" s="4"/>
      <c r="F739" s="4"/>
      <c r="G739" s="4"/>
      <c r="H739" s="4"/>
      <c r="I739" s="4"/>
      <c r="J739" s="4"/>
      <c r="K739" s="4"/>
      <c r="L739" s="4"/>
      <c r="M739" s="4"/>
      <c r="N739" s="13"/>
      <c r="O739" s="4"/>
      <c r="P739" s="4"/>
      <c r="Q739" s="4"/>
      <c r="R739" s="4"/>
      <c r="S739" s="4"/>
      <c r="T739" s="4"/>
      <c r="U739" s="4"/>
      <c r="V739" s="4"/>
      <c r="W739" s="4"/>
      <c r="X739" s="4"/>
      <c r="Y739" s="4"/>
      <c r="Z739" s="4"/>
    </row>
    <row r="740" ht="15.75" customHeight="1">
      <c r="A740" s="4"/>
      <c r="B740" s="4"/>
      <c r="C740" s="13"/>
      <c r="D740" s="4"/>
      <c r="E740" s="4"/>
      <c r="F740" s="4"/>
      <c r="G740" s="4"/>
      <c r="H740" s="4"/>
      <c r="I740" s="4"/>
      <c r="J740" s="4"/>
      <c r="K740" s="4"/>
      <c r="L740" s="4"/>
      <c r="M740" s="4"/>
      <c r="N740" s="13"/>
      <c r="O740" s="4"/>
      <c r="P740" s="4"/>
      <c r="Q740" s="4"/>
      <c r="R740" s="4"/>
      <c r="S740" s="4"/>
      <c r="T740" s="4"/>
      <c r="U740" s="4"/>
      <c r="V740" s="4"/>
      <c r="W740" s="4"/>
      <c r="X740" s="4"/>
      <c r="Y740" s="4"/>
      <c r="Z740" s="4"/>
    </row>
    <row r="741" ht="15.75" customHeight="1">
      <c r="A741" s="4"/>
      <c r="B741" s="4"/>
      <c r="C741" s="13"/>
      <c r="D741" s="4"/>
      <c r="E741" s="4"/>
      <c r="F741" s="4"/>
      <c r="G741" s="4"/>
      <c r="H741" s="4"/>
      <c r="I741" s="4"/>
      <c r="J741" s="4"/>
      <c r="K741" s="4"/>
      <c r="L741" s="4"/>
      <c r="M741" s="4"/>
      <c r="N741" s="13"/>
      <c r="O741" s="4"/>
      <c r="P741" s="4"/>
      <c r="Q741" s="4"/>
      <c r="R741" s="4"/>
      <c r="S741" s="4"/>
      <c r="T741" s="4"/>
      <c r="U741" s="4"/>
      <c r="V741" s="4"/>
      <c r="W741" s="4"/>
      <c r="X741" s="4"/>
      <c r="Y741" s="4"/>
      <c r="Z741" s="4"/>
    </row>
    <row r="742" ht="15.75" customHeight="1">
      <c r="A742" s="4"/>
      <c r="B742" s="4"/>
      <c r="C742" s="13"/>
      <c r="D742" s="4"/>
      <c r="E742" s="4"/>
      <c r="F742" s="4"/>
      <c r="G742" s="4"/>
      <c r="H742" s="4"/>
      <c r="I742" s="4"/>
      <c r="J742" s="4"/>
      <c r="K742" s="4"/>
      <c r="L742" s="4"/>
      <c r="M742" s="4"/>
      <c r="N742" s="13"/>
      <c r="O742" s="4"/>
      <c r="P742" s="4"/>
      <c r="Q742" s="4"/>
      <c r="R742" s="4"/>
      <c r="S742" s="4"/>
      <c r="T742" s="4"/>
      <c r="U742" s="4"/>
      <c r="V742" s="4"/>
      <c r="W742" s="4"/>
      <c r="X742" s="4"/>
      <c r="Y742" s="4"/>
      <c r="Z742" s="4"/>
    </row>
    <row r="743" ht="15.75" customHeight="1">
      <c r="A743" s="4"/>
      <c r="B743" s="4"/>
      <c r="C743" s="13"/>
      <c r="D743" s="4"/>
      <c r="E743" s="4"/>
      <c r="F743" s="4"/>
      <c r="G743" s="4"/>
      <c r="H743" s="4"/>
      <c r="I743" s="4"/>
      <c r="J743" s="4"/>
      <c r="K743" s="4"/>
      <c r="L743" s="4"/>
      <c r="M743" s="4"/>
      <c r="N743" s="13"/>
      <c r="O743" s="4"/>
      <c r="P743" s="4"/>
      <c r="Q743" s="4"/>
      <c r="R743" s="4"/>
      <c r="S743" s="4"/>
      <c r="T743" s="4"/>
      <c r="U743" s="4"/>
      <c r="V743" s="4"/>
      <c r="W743" s="4"/>
      <c r="X743" s="4"/>
      <c r="Y743" s="4"/>
      <c r="Z743" s="4"/>
    </row>
    <row r="744" ht="15.75" customHeight="1">
      <c r="A744" s="4"/>
      <c r="B744" s="4"/>
      <c r="C744" s="13"/>
      <c r="D744" s="4"/>
      <c r="E744" s="4"/>
      <c r="F744" s="4"/>
      <c r="G744" s="4"/>
      <c r="H744" s="4"/>
      <c r="I744" s="4"/>
      <c r="J744" s="4"/>
      <c r="K744" s="4"/>
      <c r="L744" s="4"/>
      <c r="M744" s="4"/>
      <c r="N744" s="13"/>
      <c r="O744" s="4"/>
      <c r="P744" s="4"/>
      <c r="Q744" s="4"/>
      <c r="R744" s="4"/>
      <c r="S744" s="4"/>
      <c r="T744" s="4"/>
      <c r="U744" s="4"/>
      <c r="V744" s="4"/>
      <c r="W744" s="4"/>
      <c r="X744" s="4"/>
      <c r="Y744" s="4"/>
      <c r="Z744" s="4"/>
    </row>
    <row r="745" ht="15.75" customHeight="1">
      <c r="A745" s="4"/>
      <c r="B745" s="4"/>
      <c r="C745" s="13"/>
      <c r="D745" s="4"/>
      <c r="E745" s="4"/>
      <c r="F745" s="4"/>
      <c r="G745" s="4"/>
      <c r="H745" s="4"/>
      <c r="I745" s="4"/>
      <c r="J745" s="4"/>
      <c r="K745" s="4"/>
      <c r="L745" s="4"/>
      <c r="M745" s="4"/>
      <c r="N745" s="13"/>
      <c r="O745" s="4"/>
      <c r="P745" s="4"/>
      <c r="Q745" s="4"/>
      <c r="R745" s="4"/>
      <c r="S745" s="4"/>
      <c r="T745" s="4"/>
      <c r="U745" s="4"/>
      <c r="V745" s="4"/>
      <c r="W745" s="4"/>
      <c r="X745" s="4"/>
      <c r="Y745" s="4"/>
      <c r="Z745" s="4"/>
    </row>
    <row r="746" ht="15.75" customHeight="1">
      <c r="A746" s="4"/>
      <c r="B746" s="4"/>
      <c r="C746" s="13"/>
      <c r="D746" s="4"/>
      <c r="E746" s="4"/>
      <c r="F746" s="4"/>
      <c r="G746" s="4"/>
      <c r="H746" s="4"/>
      <c r="I746" s="4"/>
      <c r="J746" s="4"/>
      <c r="K746" s="4"/>
      <c r="L746" s="4"/>
      <c r="M746" s="4"/>
      <c r="N746" s="13"/>
      <c r="O746" s="4"/>
      <c r="P746" s="4"/>
      <c r="Q746" s="4"/>
      <c r="R746" s="4"/>
      <c r="S746" s="4"/>
      <c r="T746" s="4"/>
      <c r="U746" s="4"/>
      <c r="V746" s="4"/>
      <c r="W746" s="4"/>
      <c r="X746" s="4"/>
      <c r="Y746" s="4"/>
      <c r="Z746" s="4"/>
    </row>
    <row r="747" ht="15.75" customHeight="1">
      <c r="A747" s="4"/>
      <c r="B747" s="4"/>
      <c r="C747" s="13"/>
      <c r="D747" s="4"/>
      <c r="E747" s="4"/>
      <c r="F747" s="4"/>
      <c r="G747" s="4"/>
      <c r="H747" s="4"/>
      <c r="I747" s="4"/>
      <c r="J747" s="4"/>
      <c r="K747" s="4"/>
      <c r="L747" s="4"/>
      <c r="M747" s="4"/>
      <c r="N747" s="13"/>
      <c r="O747" s="4"/>
      <c r="P747" s="4"/>
      <c r="Q747" s="4"/>
      <c r="R747" s="4"/>
      <c r="S747" s="4"/>
      <c r="T747" s="4"/>
      <c r="U747" s="4"/>
      <c r="V747" s="4"/>
      <c r="W747" s="4"/>
      <c r="X747" s="4"/>
      <c r="Y747" s="4"/>
      <c r="Z747" s="4"/>
    </row>
    <row r="748" ht="15.75" customHeight="1">
      <c r="A748" s="4"/>
      <c r="B748" s="4"/>
      <c r="C748" s="13"/>
      <c r="D748" s="4"/>
      <c r="E748" s="4"/>
      <c r="F748" s="4"/>
      <c r="G748" s="4"/>
      <c r="H748" s="4"/>
      <c r="I748" s="4"/>
      <c r="J748" s="4"/>
      <c r="K748" s="4"/>
      <c r="L748" s="4"/>
      <c r="M748" s="4"/>
      <c r="N748" s="13"/>
      <c r="O748" s="4"/>
      <c r="P748" s="4"/>
      <c r="Q748" s="4"/>
      <c r="R748" s="4"/>
      <c r="S748" s="4"/>
      <c r="T748" s="4"/>
      <c r="U748" s="4"/>
      <c r="V748" s="4"/>
      <c r="W748" s="4"/>
      <c r="X748" s="4"/>
      <c r="Y748" s="4"/>
      <c r="Z748" s="4"/>
    </row>
    <row r="749" ht="15.75" customHeight="1">
      <c r="A749" s="4"/>
      <c r="B749" s="4"/>
      <c r="C749" s="13"/>
      <c r="D749" s="4"/>
      <c r="E749" s="4"/>
      <c r="F749" s="4"/>
      <c r="G749" s="4"/>
      <c r="H749" s="4"/>
      <c r="I749" s="4"/>
      <c r="J749" s="4"/>
      <c r="K749" s="4"/>
      <c r="L749" s="4"/>
      <c r="M749" s="4"/>
      <c r="N749" s="13"/>
      <c r="O749" s="4"/>
      <c r="P749" s="4"/>
      <c r="Q749" s="4"/>
      <c r="R749" s="4"/>
      <c r="S749" s="4"/>
      <c r="T749" s="4"/>
      <c r="U749" s="4"/>
      <c r="V749" s="4"/>
      <c r="W749" s="4"/>
      <c r="X749" s="4"/>
      <c r="Y749" s="4"/>
      <c r="Z749" s="4"/>
    </row>
    <row r="750" ht="15.75" customHeight="1">
      <c r="A750" s="4"/>
      <c r="B750" s="4"/>
      <c r="C750" s="13"/>
      <c r="D750" s="4"/>
      <c r="E750" s="4"/>
      <c r="F750" s="4"/>
      <c r="G750" s="4"/>
      <c r="H750" s="4"/>
      <c r="I750" s="4"/>
      <c r="J750" s="4"/>
      <c r="K750" s="4"/>
      <c r="L750" s="4"/>
      <c r="M750" s="4"/>
      <c r="N750" s="13"/>
      <c r="O750" s="4"/>
      <c r="P750" s="4"/>
      <c r="Q750" s="4"/>
      <c r="R750" s="4"/>
      <c r="S750" s="4"/>
      <c r="T750" s="4"/>
      <c r="U750" s="4"/>
      <c r="V750" s="4"/>
      <c r="W750" s="4"/>
      <c r="X750" s="4"/>
      <c r="Y750" s="4"/>
      <c r="Z750" s="4"/>
    </row>
    <row r="751" ht="15.75" customHeight="1">
      <c r="A751" s="4"/>
      <c r="B751" s="4"/>
      <c r="C751" s="13"/>
      <c r="D751" s="4"/>
      <c r="E751" s="4"/>
      <c r="F751" s="4"/>
      <c r="G751" s="4"/>
      <c r="H751" s="4"/>
      <c r="I751" s="4"/>
      <c r="J751" s="4"/>
      <c r="K751" s="4"/>
      <c r="L751" s="4"/>
      <c r="M751" s="4"/>
      <c r="N751" s="13"/>
      <c r="O751" s="4"/>
      <c r="P751" s="4"/>
      <c r="Q751" s="4"/>
      <c r="R751" s="4"/>
      <c r="S751" s="4"/>
      <c r="T751" s="4"/>
      <c r="U751" s="4"/>
      <c r="V751" s="4"/>
      <c r="W751" s="4"/>
      <c r="X751" s="4"/>
      <c r="Y751" s="4"/>
      <c r="Z751" s="4"/>
    </row>
    <row r="752" ht="15.75" customHeight="1">
      <c r="A752" s="4"/>
      <c r="B752" s="4"/>
      <c r="C752" s="13"/>
      <c r="D752" s="4"/>
      <c r="E752" s="4"/>
      <c r="F752" s="4"/>
      <c r="G752" s="4"/>
      <c r="H752" s="4"/>
      <c r="I752" s="4"/>
      <c r="J752" s="4"/>
      <c r="K752" s="4"/>
      <c r="L752" s="4"/>
      <c r="M752" s="4"/>
      <c r="N752" s="13"/>
      <c r="O752" s="4"/>
      <c r="P752" s="4"/>
      <c r="Q752" s="4"/>
      <c r="R752" s="4"/>
      <c r="S752" s="4"/>
      <c r="T752" s="4"/>
      <c r="U752" s="4"/>
      <c r="V752" s="4"/>
      <c r="W752" s="4"/>
      <c r="X752" s="4"/>
      <c r="Y752" s="4"/>
      <c r="Z752" s="4"/>
    </row>
    <row r="753" ht="15.75" customHeight="1">
      <c r="A753" s="4"/>
      <c r="B753" s="4"/>
      <c r="C753" s="13"/>
      <c r="D753" s="4"/>
      <c r="E753" s="4"/>
      <c r="F753" s="4"/>
      <c r="G753" s="4"/>
      <c r="H753" s="4"/>
      <c r="I753" s="4"/>
      <c r="J753" s="4"/>
      <c r="K753" s="4"/>
      <c r="L753" s="4"/>
      <c r="M753" s="4"/>
      <c r="N753" s="13"/>
      <c r="O753" s="4"/>
      <c r="P753" s="4"/>
      <c r="Q753" s="4"/>
      <c r="R753" s="4"/>
      <c r="S753" s="4"/>
      <c r="T753" s="4"/>
      <c r="U753" s="4"/>
      <c r="V753" s="4"/>
      <c r="W753" s="4"/>
      <c r="X753" s="4"/>
      <c r="Y753" s="4"/>
      <c r="Z753" s="4"/>
    </row>
    <row r="754" ht="15.75" customHeight="1">
      <c r="A754" s="4"/>
      <c r="B754" s="4"/>
      <c r="C754" s="13"/>
      <c r="D754" s="4"/>
      <c r="E754" s="4"/>
      <c r="F754" s="4"/>
      <c r="G754" s="4"/>
      <c r="H754" s="4"/>
      <c r="I754" s="4"/>
      <c r="J754" s="4"/>
      <c r="K754" s="4"/>
      <c r="L754" s="4"/>
      <c r="M754" s="4"/>
      <c r="N754" s="13"/>
      <c r="O754" s="4"/>
      <c r="P754" s="4"/>
      <c r="Q754" s="4"/>
      <c r="R754" s="4"/>
      <c r="S754" s="4"/>
      <c r="T754" s="4"/>
      <c r="U754" s="4"/>
      <c r="V754" s="4"/>
      <c r="W754" s="4"/>
      <c r="X754" s="4"/>
      <c r="Y754" s="4"/>
      <c r="Z754" s="4"/>
    </row>
    <row r="755" ht="15.75" customHeight="1">
      <c r="A755" s="4"/>
      <c r="B755" s="4"/>
      <c r="C755" s="13"/>
      <c r="D755" s="4"/>
      <c r="E755" s="4"/>
      <c r="F755" s="4"/>
      <c r="G755" s="4"/>
      <c r="H755" s="4"/>
      <c r="I755" s="4"/>
      <c r="J755" s="4"/>
      <c r="K755" s="4"/>
      <c r="L755" s="4"/>
      <c r="M755" s="4"/>
      <c r="N755" s="13"/>
      <c r="O755" s="4"/>
      <c r="P755" s="4"/>
      <c r="Q755" s="4"/>
      <c r="R755" s="4"/>
      <c r="S755" s="4"/>
      <c r="T755" s="4"/>
      <c r="U755" s="4"/>
      <c r="V755" s="4"/>
      <c r="W755" s="4"/>
      <c r="X755" s="4"/>
      <c r="Y755" s="4"/>
      <c r="Z755" s="4"/>
    </row>
    <row r="756" ht="15.75" customHeight="1">
      <c r="A756" s="4"/>
      <c r="B756" s="4"/>
      <c r="C756" s="13"/>
      <c r="D756" s="4"/>
      <c r="E756" s="4"/>
      <c r="F756" s="4"/>
      <c r="G756" s="4"/>
      <c r="H756" s="4"/>
      <c r="I756" s="4"/>
      <c r="J756" s="4"/>
      <c r="K756" s="4"/>
      <c r="L756" s="4"/>
      <c r="M756" s="4"/>
      <c r="N756" s="13"/>
      <c r="O756" s="4"/>
      <c r="P756" s="4"/>
      <c r="Q756" s="4"/>
      <c r="R756" s="4"/>
      <c r="S756" s="4"/>
      <c r="T756" s="4"/>
      <c r="U756" s="4"/>
      <c r="V756" s="4"/>
      <c r="W756" s="4"/>
      <c r="X756" s="4"/>
      <c r="Y756" s="4"/>
      <c r="Z756" s="4"/>
    </row>
    <row r="757" ht="15.75" customHeight="1">
      <c r="A757" s="4"/>
      <c r="B757" s="4"/>
      <c r="C757" s="13"/>
      <c r="D757" s="4"/>
      <c r="E757" s="4"/>
      <c r="F757" s="4"/>
      <c r="G757" s="4"/>
      <c r="H757" s="4"/>
      <c r="I757" s="4"/>
      <c r="J757" s="4"/>
      <c r="K757" s="4"/>
      <c r="L757" s="4"/>
      <c r="M757" s="4"/>
      <c r="N757" s="13"/>
      <c r="O757" s="4"/>
      <c r="P757" s="4"/>
      <c r="Q757" s="4"/>
      <c r="R757" s="4"/>
      <c r="S757" s="4"/>
      <c r="T757" s="4"/>
      <c r="U757" s="4"/>
      <c r="V757" s="4"/>
      <c r="W757" s="4"/>
      <c r="X757" s="4"/>
      <c r="Y757" s="4"/>
      <c r="Z757" s="4"/>
    </row>
    <row r="758" ht="15.75" customHeight="1">
      <c r="A758" s="4"/>
      <c r="B758" s="4"/>
      <c r="C758" s="13"/>
      <c r="D758" s="4"/>
      <c r="E758" s="4"/>
      <c r="F758" s="4"/>
      <c r="G758" s="4"/>
      <c r="H758" s="4"/>
      <c r="I758" s="4"/>
      <c r="J758" s="4"/>
      <c r="K758" s="4"/>
      <c r="L758" s="4"/>
      <c r="M758" s="4"/>
      <c r="N758" s="13"/>
      <c r="O758" s="4"/>
      <c r="P758" s="4"/>
      <c r="Q758" s="4"/>
      <c r="R758" s="4"/>
      <c r="S758" s="4"/>
      <c r="T758" s="4"/>
      <c r="U758" s="4"/>
      <c r="V758" s="4"/>
      <c r="W758" s="4"/>
      <c r="X758" s="4"/>
      <c r="Y758" s="4"/>
      <c r="Z758" s="4"/>
    </row>
    <row r="759" ht="15.75" customHeight="1">
      <c r="A759" s="4"/>
      <c r="B759" s="4"/>
      <c r="C759" s="13"/>
      <c r="D759" s="4"/>
      <c r="E759" s="4"/>
      <c r="F759" s="4"/>
      <c r="G759" s="4"/>
      <c r="H759" s="4"/>
      <c r="I759" s="4"/>
      <c r="J759" s="4"/>
      <c r="K759" s="4"/>
      <c r="L759" s="4"/>
      <c r="M759" s="4"/>
      <c r="N759" s="13"/>
      <c r="O759" s="4"/>
      <c r="P759" s="4"/>
      <c r="Q759" s="4"/>
      <c r="R759" s="4"/>
      <c r="S759" s="4"/>
      <c r="T759" s="4"/>
      <c r="U759" s="4"/>
      <c r="V759" s="4"/>
      <c r="W759" s="4"/>
      <c r="X759" s="4"/>
      <c r="Y759" s="4"/>
      <c r="Z759" s="4"/>
    </row>
    <row r="760" ht="15.75" customHeight="1">
      <c r="A760" s="4"/>
      <c r="B760" s="4"/>
      <c r="C760" s="13"/>
      <c r="D760" s="4"/>
      <c r="E760" s="4"/>
      <c r="F760" s="4"/>
      <c r="G760" s="4"/>
      <c r="H760" s="4"/>
      <c r="I760" s="4"/>
      <c r="J760" s="4"/>
      <c r="K760" s="4"/>
      <c r="L760" s="4"/>
      <c r="M760" s="4"/>
      <c r="N760" s="13"/>
      <c r="O760" s="4"/>
      <c r="P760" s="4"/>
      <c r="Q760" s="4"/>
      <c r="R760" s="4"/>
      <c r="S760" s="4"/>
      <c r="T760" s="4"/>
      <c r="U760" s="4"/>
      <c r="V760" s="4"/>
      <c r="W760" s="4"/>
      <c r="X760" s="4"/>
      <c r="Y760" s="4"/>
      <c r="Z760" s="4"/>
    </row>
    <row r="761" ht="15.75" customHeight="1">
      <c r="A761" s="4"/>
      <c r="B761" s="4"/>
      <c r="C761" s="13"/>
      <c r="D761" s="4"/>
      <c r="E761" s="4"/>
      <c r="F761" s="4"/>
      <c r="G761" s="4"/>
      <c r="H761" s="4"/>
      <c r="I761" s="4"/>
      <c r="J761" s="4"/>
      <c r="K761" s="4"/>
      <c r="L761" s="4"/>
      <c r="M761" s="4"/>
      <c r="N761" s="13"/>
      <c r="O761" s="4"/>
      <c r="P761" s="4"/>
      <c r="Q761" s="4"/>
      <c r="R761" s="4"/>
      <c r="S761" s="4"/>
      <c r="T761" s="4"/>
      <c r="U761" s="4"/>
      <c r="V761" s="4"/>
      <c r="W761" s="4"/>
      <c r="X761" s="4"/>
      <c r="Y761" s="4"/>
      <c r="Z761" s="4"/>
    </row>
    <row r="762" ht="15.75" customHeight="1">
      <c r="A762" s="4"/>
      <c r="B762" s="4"/>
      <c r="C762" s="13"/>
      <c r="D762" s="4"/>
      <c r="E762" s="4"/>
      <c r="F762" s="4"/>
      <c r="G762" s="4"/>
      <c r="H762" s="4"/>
      <c r="I762" s="4"/>
      <c r="J762" s="4"/>
      <c r="K762" s="4"/>
      <c r="L762" s="4"/>
      <c r="M762" s="4"/>
      <c r="N762" s="13"/>
      <c r="O762" s="4"/>
      <c r="P762" s="4"/>
      <c r="Q762" s="4"/>
      <c r="R762" s="4"/>
      <c r="S762" s="4"/>
      <c r="T762" s="4"/>
      <c r="U762" s="4"/>
      <c r="V762" s="4"/>
      <c r="W762" s="4"/>
      <c r="X762" s="4"/>
      <c r="Y762" s="4"/>
      <c r="Z762" s="4"/>
    </row>
    <row r="763" ht="15.75" customHeight="1">
      <c r="A763" s="4"/>
      <c r="B763" s="4"/>
      <c r="C763" s="13"/>
      <c r="D763" s="4"/>
      <c r="E763" s="4"/>
      <c r="F763" s="4"/>
      <c r="G763" s="4"/>
      <c r="H763" s="4"/>
      <c r="I763" s="4"/>
      <c r="J763" s="4"/>
      <c r="K763" s="4"/>
      <c r="L763" s="4"/>
      <c r="M763" s="4"/>
      <c r="N763" s="13"/>
      <c r="O763" s="4"/>
      <c r="P763" s="4"/>
      <c r="Q763" s="4"/>
      <c r="R763" s="4"/>
      <c r="S763" s="4"/>
      <c r="T763" s="4"/>
      <c r="U763" s="4"/>
      <c r="V763" s="4"/>
      <c r="W763" s="4"/>
      <c r="X763" s="4"/>
      <c r="Y763" s="4"/>
      <c r="Z763" s="4"/>
    </row>
    <row r="764" ht="15.75" customHeight="1">
      <c r="A764" s="4"/>
      <c r="B764" s="4"/>
      <c r="C764" s="13"/>
      <c r="D764" s="4"/>
      <c r="E764" s="4"/>
      <c r="F764" s="4"/>
      <c r="G764" s="4"/>
      <c r="H764" s="4"/>
      <c r="I764" s="4"/>
      <c r="J764" s="4"/>
      <c r="K764" s="4"/>
      <c r="L764" s="4"/>
      <c r="M764" s="4"/>
      <c r="N764" s="13"/>
      <c r="O764" s="4"/>
      <c r="P764" s="4"/>
      <c r="Q764" s="4"/>
      <c r="R764" s="4"/>
      <c r="S764" s="4"/>
      <c r="T764" s="4"/>
      <c r="U764" s="4"/>
      <c r="V764" s="4"/>
      <c r="W764" s="4"/>
      <c r="X764" s="4"/>
      <c r="Y764" s="4"/>
      <c r="Z764" s="4"/>
    </row>
    <row r="765" ht="15.75" customHeight="1">
      <c r="A765" s="4"/>
      <c r="B765" s="4"/>
      <c r="C765" s="13"/>
      <c r="D765" s="4"/>
      <c r="E765" s="4"/>
      <c r="F765" s="4"/>
      <c r="G765" s="4"/>
      <c r="H765" s="4"/>
      <c r="I765" s="4"/>
      <c r="J765" s="4"/>
      <c r="K765" s="4"/>
      <c r="L765" s="4"/>
      <c r="M765" s="4"/>
      <c r="N765" s="13"/>
      <c r="O765" s="4"/>
      <c r="P765" s="4"/>
      <c r="Q765" s="4"/>
      <c r="R765" s="4"/>
      <c r="S765" s="4"/>
      <c r="T765" s="4"/>
      <c r="U765" s="4"/>
      <c r="V765" s="4"/>
      <c r="W765" s="4"/>
      <c r="X765" s="4"/>
      <c r="Y765" s="4"/>
      <c r="Z765" s="4"/>
    </row>
    <row r="766" ht="15.75" customHeight="1">
      <c r="A766" s="4"/>
      <c r="B766" s="4"/>
      <c r="C766" s="13"/>
      <c r="D766" s="4"/>
      <c r="E766" s="4"/>
      <c r="F766" s="4"/>
      <c r="G766" s="4"/>
      <c r="H766" s="4"/>
      <c r="I766" s="4"/>
      <c r="J766" s="4"/>
      <c r="K766" s="4"/>
      <c r="L766" s="4"/>
      <c r="M766" s="4"/>
      <c r="N766" s="13"/>
      <c r="O766" s="4"/>
      <c r="P766" s="4"/>
      <c r="Q766" s="4"/>
      <c r="R766" s="4"/>
      <c r="S766" s="4"/>
      <c r="T766" s="4"/>
      <c r="U766" s="4"/>
      <c r="V766" s="4"/>
      <c r="W766" s="4"/>
      <c r="X766" s="4"/>
      <c r="Y766" s="4"/>
      <c r="Z766" s="4"/>
    </row>
    <row r="767" ht="15.75" customHeight="1">
      <c r="A767" s="4"/>
      <c r="B767" s="4"/>
      <c r="C767" s="13"/>
      <c r="D767" s="4"/>
      <c r="E767" s="4"/>
      <c r="F767" s="4"/>
      <c r="G767" s="4"/>
      <c r="H767" s="4"/>
      <c r="I767" s="4"/>
      <c r="J767" s="4"/>
      <c r="K767" s="4"/>
      <c r="L767" s="4"/>
      <c r="M767" s="4"/>
      <c r="N767" s="13"/>
      <c r="O767" s="4"/>
      <c r="P767" s="4"/>
      <c r="Q767" s="4"/>
      <c r="R767" s="4"/>
      <c r="S767" s="4"/>
      <c r="T767" s="4"/>
      <c r="U767" s="4"/>
      <c r="V767" s="4"/>
      <c r="W767" s="4"/>
      <c r="X767" s="4"/>
      <c r="Y767" s="4"/>
      <c r="Z767" s="4"/>
    </row>
    <row r="768" ht="15.75" customHeight="1">
      <c r="A768" s="4"/>
      <c r="B768" s="4"/>
      <c r="C768" s="13"/>
      <c r="D768" s="4"/>
      <c r="E768" s="4"/>
      <c r="F768" s="4"/>
      <c r="G768" s="4"/>
      <c r="H768" s="4"/>
      <c r="I768" s="4"/>
      <c r="J768" s="4"/>
      <c r="K768" s="4"/>
      <c r="L768" s="4"/>
      <c r="M768" s="4"/>
      <c r="N768" s="13"/>
      <c r="O768" s="4"/>
      <c r="P768" s="4"/>
      <c r="Q768" s="4"/>
      <c r="R768" s="4"/>
      <c r="S768" s="4"/>
      <c r="T768" s="4"/>
      <c r="U768" s="4"/>
      <c r="V768" s="4"/>
      <c r="W768" s="4"/>
      <c r="X768" s="4"/>
      <c r="Y768" s="4"/>
      <c r="Z768" s="4"/>
    </row>
    <row r="769" ht="15.75" customHeight="1">
      <c r="A769" s="4"/>
      <c r="B769" s="4"/>
      <c r="C769" s="13"/>
      <c r="D769" s="4"/>
      <c r="E769" s="4"/>
      <c r="F769" s="4"/>
      <c r="G769" s="4"/>
      <c r="H769" s="4"/>
      <c r="I769" s="4"/>
      <c r="J769" s="4"/>
      <c r="K769" s="4"/>
      <c r="L769" s="4"/>
      <c r="M769" s="4"/>
      <c r="N769" s="13"/>
      <c r="O769" s="4"/>
      <c r="P769" s="4"/>
      <c r="Q769" s="4"/>
      <c r="R769" s="4"/>
      <c r="S769" s="4"/>
      <c r="T769" s="4"/>
      <c r="U769" s="4"/>
      <c r="V769" s="4"/>
      <c r="W769" s="4"/>
      <c r="X769" s="4"/>
      <c r="Y769" s="4"/>
      <c r="Z769" s="4"/>
    </row>
    <row r="770" ht="15.75" customHeight="1">
      <c r="A770" s="4"/>
      <c r="B770" s="4"/>
      <c r="C770" s="13"/>
      <c r="D770" s="4"/>
      <c r="E770" s="4"/>
      <c r="F770" s="4"/>
      <c r="G770" s="4"/>
      <c r="H770" s="4"/>
      <c r="I770" s="4"/>
      <c r="J770" s="4"/>
      <c r="K770" s="4"/>
      <c r="L770" s="4"/>
      <c r="M770" s="4"/>
      <c r="N770" s="13"/>
      <c r="O770" s="4"/>
      <c r="P770" s="4"/>
      <c r="Q770" s="4"/>
      <c r="R770" s="4"/>
      <c r="S770" s="4"/>
      <c r="T770" s="4"/>
      <c r="U770" s="4"/>
      <c r="V770" s="4"/>
      <c r="W770" s="4"/>
      <c r="X770" s="4"/>
      <c r="Y770" s="4"/>
      <c r="Z770" s="4"/>
    </row>
    <row r="771" ht="15.75" customHeight="1">
      <c r="A771" s="4"/>
      <c r="B771" s="4"/>
      <c r="C771" s="13"/>
      <c r="D771" s="4"/>
      <c r="E771" s="4"/>
      <c r="F771" s="4"/>
      <c r="G771" s="4"/>
      <c r="H771" s="4"/>
      <c r="I771" s="4"/>
      <c r="J771" s="4"/>
      <c r="K771" s="4"/>
      <c r="L771" s="4"/>
      <c r="M771" s="4"/>
      <c r="N771" s="13"/>
      <c r="O771" s="4"/>
      <c r="P771" s="4"/>
      <c r="Q771" s="4"/>
      <c r="R771" s="4"/>
      <c r="S771" s="4"/>
      <c r="T771" s="4"/>
      <c r="U771" s="4"/>
      <c r="V771" s="4"/>
      <c r="W771" s="4"/>
      <c r="X771" s="4"/>
      <c r="Y771" s="4"/>
      <c r="Z771" s="4"/>
    </row>
    <row r="772" ht="15.75" customHeight="1">
      <c r="A772" s="4"/>
      <c r="B772" s="4"/>
      <c r="C772" s="13"/>
      <c r="D772" s="4"/>
      <c r="E772" s="4"/>
      <c r="F772" s="4"/>
      <c r="G772" s="4"/>
      <c r="H772" s="4"/>
      <c r="I772" s="4"/>
      <c r="J772" s="4"/>
      <c r="K772" s="4"/>
      <c r="L772" s="4"/>
      <c r="M772" s="4"/>
      <c r="N772" s="13"/>
      <c r="O772" s="4"/>
      <c r="P772" s="4"/>
      <c r="Q772" s="4"/>
      <c r="R772" s="4"/>
      <c r="S772" s="4"/>
      <c r="T772" s="4"/>
      <c r="U772" s="4"/>
      <c r="V772" s="4"/>
      <c r="W772" s="4"/>
      <c r="X772" s="4"/>
      <c r="Y772" s="4"/>
      <c r="Z772" s="4"/>
    </row>
    <row r="773" ht="15.75" customHeight="1">
      <c r="A773" s="4"/>
      <c r="B773" s="4"/>
      <c r="C773" s="13"/>
      <c r="D773" s="4"/>
      <c r="E773" s="4"/>
      <c r="F773" s="4"/>
      <c r="G773" s="4"/>
      <c r="H773" s="4"/>
      <c r="I773" s="4"/>
      <c r="J773" s="4"/>
      <c r="K773" s="4"/>
      <c r="L773" s="4"/>
      <c r="M773" s="4"/>
      <c r="N773" s="13"/>
      <c r="O773" s="4"/>
      <c r="P773" s="4"/>
      <c r="Q773" s="4"/>
      <c r="R773" s="4"/>
      <c r="S773" s="4"/>
      <c r="T773" s="4"/>
      <c r="U773" s="4"/>
      <c r="V773" s="4"/>
      <c r="W773" s="4"/>
      <c r="X773" s="4"/>
      <c r="Y773" s="4"/>
      <c r="Z773" s="4"/>
    </row>
    <row r="774" ht="15.75" customHeight="1">
      <c r="A774" s="4"/>
      <c r="B774" s="4"/>
      <c r="C774" s="13"/>
      <c r="D774" s="4"/>
      <c r="E774" s="4"/>
      <c r="F774" s="4"/>
      <c r="G774" s="4"/>
      <c r="H774" s="4"/>
      <c r="I774" s="4"/>
      <c r="J774" s="4"/>
      <c r="K774" s="4"/>
      <c r="L774" s="4"/>
      <c r="M774" s="4"/>
      <c r="N774" s="13"/>
      <c r="O774" s="4"/>
      <c r="P774" s="4"/>
      <c r="Q774" s="4"/>
      <c r="R774" s="4"/>
      <c r="S774" s="4"/>
      <c r="T774" s="4"/>
      <c r="U774" s="4"/>
      <c r="V774" s="4"/>
      <c r="W774" s="4"/>
      <c r="X774" s="4"/>
      <c r="Y774" s="4"/>
      <c r="Z774" s="4"/>
    </row>
    <row r="775" ht="15.75" customHeight="1">
      <c r="A775" s="4"/>
      <c r="B775" s="4"/>
      <c r="C775" s="13"/>
      <c r="D775" s="4"/>
      <c r="E775" s="4"/>
      <c r="F775" s="4"/>
      <c r="G775" s="4"/>
      <c r="H775" s="4"/>
      <c r="I775" s="4"/>
      <c r="J775" s="4"/>
      <c r="K775" s="4"/>
      <c r="L775" s="4"/>
      <c r="M775" s="4"/>
      <c r="N775" s="13"/>
      <c r="O775" s="4"/>
      <c r="P775" s="4"/>
      <c r="Q775" s="4"/>
      <c r="R775" s="4"/>
      <c r="S775" s="4"/>
      <c r="T775" s="4"/>
      <c r="U775" s="4"/>
      <c r="V775" s="4"/>
      <c r="W775" s="4"/>
      <c r="X775" s="4"/>
      <c r="Y775" s="4"/>
      <c r="Z775" s="4"/>
    </row>
    <row r="776" ht="15.75" customHeight="1">
      <c r="A776" s="4"/>
      <c r="B776" s="4"/>
      <c r="C776" s="13"/>
      <c r="D776" s="4"/>
      <c r="E776" s="4"/>
      <c r="F776" s="4"/>
      <c r="G776" s="4"/>
      <c r="H776" s="4"/>
      <c r="I776" s="4"/>
      <c r="J776" s="4"/>
      <c r="K776" s="4"/>
      <c r="L776" s="4"/>
      <c r="M776" s="4"/>
      <c r="N776" s="13"/>
      <c r="O776" s="4"/>
      <c r="P776" s="4"/>
      <c r="Q776" s="4"/>
      <c r="R776" s="4"/>
      <c r="S776" s="4"/>
      <c r="T776" s="4"/>
      <c r="U776" s="4"/>
      <c r="V776" s="4"/>
      <c r="W776" s="4"/>
      <c r="X776" s="4"/>
      <c r="Y776" s="4"/>
      <c r="Z776" s="4"/>
    </row>
    <row r="777" ht="15.75" customHeight="1">
      <c r="A777" s="4"/>
      <c r="B777" s="4"/>
      <c r="C777" s="13"/>
      <c r="D777" s="4"/>
      <c r="E777" s="4"/>
      <c r="F777" s="4"/>
      <c r="G777" s="4"/>
      <c r="H777" s="4"/>
      <c r="I777" s="4"/>
      <c r="J777" s="4"/>
      <c r="K777" s="4"/>
      <c r="L777" s="4"/>
      <c r="M777" s="4"/>
      <c r="N777" s="13"/>
      <c r="O777" s="4"/>
      <c r="P777" s="4"/>
      <c r="Q777" s="4"/>
      <c r="R777" s="4"/>
      <c r="S777" s="4"/>
      <c r="T777" s="4"/>
      <c r="U777" s="4"/>
      <c r="V777" s="4"/>
      <c r="W777" s="4"/>
      <c r="X777" s="4"/>
      <c r="Y777" s="4"/>
      <c r="Z777" s="4"/>
    </row>
    <row r="778" ht="15.75" customHeight="1">
      <c r="A778" s="4"/>
      <c r="B778" s="4"/>
      <c r="C778" s="13"/>
      <c r="D778" s="4"/>
      <c r="E778" s="4"/>
      <c r="F778" s="4"/>
      <c r="G778" s="4"/>
      <c r="H778" s="4"/>
      <c r="I778" s="4"/>
      <c r="J778" s="4"/>
      <c r="K778" s="4"/>
      <c r="L778" s="4"/>
      <c r="M778" s="4"/>
      <c r="N778" s="13"/>
      <c r="O778" s="4"/>
      <c r="P778" s="4"/>
      <c r="Q778" s="4"/>
      <c r="R778" s="4"/>
      <c r="S778" s="4"/>
      <c r="T778" s="4"/>
      <c r="U778" s="4"/>
      <c r="V778" s="4"/>
      <c r="W778" s="4"/>
      <c r="X778" s="4"/>
      <c r="Y778" s="4"/>
      <c r="Z778" s="4"/>
    </row>
    <row r="779" ht="15.75" customHeight="1">
      <c r="A779" s="4"/>
      <c r="B779" s="4"/>
      <c r="C779" s="13"/>
      <c r="D779" s="4"/>
      <c r="E779" s="4"/>
      <c r="F779" s="4"/>
      <c r="G779" s="4"/>
      <c r="H779" s="4"/>
      <c r="I779" s="4"/>
      <c r="J779" s="4"/>
      <c r="K779" s="4"/>
      <c r="L779" s="4"/>
      <c r="M779" s="4"/>
      <c r="N779" s="13"/>
      <c r="O779" s="4"/>
      <c r="P779" s="4"/>
      <c r="Q779" s="4"/>
      <c r="R779" s="4"/>
      <c r="S779" s="4"/>
      <c r="T779" s="4"/>
      <c r="U779" s="4"/>
      <c r="V779" s="4"/>
      <c r="W779" s="4"/>
      <c r="X779" s="4"/>
      <c r="Y779" s="4"/>
      <c r="Z779" s="4"/>
    </row>
    <row r="780" ht="15.75" customHeight="1">
      <c r="A780" s="4"/>
      <c r="B780" s="4"/>
      <c r="C780" s="13"/>
      <c r="D780" s="4"/>
      <c r="E780" s="4"/>
      <c r="F780" s="4"/>
      <c r="G780" s="4"/>
      <c r="H780" s="4"/>
      <c r="I780" s="4"/>
      <c r="J780" s="4"/>
      <c r="K780" s="4"/>
      <c r="L780" s="4"/>
      <c r="M780" s="4"/>
      <c r="N780" s="13"/>
      <c r="O780" s="4"/>
      <c r="P780" s="4"/>
      <c r="Q780" s="4"/>
      <c r="R780" s="4"/>
      <c r="S780" s="4"/>
      <c r="T780" s="4"/>
      <c r="U780" s="4"/>
      <c r="V780" s="4"/>
      <c r="W780" s="4"/>
      <c r="X780" s="4"/>
      <c r="Y780" s="4"/>
      <c r="Z780" s="4"/>
    </row>
    <row r="781" ht="15.75" customHeight="1">
      <c r="A781" s="4"/>
      <c r="B781" s="4"/>
      <c r="C781" s="13"/>
      <c r="D781" s="4"/>
      <c r="E781" s="4"/>
      <c r="F781" s="4"/>
      <c r="G781" s="4"/>
      <c r="H781" s="4"/>
      <c r="I781" s="4"/>
      <c r="J781" s="4"/>
      <c r="K781" s="4"/>
      <c r="L781" s="4"/>
      <c r="M781" s="4"/>
      <c r="N781" s="13"/>
      <c r="O781" s="4"/>
      <c r="P781" s="4"/>
      <c r="Q781" s="4"/>
      <c r="R781" s="4"/>
      <c r="S781" s="4"/>
      <c r="T781" s="4"/>
      <c r="U781" s="4"/>
      <c r="V781" s="4"/>
      <c r="W781" s="4"/>
      <c r="X781" s="4"/>
      <c r="Y781" s="4"/>
      <c r="Z781" s="4"/>
    </row>
    <row r="782" ht="15.75" customHeight="1">
      <c r="A782" s="4"/>
      <c r="B782" s="4"/>
      <c r="C782" s="13"/>
      <c r="D782" s="4"/>
      <c r="E782" s="4"/>
      <c r="F782" s="4"/>
      <c r="G782" s="4"/>
      <c r="H782" s="4"/>
      <c r="I782" s="4"/>
      <c r="J782" s="4"/>
      <c r="K782" s="4"/>
      <c r="L782" s="4"/>
      <c r="M782" s="4"/>
      <c r="N782" s="13"/>
      <c r="O782" s="4"/>
      <c r="P782" s="4"/>
      <c r="Q782" s="4"/>
      <c r="R782" s="4"/>
      <c r="S782" s="4"/>
      <c r="T782" s="4"/>
      <c r="U782" s="4"/>
      <c r="V782" s="4"/>
      <c r="W782" s="4"/>
      <c r="X782" s="4"/>
      <c r="Y782" s="4"/>
      <c r="Z782" s="4"/>
    </row>
    <row r="783" ht="15.75" customHeight="1">
      <c r="A783" s="4"/>
      <c r="B783" s="4"/>
      <c r="C783" s="13"/>
      <c r="D783" s="4"/>
      <c r="E783" s="4"/>
      <c r="F783" s="4"/>
      <c r="G783" s="4"/>
      <c r="H783" s="4"/>
      <c r="I783" s="4"/>
      <c r="J783" s="4"/>
      <c r="K783" s="4"/>
      <c r="L783" s="4"/>
      <c r="M783" s="4"/>
      <c r="N783" s="13"/>
      <c r="O783" s="4"/>
      <c r="P783" s="4"/>
      <c r="Q783" s="4"/>
      <c r="R783" s="4"/>
      <c r="S783" s="4"/>
      <c r="T783" s="4"/>
      <c r="U783" s="4"/>
      <c r="V783" s="4"/>
      <c r="W783" s="4"/>
      <c r="X783" s="4"/>
      <c r="Y783" s="4"/>
      <c r="Z783" s="4"/>
    </row>
    <row r="784" ht="15.75" customHeight="1">
      <c r="A784" s="4"/>
      <c r="B784" s="4"/>
      <c r="C784" s="13"/>
      <c r="D784" s="4"/>
      <c r="E784" s="4"/>
      <c r="F784" s="4"/>
      <c r="G784" s="4"/>
      <c r="H784" s="4"/>
      <c r="I784" s="4"/>
      <c r="J784" s="4"/>
      <c r="K784" s="4"/>
      <c r="L784" s="4"/>
      <c r="M784" s="4"/>
      <c r="N784" s="13"/>
      <c r="O784" s="4"/>
      <c r="P784" s="4"/>
      <c r="Q784" s="4"/>
      <c r="R784" s="4"/>
      <c r="S784" s="4"/>
      <c r="T784" s="4"/>
      <c r="U784" s="4"/>
      <c r="V784" s="4"/>
      <c r="W784" s="4"/>
      <c r="X784" s="4"/>
      <c r="Y784" s="4"/>
      <c r="Z784" s="4"/>
    </row>
    <row r="785" ht="15.75" customHeight="1">
      <c r="A785" s="4"/>
      <c r="B785" s="4"/>
      <c r="C785" s="13"/>
      <c r="D785" s="4"/>
      <c r="E785" s="4"/>
      <c r="F785" s="4"/>
      <c r="G785" s="4"/>
      <c r="H785" s="4"/>
      <c r="I785" s="4"/>
      <c r="J785" s="4"/>
      <c r="K785" s="4"/>
      <c r="L785" s="4"/>
      <c r="M785" s="4"/>
      <c r="N785" s="13"/>
      <c r="O785" s="4"/>
      <c r="P785" s="4"/>
      <c r="Q785" s="4"/>
      <c r="R785" s="4"/>
      <c r="S785" s="4"/>
      <c r="T785" s="4"/>
      <c r="U785" s="4"/>
      <c r="V785" s="4"/>
      <c r="W785" s="4"/>
      <c r="X785" s="4"/>
      <c r="Y785" s="4"/>
      <c r="Z785" s="4"/>
    </row>
    <row r="786" ht="15.75" customHeight="1">
      <c r="A786" s="4"/>
      <c r="B786" s="4"/>
      <c r="C786" s="13"/>
      <c r="D786" s="4"/>
      <c r="E786" s="4"/>
      <c r="F786" s="4"/>
      <c r="G786" s="4"/>
      <c r="H786" s="4"/>
      <c r="I786" s="4"/>
      <c r="J786" s="4"/>
      <c r="K786" s="4"/>
      <c r="L786" s="4"/>
      <c r="M786" s="4"/>
      <c r="N786" s="13"/>
      <c r="O786" s="4"/>
      <c r="P786" s="4"/>
      <c r="Q786" s="4"/>
      <c r="R786" s="4"/>
      <c r="S786" s="4"/>
      <c r="T786" s="4"/>
      <c r="U786" s="4"/>
      <c r="V786" s="4"/>
      <c r="W786" s="4"/>
      <c r="X786" s="4"/>
      <c r="Y786" s="4"/>
      <c r="Z786" s="4"/>
    </row>
    <row r="787" ht="15.75" customHeight="1">
      <c r="A787" s="4"/>
      <c r="B787" s="4"/>
      <c r="C787" s="13"/>
      <c r="D787" s="4"/>
      <c r="E787" s="4"/>
      <c r="F787" s="4"/>
      <c r="G787" s="4"/>
      <c r="H787" s="4"/>
      <c r="I787" s="4"/>
      <c r="J787" s="4"/>
      <c r="K787" s="4"/>
      <c r="L787" s="4"/>
      <c r="M787" s="4"/>
      <c r="N787" s="13"/>
      <c r="O787" s="4"/>
      <c r="P787" s="4"/>
      <c r="Q787" s="4"/>
      <c r="R787" s="4"/>
      <c r="S787" s="4"/>
      <c r="T787" s="4"/>
      <c r="U787" s="4"/>
      <c r="V787" s="4"/>
      <c r="W787" s="4"/>
      <c r="X787" s="4"/>
      <c r="Y787" s="4"/>
      <c r="Z787" s="4"/>
    </row>
    <row r="788" ht="15.75" customHeight="1">
      <c r="A788" s="4"/>
      <c r="B788" s="4"/>
      <c r="C788" s="13"/>
      <c r="D788" s="4"/>
      <c r="E788" s="4"/>
      <c r="F788" s="4"/>
      <c r="G788" s="4"/>
      <c r="H788" s="4"/>
      <c r="I788" s="4"/>
      <c r="J788" s="4"/>
      <c r="K788" s="4"/>
      <c r="L788" s="4"/>
      <c r="M788" s="4"/>
      <c r="N788" s="13"/>
      <c r="O788" s="4"/>
      <c r="P788" s="4"/>
      <c r="Q788" s="4"/>
      <c r="R788" s="4"/>
      <c r="S788" s="4"/>
      <c r="T788" s="4"/>
      <c r="U788" s="4"/>
      <c r="V788" s="4"/>
      <c r="W788" s="4"/>
      <c r="X788" s="4"/>
      <c r="Y788" s="4"/>
      <c r="Z788" s="4"/>
    </row>
    <row r="789" ht="15.75" customHeight="1">
      <c r="A789" s="4"/>
      <c r="B789" s="4"/>
      <c r="C789" s="13"/>
      <c r="D789" s="4"/>
      <c r="E789" s="4"/>
      <c r="F789" s="4"/>
      <c r="G789" s="4"/>
      <c r="H789" s="4"/>
      <c r="I789" s="4"/>
      <c r="J789" s="4"/>
      <c r="K789" s="4"/>
      <c r="L789" s="4"/>
      <c r="M789" s="4"/>
      <c r="N789" s="13"/>
      <c r="O789" s="4"/>
      <c r="P789" s="4"/>
      <c r="Q789" s="4"/>
      <c r="R789" s="4"/>
      <c r="S789" s="4"/>
      <c r="T789" s="4"/>
      <c r="U789" s="4"/>
      <c r="V789" s="4"/>
      <c r="W789" s="4"/>
      <c r="X789" s="4"/>
      <c r="Y789" s="4"/>
      <c r="Z789" s="4"/>
    </row>
    <row r="790" ht="15.75" customHeight="1">
      <c r="A790" s="4"/>
      <c r="B790" s="4"/>
      <c r="C790" s="13"/>
      <c r="D790" s="4"/>
      <c r="E790" s="4"/>
      <c r="F790" s="4"/>
      <c r="G790" s="4"/>
      <c r="H790" s="4"/>
      <c r="I790" s="4"/>
      <c r="J790" s="4"/>
      <c r="K790" s="4"/>
      <c r="L790" s="4"/>
      <c r="M790" s="4"/>
      <c r="N790" s="13"/>
      <c r="O790" s="4"/>
      <c r="P790" s="4"/>
      <c r="Q790" s="4"/>
      <c r="R790" s="4"/>
      <c r="S790" s="4"/>
      <c r="T790" s="4"/>
      <c r="U790" s="4"/>
      <c r="V790" s="4"/>
      <c r="W790" s="4"/>
      <c r="X790" s="4"/>
      <c r="Y790" s="4"/>
      <c r="Z790" s="4"/>
    </row>
    <row r="791" ht="15.75" customHeight="1">
      <c r="A791" s="4"/>
      <c r="B791" s="4"/>
      <c r="C791" s="13"/>
      <c r="D791" s="4"/>
      <c r="E791" s="4"/>
      <c r="F791" s="4"/>
      <c r="G791" s="4"/>
      <c r="H791" s="4"/>
      <c r="I791" s="4"/>
      <c r="J791" s="4"/>
      <c r="K791" s="4"/>
      <c r="L791" s="4"/>
      <c r="M791" s="4"/>
      <c r="N791" s="13"/>
      <c r="O791" s="4"/>
      <c r="P791" s="4"/>
      <c r="Q791" s="4"/>
      <c r="R791" s="4"/>
      <c r="S791" s="4"/>
      <c r="T791" s="4"/>
      <c r="U791" s="4"/>
      <c r="V791" s="4"/>
      <c r="W791" s="4"/>
      <c r="X791" s="4"/>
      <c r="Y791" s="4"/>
      <c r="Z791" s="4"/>
    </row>
    <row r="792" ht="15.75" customHeight="1">
      <c r="A792" s="4"/>
      <c r="B792" s="4"/>
      <c r="C792" s="13"/>
      <c r="D792" s="4"/>
      <c r="E792" s="4"/>
      <c r="F792" s="4"/>
      <c r="G792" s="4"/>
      <c r="H792" s="4"/>
      <c r="I792" s="4"/>
      <c r="J792" s="4"/>
      <c r="K792" s="4"/>
      <c r="L792" s="4"/>
      <c r="M792" s="4"/>
      <c r="N792" s="13"/>
      <c r="O792" s="4"/>
      <c r="P792" s="4"/>
      <c r="Q792" s="4"/>
      <c r="R792" s="4"/>
      <c r="S792" s="4"/>
      <c r="T792" s="4"/>
      <c r="U792" s="4"/>
      <c r="V792" s="4"/>
      <c r="W792" s="4"/>
      <c r="X792" s="4"/>
      <c r="Y792" s="4"/>
      <c r="Z792" s="4"/>
    </row>
    <row r="793" ht="15.75" customHeight="1">
      <c r="A793" s="4"/>
      <c r="B793" s="4"/>
      <c r="C793" s="13"/>
      <c r="D793" s="4"/>
      <c r="E793" s="4"/>
      <c r="F793" s="4"/>
      <c r="G793" s="4"/>
      <c r="H793" s="4"/>
      <c r="I793" s="4"/>
      <c r="J793" s="4"/>
      <c r="K793" s="4"/>
      <c r="L793" s="4"/>
      <c r="M793" s="4"/>
      <c r="N793" s="13"/>
      <c r="O793" s="4"/>
      <c r="P793" s="4"/>
      <c r="Q793" s="4"/>
      <c r="R793" s="4"/>
      <c r="S793" s="4"/>
      <c r="T793" s="4"/>
      <c r="U793" s="4"/>
      <c r="V793" s="4"/>
      <c r="W793" s="4"/>
      <c r="X793" s="4"/>
      <c r="Y793" s="4"/>
      <c r="Z793" s="4"/>
    </row>
    <row r="794" ht="15.75" customHeight="1">
      <c r="A794" s="4"/>
      <c r="B794" s="4"/>
      <c r="C794" s="13"/>
      <c r="D794" s="4"/>
      <c r="E794" s="4"/>
      <c r="F794" s="4"/>
      <c r="G794" s="4"/>
      <c r="H794" s="4"/>
      <c r="I794" s="4"/>
      <c r="J794" s="4"/>
      <c r="K794" s="4"/>
      <c r="L794" s="4"/>
      <c r="M794" s="4"/>
      <c r="N794" s="13"/>
      <c r="O794" s="4"/>
      <c r="P794" s="4"/>
      <c r="Q794" s="4"/>
      <c r="R794" s="4"/>
      <c r="S794" s="4"/>
      <c r="T794" s="4"/>
      <c r="U794" s="4"/>
      <c r="V794" s="4"/>
      <c r="W794" s="4"/>
      <c r="X794" s="4"/>
      <c r="Y794" s="4"/>
      <c r="Z794" s="4"/>
    </row>
    <row r="795" ht="15.75" customHeight="1">
      <c r="A795" s="4"/>
      <c r="B795" s="4"/>
      <c r="C795" s="13"/>
      <c r="D795" s="4"/>
      <c r="E795" s="4"/>
      <c r="F795" s="4"/>
      <c r="G795" s="4"/>
      <c r="H795" s="4"/>
      <c r="I795" s="4"/>
      <c r="J795" s="4"/>
      <c r="K795" s="4"/>
      <c r="L795" s="4"/>
      <c r="M795" s="4"/>
      <c r="N795" s="13"/>
      <c r="O795" s="4"/>
      <c r="P795" s="4"/>
      <c r="Q795" s="4"/>
      <c r="R795" s="4"/>
      <c r="S795" s="4"/>
      <c r="T795" s="4"/>
      <c r="U795" s="4"/>
      <c r="V795" s="4"/>
      <c r="W795" s="4"/>
      <c r="X795" s="4"/>
      <c r="Y795" s="4"/>
      <c r="Z795" s="4"/>
    </row>
    <row r="796" ht="15.75" customHeight="1">
      <c r="A796" s="4"/>
      <c r="B796" s="4"/>
      <c r="C796" s="13"/>
      <c r="D796" s="4"/>
      <c r="E796" s="4"/>
      <c r="F796" s="4"/>
      <c r="G796" s="4"/>
      <c r="H796" s="4"/>
      <c r="I796" s="4"/>
      <c r="J796" s="4"/>
      <c r="K796" s="4"/>
      <c r="L796" s="4"/>
      <c r="M796" s="4"/>
      <c r="N796" s="13"/>
      <c r="O796" s="4"/>
      <c r="P796" s="4"/>
      <c r="Q796" s="4"/>
      <c r="R796" s="4"/>
      <c r="S796" s="4"/>
      <c r="T796" s="4"/>
      <c r="U796" s="4"/>
      <c r="V796" s="4"/>
      <c r="W796" s="4"/>
      <c r="X796" s="4"/>
      <c r="Y796" s="4"/>
      <c r="Z796" s="4"/>
    </row>
    <row r="797" ht="15.75" customHeight="1">
      <c r="A797" s="4"/>
      <c r="B797" s="4"/>
      <c r="C797" s="13"/>
      <c r="D797" s="4"/>
      <c r="E797" s="4"/>
      <c r="F797" s="4"/>
      <c r="G797" s="4"/>
      <c r="H797" s="4"/>
      <c r="I797" s="4"/>
      <c r="J797" s="4"/>
      <c r="K797" s="4"/>
      <c r="L797" s="4"/>
      <c r="M797" s="4"/>
      <c r="N797" s="13"/>
      <c r="O797" s="4"/>
      <c r="P797" s="4"/>
      <c r="Q797" s="4"/>
      <c r="R797" s="4"/>
      <c r="S797" s="4"/>
      <c r="T797" s="4"/>
      <c r="U797" s="4"/>
      <c r="V797" s="4"/>
      <c r="W797" s="4"/>
      <c r="X797" s="4"/>
      <c r="Y797" s="4"/>
      <c r="Z797" s="4"/>
    </row>
    <row r="798" ht="15.75" customHeight="1">
      <c r="A798" s="4"/>
      <c r="B798" s="4"/>
      <c r="C798" s="13"/>
      <c r="D798" s="4"/>
      <c r="E798" s="4"/>
      <c r="F798" s="4"/>
      <c r="G798" s="4"/>
      <c r="H798" s="4"/>
      <c r="I798" s="4"/>
      <c r="J798" s="4"/>
      <c r="K798" s="4"/>
      <c r="L798" s="4"/>
      <c r="M798" s="4"/>
      <c r="N798" s="13"/>
      <c r="O798" s="4"/>
      <c r="P798" s="4"/>
      <c r="Q798" s="4"/>
      <c r="R798" s="4"/>
      <c r="S798" s="4"/>
      <c r="T798" s="4"/>
      <c r="U798" s="4"/>
      <c r="V798" s="4"/>
      <c r="W798" s="4"/>
      <c r="X798" s="4"/>
      <c r="Y798" s="4"/>
      <c r="Z798" s="4"/>
    </row>
    <row r="799" ht="15.75" customHeight="1">
      <c r="A799" s="4"/>
      <c r="B799" s="4"/>
      <c r="C799" s="13"/>
      <c r="D799" s="4"/>
      <c r="E799" s="4"/>
      <c r="F799" s="4"/>
      <c r="G799" s="4"/>
      <c r="H799" s="4"/>
      <c r="I799" s="4"/>
      <c r="J799" s="4"/>
      <c r="K799" s="4"/>
      <c r="L799" s="4"/>
      <c r="M799" s="4"/>
      <c r="N799" s="13"/>
      <c r="O799" s="4"/>
      <c r="P799" s="4"/>
      <c r="Q799" s="4"/>
      <c r="R799" s="4"/>
      <c r="S799" s="4"/>
      <c r="T799" s="4"/>
      <c r="U799" s="4"/>
      <c r="V799" s="4"/>
      <c r="W799" s="4"/>
      <c r="X799" s="4"/>
      <c r="Y799" s="4"/>
      <c r="Z799" s="4"/>
    </row>
    <row r="800" ht="15.75" customHeight="1">
      <c r="A800" s="4"/>
      <c r="B800" s="4"/>
      <c r="C800" s="13"/>
      <c r="D800" s="4"/>
      <c r="E800" s="4"/>
      <c r="F800" s="4"/>
      <c r="G800" s="4"/>
      <c r="H800" s="4"/>
      <c r="I800" s="4"/>
      <c r="J800" s="4"/>
      <c r="K800" s="4"/>
      <c r="L800" s="4"/>
      <c r="M800" s="4"/>
      <c r="N800" s="13"/>
      <c r="O800" s="4"/>
      <c r="P800" s="4"/>
      <c r="Q800" s="4"/>
      <c r="R800" s="4"/>
      <c r="S800" s="4"/>
      <c r="T800" s="4"/>
      <c r="U800" s="4"/>
      <c r="V800" s="4"/>
      <c r="W800" s="4"/>
      <c r="X800" s="4"/>
      <c r="Y800" s="4"/>
      <c r="Z800" s="4"/>
    </row>
    <row r="801" ht="15.75" customHeight="1">
      <c r="A801" s="4"/>
      <c r="B801" s="4"/>
      <c r="C801" s="13"/>
      <c r="D801" s="4"/>
      <c r="E801" s="4"/>
      <c r="F801" s="4"/>
      <c r="G801" s="4"/>
      <c r="H801" s="4"/>
      <c r="I801" s="4"/>
      <c r="J801" s="4"/>
      <c r="K801" s="4"/>
      <c r="L801" s="4"/>
      <c r="M801" s="4"/>
      <c r="N801" s="13"/>
      <c r="O801" s="4"/>
      <c r="P801" s="4"/>
      <c r="Q801" s="4"/>
      <c r="R801" s="4"/>
      <c r="S801" s="4"/>
      <c r="T801" s="4"/>
      <c r="U801" s="4"/>
      <c r="V801" s="4"/>
      <c r="W801" s="4"/>
      <c r="X801" s="4"/>
      <c r="Y801" s="4"/>
      <c r="Z801" s="4"/>
    </row>
    <row r="802" ht="15.75" customHeight="1">
      <c r="A802" s="4"/>
      <c r="B802" s="4"/>
      <c r="C802" s="13"/>
      <c r="D802" s="4"/>
      <c r="E802" s="4"/>
      <c r="F802" s="4"/>
      <c r="G802" s="4"/>
      <c r="H802" s="4"/>
      <c r="I802" s="4"/>
      <c r="J802" s="4"/>
      <c r="K802" s="4"/>
      <c r="L802" s="4"/>
      <c r="M802" s="4"/>
      <c r="N802" s="13"/>
      <c r="O802" s="4"/>
      <c r="P802" s="4"/>
      <c r="Q802" s="4"/>
      <c r="R802" s="4"/>
      <c r="S802" s="4"/>
      <c r="T802" s="4"/>
      <c r="U802" s="4"/>
      <c r="V802" s="4"/>
      <c r="W802" s="4"/>
      <c r="X802" s="4"/>
      <c r="Y802" s="4"/>
      <c r="Z802" s="4"/>
    </row>
    <row r="803" ht="15.75" customHeight="1">
      <c r="A803" s="4"/>
      <c r="B803" s="4"/>
      <c r="C803" s="13"/>
      <c r="D803" s="4"/>
      <c r="E803" s="4"/>
      <c r="F803" s="4"/>
      <c r="G803" s="4"/>
      <c r="H803" s="4"/>
      <c r="I803" s="4"/>
      <c r="J803" s="4"/>
      <c r="K803" s="4"/>
      <c r="L803" s="4"/>
      <c r="M803" s="4"/>
      <c r="N803" s="13"/>
      <c r="O803" s="4"/>
      <c r="P803" s="4"/>
      <c r="Q803" s="4"/>
      <c r="R803" s="4"/>
      <c r="S803" s="4"/>
      <c r="T803" s="4"/>
      <c r="U803" s="4"/>
      <c r="V803" s="4"/>
      <c r="W803" s="4"/>
      <c r="X803" s="4"/>
      <c r="Y803" s="4"/>
      <c r="Z803" s="4"/>
    </row>
    <row r="804" ht="15.75" customHeight="1">
      <c r="A804" s="4"/>
      <c r="B804" s="4"/>
      <c r="C804" s="13"/>
      <c r="D804" s="4"/>
      <c r="E804" s="4"/>
      <c r="F804" s="4"/>
      <c r="G804" s="4"/>
      <c r="H804" s="4"/>
      <c r="I804" s="4"/>
      <c r="J804" s="4"/>
      <c r="K804" s="4"/>
      <c r="L804" s="4"/>
      <c r="M804" s="4"/>
      <c r="N804" s="13"/>
      <c r="O804" s="4"/>
      <c r="P804" s="4"/>
      <c r="Q804" s="4"/>
      <c r="R804" s="4"/>
      <c r="S804" s="4"/>
      <c r="T804" s="4"/>
      <c r="U804" s="4"/>
      <c r="V804" s="4"/>
      <c r="W804" s="4"/>
      <c r="X804" s="4"/>
      <c r="Y804" s="4"/>
      <c r="Z804" s="4"/>
    </row>
    <row r="805" ht="15.75" customHeight="1">
      <c r="A805" s="4"/>
      <c r="B805" s="4"/>
      <c r="C805" s="13"/>
      <c r="D805" s="4"/>
      <c r="E805" s="4"/>
      <c r="F805" s="4"/>
      <c r="G805" s="4"/>
      <c r="H805" s="4"/>
      <c r="I805" s="4"/>
      <c r="J805" s="4"/>
      <c r="K805" s="4"/>
      <c r="L805" s="4"/>
      <c r="M805" s="4"/>
      <c r="N805" s="13"/>
      <c r="O805" s="4"/>
      <c r="P805" s="4"/>
      <c r="Q805" s="4"/>
      <c r="R805" s="4"/>
      <c r="S805" s="4"/>
      <c r="T805" s="4"/>
      <c r="U805" s="4"/>
      <c r="V805" s="4"/>
      <c r="W805" s="4"/>
      <c r="X805" s="4"/>
      <c r="Y805" s="4"/>
      <c r="Z805" s="4"/>
    </row>
    <row r="806" ht="15.75" customHeight="1">
      <c r="A806" s="4"/>
      <c r="B806" s="4"/>
      <c r="C806" s="13"/>
      <c r="D806" s="4"/>
      <c r="E806" s="4"/>
      <c r="F806" s="4"/>
      <c r="G806" s="4"/>
      <c r="H806" s="4"/>
      <c r="I806" s="4"/>
      <c r="J806" s="4"/>
      <c r="K806" s="4"/>
      <c r="L806" s="4"/>
      <c r="M806" s="4"/>
      <c r="N806" s="13"/>
      <c r="O806" s="4"/>
      <c r="P806" s="4"/>
      <c r="Q806" s="4"/>
      <c r="R806" s="4"/>
      <c r="S806" s="4"/>
      <c r="T806" s="4"/>
      <c r="U806" s="4"/>
      <c r="V806" s="4"/>
      <c r="W806" s="4"/>
      <c r="X806" s="4"/>
      <c r="Y806" s="4"/>
      <c r="Z806" s="4"/>
    </row>
    <row r="807" ht="15.75" customHeight="1">
      <c r="A807" s="4"/>
      <c r="B807" s="4"/>
      <c r="C807" s="13"/>
      <c r="D807" s="4"/>
      <c r="E807" s="4"/>
      <c r="F807" s="4"/>
      <c r="G807" s="4"/>
      <c r="H807" s="4"/>
      <c r="I807" s="4"/>
      <c r="J807" s="4"/>
      <c r="K807" s="4"/>
      <c r="L807" s="4"/>
      <c r="M807" s="4"/>
      <c r="N807" s="13"/>
      <c r="O807" s="4"/>
      <c r="P807" s="4"/>
      <c r="Q807" s="4"/>
      <c r="R807" s="4"/>
      <c r="S807" s="4"/>
      <c r="T807" s="4"/>
      <c r="U807" s="4"/>
      <c r="V807" s="4"/>
      <c r="W807" s="4"/>
      <c r="X807" s="4"/>
      <c r="Y807" s="4"/>
      <c r="Z807" s="4"/>
    </row>
    <row r="808" ht="15.75" customHeight="1">
      <c r="A808" s="4"/>
      <c r="B808" s="4"/>
      <c r="C808" s="13"/>
      <c r="D808" s="4"/>
      <c r="E808" s="4"/>
      <c r="F808" s="4"/>
      <c r="G808" s="4"/>
      <c r="H808" s="4"/>
      <c r="I808" s="4"/>
      <c r="J808" s="4"/>
      <c r="K808" s="4"/>
      <c r="L808" s="4"/>
      <c r="M808" s="4"/>
      <c r="N808" s="13"/>
      <c r="O808" s="4"/>
      <c r="P808" s="4"/>
      <c r="Q808" s="4"/>
      <c r="R808" s="4"/>
      <c r="S808" s="4"/>
      <c r="T808" s="4"/>
      <c r="U808" s="4"/>
      <c r="V808" s="4"/>
      <c r="W808" s="4"/>
      <c r="X808" s="4"/>
      <c r="Y808" s="4"/>
      <c r="Z808" s="4"/>
    </row>
    <row r="809" ht="15.75" customHeight="1">
      <c r="A809" s="4"/>
      <c r="B809" s="4"/>
      <c r="C809" s="13"/>
      <c r="D809" s="4"/>
      <c r="E809" s="4"/>
      <c r="F809" s="4"/>
      <c r="G809" s="4"/>
      <c r="H809" s="4"/>
      <c r="I809" s="4"/>
      <c r="J809" s="4"/>
      <c r="K809" s="4"/>
      <c r="L809" s="4"/>
      <c r="M809" s="4"/>
      <c r="N809" s="13"/>
      <c r="O809" s="4"/>
      <c r="P809" s="4"/>
      <c r="Q809" s="4"/>
      <c r="R809" s="4"/>
      <c r="S809" s="4"/>
      <c r="T809" s="4"/>
      <c r="U809" s="4"/>
      <c r="V809" s="4"/>
      <c r="W809" s="4"/>
      <c r="X809" s="4"/>
      <c r="Y809" s="4"/>
      <c r="Z809" s="4"/>
    </row>
    <row r="810" ht="15.75" customHeight="1">
      <c r="A810" s="4"/>
      <c r="B810" s="4"/>
      <c r="C810" s="13"/>
      <c r="D810" s="4"/>
      <c r="E810" s="4"/>
      <c r="F810" s="4"/>
      <c r="G810" s="4"/>
      <c r="H810" s="4"/>
      <c r="I810" s="4"/>
      <c r="J810" s="4"/>
      <c r="K810" s="4"/>
      <c r="L810" s="4"/>
      <c r="M810" s="4"/>
      <c r="N810" s="13"/>
      <c r="O810" s="4"/>
      <c r="P810" s="4"/>
      <c r="Q810" s="4"/>
      <c r="R810" s="4"/>
      <c r="S810" s="4"/>
      <c r="T810" s="4"/>
      <c r="U810" s="4"/>
      <c r="V810" s="4"/>
      <c r="W810" s="4"/>
      <c r="X810" s="4"/>
      <c r="Y810" s="4"/>
      <c r="Z810" s="4"/>
    </row>
    <row r="811" ht="15.75" customHeight="1">
      <c r="A811" s="4"/>
      <c r="B811" s="4"/>
      <c r="C811" s="13"/>
      <c r="D811" s="4"/>
      <c r="E811" s="4"/>
      <c r="F811" s="4"/>
      <c r="G811" s="4"/>
      <c r="H811" s="4"/>
      <c r="I811" s="4"/>
      <c r="J811" s="4"/>
      <c r="K811" s="4"/>
      <c r="L811" s="4"/>
      <c r="M811" s="4"/>
      <c r="N811" s="13"/>
      <c r="O811" s="4"/>
      <c r="P811" s="4"/>
      <c r="Q811" s="4"/>
      <c r="R811" s="4"/>
      <c r="S811" s="4"/>
      <c r="T811" s="4"/>
      <c r="U811" s="4"/>
      <c r="V811" s="4"/>
      <c r="W811" s="4"/>
      <c r="X811" s="4"/>
      <c r="Y811" s="4"/>
      <c r="Z811" s="4"/>
    </row>
    <row r="812" ht="15.75" customHeight="1">
      <c r="A812" s="4"/>
      <c r="B812" s="4"/>
      <c r="C812" s="13"/>
      <c r="D812" s="4"/>
      <c r="E812" s="4"/>
      <c r="F812" s="4"/>
      <c r="G812" s="4"/>
      <c r="H812" s="4"/>
      <c r="I812" s="4"/>
      <c r="J812" s="4"/>
      <c r="K812" s="4"/>
      <c r="L812" s="4"/>
      <c r="M812" s="4"/>
      <c r="N812" s="13"/>
      <c r="O812" s="4"/>
      <c r="P812" s="4"/>
      <c r="Q812" s="4"/>
      <c r="R812" s="4"/>
      <c r="S812" s="4"/>
      <c r="T812" s="4"/>
      <c r="U812" s="4"/>
      <c r="V812" s="4"/>
      <c r="W812" s="4"/>
      <c r="X812" s="4"/>
      <c r="Y812" s="4"/>
      <c r="Z812" s="4"/>
    </row>
    <row r="813" ht="15.75" customHeight="1">
      <c r="A813" s="4"/>
      <c r="B813" s="4"/>
      <c r="C813" s="13"/>
      <c r="D813" s="4"/>
      <c r="E813" s="4"/>
      <c r="F813" s="4"/>
      <c r="G813" s="4"/>
      <c r="H813" s="4"/>
      <c r="I813" s="4"/>
      <c r="J813" s="4"/>
      <c r="K813" s="4"/>
      <c r="L813" s="4"/>
      <c r="M813" s="4"/>
      <c r="N813" s="13"/>
      <c r="O813" s="4"/>
      <c r="P813" s="4"/>
      <c r="Q813" s="4"/>
      <c r="R813" s="4"/>
      <c r="S813" s="4"/>
      <c r="T813" s="4"/>
      <c r="U813" s="4"/>
      <c r="V813" s="4"/>
      <c r="W813" s="4"/>
      <c r="X813" s="4"/>
      <c r="Y813" s="4"/>
      <c r="Z813" s="4"/>
    </row>
    <row r="814" ht="15.75" customHeight="1">
      <c r="A814" s="4"/>
      <c r="B814" s="4"/>
      <c r="C814" s="13"/>
      <c r="D814" s="4"/>
      <c r="E814" s="4"/>
      <c r="F814" s="4"/>
      <c r="G814" s="4"/>
      <c r="H814" s="4"/>
      <c r="I814" s="4"/>
      <c r="J814" s="4"/>
      <c r="K814" s="4"/>
      <c r="L814" s="4"/>
      <c r="M814" s="4"/>
      <c r="N814" s="13"/>
      <c r="O814" s="4"/>
      <c r="P814" s="4"/>
      <c r="Q814" s="4"/>
      <c r="R814" s="4"/>
      <c r="S814" s="4"/>
      <c r="T814" s="4"/>
      <c r="U814" s="4"/>
      <c r="V814" s="4"/>
      <c r="W814" s="4"/>
      <c r="X814" s="4"/>
      <c r="Y814" s="4"/>
      <c r="Z814" s="4"/>
    </row>
    <row r="815" ht="15.75" customHeight="1">
      <c r="A815" s="4"/>
      <c r="B815" s="4"/>
      <c r="C815" s="13"/>
      <c r="D815" s="4"/>
      <c r="E815" s="4"/>
      <c r="F815" s="4"/>
      <c r="G815" s="4"/>
      <c r="H815" s="4"/>
      <c r="I815" s="4"/>
      <c r="J815" s="4"/>
      <c r="K815" s="4"/>
      <c r="L815" s="4"/>
      <c r="M815" s="4"/>
      <c r="N815" s="13"/>
      <c r="O815" s="4"/>
      <c r="P815" s="4"/>
      <c r="Q815" s="4"/>
      <c r="R815" s="4"/>
      <c r="S815" s="4"/>
      <c r="T815" s="4"/>
      <c r="U815" s="4"/>
      <c r="V815" s="4"/>
      <c r="W815" s="4"/>
      <c r="X815" s="4"/>
      <c r="Y815" s="4"/>
      <c r="Z815" s="4"/>
    </row>
    <row r="816" ht="15.75" customHeight="1">
      <c r="A816" s="4"/>
      <c r="B816" s="4"/>
      <c r="C816" s="13"/>
      <c r="D816" s="4"/>
      <c r="E816" s="4"/>
      <c r="F816" s="4"/>
      <c r="G816" s="4"/>
      <c r="H816" s="4"/>
      <c r="I816" s="4"/>
      <c r="J816" s="4"/>
      <c r="K816" s="4"/>
      <c r="L816" s="4"/>
      <c r="M816" s="4"/>
      <c r="N816" s="13"/>
      <c r="O816" s="4"/>
      <c r="P816" s="4"/>
      <c r="Q816" s="4"/>
      <c r="R816" s="4"/>
      <c r="S816" s="4"/>
      <c r="T816" s="4"/>
      <c r="U816" s="4"/>
      <c r="V816" s="4"/>
      <c r="W816" s="4"/>
      <c r="X816" s="4"/>
      <c r="Y816" s="4"/>
      <c r="Z816" s="4"/>
    </row>
    <row r="817" ht="15.75" customHeight="1">
      <c r="A817" s="4"/>
      <c r="B817" s="4"/>
      <c r="C817" s="13"/>
      <c r="D817" s="4"/>
      <c r="E817" s="4"/>
      <c r="F817" s="4"/>
      <c r="G817" s="4"/>
      <c r="H817" s="4"/>
      <c r="I817" s="4"/>
      <c r="J817" s="4"/>
      <c r="K817" s="4"/>
      <c r="L817" s="4"/>
      <c r="M817" s="4"/>
      <c r="N817" s="13"/>
      <c r="O817" s="4"/>
      <c r="P817" s="4"/>
      <c r="Q817" s="4"/>
      <c r="R817" s="4"/>
      <c r="S817" s="4"/>
      <c r="T817" s="4"/>
      <c r="U817" s="4"/>
      <c r="V817" s="4"/>
      <c r="W817" s="4"/>
      <c r="X817" s="4"/>
      <c r="Y817" s="4"/>
      <c r="Z817" s="4"/>
    </row>
    <row r="818" ht="15.75" customHeight="1">
      <c r="A818" s="4"/>
      <c r="B818" s="4"/>
      <c r="C818" s="13"/>
      <c r="D818" s="4"/>
      <c r="E818" s="4"/>
      <c r="F818" s="4"/>
      <c r="G818" s="4"/>
      <c r="H818" s="4"/>
      <c r="I818" s="4"/>
      <c r="J818" s="4"/>
      <c r="K818" s="4"/>
      <c r="L818" s="4"/>
      <c r="M818" s="4"/>
      <c r="N818" s="13"/>
      <c r="O818" s="4"/>
      <c r="P818" s="4"/>
      <c r="Q818" s="4"/>
      <c r="R818" s="4"/>
      <c r="S818" s="4"/>
      <c r="T818" s="4"/>
      <c r="U818" s="4"/>
      <c r="V818" s="4"/>
      <c r="W818" s="4"/>
      <c r="X818" s="4"/>
      <c r="Y818" s="4"/>
      <c r="Z818" s="4"/>
    </row>
    <row r="819" ht="15.75" customHeight="1">
      <c r="A819" s="4"/>
      <c r="B819" s="4"/>
      <c r="C819" s="13"/>
      <c r="D819" s="4"/>
      <c r="E819" s="4"/>
      <c r="F819" s="4"/>
      <c r="G819" s="4"/>
      <c r="H819" s="4"/>
      <c r="I819" s="4"/>
      <c r="J819" s="4"/>
      <c r="K819" s="4"/>
      <c r="L819" s="4"/>
      <c r="M819" s="4"/>
      <c r="N819" s="13"/>
      <c r="O819" s="4"/>
      <c r="P819" s="4"/>
      <c r="Q819" s="4"/>
      <c r="R819" s="4"/>
      <c r="S819" s="4"/>
      <c r="T819" s="4"/>
      <c r="U819" s="4"/>
      <c r="V819" s="4"/>
      <c r="W819" s="4"/>
      <c r="X819" s="4"/>
      <c r="Y819" s="4"/>
      <c r="Z819" s="4"/>
    </row>
    <row r="820" ht="15.75" customHeight="1">
      <c r="A820" s="4"/>
      <c r="B820" s="4"/>
      <c r="C820" s="13"/>
      <c r="D820" s="4"/>
      <c r="E820" s="4"/>
      <c r="F820" s="4"/>
      <c r="G820" s="4"/>
      <c r="H820" s="4"/>
      <c r="I820" s="4"/>
      <c r="J820" s="4"/>
      <c r="K820" s="4"/>
      <c r="L820" s="4"/>
      <c r="M820" s="4"/>
      <c r="N820" s="13"/>
      <c r="O820" s="4"/>
      <c r="P820" s="4"/>
      <c r="Q820" s="4"/>
      <c r="R820" s="4"/>
      <c r="S820" s="4"/>
      <c r="T820" s="4"/>
      <c r="U820" s="4"/>
      <c r="V820" s="4"/>
      <c r="W820" s="4"/>
      <c r="X820" s="4"/>
      <c r="Y820" s="4"/>
      <c r="Z820" s="4"/>
    </row>
    <row r="821" ht="15.75" customHeight="1">
      <c r="A821" s="4"/>
      <c r="B821" s="4"/>
      <c r="C821" s="13"/>
      <c r="D821" s="4"/>
      <c r="E821" s="4"/>
      <c r="F821" s="4"/>
      <c r="G821" s="4"/>
      <c r="H821" s="4"/>
      <c r="I821" s="4"/>
      <c r="J821" s="4"/>
      <c r="K821" s="4"/>
      <c r="L821" s="4"/>
      <c r="M821" s="4"/>
      <c r="N821" s="13"/>
      <c r="O821" s="4"/>
      <c r="P821" s="4"/>
      <c r="Q821" s="4"/>
      <c r="R821" s="4"/>
      <c r="S821" s="4"/>
      <c r="T821" s="4"/>
      <c r="U821" s="4"/>
      <c r="V821" s="4"/>
      <c r="W821" s="4"/>
      <c r="X821" s="4"/>
      <c r="Y821" s="4"/>
      <c r="Z821" s="4"/>
    </row>
    <row r="822" ht="15.75" customHeight="1">
      <c r="A822" s="4"/>
      <c r="B822" s="4"/>
      <c r="C822" s="13"/>
      <c r="D822" s="4"/>
      <c r="E822" s="4"/>
      <c r="F822" s="4"/>
      <c r="G822" s="4"/>
      <c r="H822" s="4"/>
      <c r="I822" s="4"/>
      <c r="J822" s="4"/>
      <c r="K822" s="4"/>
      <c r="L822" s="4"/>
      <c r="M822" s="4"/>
      <c r="N822" s="13"/>
      <c r="O822" s="4"/>
      <c r="P822" s="4"/>
      <c r="Q822" s="4"/>
      <c r="R822" s="4"/>
      <c r="S822" s="4"/>
      <c r="T822" s="4"/>
      <c r="U822" s="4"/>
      <c r="V822" s="4"/>
      <c r="W822" s="4"/>
      <c r="X822" s="4"/>
      <c r="Y822" s="4"/>
      <c r="Z822" s="4"/>
    </row>
    <row r="823" ht="15.75" customHeight="1">
      <c r="A823" s="4"/>
      <c r="B823" s="4"/>
      <c r="C823" s="13"/>
      <c r="D823" s="4"/>
      <c r="E823" s="4"/>
      <c r="F823" s="4"/>
      <c r="G823" s="4"/>
      <c r="H823" s="4"/>
      <c r="I823" s="4"/>
      <c r="J823" s="4"/>
      <c r="K823" s="4"/>
      <c r="L823" s="4"/>
      <c r="M823" s="4"/>
      <c r="N823" s="13"/>
      <c r="O823" s="4"/>
      <c r="P823" s="4"/>
      <c r="Q823" s="4"/>
      <c r="R823" s="4"/>
      <c r="S823" s="4"/>
      <c r="T823" s="4"/>
      <c r="U823" s="4"/>
      <c r="V823" s="4"/>
      <c r="W823" s="4"/>
      <c r="X823" s="4"/>
      <c r="Y823" s="4"/>
      <c r="Z823" s="4"/>
    </row>
    <row r="824" ht="15.75" customHeight="1">
      <c r="A824" s="4"/>
      <c r="B824" s="4"/>
      <c r="C824" s="13"/>
      <c r="D824" s="4"/>
      <c r="E824" s="4"/>
      <c r="F824" s="4"/>
      <c r="G824" s="4"/>
      <c r="H824" s="4"/>
      <c r="I824" s="4"/>
      <c r="J824" s="4"/>
      <c r="K824" s="4"/>
      <c r="L824" s="4"/>
      <c r="M824" s="4"/>
      <c r="N824" s="13"/>
      <c r="O824" s="4"/>
      <c r="P824" s="4"/>
      <c r="Q824" s="4"/>
      <c r="R824" s="4"/>
      <c r="S824" s="4"/>
      <c r="T824" s="4"/>
      <c r="U824" s="4"/>
      <c r="V824" s="4"/>
      <c r="W824" s="4"/>
      <c r="X824" s="4"/>
      <c r="Y824" s="4"/>
      <c r="Z824" s="4"/>
    </row>
    <row r="825" ht="15.75" customHeight="1">
      <c r="A825" s="4"/>
      <c r="B825" s="4"/>
      <c r="C825" s="13"/>
      <c r="D825" s="4"/>
      <c r="E825" s="4"/>
      <c r="F825" s="4"/>
      <c r="G825" s="4"/>
      <c r="H825" s="4"/>
      <c r="I825" s="4"/>
      <c r="J825" s="4"/>
      <c r="K825" s="4"/>
      <c r="L825" s="4"/>
      <c r="M825" s="4"/>
      <c r="N825" s="13"/>
      <c r="O825" s="4"/>
      <c r="P825" s="4"/>
      <c r="Q825" s="4"/>
      <c r="R825" s="4"/>
      <c r="S825" s="4"/>
      <c r="T825" s="4"/>
      <c r="U825" s="4"/>
      <c r="V825" s="4"/>
      <c r="W825" s="4"/>
      <c r="X825" s="4"/>
      <c r="Y825" s="4"/>
      <c r="Z825" s="4"/>
    </row>
    <row r="826" ht="15.75" customHeight="1">
      <c r="A826" s="4"/>
      <c r="B826" s="4"/>
      <c r="C826" s="13"/>
      <c r="D826" s="4"/>
      <c r="E826" s="4"/>
      <c r="F826" s="4"/>
      <c r="G826" s="4"/>
      <c r="H826" s="4"/>
      <c r="I826" s="4"/>
      <c r="J826" s="4"/>
      <c r="K826" s="4"/>
      <c r="L826" s="4"/>
      <c r="M826" s="4"/>
      <c r="N826" s="13"/>
      <c r="O826" s="4"/>
      <c r="P826" s="4"/>
      <c r="Q826" s="4"/>
      <c r="R826" s="4"/>
      <c r="S826" s="4"/>
      <c r="T826" s="4"/>
      <c r="U826" s="4"/>
      <c r="V826" s="4"/>
      <c r="W826" s="4"/>
      <c r="X826" s="4"/>
      <c r="Y826" s="4"/>
      <c r="Z826" s="4"/>
    </row>
    <row r="827" ht="15.75" customHeight="1">
      <c r="A827" s="4"/>
      <c r="B827" s="4"/>
      <c r="C827" s="13"/>
      <c r="D827" s="4"/>
      <c r="E827" s="4"/>
      <c r="F827" s="4"/>
      <c r="G827" s="4"/>
      <c r="H827" s="4"/>
      <c r="I827" s="4"/>
      <c r="J827" s="4"/>
      <c r="K827" s="4"/>
      <c r="L827" s="4"/>
      <c r="M827" s="4"/>
      <c r="N827" s="13"/>
      <c r="O827" s="4"/>
      <c r="P827" s="4"/>
      <c r="Q827" s="4"/>
      <c r="R827" s="4"/>
      <c r="S827" s="4"/>
      <c r="T827" s="4"/>
      <c r="U827" s="4"/>
      <c r="V827" s="4"/>
      <c r="W827" s="4"/>
      <c r="X827" s="4"/>
      <c r="Y827" s="4"/>
      <c r="Z827" s="4"/>
    </row>
    <row r="828" ht="15.75" customHeight="1">
      <c r="A828" s="4"/>
      <c r="B828" s="4"/>
      <c r="C828" s="13"/>
      <c r="D828" s="4"/>
      <c r="E828" s="4"/>
      <c r="F828" s="4"/>
      <c r="G828" s="4"/>
      <c r="H828" s="4"/>
      <c r="I828" s="4"/>
      <c r="J828" s="4"/>
      <c r="K828" s="4"/>
      <c r="L828" s="4"/>
      <c r="M828" s="4"/>
      <c r="N828" s="13"/>
      <c r="O828" s="4"/>
      <c r="P828" s="4"/>
      <c r="Q828" s="4"/>
      <c r="R828" s="4"/>
      <c r="S828" s="4"/>
      <c r="T828" s="4"/>
      <c r="U828" s="4"/>
      <c r="V828" s="4"/>
      <c r="W828" s="4"/>
      <c r="X828" s="4"/>
      <c r="Y828" s="4"/>
      <c r="Z828" s="4"/>
    </row>
    <row r="829" ht="15.75" customHeight="1">
      <c r="A829" s="4"/>
      <c r="B829" s="4"/>
      <c r="C829" s="13"/>
      <c r="D829" s="4"/>
      <c r="E829" s="4"/>
      <c r="F829" s="4"/>
      <c r="G829" s="4"/>
      <c r="H829" s="4"/>
      <c r="I829" s="4"/>
      <c r="J829" s="4"/>
      <c r="K829" s="4"/>
      <c r="L829" s="4"/>
      <c r="M829" s="4"/>
      <c r="N829" s="13"/>
      <c r="O829" s="4"/>
      <c r="P829" s="4"/>
      <c r="Q829" s="4"/>
      <c r="R829" s="4"/>
      <c r="S829" s="4"/>
      <c r="T829" s="4"/>
      <c r="U829" s="4"/>
      <c r="V829" s="4"/>
      <c r="W829" s="4"/>
      <c r="X829" s="4"/>
      <c r="Y829" s="4"/>
      <c r="Z829" s="4"/>
    </row>
    <row r="830" ht="15.75" customHeight="1">
      <c r="A830" s="4"/>
      <c r="B830" s="4"/>
      <c r="C830" s="13"/>
      <c r="D830" s="4"/>
      <c r="E830" s="4"/>
      <c r="F830" s="4"/>
      <c r="G830" s="4"/>
      <c r="H830" s="4"/>
      <c r="I830" s="4"/>
      <c r="J830" s="4"/>
      <c r="K830" s="4"/>
      <c r="L830" s="4"/>
      <c r="M830" s="4"/>
      <c r="N830" s="13"/>
      <c r="O830" s="4"/>
      <c r="P830" s="4"/>
      <c r="Q830" s="4"/>
      <c r="R830" s="4"/>
      <c r="S830" s="4"/>
      <c r="T830" s="4"/>
      <c r="U830" s="4"/>
      <c r="V830" s="4"/>
      <c r="W830" s="4"/>
      <c r="X830" s="4"/>
      <c r="Y830" s="4"/>
      <c r="Z830" s="4"/>
    </row>
    <row r="831" ht="15.75" customHeight="1">
      <c r="A831" s="4"/>
      <c r="B831" s="4"/>
      <c r="C831" s="13"/>
      <c r="D831" s="4"/>
      <c r="E831" s="4"/>
      <c r="F831" s="4"/>
      <c r="G831" s="4"/>
      <c r="H831" s="4"/>
      <c r="I831" s="4"/>
      <c r="J831" s="4"/>
      <c r="K831" s="4"/>
      <c r="L831" s="4"/>
      <c r="M831" s="4"/>
      <c r="N831" s="13"/>
      <c r="O831" s="4"/>
      <c r="P831" s="4"/>
      <c r="Q831" s="4"/>
      <c r="R831" s="4"/>
      <c r="S831" s="4"/>
      <c r="T831" s="4"/>
      <c r="U831" s="4"/>
      <c r="V831" s="4"/>
      <c r="W831" s="4"/>
      <c r="X831" s="4"/>
      <c r="Y831" s="4"/>
      <c r="Z831" s="4"/>
    </row>
    <row r="832" ht="15.75" customHeight="1">
      <c r="A832" s="4"/>
      <c r="B832" s="4"/>
      <c r="C832" s="13"/>
      <c r="D832" s="4"/>
      <c r="E832" s="4"/>
      <c r="F832" s="4"/>
      <c r="G832" s="4"/>
      <c r="H832" s="4"/>
      <c r="I832" s="4"/>
      <c r="J832" s="4"/>
      <c r="K832" s="4"/>
      <c r="L832" s="4"/>
      <c r="M832" s="4"/>
      <c r="N832" s="13"/>
      <c r="O832" s="4"/>
      <c r="P832" s="4"/>
      <c r="Q832" s="4"/>
      <c r="R832" s="4"/>
      <c r="S832" s="4"/>
      <c r="T832" s="4"/>
      <c r="U832" s="4"/>
      <c r="V832" s="4"/>
      <c r="W832" s="4"/>
      <c r="X832" s="4"/>
      <c r="Y832" s="4"/>
      <c r="Z832" s="4"/>
    </row>
    <row r="833" ht="15.75" customHeight="1">
      <c r="A833" s="4"/>
      <c r="B833" s="4"/>
      <c r="C833" s="13"/>
      <c r="D833" s="4"/>
      <c r="E833" s="4"/>
      <c r="F833" s="4"/>
      <c r="G833" s="4"/>
      <c r="H833" s="4"/>
      <c r="I833" s="4"/>
      <c r="J833" s="4"/>
      <c r="K833" s="4"/>
      <c r="L833" s="4"/>
      <c r="M833" s="4"/>
      <c r="N833" s="13"/>
      <c r="O833" s="4"/>
      <c r="P833" s="4"/>
      <c r="Q833" s="4"/>
      <c r="R833" s="4"/>
      <c r="S833" s="4"/>
      <c r="T833" s="4"/>
      <c r="U833" s="4"/>
      <c r="V833" s="4"/>
      <c r="W833" s="4"/>
      <c r="X833" s="4"/>
      <c r="Y833" s="4"/>
      <c r="Z833" s="4"/>
    </row>
    <row r="834" ht="15.75" customHeight="1">
      <c r="A834" s="4"/>
      <c r="B834" s="4"/>
      <c r="C834" s="13"/>
      <c r="D834" s="4"/>
      <c r="E834" s="4"/>
      <c r="F834" s="4"/>
      <c r="G834" s="4"/>
      <c r="H834" s="4"/>
      <c r="I834" s="4"/>
      <c r="J834" s="4"/>
      <c r="K834" s="4"/>
      <c r="L834" s="4"/>
      <c r="M834" s="4"/>
      <c r="N834" s="13"/>
      <c r="O834" s="4"/>
      <c r="P834" s="4"/>
      <c r="Q834" s="4"/>
      <c r="R834" s="4"/>
      <c r="S834" s="4"/>
      <c r="T834" s="4"/>
      <c r="U834" s="4"/>
      <c r="V834" s="4"/>
      <c r="W834" s="4"/>
      <c r="X834" s="4"/>
      <c r="Y834" s="4"/>
      <c r="Z834" s="4"/>
    </row>
    <row r="835" ht="15.75" customHeight="1">
      <c r="A835" s="4"/>
      <c r="B835" s="4"/>
      <c r="C835" s="13"/>
      <c r="D835" s="4"/>
      <c r="E835" s="4"/>
      <c r="F835" s="4"/>
      <c r="G835" s="4"/>
      <c r="H835" s="4"/>
      <c r="I835" s="4"/>
      <c r="J835" s="4"/>
      <c r="K835" s="4"/>
      <c r="L835" s="4"/>
      <c r="M835" s="4"/>
      <c r="N835" s="13"/>
      <c r="O835" s="4"/>
      <c r="P835" s="4"/>
      <c r="Q835" s="4"/>
      <c r="R835" s="4"/>
      <c r="S835" s="4"/>
      <c r="T835" s="4"/>
      <c r="U835" s="4"/>
      <c r="V835" s="4"/>
      <c r="W835" s="4"/>
      <c r="X835" s="4"/>
      <c r="Y835" s="4"/>
      <c r="Z835" s="4"/>
    </row>
    <row r="836" ht="15.75" customHeight="1">
      <c r="A836" s="4"/>
      <c r="B836" s="4"/>
      <c r="C836" s="13"/>
      <c r="D836" s="4"/>
      <c r="E836" s="4"/>
      <c r="F836" s="4"/>
      <c r="G836" s="4"/>
      <c r="H836" s="4"/>
      <c r="I836" s="4"/>
      <c r="J836" s="4"/>
      <c r="K836" s="4"/>
      <c r="L836" s="4"/>
      <c r="M836" s="4"/>
      <c r="N836" s="13"/>
      <c r="O836" s="4"/>
      <c r="P836" s="4"/>
      <c r="Q836" s="4"/>
      <c r="R836" s="4"/>
      <c r="S836" s="4"/>
      <c r="T836" s="4"/>
      <c r="U836" s="4"/>
      <c r="V836" s="4"/>
      <c r="W836" s="4"/>
      <c r="X836" s="4"/>
      <c r="Y836" s="4"/>
      <c r="Z836" s="4"/>
    </row>
    <row r="837" ht="15.75" customHeight="1">
      <c r="A837" s="4"/>
      <c r="B837" s="4"/>
      <c r="C837" s="13"/>
      <c r="D837" s="4"/>
      <c r="E837" s="4"/>
      <c r="F837" s="4"/>
      <c r="G837" s="4"/>
      <c r="H837" s="4"/>
      <c r="I837" s="4"/>
      <c r="J837" s="4"/>
      <c r="K837" s="4"/>
      <c r="L837" s="4"/>
      <c r="M837" s="4"/>
      <c r="N837" s="13"/>
      <c r="O837" s="4"/>
      <c r="P837" s="4"/>
      <c r="Q837" s="4"/>
      <c r="R837" s="4"/>
      <c r="S837" s="4"/>
      <c r="T837" s="4"/>
      <c r="U837" s="4"/>
      <c r="V837" s="4"/>
      <c r="W837" s="4"/>
      <c r="X837" s="4"/>
      <c r="Y837" s="4"/>
      <c r="Z837" s="4"/>
    </row>
    <row r="838" ht="15.75" customHeight="1">
      <c r="A838" s="4"/>
      <c r="B838" s="4"/>
      <c r="C838" s="13"/>
      <c r="D838" s="4"/>
      <c r="E838" s="4"/>
      <c r="F838" s="4"/>
      <c r="G838" s="4"/>
      <c r="H838" s="4"/>
      <c r="I838" s="4"/>
      <c r="J838" s="4"/>
      <c r="K838" s="4"/>
      <c r="L838" s="4"/>
      <c r="M838" s="4"/>
      <c r="N838" s="13"/>
      <c r="O838" s="4"/>
      <c r="P838" s="4"/>
      <c r="Q838" s="4"/>
      <c r="R838" s="4"/>
      <c r="S838" s="4"/>
      <c r="T838" s="4"/>
      <c r="U838" s="4"/>
      <c r="V838" s="4"/>
      <c r="W838" s="4"/>
      <c r="X838" s="4"/>
      <c r="Y838" s="4"/>
      <c r="Z838" s="4"/>
    </row>
    <row r="839" ht="15.75" customHeight="1">
      <c r="A839" s="4"/>
      <c r="B839" s="4"/>
      <c r="C839" s="13"/>
      <c r="D839" s="4"/>
      <c r="E839" s="4"/>
      <c r="F839" s="4"/>
      <c r="G839" s="4"/>
      <c r="H839" s="4"/>
      <c r="I839" s="4"/>
      <c r="J839" s="4"/>
      <c r="K839" s="4"/>
      <c r="L839" s="4"/>
      <c r="M839" s="4"/>
      <c r="N839" s="13"/>
      <c r="O839" s="4"/>
      <c r="P839" s="4"/>
      <c r="Q839" s="4"/>
      <c r="R839" s="4"/>
      <c r="S839" s="4"/>
      <c r="T839" s="4"/>
      <c r="U839" s="4"/>
      <c r="V839" s="4"/>
      <c r="W839" s="4"/>
      <c r="X839" s="4"/>
      <c r="Y839" s="4"/>
      <c r="Z839" s="4"/>
    </row>
    <row r="840" ht="15.75" customHeight="1">
      <c r="A840" s="4"/>
      <c r="B840" s="4"/>
      <c r="C840" s="13"/>
      <c r="D840" s="4"/>
      <c r="E840" s="4"/>
      <c r="F840" s="4"/>
      <c r="G840" s="4"/>
      <c r="H840" s="4"/>
      <c r="I840" s="4"/>
      <c r="J840" s="4"/>
      <c r="K840" s="4"/>
      <c r="L840" s="4"/>
      <c r="M840" s="4"/>
      <c r="N840" s="13"/>
      <c r="O840" s="4"/>
      <c r="P840" s="4"/>
      <c r="Q840" s="4"/>
      <c r="R840" s="4"/>
      <c r="S840" s="4"/>
      <c r="T840" s="4"/>
      <c r="U840" s="4"/>
      <c r="V840" s="4"/>
      <c r="W840" s="4"/>
      <c r="X840" s="4"/>
      <c r="Y840" s="4"/>
      <c r="Z840" s="4"/>
    </row>
    <row r="841" ht="15.75" customHeight="1">
      <c r="A841" s="4"/>
      <c r="B841" s="4"/>
      <c r="C841" s="13"/>
      <c r="D841" s="4"/>
      <c r="E841" s="4"/>
      <c r="F841" s="4"/>
      <c r="G841" s="4"/>
      <c r="H841" s="4"/>
      <c r="I841" s="4"/>
      <c r="J841" s="4"/>
      <c r="K841" s="4"/>
      <c r="L841" s="4"/>
      <c r="M841" s="4"/>
      <c r="N841" s="13"/>
      <c r="O841" s="4"/>
      <c r="P841" s="4"/>
      <c r="Q841" s="4"/>
      <c r="R841" s="4"/>
      <c r="S841" s="4"/>
      <c r="T841" s="4"/>
      <c r="U841" s="4"/>
      <c r="V841" s="4"/>
      <c r="W841" s="4"/>
      <c r="X841" s="4"/>
      <c r="Y841" s="4"/>
      <c r="Z841" s="4"/>
    </row>
    <row r="842" ht="15.75" customHeight="1">
      <c r="A842" s="4"/>
      <c r="B842" s="4"/>
      <c r="C842" s="13"/>
      <c r="D842" s="4"/>
      <c r="E842" s="4"/>
      <c r="F842" s="4"/>
      <c r="G842" s="4"/>
      <c r="H842" s="4"/>
      <c r="I842" s="4"/>
      <c r="J842" s="4"/>
      <c r="K842" s="4"/>
      <c r="L842" s="4"/>
      <c r="M842" s="4"/>
      <c r="N842" s="13"/>
      <c r="O842" s="4"/>
      <c r="P842" s="4"/>
      <c r="Q842" s="4"/>
      <c r="R842" s="4"/>
      <c r="S842" s="4"/>
      <c r="T842" s="4"/>
      <c r="U842" s="4"/>
      <c r="V842" s="4"/>
      <c r="W842" s="4"/>
      <c r="X842" s="4"/>
      <c r="Y842" s="4"/>
      <c r="Z842" s="4"/>
    </row>
    <row r="843" ht="15.75" customHeight="1">
      <c r="A843" s="4"/>
      <c r="B843" s="4"/>
      <c r="C843" s="13"/>
      <c r="D843" s="4"/>
      <c r="E843" s="4"/>
      <c r="F843" s="4"/>
      <c r="G843" s="4"/>
      <c r="H843" s="4"/>
      <c r="I843" s="4"/>
      <c r="J843" s="4"/>
      <c r="K843" s="4"/>
      <c r="L843" s="4"/>
      <c r="M843" s="4"/>
      <c r="N843" s="13"/>
      <c r="O843" s="4"/>
      <c r="P843" s="4"/>
      <c r="Q843" s="4"/>
      <c r="R843" s="4"/>
      <c r="S843" s="4"/>
      <c r="T843" s="4"/>
      <c r="U843" s="4"/>
      <c r="V843" s="4"/>
      <c r="W843" s="4"/>
      <c r="X843" s="4"/>
      <c r="Y843" s="4"/>
      <c r="Z843" s="4"/>
    </row>
    <row r="844" ht="15.75" customHeight="1">
      <c r="A844" s="4"/>
      <c r="B844" s="4"/>
      <c r="C844" s="13"/>
      <c r="D844" s="4"/>
      <c r="E844" s="4"/>
      <c r="F844" s="4"/>
      <c r="G844" s="4"/>
      <c r="H844" s="4"/>
      <c r="I844" s="4"/>
      <c r="J844" s="4"/>
      <c r="K844" s="4"/>
      <c r="L844" s="4"/>
      <c r="M844" s="4"/>
      <c r="N844" s="13"/>
      <c r="O844" s="4"/>
      <c r="P844" s="4"/>
      <c r="Q844" s="4"/>
      <c r="R844" s="4"/>
      <c r="S844" s="4"/>
      <c r="T844" s="4"/>
      <c r="U844" s="4"/>
      <c r="V844" s="4"/>
      <c r="W844" s="4"/>
      <c r="X844" s="4"/>
      <c r="Y844" s="4"/>
      <c r="Z844" s="4"/>
    </row>
    <row r="845" ht="15.75" customHeight="1">
      <c r="A845" s="4"/>
      <c r="B845" s="4"/>
      <c r="C845" s="13"/>
      <c r="D845" s="4"/>
      <c r="E845" s="4"/>
      <c r="F845" s="4"/>
      <c r="G845" s="4"/>
      <c r="H845" s="4"/>
      <c r="I845" s="4"/>
      <c r="J845" s="4"/>
      <c r="K845" s="4"/>
      <c r="L845" s="4"/>
      <c r="M845" s="4"/>
      <c r="N845" s="13"/>
      <c r="O845" s="4"/>
      <c r="P845" s="4"/>
      <c r="Q845" s="4"/>
      <c r="R845" s="4"/>
      <c r="S845" s="4"/>
      <c r="T845" s="4"/>
      <c r="U845" s="4"/>
      <c r="V845" s="4"/>
      <c r="W845" s="4"/>
      <c r="X845" s="4"/>
      <c r="Y845" s="4"/>
      <c r="Z845" s="4"/>
    </row>
    <row r="846" ht="15.75" customHeight="1">
      <c r="A846" s="4"/>
      <c r="B846" s="4"/>
      <c r="C846" s="13"/>
      <c r="D846" s="4"/>
      <c r="E846" s="4"/>
      <c r="F846" s="4"/>
      <c r="G846" s="4"/>
      <c r="H846" s="4"/>
      <c r="I846" s="4"/>
      <c r="J846" s="4"/>
      <c r="K846" s="4"/>
      <c r="L846" s="4"/>
      <c r="M846" s="4"/>
      <c r="N846" s="13"/>
      <c r="O846" s="4"/>
      <c r="P846" s="4"/>
      <c r="Q846" s="4"/>
      <c r="R846" s="4"/>
      <c r="S846" s="4"/>
      <c r="T846" s="4"/>
      <c r="U846" s="4"/>
      <c r="V846" s="4"/>
      <c r="W846" s="4"/>
      <c r="X846" s="4"/>
      <c r="Y846" s="4"/>
      <c r="Z846" s="4"/>
    </row>
    <row r="847" ht="15.75" customHeight="1">
      <c r="A847" s="4"/>
      <c r="B847" s="4"/>
      <c r="C847" s="13"/>
      <c r="D847" s="4"/>
      <c r="E847" s="4"/>
      <c r="F847" s="4"/>
      <c r="G847" s="4"/>
      <c r="H847" s="4"/>
      <c r="I847" s="4"/>
      <c r="J847" s="4"/>
      <c r="K847" s="4"/>
      <c r="L847" s="4"/>
      <c r="M847" s="4"/>
      <c r="N847" s="13"/>
      <c r="O847" s="4"/>
      <c r="P847" s="4"/>
      <c r="Q847" s="4"/>
      <c r="R847" s="4"/>
      <c r="S847" s="4"/>
      <c r="T847" s="4"/>
      <c r="U847" s="4"/>
      <c r="V847" s="4"/>
      <c r="W847" s="4"/>
      <c r="X847" s="4"/>
      <c r="Y847" s="4"/>
      <c r="Z847" s="4"/>
    </row>
    <row r="848" ht="15.75" customHeight="1">
      <c r="A848" s="4"/>
      <c r="B848" s="4"/>
      <c r="C848" s="13"/>
      <c r="D848" s="4"/>
      <c r="E848" s="4"/>
      <c r="F848" s="4"/>
      <c r="G848" s="4"/>
      <c r="H848" s="4"/>
      <c r="I848" s="4"/>
      <c r="J848" s="4"/>
      <c r="K848" s="4"/>
      <c r="L848" s="4"/>
      <c r="M848" s="4"/>
      <c r="N848" s="13"/>
      <c r="O848" s="4"/>
      <c r="P848" s="4"/>
      <c r="Q848" s="4"/>
      <c r="R848" s="4"/>
      <c r="S848" s="4"/>
      <c r="T848" s="4"/>
      <c r="U848" s="4"/>
      <c r="V848" s="4"/>
      <c r="W848" s="4"/>
      <c r="X848" s="4"/>
      <c r="Y848" s="4"/>
      <c r="Z848" s="4"/>
    </row>
    <row r="849" ht="15.75" customHeight="1">
      <c r="A849" s="4"/>
      <c r="B849" s="4"/>
      <c r="C849" s="13"/>
      <c r="D849" s="4"/>
      <c r="E849" s="4"/>
      <c r="F849" s="4"/>
      <c r="G849" s="4"/>
      <c r="H849" s="4"/>
      <c r="I849" s="4"/>
      <c r="J849" s="4"/>
      <c r="K849" s="4"/>
      <c r="L849" s="4"/>
      <c r="M849" s="4"/>
      <c r="N849" s="13"/>
      <c r="O849" s="4"/>
      <c r="P849" s="4"/>
      <c r="Q849" s="4"/>
      <c r="R849" s="4"/>
      <c r="S849" s="4"/>
      <c r="T849" s="4"/>
      <c r="U849" s="4"/>
      <c r="V849" s="4"/>
      <c r="W849" s="4"/>
      <c r="X849" s="4"/>
      <c r="Y849" s="4"/>
      <c r="Z849" s="4"/>
    </row>
    <row r="850" ht="15.75" customHeight="1">
      <c r="A850" s="4"/>
      <c r="B850" s="4"/>
      <c r="C850" s="13"/>
      <c r="D850" s="4"/>
      <c r="E850" s="4"/>
      <c r="F850" s="4"/>
      <c r="G850" s="4"/>
      <c r="H850" s="4"/>
      <c r="I850" s="4"/>
      <c r="J850" s="4"/>
      <c r="K850" s="4"/>
      <c r="L850" s="4"/>
      <c r="M850" s="4"/>
      <c r="N850" s="13"/>
      <c r="O850" s="4"/>
      <c r="P850" s="4"/>
      <c r="Q850" s="4"/>
      <c r="R850" s="4"/>
      <c r="S850" s="4"/>
      <c r="T850" s="4"/>
      <c r="U850" s="4"/>
      <c r="V850" s="4"/>
      <c r="W850" s="4"/>
      <c r="X850" s="4"/>
      <c r="Y850" s="4"/>
      <c r="Z850" s="4"/>
    </row>
    <row r="851" ht="15.75" customHeight="1">
      <c r="A851" s="4"/>
      <c r="B851" s="4"/>
      <c r="C851" s="13"/>
      <c r="D851" s="4"/>
      <c r="E851" s="4"/>
      <c r="F851" s="4"/>
      <c r="G851" s="4"/>
      <c r="H851" s="4"/>
      <c r="I851" s="4"/>
      <c r="J851" s="4"/>
      <c r="K851" s="4"/>
      <c r="L851" s="4"/>
      <c r="M851" s="4"/>
      <c r="N851" s="13"/>
      <c r="O851" s="4"/>
      <c r="P851" s="4"/>
      <c r="Q851" s="4"/>
      <c r="R851" s="4"/>
      <c r="S851" s="4"/>
      <c r="T851" s="4"/>
      <c r="U851" s="4"/>
      <c r="V851" s="4"/>
      <c r="W851" s="4"/>
      <c r="X851" s="4"/>
      <c r="Y851" s="4"/>
      <c r="Z851" s="4"/>
    </row>
    <row r="852" ht="15.75" customHeight="1">
      <c r="A852" s="4"/>
      <c r="B852" s="4"/>
      <c r="C852" s="13"/>
      <c r="D852" s="4"/>
      <c r="E852" s="4"/>
      <c r="F852" s="4"/>
      <c r="G852" s="4"/>
      <c r="H852" s="4"/>
      <c r="I852" s="4"/>
      <c r="J852" s="4"/>
      <c r="K852" s="4"/>
      <c r="L852" s="4"/>
      <c r="M852" s="4"/>
      <c r="N852" s="13"/>
      <c r="O852" s="4"/>
      <c r="P852" s="4"/>
      <c r="Q852" s="4"/>
      <c r="R852" s="4"/>
      <c r="S852" s="4"/>
      <c r="T852" s="4"/>
      <c r="U852" s="4"/>
      <c r="V852" s="4"/>
      <c r="W852" s="4"/>
      <c r="X852" s="4"/>
      <c r="Y852" s="4"/>
      <c r="Z852" s="4"/>
    </row>
    <row r="853" ht="15.75" customHeight="1">
      <c r="A853" s="4"/>
      <c r="B853" s="4"/>
      <c r="C853" s="13"/>
      <c r="D853" s="4"/>
      <c r="E853" s="4"/>
      <c r="F853" s="4"/>
      <c r="G853" s="4"/>
      <c r="H853" s="4"/>
      <c r="I853" s="4"/>
      <c r="J853" s="4"/>
      <c r="K853" s="4"/>
      <c r="L853" s="4"/>
      <c r="M853" s="4"/>
      <c r="N853" s="13"/>
      <c r="O853" s="4"/>
      <c r="P853" s="4"/>
      <c r="Q853" s="4"/>
      <c r="R853" s="4"/>
      <c r="S853" s="4"/>
      <c r="T853" s="4"/>
      <c r="U853" s="4"/>
      <c r="V853" s="4"/>
      <c r="W853" s="4"/>
      <c r="X853" s="4"/>
      <c r="Y853" s="4"/>
      <c r="Z853" s="4"/>
    </row>
    <row r="854" ht="15.75" customHeight="1">
      <c r="A854" s="4"/>
      <c r="B854" s="4"/>
      <c r="C854" s="13"/>
      <c r="D854" s="4"/>
      <c r="E854" s="4"/>
      <c r="F854" s="4"/>
      <c r="G854" s="4"/>
      <c r="H854" s="4"/>
      <c r="I854" s="4"/>
      <c r="J854" s="4"/>
      <c r="K854" s="4"/>
      <c r="L854" s="4"/>
      <c r="M854" s="4"/>
      <c r="N854" s="13"/>
      <c r="O854" s="4"/>
      <c r="P854" s="4"/>
      <c r="Q854" s="4"/>
      <c r="R854" s="4"/>
      <c r="S854" s="4"/>
      <c r="T854" s="4"/>
      <c r="U854" s="4"/>
      <c r="V854" s="4"/>
      <c r="W854" s="4"/>
      <c r="X854" s="4"/>
      <c r="Y854" s="4"/>
      <c r="Z854" s="4"/>
    </row>
    <row r="855" ht="15.75" customHeight="1">
      <c r="A855" s="4"/>
      <c r="B855" s="4"/>
      <c r="C855" s="13"/>
      <c r="D855" s="4"/>
      <c r="E855" s="4"/>
      <c r="F855" s="4"/>
      <c r="G855" s="4"/>
      <c r="H855" s="4"/>
      <c r="I855" s="4"/>
      <c r="J855" s="4"/>
      <c r="K855" s="4"/>
      <c r="L855" s="4"/>
      <c r="M855" s="4"/>
      <c r="N855" s="13"/>
      <c r="O855" s="4"/>
      <c r="P855" s="4"/>
      <c r="Q855" s="4"/>
      <c r="R855" s="4"/>
      <c r="S855" s="4"/>
      <c r="T855" s="4"/>
      <c r="U855" s="4"/>
      <c r="V855" s="4"/>
      <c r="W855" s="4"/>
      <c r="X855" s="4"/>
      <c r="Y855" s="4"/>
      <c r="Z855" s="4"/>
    </row>
    <row r="856" ht="15.75" customHeight="1">
      <c r="A856" s="4"/>
      <c r="B856" s="4"/>
      <c r="C856" s="13"/>
      <c r="D856" s="4"/>
      <c r="E856" s="4"/>
      <c r="F856" s="4"/>
      <c r="G856" s="4"/>
      <c r="H856" s="4"/>
      <c r="I856" s="4"/>
      <c r="J856" s="4"/>
      <c r="K856" s="4"/>
      <c r="L856" s="4"/>
      <c r="M856" s="4"/>
      <c r="N856" s="13"/>
      <c r="O856" s="4"/>
      <c r="P856" s="4"/>
      <c r="Q856" s="4"/>
      <c r="R856" s="4"/>
      <c r="S856" s="4"/>
      <c r="T856" s="4"/>
      <c r="U856" s="4"/>
      <c r="V856" s="4"/>
      <c r="W856" s="4"/>
      <c r="X856" s="4"/>
      <c r="Y856" s="4"/>
      <c r="Z856" s="4"/>
    </row>
    <row r="857" ht="15.75" customHeight="1">
      <c r="A857" s="4"/>
      <c r="B857" s="4"/>
      <c r="C857" s="13"/>
      <c r="D857" s="4"/>
      <c r="E857" s="4"/>
      <c r="F857" s="4"/>
      <c r="G857" s="4"/>
      <c r="H857" s="4"/>
      <c r="I857" s="4"/>
      <c r="J857" s="4"/>
      <c r="K857" s="4"/>
      <c r="L857" s="4"/>
      <c r="M857" s="4"/>
      <c r="N857" s="13"/>
      <c r="O857" s="4"/>
      <c r="P857" s="4"/>
      <c r="Q857" s="4"/>
      <c r="R857" s="4"/>
      <c r="S857" s="4"/>
      <c r="T857" s="4"/>
      <c r="U857" s="4"/>
      <c r="V857" s="4"/>
      <c r="W857" s="4"/>
      <c r="X857" s="4"/>
      <c r="Y857" s="4"/>
      <c r="Z857" s="4"/>
    </row>
    <row r="858" ht="15.75" customHeight="1">
      <c r="A858" s="4"/>
      <c r="B858" s="4"/>
      <c r="C858" s="13"/>
      <c r="D858" s="4"/>
      <c r="E858" s="4"/>
      <c r="F858" s="4"/>
      <c r="G858" s="4"/>
      <c r="H858" s="4"/>
      <c r="I858" s="4"/>
      <c r="J858" s="4"/>
      <c r="K858" s="4"/>
      <c r="L858" s="4"/>
      <c r="M858" s="4"/>
      <c r="N858" s="13"/>
      <c r="O858" s="4"/>
      <c r="P858" s="4"/>
      <c r="Q858" s="4"/>
      <c r="R858" s="4"/>
      <c r="S858" s="4"/>
      <c r="T858" s="4"/>
      <c r="U858" s="4"/>
      <c r="V858" s="4"/>
      <c r="W858" s="4"/>
      <c r="X858" s="4"/>
      <c r="Y858" s="4"/>
      <c r="Z858" s="4"/>
    </row>
    <row r="859" ht="15.75" customHeight="1">
      <c r="A859" s="4"/>
      <c r="B859" s="4"/>
      <c r="C859" s="13"/>
      <c r="D859" s="4"/>
      <c r="E859" s="4"/>
      <c r="F859" s="4"/>
      <c r="G859" s="4"/>
      <c r="H859" s="4"/>
      <c r="I859" s="4"/>
      <c r="J859" s="4"/>
      <c r="K859" s="4"/>
      <c r="L859" s="4"/>
      <c r="M859" s="4"/>
      <c r="N859" s="13"/>
      <c r="O859" s="4"/>
      <c r="P859" s="4"/>
      <c r="Q859" s="4"/>
      <c r="R859" s="4"/>
      <c r="S859" s="4"/>
      <c r="T859" s="4"/>
      <c r="U859" s="4"/>
      <c r="V859" s="4"/>
      <c r="W859" s="4"/>
      <c r="X859" s="4"/>
      <c r="Y859" s="4"/>
      <c r="Z859" s="4"/>
    </row>
    <row r="860" ht="15.75" customHeight="1">
      <c r="A860" s="4"/>
      <c r="B860" s="4"/>
      <c r="C860" s="13"/>
      <c r="D860" s="4"/>
      <c r="E860" s="4"/>
      <c r="F860" s="4"/>
      <c r="G860" s="4"/>
      <c r="H860" s="4"/>
      <c r="I860" s="4"/>
      <c r="J860" s="4"/>
      <c r="K860" s="4"/>
      <c r="L860" s="4"/>
      <c r="M860" s="4"/>
      <c r="N860" s="13"/>
      <c r="O860" s="4"/>
      <c r="P860" s="4"/>
      <c r="Q860" s="4"/>
      <c r="R860" s="4"/>
      <c r="S860" s="4"/>
      <c r="T860" s="4"/>
      <c r="U860" s="4"/>
      <c r="V860" s="4"/>
      <c r="W860" s="4"/>
      <c r="X860" s="4"/>
      <c r="Y860" s="4"/>
      <c r="Z860" s="4"/>
    </row>
    <row r="861" ht="15.75" customHeight="1">
      <c r="A861" s="4"/>
      <c r="B861" s="4"/>
      <c r="C861" s="13"/>
      <c r="D861" s="4"/>
      <c r="E861" s="4"/>
      <c r="F861" s="4"/>
      <c r="G861" s="4"/>
      <c r="H861" s="4"/>
      <c r="I861" s="4"/>
      <c r="J861" s="4"/>
      <c r="K861" s="4"/>
      <c r="L861" s="4"/>
      <c r="M861" s="4"/>
      <c r="N861" s="13"/>
      <c r="O861" s="4"/>
      <c r="P861" s="4"/>
      <c r="Q861" s="4"/>
      <c r="R861" s="4"/>
      <c r="S861" s="4"/>
      <c r="T861" s="4"/>
      <c r="U861" s="4"/>
      <c r="V861" s="4"/>
      <c r="W861" s="4"/>
      <c r="X861" s="4"/>
      <c r="Y861" s="4"/>
      <c r="Z861" s="4"/>
    </row>
    <row r="862" ht="15.75" customHeight="1">
      <c r="A862" s="4"/>
      <c r="B862" s="4"/>
      <c r="C862" s="13"/>
      <c r="D862" s="4"/>
      <c r="E862" s="4"/>
      <c r="F862" s="4"/>
      <c r="G862" s="4"/>
      <c r="H862" s="4"/>
      <c r="I862" s="4"/>
      <c r="J862" s="4"/>
      <c r="K862" s="4"/>
      <c r="L862" s="4"/>
      <c r="M862" s="4"/>
      <c r="N862" s="13"/>
      <c r="O862" s="4"/>
      <c r="P862" s="4"/>
      <c r="Q862" s="4"/>
      <c r="R862" s="4"/>
      <c r="S862" s="4"/>
      <c r="T862" s="4"/>
      <c r="U862" s="4"/>
      <c r="V862" s="4"/>
      <c r="W862" s="4"/>
      <c r="X862" s="4"/>
      <c r="Y862" s="4"/>
      <c r="Z862" s="4"/>
    </row>
    <row r="863" ht="15.75" customHeight="1">
      <c r="A863" s="4"/>
      <c r="B863" s="4"/>
      <c r="C863" s="13"/>
      <c r="D863" s="4"/>
      <c r="E863" s="4"/>
      <c r="F863" s="4"/>
      <c r="G863" s="4"/>
      <c r="H863" s="4"/>
      <c r="I863" s="4"/>
      <c r="J863" s="4"/>
      <c r="K863" s="4"/>
      <c r="L863" s="4"/>
      <c r="M863" s="4"/>
      <c r="N863" s="13"/>
      <c r="O863" s="4"/>
      <c r="P863" s="4"/>
      <c r="Q863" s="4"/>
      <c r="R863" s="4"/>
      <c r="S863" s="4"/>
      <c r="T863" s="4"/>
      <c r="U863" s="4"/>
      <c r="V863" s="4"/>
      <c r="W863" s="4"/>
      <c r="X863" s="4"/>
      <c r="Y863" s="4"/>
      <c r="Z863" s="4"/>
    </row>
    <row r="864" ht="15.75" customHeight="1">
      <c r="A864" s="4"/>
      <c r="B864" s="4"/>
      <c r="C864" s="13"/>
      <c r="D864" s="4"/>
      <c r="E864" s="4"/>
      <c r="F864" s="4"/>
      <c r="G864" s="4"/>
      <c r="H864" s="4"/>
      <c r="I864" s="4"/>
      <c r="J864" s="4"/>
      <c r="K864" s="4"/>
      <c r="L864" s="4"/>
      <c r="M864" s="4"/>
      <c r="N864" s="13"/>
      <c r="O864" s="4"/>
      <c r="P864" s="4"/>
      <c r="Q864" s="4"/>
      <c r="R864" s="4"/>
      <c r="S864" s="4"/>
      <c r="T864" s="4"/>
      <c r="U864" s="4"/>
      <c r="V864" s="4"/>
      <c r="W864" s="4"/>
      <c r="X864" s="4"/>
      <c r="Y864" s="4"/>
      <c r="Z864" s="4"/>
    </row>
    <row r="865" ht="15.75" customHeight="1">
      <c r="A865" s="4"/>
      <c r="B865" s="4"/>
      <c r="C865" s="13"/>
      <c r="D865" s="4"/>
      <c r="E865" s="4"/>
      <c r="F865" s="4"/>
      <c r="G865" s="4"/>
      <c r="H865" s="4"/>
      <c r="I865" s="4"/>
      <c r="J865" s="4"/>
      <c r="K865" s="4"/>
      <c r="L865" s="4"/>
      <c r="M865" s="4"/>
      <c r="N865" s="13"/>
      <c r="O865" s="4"/>
      <c r="P865" s="4"/>
      <c r="Q865" s="4"/>
      <c r="R865" s="4"/>
      <c r="S865" s="4"/>
      <c r="T865" s="4"/>
      <c r="U865" s="4"/>
      <c r="V865" s="4"/>
      <c r="W865" s="4"/>
      <c r="X865" s="4"/>
      <c r="Y865" s="4"/>
      <c r="Z865" s="4"/>
    </row>
    <row r="866" ht="15.75" customHeight="1">
      <c r="A866" s="4"/>
      <c r="B866" s="4"/>
      <c r="C866" s="13"/>
      <c r="D866" s="4"/>
      <c r="E866" s="4"/>
      <c r="F866" s="4"/>
      <c r="G866" s="4"/>
      <c r="H866" s="4"/>
      <c r="I866" s="4"/>
      <c r="J866" s="4"/>
      <c r="K866" s="4"/>
      <c r="L866" s="4"/>
      <c r="M866" s="4"/>
      <c r="N866" s="13"/>
      <c r="O866" s="4"/>
      <c r="P866" s="4"/>
      <c r="Q866" s="4"/>
      <c r="R866" s="4"/>
      <c r="S866" s="4"/>
      <c r="T866" s="4"/>
      <c r="U866" s="4"/>
      <c r="V866" s="4"/>
      <c r="W866" s="4"/>
      <c r="X866" s="4"/>
      <c r="Y866" s="4"/>
      <c r="Z866" s="4"/>
    </row>
    <row r="867" ht="15.75" customHeight="1">
      <c r="A867" s="4"/>
      <c r="B867" s="4"/>
      <c r="C867" s="13"/>
      <c r="D867" s="4"/>
      <c r="E867" s="4"/>
      <c r="F867" s="4"/>
      <c r="G867" s="4"/>
      <c r="H867" s="4"/>
      <c r="I867" s="4"/>
      <c r="J867" s="4"/>
      <c r="K867" s="4"/>
      <c r="L867" s="4"/>
      <c r="M867" s="4"/>
      <c r="N867" s="13"/>
      <c r="O867" s="4"/>
      <c r="P867" s="4"/>
      <c r="Q867" s="4"/>
      <c r="R867" s="4"/>
      <c r="S867" s="4"/>
      <c r="T867" s="4"/>
      <c r="U867" s="4"/>
      <c r="V867" s="4"/>
      <c r="W867" s="4"/>
      <c r="X867" s="4"/>
      <c r="Y867" s="4"/>
      <c r="Z867" s="4"/>
    </row>
    <row r="868" ht="15.75" customHeight="1">
      <c r="A868" s="4"/>
      <c r="B868" s="4"/>
      <c r="C868" s="13"/>
      <c r="D868" s="4"/>
      <c r="E868" s="4"/>
      <c r="F868" s="4"/>
      <c r="G868" s="4"/>
      <c r="H868" s="4"/>
      <c r="I868" s="4"/>
      <c r="J868" s="4"/>
      <c r="K868" s="4"/>
      <c r="L868" s="4"/>
      <c r="M868" s="4"/>
      <c r="N868" s="13"/>
      <c r="O868" s="4"/>
      <c r="P868" s="4"/>
      <c r="Q868" s="4"/>
      <c r="R868" s="4"/>
      <c r="S868" s="4"/>
      <c r="T868" s="4"/>
      <c r="U868" s="4"/>
      <c r="V868" s="4"/>
      <c r="W868" s="4"/>
      <c r="X868" s="4"/>
      <c r="Y868" s="4"/>
      <c r="Z868" s="4"/>
    </row>
    <row r="869" ht="15.75" customHeight="1">
      <c r="A869" s="4"/>
      <c r="B869" s="4"/>
      <c r="C869" s="13"/>
      <c r="D869" s="4"/>
      <c r="E869" s="4"/>
      <c r="F869" s="4"/>
      <c r="G869" s="4"/>
      <c r="H869" s="4"/>
      <c r="I869" s="4"/>
      <c r="J869" s="4"/>
      <c r="K869" s="4"/>
      <c r="L869" s="4"/>
      <c r="M869" s="4"/>
      <c r="N869" s="13"/>
      <c r="O869" s="4"/>
      <c r="P869" s="4"/>
      <c r="Q869" s="4"/>
      <c r="R869" s="4"/>
      <c r="S869" s="4"/>
      <c r="T869" s="4"/>
      <c r="U869" s="4"/>
      <c r="V869" s="4"/>
      <c r="W869" s="4"/>
      <c r="X869" s="4"/>
      <c r="Y869" s="4"/>
      <c r="Z869" s="4"/>
    </row>
    <row r="870" ht="15.75" customHeight="1">
      <c r="A870" s="4"/>
      <c r="B870" s="4"/>
      <c r="C870" s="13"/>
      <c r="D870" s="4"/>
      <c r="E870" s="4"/>
      <c r="F870" s="4"/>
      <c r="G870" s="4"/>
      <c r="H870" s="4"/>
      <c r="I870" s="4"/>
      <c r="J870" s="4"/>
      <c r="K870" s="4"/>
      <c r="L870" s="4"/>
      <c r="M870" s="4"/>
      <c r="N870" s="13"/>
      <c r="O870" s="4"/>
      <c r="P870" s="4"/>
      <c r="Q870" s="4"/>
      <c r="R870" s="4"/>
      <c r="S870" s="4"/>
      <c r="T870" s="4"/>
      <c r="U870" s="4"/>
      <c r="V870" s="4"/>
      <c r="W870" s="4"/>
      <c r="X870" s="4"/>
      <c r="Y870" s="4"/>
      <c r="Z870" s="4"/>
    </row>
    <row r="871" ht="15.75" customHeight="1">
      <c r="A871" s="4"/>
      <c r="B871" s="4"/>
      <c r="C871" s="13"/>
      <c r="D871" s="4"/>
      <c r="E871" s="4"/>
      <c r="F871" s="4"/>
      <c r="G871" s="4"/>
      <c r="H871" s="4"/>
      <c r="I871" s="4"/>
      <c r="J871" s="4"/>
      <c r="K871" s="4"/>
      <c r="L871" s="4"/>
      <c r="M871" s="4"/>
      <c r="N871" s="13"/>
      <c r="O871" s="4"/>
      <c r="P871" s="4"/>
      <c r="Q871" s="4"/>
      <c r="R871" s="4"/>
      <c r="S871" s="4"/>
      <c r="T871" s="4"/>
      <c r="U871" s="4"/>
      <c r="V871" s="4"/>
      <c r="W871" s="4"/>
      <c r="X871" s="4"/>
      <c r="Y871" s="4"/>
      <c r="Z871" s="4"/>
    </row>
    <row r="872" ht="15.75" customHeight="1">
      <c r="A872" s="4"/>
      <c r="B872" s="4"/>
      <c r="C872" s="13"/>
      <c r="D872" s="4"/>
      <c r="E872" s="4"/>
      <c r="F872" s="4"/>
      <c r="G872" s="4"/>
      <c r="H872" s="4"/>
      <c r="I872" s="4"/>
      <c r="J872" s="4"/>
      <c r="K872" s="4"/>
      <c r="L872" s="4"/>
      <c r="M872" s="4"/>
      <c r="N872" s="13"/>
      <c r="O872" s="4"/>
      <c r="P872" s="4"/>
      <c r="Q872" s="4"/>
      <c r="R872" s="4"/>
      <c r="S872" s="4"/>
      <c r="T872" s="4"/>
      <c r="U872" s="4"/>
      <c r="V872" s="4"/>
      <c r="W872" s="4"/>
      <c r="X872" s="4"/>
      <c r="Y872" s="4"/>
      <c r="Z872" s="4"/>
    </row>
    <row r="873" ht="15.75" customHeight="1">
      <c r="A873" s="4"/>
      <c r="B873" s="4"/>
      <c r="C873" s="13"/>
      <c r="D873" s="4"/>
      <c r="E873" s="4"/>
      <c r="F873" s="4"/>
      <c r="G873" s="4"/>
      <c r="H873" s="4"/>
      <c r="I873" s="4"/>
      <c r="J873" s="4"/>
      <c r="K873" s="4"/>
      <c r="L873" s="4"/>
      <c r="M873" s="4"/>
      <c r="N873" s="13"/>
      <c r="O873" s="4"/>
      <c r="P873" s="4"/>
      <c r="Q873" s="4"/>
      <c r="R873" s="4"/>
      <c r="S873" s="4"/>
      <c r="T873" s="4"/>
      <c r="U873" s="4"/>
      <c r="V873" s="4"/>
      <c r="W873" s="4"/>
      <c r="X873" s="4"/>
      <c r="Y873" s="4"/>
      <c r="Z873" s="4"/>
    </row>
    <row r="874" ht="15.75" customHeight="1">
      <c r="A874" s="4"/>
      <c r="B874" s="4"/>
      <c r="C874" s="13"/>
      <c r="D874" s="4"/>
      <c r="E874" s="4"/>
      <c r="F874" s="4"/>
      <c r="G874" s="4"/>
      <c r="H874" s="4"/>
      <c r="I874" s="4"/>
      <c r="J874" s="4"/>
      <c r="K874" s="4"/>
      <c r="L874" s="4"/>
      <c r="M874" s="4"/>
      <c r="N874" s="13"/>
      <c r="O874" s="4"/>
      <c r="P874" s="4"/>
      <c r="Q874" s="4"/>
      <c r="R874" s="4"/>
      <c r="S874" s="4"/>
      <c r="T874" s="4"/>
      <c r="U874" s="4"/>
      <c r="V874" s="4"/>
      <c r="W874" s="4"/>
      <c r="X874" s="4"/>
      <c r="Y874" s="4"/>
      <c r="Z874" s="4"/>
    </row>
    <row r="875" ht="15.75" customHeight="1">
      <c r="A875" s="4"/>
      <c r="B875" s="4"/>
      <c r="C875" s="13"/>
      <c r="D875" s="4"/>
      <c r="E875" s="4"/>
      <c r="F875" s="4"/>
      <c r="G875" s="4"/>
      <c r="H875" s="4"/>
      <c r="I875" s="4"/>
      <c r="J875" s="4"/>
      <c r="K875" s="4"/>
      <c r="L875" s="4"/>
      <c r="M875" s="4"/>
      <c r="N875" s="13"/>
      <c r="O875" s="4"/>
      <c r="P875" s="4"/>
      <c r="Q875" s="4"/>
      <c r="R875" s="4"/>
      <c r="S875" s="4"/>
      <c r="T875" s="4"/>
      <c r="U875" s="4"/>
      <c r="V875" s="4"/>
      <c r="W875" s="4"/>
      <c r="X875" s="4"/>
      <c r="Y875" s="4"/>
      <c r="Z875" s="4"/>
    </row>
    <row r="876" ht="15.75" customHeight="1">
      <c r="A876" s="4"/>
      <c r="B876" s="4"/>
      <c r="C876" s="13"/>
      <c r="D876" s="4"/>
      <c r="E876" s="4"/>
      <c r="F876" s="4"/>
      <c r="G876" s="4"/>
      <c r="H876" s="4"/>
      <c r="I876" s="4"/>
      <c r="J876" s="4"/>
      <c r="K876" s="4"/>
      <c r="L876" s="4"/>
      <c r="M876" s="4"/>
      <c r="N876" s="13"/>
      <c r="O876" s="4"/>
      <c r="P876" s="4"/>
      <c r="Q876" s="4"/>
      <c r="R876" s="4"/>
      <c r="S876" s="4"/>
      <c r="T876" s="4"/>
      <c r="U876" s="4"/>
      <c r="V876" s="4"/>
      <c r="W876" s="4"/>
      <c r="X876" s="4"/>
      <c r="Y876" s="4"/>
      <c r="Z876" s="4"/>
    </row>
    <row r="877" ht="15.75" customHeight="1">
      <c r="A877" s="4"/>
      <c r="B877" s="4"/>
      <c r="C877" s="13"/>
      <c r="D877" s="4"/>
      <c r="E877" s="4"/>
      <c r="F877" s="4"/>
      <c r="G877" s="4"/>
      <c r="H877" s="4"/>
      <c r="I877" s="4"/>
      <c r="J877" s="4"/>
      <c r="K877" s="4"/>
      <c r="L877" s="4"/>
      <c r="M877" s="4"/>
      <c r="N877" s="13"/>
      <c r="O877" s="4"/>
      <c r="P877" s="4"/>
      <c r="Q877" s="4"/>
      <c r="R877" s="4"/>
      <c r="S877" s="4"/>
      <c r="T877" s="4"/>
      <c r="U877" s="4"/>
      <c r="V877" s="4"/>
      <c r="W877" s="4"/>
      <c r="X877" s="4"/>
      <c r="Y877" s="4"/>
      <c r="Z877" s="4"/>
    </row>
    <row r="878" ht="15.75" customHeight="1">
      <c r="A878" s="4"/>
      <c r="B878" s="4"/>
      <c r="C878" s="13"/>
      <c r="D878" s="4"/>
      <c r="E878" s="4"/>
      <c r="F878" s="4"/>
      <c r="G878" s="4"/>
      <c r="H878" s="4"/>
      <c r="I878" s="4"/>
      <c r="J878" s="4"/>
      <c r="K878" s="4"/>
      <c r="L878" s="4"/>
      <c r="M878" s="4"/>
      <c r="N878" s="13"/>
      <c r="O878" s="4"/>
      <c r="P878" s="4"/>
      <c r="Q878" s="4"/>
      <c r="R878" s="4"/>
      <c r="S878" s="4"/>
      <c r="T878" s="4"/>
      <c r="U878" s="4"/>
      <c r="V878" s="4"/>
      <c r="W878" s="4"/>
      <c r="X878" s="4"/>
      <c r="Y878" s="4"/>
      <c r="Z878" s="4"/>
    </row>
    <row r="879" ht="15.75" customHeight="1">
      <c r="A879" s="4"/>
      <c r="B879" s="4"/>
      <c r="C879" s="13"/>
      <c r="D879" s="4"/>
      <c r="E879" s="4"/>
      <c r="F879" s="4"/>
      <c r="G879" s="4"/>
      <c r="H879" s="4"/>
      <c r="I879" s="4"/>
      <c r="J879" s="4"/>
      <c r="K879" s="4"/>
      <c r="L879" s="4"/>
      <c r="M879" s="4"/>
      <c r="N879" s="13"/>
      <c r="O879" s="4"/>
      <c r="P879" s="4"/>
      <c r="Q879" s="4"/>
      <c r="R879" s="4"/>
      <c r="S879" s="4"/>
      <c r="T879" s="4"/>
      <c r="U879" s="4"/>
      <c r="V879" s="4"/>
      <c r="W879" s="4"/>
      <c r="X879" s="4"/>
      <c r="Y879" s="4"/>
      <c r="Z879" s="4"/>
    </row>
    <row r="880" ht="15.75" customHeight="1">
      <c r="A880" s="4"/>
      <c r="B880" s="4"/>
      <c r="C880" s="13"/>
      <c r="D880" s="4"/>
      <c r="E880" s="4"/>
      <c r="F880" s="4"/>
      <c r="G880" s="4"/>
      <c r="H880" s="4"/>
      <c r="I880" s="4"/>
      <c r="J880" s="4"/>
      <c r="K880" s="4"/>
      <c r="L880" s="4"/>
      <c r="M880" s="4"/>
      <c r="N880" s="13"/>
      <c r="O880" s="4"/>
      <c r="P880" s="4"/>
      <c r="Q880" s="4"/>
      <c r="R880" s="4"/>
      <c r="S880" s="4"/>
      <c r="T880" s="4"/>
      <c r="U880" s="4"/>
      <c r="V880" s="4"/>
      <c r="W880" s="4"/>
      <c r="X880" s="4"/>
      <c r="Y880" s="4"/>
      <c r="Z880" s="4"/>
    </row>
    <row r="881" ht="15.75" customHeight="1">
      <c r="A881" s="4"/>
      <c r="B881" s="4"/>
      <c r="C881" s="13"/>
      <c r="D881" s="4"/>
      <c r="E881" s="4"/>
      <c r="F881" s="4"/>
      <c r="G881" s="4"/>
      <c r="H881" s="4"/>
      <c r="I881" s="4"/>
      <c r="J881" s="4"/>
      <c r="K881" s="4"/>
      <c r="L881" s="4"/>
      <c r="M881" s="4"/>
      <c r="N881" s="13"/>
      <c r="O881" s="4"/>
      <c r="P881" s="4"/>
      <c r="Q881" s="4"/>
      <c r="R881" s="4"/>
      <c r="S881" s="4"/>
      <c r="T881" s="4"/>
      <c r="U881" s="4"/>
      <c r="V881" s="4"/>
      <c r="W881" s="4"/>
      <c r="X881" s="4"/>
      <c r="Y881" s="4"/>
      <c r="Z881" s="4"/>
    </row>
    <row r="882" ht="15.75" customHeight="1">
      <c r="A882" s="4"/>
      <c r="B882" s="4"/>
      <c r="C882" s="13"/>
      <c r="D882" s="4"/>
      <c r="E882" s="4"/>
      <c r="F882" s="4"/>
      <c r="G882" s="4"/>
      <c r="H882" s="4"/>
      <c r="I882" s="4"/>
      <c r="J882" s="4"/>
      <c r="K882" s="4"/>
      <c r="L882" s="4"/>
      <c r="M882" s="4"/>
      <c r="N882" s="13"/>
      <c r="O882" s="4"/>
      <c r="P882" s="4"/>
      <c r="Q882" s="4"/>
      <c r="R882" s="4"/>
      <c r="S882" s="4"/>
      <c r="T882" s="4"/>
      <c r="U882" s="4"/>
      <c r="V882" s="4"/>
      <c r="W882" s="4"/>
      <c r="X882" s="4"/>
      <c r="Y882" s="4"/>
      <c r="Z882" s="4"/>
    </row>
    <row r="883" ht="15.75" customHeight="1">
      <c r="A883" s="4"/>
      <c r="B883" s="4"/>
      <c r="C883" s="13"/>
      <c r="D883" s="4"/>
      <c r="E883" s="4"/>
      <c r="F883" s="4"/>
      <c r="G883" s="4"/>
      <c r="H883" s="4"/>
      <c r="I883" s="4"/>
      <c r="J883" s="4"/>
      <c r="K883" s="4"/>
      <c r="L883" s="4"/>
      <c r="M883" s="4"/>
      <c r="N883" s="13"/>
      <c r="O883" s="4"/>
      <c r="P883" s="4"/>
      <c r="Q883" s="4"/>
      <c r="R883" s="4"/>
      <c r="S883" s="4"/>
      <c r="T883" s="4"/>
      <c r="U883" s="4"/>
      <c r="V883" s="4"/>
      <c r="W883" s="4"/>
      <c r="X883" s="4"/>
      <c r="Y883" s="4"/>
      <c r="Z883" s="4"/>
    </row>
    <row r="884" ht="15.75" customHeight="1">
      <c r="A884" s="4"/>
      <c r="B884" s="4"/>
      <c r="C884" s="13"/>
      <c r="D884" s="4"/>
      <c r="E884" s="4"/>
      <c r="F884" s="4"/>
      <c r="G884" s="4"/>
      <c r="H884" s="4"/>
      <c r="I884" s="4"/>
      <c r="J884" s="4"/>
      <c r="K884" s="4"/>
      <c r="L884" s="4"/>
      <c r="M884" s="4"/>
      <c r="N884" s="13"/>
      <c r="O884" s="4"/>
      <c r="P884" s="4"/>
      <c r="Q884" s="4"/>
      <c r="R884" s="4"/>
      <c r="S884" s="4"/>
      <c r="T884" s="4"/>
      <c r="U884" s="4"/>
      <c r="V884" s="4"/>
      <c r="W884" s="4"/>
      <c r="X884" s="4"/>
      <c r="Y884" s="4"/>
      <c r="Z884" s="4"/>
    </row>
    <row r="885" ht="15.75" customHeight="1">
      <c r="A885" s="4"/>
      <c r="B885" s="4"/>
      <c r="C885" s="13"/>
      <c r="D885" s="4"/>
      <c r="E885" s="4"/>
      <c r="F885" s="4"/>
      <c r="G885" s="4"/>
      <c r="H885" s="4"/>
      <c r="I885" s="4"/>
      <c r="J885" s="4"/>
      <c r="K885" s="4"/>
      <c r="L885" s="4"/>
      <c r="M885" s="4"/>
      <c r="N885" s="13"/>
      <c r="O885" s="4"/>
      <c r="P885" s="4"/>
      <c r="Q885" s="4"/>
      <c r="R885" s="4"/>
      <c r="S885" s="4"/>
      <c r="T885" s="4"/>
      <c r="U885" s="4"/>
      <c r="V885" s="4"/>
      <c r="W885" s="4"/>
      <c r="X885" s="4"/>
      <c r="Y885" s="4"/>
      <c r="Z885" s="4"/>
    </row>
    <row r="886" ht="15.75" customHeight="1">
      <c r="A886" s="4"/>
      <c r="B886" s="4"/>
      <c r="C886" s="13"/>
      <c r="D886" s="4"/>
      <c r="E886" s="4"/>
      <c r="F886" s="4"/>
      <c r="G886" s="4"/>
      <c r="H886" s="4"/>
      <c r="I886" s="4"/>
      <c r="J886" s="4"/>
      <c r="K886" s="4"/>
      <c r="L886" s="4"/>
      <c r="M886" s="4"/>
      <c r="N886" s="13"/>
      <c r="O886" s="4"/>
      <c r="P886" s="4"/>
      <c r="Q886" s="4"/>
      <c r="R886" s="4"/>
      <c r="S886" s="4"/>
      <c r="T886" s="4"/>
      <c r="U886" s="4"/>
      <c r="V886" s="4"/>
      <c r="W886" s="4"/>
      <c r="X886" s="4"/>
      <c r="Y886" s="4"/>
      <c r="Z886" s="4"/>
    </row>
    <row r="887" ht="15.75" customHeight="1">
      <c r="A887" s="4"/>
      <c r="B887" s="4"/>
      <c r="C887" s="13"/>
      <c r="D887" s="4"/>
      <c r="E887" s="4"/>
      <c r="F887" s="4"/>
      <c r="G887" s="4"/>
      <c r="H887" s="4"/>
      <c r="I887" s="4"/>
      <c r="J887" s="4"/>
      <c r="K887" s="4"/>
      <c r="L887" s="4"/>
      <c r="M887" s="4"/>
      <c r="N887" s="13"/>
      <c r="O887" s="4"/>
      <c r="P887" s="4"/>
      <c r="Q887" s="4"/>
      <c r="R887" s="4"/>
      <c r="S887" s="4"/>
      <c r="T887" s="4"/>
      <c r="U887" s="4"/>
      <c r="V887" s="4"/>
      <c r="W887" s="4"/>
      <c r="X887" s="4"/>
      <c r="Y887" s="4"/>
      <c r="Z887" s="4"/>
    </row>
    <row r="888" ht="15.75" customHeight="1">
      <c r="A888" s="4"/>
      <c r="B888" s="4"/>
      <c r="C888" s="13"/>
      <c r="D888" s="4"/>
      <c r="E888" s="4"/>
      <c r="F888" s="4"/>
      <c r="G888" s="4"/>
      <c r="H888" s="4"/>
      <c r="I888" s="4"/>
      <c r="J888" s="4"/>
      <c r="K888" s="4"/>
      <c r="L888" s="4"/>
      <c r="M888" s="4"/>
      <c r="N888" s="13"/>
      <c r="O888" s="4"/>
      <c r="P888" s="4"/>
      <c r="Q888" s="4"/>
      <c r="R888" s="4"/>
      <c r="S888" s="4"/>
      <c r="T888" s="4"/>
      <c r="U888" s="4"/>
      <c r="V888" s="4"/>
      <c r="W888" s="4"/>
      <c r="X888" s="4"/>
      <c r="Y888" s="4"/>
      <c r="Z888" s="4"/>
    </row>
    <row r="889" ht="15.75" customHeight="1">
      <c r="A889" s="4"/>
      <c r="B889" s="4"/>
      <c r="C889" s="13"/>
      <c r="D889" s="4"/>
      <c r="E889" s="4"/>
      <c r="F889" s="4"/>
      <c r="G889" s="4"/>
      <c r="H889" s="4"/>
      <c r="I889" s="4"/>
      <c r="J889" s="4"/>
      <c r="K889" s="4"/>
      <c r="L889" s="4"/>
      <c r="M889" s="4"/>
      <c r="N889" s="13"/>
      <c r="O889" s="4"/>
      <c r="P889" s="4"/>
      <c r="Q889" s="4"/>
      <c r="R889" s="4"/>
      <c r="S889" s="4"/>
      <c r="T889" s="4"/>
      <c r="U889" s="4"/>
      <c r="V889" s="4"/>
      <c r="W889" s="4"/>
      <c r="X889" s="4"/>
      <c r="Y889" s="4"/>
      <c r="Z889" s="4"/>
    </row>
    <row r="890" ht="15.75" customHeight="1">
      <c r="A890" s="4"/>
      <c r="B890" s="4"/>
      <c r="C890" s="13"/>
      <c r="D890" s="4"/>
      <c r="E890" s="4"/>
      <c r="F890" s="4"/>
      <c r="G890" s="4"/>
      <c r="H890" s="4"/>
      <c r="I890" s="4"/>
      <c r="J890" s="4"/>
      <c r="K890" s="4"/>
      <c r="L890" s="4"/>
      <c r="M890" s="4"/>
      <c r="N890" s="13"/>
      <c r="O890" s="4"/>
      <c r="P890" s="4"/>
      <c r="Q890" s="4"/>
      <c r="R890" s="4"/>
      <c r="S890" s="4"/>
      <c r="T890" s="4"/>
      <c r="U890" s="4"/>
      <c r="V890" s="4"/>
      <c r="W890" s="4"/>
      <c r="X890" s="4"/>
      <c r="Y890" s="4"/>
      <c r="Z890" s="4"/>
    </row>
    <row r="891" ht="15.75" customHeight="1">
      <c r="A891" s="4"/>
      <c r="B891" s="4"/>
      <c r="C891" s="13"/>
      <c r="D891" s="4"/>
      <c r="E891" s="4"/>
      <c r="F891" s="4"/>
      <c r="G891" s="4"/>
      <c r="H891" s="4"/>
      <c r="I891" s="4"/>
      <c r="J891" s="4"/>
      <c r="K891" s="4"/>
      <c r="L891" s="4"/>
      <c r="M891" s="4"/>
      <c r="N891" s="13"/>
      <c r="O891" s="4"/>
      <c r="P891" s="4"/>
      <c r="Q891" s="4"/>
      <c r="R891" s="4"/>
      <c r="S891" s="4"/>
      <c r="T891" s="4"/>
      <c r="U891" s="4"/>
      <c r="V891" s="4"/>
      <c r="W891" s="4"/>
      <c r="X891" s="4"/>
      <c r="Y891" s="4"/>
      <c r="Z891" s="4"/>
    </row>
    <row r="892" ht="15.75" customHeight="1">
      <c r="A892" s="4"/>
      <c r="B892" s="4"/>
      <c r="C892" s="13"/>
      <c r="D892" s="4"/>
      <c r="E892" s="4"/>
      <c r="F892" s="4"/>
      <c r="G892" s="4"/>
      <c r="H892" s="4"/>
      <c r="I892" s="4"/>
      <c r="J892" s="4"/>
      <c r="K892" s="4"/>
      <c r="L892" s="4"/>
      <c r="M892" s="4"/>
      <c r="N892" s="13"/>
      <c r="O892" s="4"/>
      <c r="P892" s="4"/>
      <c r="Q892" s="4"/>
      <c r="R892" s="4"/>
      <c r="S892" s="4"/>
      <c r="T892" s="4"/>
      <c r="U892" s="4"/>
      <c r="V892" s="4"/>
      <c r="W892" s="4"/>
      <c r="X892" s="4"/>
      <c r="Y892" s="4"/>
      <c r="Z892" s="4"/>
    </row>
    <row r="893" ht="15.75" customHeight="1">
      <c r="A893" s="4"/>
      <c r="B893" s="4"/>
      <c r="C893" s="13"/>
      <c r="D893" s="4"/>
      <c r="E893" s="4"/>
      <c r="F893" s="4"/>
      <c r="G893" s="4"/>
      <c r="H893" s="4"/>
      <c r="I893" s="4"/>
      <c r="J893" s="4"/>
      <c r="K893" s="4"/>
      <c r="L893" s="4"/>
      <c r="M893" s="4"/>
      <c r="N893" s="13"/>
      <c r="O893" s="4"/>
      <c r="P893" s="4"/>
      <c r="Q893" s="4"/>
      <c r="R893" s="4"/>
      <c r="S893" s="4"/>
      <c r="T893" s="4"/>
      <c r="U893" s="4"/>
      <c r="V893" s="4"/>
      <c r="W893" s="4"/>
      <c r="X893" s="4"/>
      <c r="Y893" s="4"/>
      <c r="Z893" s="4"/>
    </row>
    <row r="894" ht="15.75" customHeight="1">
      <c r="A894" s="4"/>
      <c r="B894" s="4"/>
      <c r="C894" s="13"/>
      <c r="D894" s="4"/>
      <c r="E894" s="4"/>
      <c r="F894" s="4"/>
      <c r="G894" s="4"/>
      <c r="H894" s="4"/>
      <c r="I894" s="4"/>
      <c r="J894" s="4"/>
      <c r="K894" s="4"/>
      <c r="L894" s="4"/>
      <c r="M894" s="4"/>
      <c r="N894" s="13"/>
      <c r="O894" s="4"/>
      <c r="P894" s="4"/>
      <c r="Q894" s="4"/>
      <c r="R894" s="4"/>
      <c r="S894" s="4"/>
      <c r="T894" s="4"/>
      <c r="U894" s="4"/>
      <c r="V894" s="4"/>
      <c r="W894" s="4"/>
      <c r="X894" s="4"/>
      <c r="Y894" s="4"/>
      <c r="Z894" s="4"/>
    </row>
    <row r="895" ht="15.75" customHeight="1">
      <c r="A895" s="4"/>
      <c r="B895" s="4"/>
      <c r="C895" s="13"/>
      <c r="D895" s="4"/>
      <c r="E895" s="4"/>
      <c r="F895" s="4"/>
      <c r="G895" s="4"/>
      <c r="H895" s="4"/>
      <c r="I895" s="4"/>
      <c r="J895" s="4"/>
      <c r="K895" s="4"/>
      <c r="L895" s="4"/>
      <c r="M895" s="4"/>
      <c r="N895" s="13"/>
      <c r="O895" s="4"/>
      <c r="P895" s="4"/>
      <c r="Q895" s="4"/>
      <c r="R895" s="4"/>
      <c r="S895" s="4"/>
      <c r="T895" s="4"/>
      <c r="U895" s="4"/>
      <c r="V895" s="4"/>
      <c r="W895" s="4"/>
      <c r="X895" s="4"/>
      <c r="Y895" s="4"/>
      <c r="Z895" s="4"/>
    </row>
    <row r="896" ht="15.75" customHeight="1">
      <c r="A896" s="4"/>
      <c r="B896" s="4"/>
      <c r="C896" s="13"/>
      <c r="D896" s="4"/>
      <c r="E896" s="4"/>
      <c r="F896" s="4"/>
      <c r="G896" s="4"/>
      <c r="H896" s="4"/>
      <c r="I896" s="4"/>
      <c r="J896" s="4"/>
      <c r="K896" s="4"/>
      <c r="L896" s="4"/>
      <c r="M896" s="4"/>
      <c r="N896" s="13"/>
      <c r="O896" s="4"/>
      <c r="P896" s="4"/>
      <c r="Q896" s="4"/>
      <c r="R896" s="4"/>
      <c r="S896" s="4"/>
      <c r="T896" s="4"/>
      <c r="U896" s="4"/>
      <c r="V896" s="4"/>
      <c r="W896" s="4"/>
      <c r="X896" s="4"/>
      <c r="Y896" s="4"/>
      <c r="Z896" s="4"/>
    </row>
    <row r="897" ht="15.75" customHeight="1">
      <c r="A897" s="4"/>
      <c r="B897" s="4"/>
      <c r="C897" s="13"/>
      <c r="D897" s="4"/>
      <c r="E897" s="4"/>
      <c r="F897" s="4"/>
      <c r="G897" s="4"/>
      <c r="H897" s="4"/>
      <c r="I897" s="4"/>
      <c r="J897" s="4"/>
      <c r="K897" s="4"/>
      <c r="L897" s="4"/>
      <c r="M897" s="4"/>
      <c r="N897" s="13"/>
      <c r="O897" s="4"/>
      <c r="P897" s="4"/>
      <c r="Q897" s="4"/>
      <c r="R897" s="4"/>
      <c r="S897" s="4"/>
      <c r="T897" s="4"/>
      <c r="U897" s="4"/>
      <c r="V897" s="4"/>
      <c r="W897" s="4"/>
      <c r="X897" s="4"/>
      <c r="Y897" s="4"/>
      <c r="Z897" s="4"/>
    </row>
    <row r="898" ht="15.75" customHeight="1">
      <c r="A898" s="4"/>
      <c r="B898" s="4"/>
      <c r="C898" s="13"/>
      <c r="D898" s="4"/>
      <c r="E898" s="4"/>
      <c r="F898" s="4"/>
      <c r="G898" s="4"/>
      <c r="H898" s="4"/>
      <c r="I898" s="4"/>
      <c r="J898" s="4"/>
      <c r="K898" s="4"/>
      <c r="L898" s="4"/>
      <c r="M898" s="4"/>
      <c r="N898" s="13"/>
      <c r="O898" s="4"/>
      <c r="P898" s="4"/>
      <c r="Q898" s="4"/>
      <c r="R898" s="4"/>
      <c r="S898" s="4"/>
      <c r="T898" s="4"/>
      <c r="U898" s="4"/>
      <c r="V898" s="4"/>
      <c r="W898" s="4"/>
      <c r="X898" s="4"/>
      <c r="Y898" s="4"/>
      <c r="Z898" s="4"/>
    </row>
    <row r="899" ht="15.75" customHeight="1">
      <c r="A899" s="4"/>
      <c r="B899" s="4"/>
      <c r="C899" s="13"/>
      <c r="D899" s="4"/>
      <c r="E899" s="4"/>
      <c r="F899" s="4"/>
      <c r="G899" s="4"/>
      <c r="H899" s="4"/>
      <c r="I899" s="4"/>
      <c r="J899" s="4"/>
      <c r="K899" s="4"/>
      <c r="L899" s="4"/>
      <c r="M899" s="4"/>
      <c r="N899" s="13"/>
      <c r="O899" s="4"/>
      <c r="P899" s="4"/>
      <c r="Q899" s="4"/>
      <c r="R899" s="4"/>
      <c r="S899" s="4"/>
      <c r="T899" s="4"/>
      <c r="U899" s="4"/>
      <c r="V899" s="4"/>
      <c r="W899" s="4"/>
      <c r="X899" s="4"/>
      <c r="Y899" s="4"/>
      <c r="Z899" s="4"/>
    </row>
    <row r="900" ht="15.75" customHeight="1">
      <c r="A900" s="4"/>
      <c r="B900" s="4"/>
      <c r="C900" s="13"/>
      <c r="D900" s="4"/>
      <c r="E900" s="4"/>
      <c r="F900" s="4"/>
      <c r="G900" s="4"/>
      <c r="H900" s="4"/>
      <c r="I900" s="4"/>
      <c r="J900" s="4"/>
      <c r="K900" s="4"/>
      <c r="L900" s="4"/>
      <c r="M900" s="4"/>
      <c r="N900" s="13"/>
      <c r="O900" s="4"/>
      <c r="P900" s="4"/>
      <c r="Q900" s="4"/>
      <c r="R900" s="4"/>
      <c r="S900" s="4"/>
      <c r="T900" s="4"/>
      <c r="U900" s="4"/>
      <c r="V900" s="4"/>
      <c r="W900" s="4"/>
      <c r="X900" s="4"/>
      <c r="Y900" s="4"/>
      <c r="Z900" s="4"/>
    </row>
    <row r="901" ht="15.75" customHeight="1">
      <c r="A901" s="4"/>
      <c r="B901" s="4"/>
      <c r="C901" s="13"/>
      <c r="D901" s="4"/>
      <c r="E901" s="4"/>
      <c r="F901" s="4"/>
      <c r="G901" s="4"/>
      <c r="H901" s="4"/>
      <c r="I901" s="4"/>
      <c r="J901" s="4"/>
      <c r="K901" s="4"/>
      <c r="L901" s="4"/>
      <c r="M901" s="4"/>
      <c r="N901" s="13"/>
      <c r="O901" s="4"/>
      <c r="P901" s="4"/>
      <c r="Q901" s="4"/>
      <c r="R901" s="4"/>
      <c r="S901" s="4"/>
      <c r="T901" s="4"/>
      <c r="U901" s="4"/>
      <c r="V901" s="4"/>
      <c r="W901" s="4"/>
      <c r="X901" s="4"/>
      <c r="Y901" s="4"/>
      <c r="Z901" s="4"/>
    </row>
    <row r="902" ht="15.75" customHeight="1">
      <c r="A902" s="4"/>
      <c r="B902" s="4"/>
      <c r="C902" s="13"/>
      <c r="D902" s="4"/>
      <c r="E902" s="4"/>
      <c r="F902" s="4"/>
      <c r="G902" s="4"/>
      <c r="H902" s="4"/>
      <c r="I902" s="4"/>
      <c r="J902" s="4"/>
      <c r="K902" s="4"/>
      <c r="L902" s="4"/>
      <c r="M902" s="4"/>
      <c r="N902" s="13"/>
      <c r="O902" s="4"/>
      <c r="P902" s="4"/>
      <c r="Q902" s="4"/>
      <c r="R902" s="4"/>
      <c r="S902" s="4"/>
      <c r="T902" s="4"/>
      <c r="U902" s="4"/>
      <c r="V902" s="4"/>
      <c r="W902" s="4"/>
      <c r="X902" s="4"/>
      <c r="Y902" s="4"/>
      <c r="Z902" s="4"/>
    </row>
    <row r="903" ht="15.75" customHeight="1">
      <c r="A903" s="4"/>
      <c r="B903" s="4"/>
      <c r="C903" s="13"/>
      <c r="D903" s="4"/>
      <c r="E903" s="4"/>
      <c r="F903" s="4"/>
      <c r="G903" s="4"/>
      <c r="H903" s="4"/>
      <c r="I903" s="4"/>
      <c r="J903" s="4"/>
      <c r="K903" s="4"/>
      <c r="L903" s="4"/>
      <c r="M903" s="4"/>
      <c r="N903" s="13"/>
      <c r="O903" s="4"/>
      <c r="P903" s="4"/>
      <c r="Q903" s="4"/>
      <c r="R903" s="4"/>
      <c r="S903" s="4"/>
      <c r="T903" s="4"/>
      <c r="U903" s="4"/>
      <c r="V903" s="4"/>
      <c r="W903" s="4"/>
      <c r="X903" s="4"/>
      <c r="Y903" s="4"/>
      <c r="Z903" s="4"/>
    </row>
    <row r="904" ht="15.75" customHeight="1">
      <c r="A904" s="4"/>
      <c r="B904" s="4"/>
      <c r="C904" s="13"/>
      <c r="D904" s="4"/>
      <c r="E904" s="4"/>
      <c r="F904" s="4"/>
      <c r="G904" s="4"/>
      <c r="H904" s="4"/>
      <c r="I904" s="4"/>
      <c r="J904" s="4"/>
      <c r="K904" s="4"/>
      <c r="L904" s="4"/>
      <c r="M904" s="4"/>
      <c r="N904" s="13"/>
      <c r="O904" s="4"/>
      <c r="P904" s="4"/>
      <c r="Q904" s="4"/>
      <c r="R904" s="4"/>
      <c r="S904" s="4"/>
      <c r="T904" s="4"/>
      <c r="U904" s="4"/>
      <c r="V904" s="4"/>
      <c r="W904" s="4"/>
      <c r="X904" s="4"/>
      <c r="Y904" s="4"/>
      <c r="Z904" s="4"/>
    </row>
    <row r="905" ht="15.75" customHeight="1">
      <c r="A905" s="4"/>
      <c r="B905" s="4"/>
      <c r="C905" s="13"/>
      <c r="D905" s="4"/>
      <c r="E905" s="4"/>
      <c r="F905" s="4"/>
      <c r="G905" s="4"/>
      <c r="H905" s="4"/>
      <c r="I905" s="4"/>
      <c r="J905" s="4"/>
      <c r="K905" s="4"/>
      <c r="L905" s="4"/>
      <c r="M905" s="4"/>
      <c r="N905" s="13"/>
      <c r="O905" s="4"/>
      <c r="P905" s="4"/>
      <c r="Q905" s="4"/>
      <c r="R905" s="4"/>
      <c r="S905" s="4"/>
      <c r="T905" s="4"/>
      <c r="U905" s="4"/>
      <c r="V905" s="4"/>
      <c r="W905" s="4"/>
      <c r="X905" s="4"/>
      <c r="Y905" s="4"/>
      <c r="Z905" s="4"/>
    </row>
    <row r="906" ht="15.75" customHeight="1">
      <c r="A906" s="4"/>
      <c r="B906" s="4"/>
      <c r="C906" s="13"/>
      <c r="D906" s="4"/>
      <c r="E906" s="4"/>
      <c r="F906" s="4"/>
      <c r="G906" s="4"/>
      <c r="H906" s="4"/>
      <c r="I906" s="4"/>
      <c r="J906" s="4"/>
      <c r="K906" s="4"/>
      <c r="L906" s="4"/>
      <c r="M906" s="4"/>
      <c r="N906" s="13"/>
      <c r="O906" s="4"/>
      <c r="P906" s="4"/>
      <c r="Q906" s="4"/>
      <c r="R906" s="4"/>
      <c r="S906" s="4"/>
      <c r="T906" s="4"/>
      <c r="U906" s="4"/>
      <c r="V906" s="4"/>
      <c r="W906" s="4"/>
      <c r="X906" s="4"/>
      <c r="Y906" s="4"/>
      <c r="Z906" s="4"/>
    </row>
    <row r="907" ht="15.75" customHeight="1">
      <c r="A907" s="4"/>
      <c r="B907" s="4"/>
      <c r="C907" s="13"/>
      <c r="D907" s="4"/>
      <c r="E907" s="4"/>
      <c r="F907" s="4"/>
      <c r="G907" s="4"/>
      <c r="H907" s="4"/>
      <c r="I907" s="4"/>
      <c r="J907" s="4"/>
      <c r="K907" s="4"/>
      <c r="L907" s="4"/>
      <c r="M907" s="4"/>
      <c r="N907" s="13"/>
      <c r="O907" s="4"/>
      <c r="P907" s="4"/>
      <c r="Q907" s="4"/>
      <c r="R907" s="4"/>
      <c r="S907" s="4"/>
      <c r="T907" s="4"/>
      <c r="U907" s="4"/>
      <c r="V907" s="4"/>
      <c r="W907" s="4"/>
      <c r="X907" s="4"/>
      <c r="Y907" s="4"/>
      <c r="Z907" s="4"/>
    </row>
    <row r="908" ht="15.75" customHeight="1">
      <c r="A908" s="4"/>
      <c r="B908" s="4"/>
      <c r="C908" s="13"/>
      <c r="D908" s="4"/>
      <c r="E908" s="4"/>
      <c r="F908" s="4"/>
      <c r="G908" s="4"/>
      <c r="H908" s="4"/>
      <c r="I908" s="4"/>
      <c r="J908" s="4"/>
      <c r="K908" s="4"/>
      <c r="L908" s="4"/>
      <c r="M908" s="4"/>
      <c r="N908" s="13"/>
      <c r="O908" s="4"/>
      <c r="P908" s="4"/>
      <c r="Q908" s="4"/>
      <c r="R908" s="4"/>
      <c r="S908" s="4"/>
      <c r="T908" s="4"/>
      <c r="U908" s="4"/>
      <c r="V908" s="4"/>
      <c r="W908" s="4"/>
      <c r="X908" s="4"/>
      <c r="Y908" s="4"/>
      <c r="Z908" s="4"/>
    </row>
    <row r="909" ht="15.75" customHeight="1">
      <c r="A909" s="4"/>
      <c r="B909" s="4"/>
      <c r="C909" s="13"/>
      <c r="D909" s="4"/>
      <c r="E909" s="4"/>
      <c r="F909" s="4"/>
      <c r="G909" s="4"/>
      <c r="H909" s="4"/>
      <c r="I909" s="4"/>
      <c r="J909" s="4"/>
      <c r="K909" s="4"/>
      <c r="L909" s="4"/>
      <c r="M909" s="4"/>
      <c r="N909" s="13"/>
      <c r="O909" s="4"/>
      <c r="P909" s="4"/>
      <c r="Q909" s="4"/>
      <c r="R909" s="4"/>
      <c r="S909" s="4"/>
      <c r="T909" s="4"/>
      <c r="U909" s="4"/>
      <c r="V909" s="4"/>
      <c r="W909" s="4"/>
      <c r="X909" s="4"/>
      <c r="Y909" s="4"/>
      <c r="Z909" s="4"/>
    </row>
    <row r="910" ht="15.75" customHeight="1">
      <c r="A910" s="4"/>
      <c r="B910" s="4"/>
      <c r="C910" s="13"/>
      <c r="D910" s="4"/>
      <c r="E910" s="4"/>
      <c r="F910" s="4"/>
      <c r="G910" s="4"/>
      <c r="H910" s="4"/>
      <c r="I910" s="4"/>
      <c r="J910" s="4"/>
      <c r="K910" s="4"/>
      <c r="L910" s="4"/>
      <c r="M910" s="4"/>
      <c r="N910" s="13"/>
      <c r="O910" s="4"/>
      <c r="P910" s="4"/>
      <c r="Q910" s="4"/>
      <c r="R910" s="4"/>
      <c r="S910" s="4"/>
      <c r="T910" s="4"/>
      <c r="U910" s="4"/>
      <c r="V910" s="4"/>
      <c r="W910" s="4"/>
      <c r="X910" s="4"/>
      <c r="Y910" s="4"/>
      <c r="Z910" s="4"/>
    </row>
    <row r="911" ht="15.75" customHeight="1">
      <c r="A911" s="4"/>
      <c r="B911" s="4"/>
      <c r="C911" s="13"/>
      <c r="D911" s="4"/>
      <c r="E911" s="4"/>
      <c r="F911" s="4"/>
      <c r="G911" s="4"/>
      <c r="H911" s="4"/>
      <c r="I911" s="4"/>
      <c r="J911" s="4"/>
      <c r="K911" s="4"/>
      <c r="L911" s="4"/>
      <c r="M911" s="4"/>
      <c r="N911" s="13"/>
      <c r="O911" s="4"/>
      <c r="P911" s="4"/>
      <c r="Q911" s="4"/>
      <c r="R911" s="4"/>
      <c r="S911" s="4"/>
      <c r="T911" s="4"/>
      <c r="U911" s="4"/>
      <c r="V911" s="4"/>
      <c r="W911" s="4"/>
      <c r="X911" s="4"/>
      <c r="Y911" s="4"/>
      <c r="Z911" s="4"/>
    </row>
    <row r="912" ht="15.75" customHeight="1">
      <c r="A912" s="4"/>
      <c r="B912" s="4"/>
      <c r="C912" s="13"/>
      <c r="D912" s="4"/>
      <c r="E912" s="4"/>
      <c r="F912" s="4"/>
      <c r="G912" s="4"/>
      <c r="H912" s="4"/>
      <c r="I912" s="4"/>
      <c r="J912" s="4"/>
      <c r="K912" s="4"/>
      <c r="L912" s="4"/>
      <c r="M912" s="4"/>
      <c r="N912" s="13"/>
      <c r="O912" s="4"/>
      <c r="P912" s="4"/>
      <c r="Q912" s="4"/>
      <c r="R912" s="4"/>
      <c r="S912" s="4"/>
      <c r="T912" s="4"/>
      <c r="U912" s="4"/>
      <c r="V912" s="4"/>
      <c r="W912" s="4"/>
      <c r="X912" s="4"/>
      <c r="Y912" s="4"/>
      <c r="Z912" s="4"/>
    </row>
    <row r="913" ht="15.75" customHeight="1">
      <c r="A913" s="4"/>
      <c r="B913" s="4"/>
      <c r="C913" s="13"/>
      <c r="D913" s="4"/>
      <c r="E913" s="4"/>
      <c r="F913" s="4"/>
      <c r="G913" s="4"/>
      <c r="H913" s="4"/>
      <c r="I913" s="4"/>
      <c r="J913" s="4"/>
      <c r="K913" s="4"/>
      <c r="L913" s="4"/>
      <c r="M913" s="4"/>
      <c r="N913" s="13"/>
      <c r="O913" s="4"/>
      <c r="P913" s="4"/>
      <c r="Q913" s="4"/>
      <c r="R913" s="4"/>
      <c r="S913" s="4"/>
      <c r="T913" s="4"/>
      <c r="U913" s="4"/>
      <c r="V913" s="4"/>
      <c r="W913" s="4"/>
      <c r="X913" s="4"/>
      <c r="Y913" s="4"/>
      <c r="Z913" s="4"/>
    </row>
    <row r="914" ht="15.75" customHeight="1">
      <c r="A914" s="4"/>
      <c r="B914" s="4"/>
      <c r="C914" s="13"/>
      <c r="D914" s="4"/>
      <c r="E914" s="4"/>
      <c r="F914" s="4"/>
      <c r="G914" s="4"/>
      <c r="H914" s="4"/>
      <c r="I914" s="4"/>
      <c r="J914" s="4"/>
      <c r="K914" s="4"/>
      <c r="L914" s="4"/>
      <c r="M914" s="4"/>
      <c r="N914" s="13"/>
      <c r="O914" s="4"/>
      <c r="P914" s="4"/>
      <c r="Q914" s="4"/>
      <c r="R914" s="4"/>
      <c r="S914" s="4"/>
      <c r="T914" s="4"/>
      <c r="U914" s="4"/>
      <c r="V914" s="4"/>
      <c r="W914" s="4"/>
      <c r="X914" s="4"/>
      <c r="Y914" s="4"/>
      <c r="Z914" s="4"/>
    </row>
    <row r="915" ht="15.75" customHeight="1">
      <c r="A915" s="4"/>
      <c r="B915" s="4"/>
      <c r="C915" s="13"/>
      <c r="D915" s="4"/>
      <c r="E915" s="4"/>
      <c r="F915" s="4"/>
      <c r="G915" s="4"/>
      <c r="H915" s="4"/>
      <c r="I915" s="4"/>
      <c r="J915" s="4"/>
      <c r="K915" s="4"/>
      <c r="L915" s="4"/>
      <c r="M915" s="4"/>
      <c r="N915" s="13"/>
      <c r="O915" s="4"/>
      <c r="P915" s="4"/>
      <c r="Q915" s="4"/>
      <c r="R915" s="4"/>
      <c r="S915" s="4"/>
      <c r="T915" s="4"/>
      <c r="U915" s="4"/>
      <c r="V915" s="4"/>
      <c r="W915" s="4"/>
      <c r="X915" s="4"/>
      <c r="Y915" s="4"/>
      <c r="Z915" s="4"/>
    </row>
    <row r="916" ht="15.75" customHeight="1">
      <c r="A916" s="4"/>
      <c r="B916" s="4"/>
      <c r="C916" s="13"/>
      <c r="D916" s="4"/>
      <c r="E916" s="4"/>
      <c r="F916" s="4"/>
      <c r="G916" s="4"/>
      <c r="H916" s="4"/>
      <c r="I916" s="4"/>
      <c r="J916" s="4"/>
      <c r="K916" s="4"/>
      <c r="L916" s="4"/>
      <c r="M916" s="4"/>
      <c r="N916" s="13"/>
      <c r="O916" s="4"/>
      <c r="P916" s="4"/>
      <c r="Q916" s="4"/>
      <c r="R916" s="4"/>
      <c r="S916" s="4"/>
      <c r="T916" s="4"/>
      <c r="U916" s="4"/>
      <c r="V916" s="4"/>
      <c r="W916" s="4"/>
      <c r="X916" s="4"/>
      <c r="Y916" s="4"/>
      <c r="Z916" s="4"/>
    </row>
    <row r="917" ht="15.75" customHeight="1">
      <c r="A917" s="4"/>
      <c r="B917" s="4"/>
      <c r="C917" s="13"/>
      <c r="D917" s="4"/>
      <c r="E917" s="4"/>
      <c r="F917" s="4"/>
      <c r="G917" s="4"/>
      <c r="H917" s="4"/>
      <c r="I917" s="4"/>
      <c r="J917" s="4"/>
      <c r="K917" s="4"/>
      <c r="L917" s="4"/>
      <c r="M917" s="4"/>
      <c r="N917" s="13"/>
      <c r="O917" s="4"/>
      <c r="P917" s="4"/>
      <c r="Q917" s="4"/>
      <c r="R917" s="4"/>
      <c r="S917" s="4"/>
      <c r="T917" s="4"/>
      <c r="U917" s="4"/>
      <c r="V917" s="4"/>
      <c r="W917" s="4"/>
      <c r="X917" s="4"/>
      <c r="Y917" s="4"/>
      <c r="Z917" s="4"/>
    </row>
    <row r="918" ht="15.75" customHeight="1">
      <c r="A918" s="4"/>
      <c r="B918" s="4"/>
      <c r="C918" s="13"/>
      <c r="D918" s="4"/>
      <c r="E918" s="4"/>
      <c r="F918" s="4"/>
      <c r="G918" s="4"/>
      <c r="H918" s="4"/>
      <c r="I918" s="4"/>
      <c r="J918" s="4"/>
      <c r="K918" s="4"/>
      <c r="L918" s="4"/>
      <c r="M918" s="4"/>
      <c r="N918" s="13"/>
      <c r="O918" s="4"/>
      <c r="P918" s="4"/>
      <c r="Q918" s="4"/>
      <c r="R918" s="4"/>
      <c r="S918" s="4"/>
      <c r="T918" s="4"/>
      <c r="U918" s="4"/>
      <c r="V918" s="4"/>
      <c r="W918" s="4"/>
      <c r="X918" s="4"/>
      <c r="Y918" s="4"/>
      <c r="Z918" s="4"/>
    </row>
    <row r="919" ht="15.75" customHeight="1">
      <c r="A919" s="4"/>
      <c r="B919" s="4"/>
      <c r="C919" s="13"/>
      <c r="D919" s="4"/>
      <c r="E919" s="4"/>
      <c r="F919" s="4"/>
      <c r="G919" s="4"/>
      <c r="H919" s="4"/>
      <c r="I919" s="4"/>
      <c r="J919" s="4"/>
      <c r="K919" s="4"/>
      <c r="L919" s="4"/>
      <c r="M919" s="4"/>
      <c r="N919" s="13"/>
      <c r="O919" s="4"/>
      <c r="P919" s="4"/>
      <c r="Q919" s="4"/>
      <c r="R919" s="4"/>
      <c r="S919" s="4"/>
      <c r="T919" s="4"/>
      <c r="U919" s="4"/>
      <c r="V919" s="4"/>
      <c r="W919" s="4"/>
      <c r="X919" s="4"/>
      <c r="Y919" s="4"/>
      <c r="Z919" s="4"/>
    </row>
    <row r="920" ht="15.75" customHeight="1">
      <c r="A920" s="4"/>
      <c r="B920" s="4"/>
      <c r="C920" s="13"/>
      <c r="D920" s="4"/>
      <c r="E920" s="4"/>
      <c r="F920" s="4"/>
      <c r="G920" s="4"/>
      <c r="H920" s="4"/>
      <c r="I920" s="4"/>
      <c r="J920" s="4"/>
      <c r="K920" s="4"/>
      <c r="L920" s="4"/>
      <c r="M920" s="4"/>
      <c r="N920" s="13"/>
      <c r="O920" s="4"/>
      <c r="P920" s="4"/>
      <c r="Q920" s="4"/>
      <c r="R920" s="4"/>
      <c r="S920" s="4"/>
      <c r="T920" s="4"/>
      <c r="U920" s="4"/>
      <c r="V920" s="4"/>
      <c r="W920" s="4"/>
      <c r="X920" s="4"/>
      <c r="Y920" s="4"/>
      <c r="Z920" s="4"/>
    </row>
    <row r="921" ht="15.75" customHeight="1">
      <c r="A921" s="4"/>
      <c r="B921" s="4"/>
      <c r="C921" s="13"/>
      <c r="D921" s="4"/>
      <c r="E921" s="4"/>
      <c r="F921" s="4"/>
      <c r="G921" s="4"/>
      <c r="H921" s="4"/>
      <c r="I921" s="4"/>
      <c r="J921" s="4"/>
      <c r="K921" s="4"/>
      <c r="L921" s="4"/>
      <c r="M921" s="4"/>
      <c r="N921" s="13"/>
      <c r="O921" s="4"/>
      <c r="P921" s="4"/>
      <c r="Q921" s="4"/>
      <c r="R921" s="4"/>
      <c r="S921" s="4"/>
      <c r="T921" s="4"/>
      <c r="U921" s="4"/>
      <c r="V921" s="4"/>
      <c r="W921" s="4"/>
      <c r="X921" s="4"/>
      <c r="Y921" s="4"/>
      <c r="Z921" s="4"/>
    </row>
    <row r="922" ht="15.75" customHeight="1">
      <c r="A922" s="4"/>
      <c r="B922" s="4"/>
      <c r="C922" s="13"/>
      <c r="D922" s="4"/>
      <c r="E922" s="4"/>
      <c r="F922" s="4"/>
      <c r="G922" s="4"/>
      <c r="H922" s="4"/>
      <c r="I922" s="4"/>
      <c r="J922" s="4"/>
      <c r="K922" s="4"/>
      <c r="L922" s="4"/>
      <c r="M922" s="4"/>
      <c r="N922" s="13"/>
      <c r="O922" s="4"/>
      <c r="P922" s="4"/>
      <c r="Q922" s="4"/>
      <c r="R922" s="4"/>
      <c r="S922" s="4"/>
      <c r="T922" s="4"/>
      <c r="U922" s="4"/>
      <c r="V922" s="4"/>
      <c r="W922" s="4"/>
      <c r="X922" s="4"/>
      <c r="Y922" s="4"/>
      <c r="Z922" s="4"/>
    </row>
    <row r="923" ht="15.75" customHeight="1">
      <c r="A923" s="4"/>
      <c r="B923" s="4"/>
      <c r="C923" s="13"/>
      <c r="D923" s="4"/>
      <c r="E923" s="4"/>
      <c r="F923" s="4"/>
      <c r="G923" s="4"/>
      <c r="H923" s="4"/>
      <c r="I923" s="4"/>
      <c r="J923" s="4"/>
      <c r="K923" s="4"/>
      <c r="L923" s="4"/>
      <c r="M923" s="4"/>
      <c r="N923" s="13"/>
      <c r="O923" s="4"/>
      <c r="P923" s="4"/>
      <c r="Q923" s="4"/>
      <c r="R923" s="4"/>
      <c r="S923" s="4"/>
      <c r="T923" s="4"/>
      <c r="U923" s="4"/>
      <c r="V923" s="4"/>
      <c r="W923" s="4"/>
      <c r="X923" s="4"/>
      <c r="Y923" s="4"/>
      <c r="Z923" s="4"/>
    </row>
    <row r="924" ht="15.75" customHeight="1">
      <c r="A924" s="4"/>
      <c r="B924" s="4"/>
      <c r="C924" s="13"/>
      <c r="D924" s="4"/>
      <c r="E924" s="4"/>
      <c r="F924" s="4"/>
      <c r="G924" s="4"/>
      <c r="H924" s="4"/>
      <c r="I924" s="4"/>
      <c r="J924" s="4"/>
      <c r="K924" s="4"/>
      <c r="L924" s="4"/>
      <c r="M924" s="4"/>
      <c r="N924" s="13"/>
      <c r="O924" s="4"/>
      <c r="P924" s="4"/>
      <c r="Q924" s="4"/>
      <c r="R924" s="4"/>
      <c r="S924" s="4"/>
      <c r="T924" s="4"/>
      <c r="U924" s="4"/>
      <c r="V924" s="4"/>
      <c r="W924" s="4"/>
      <c r="X924" s="4"/>
      <c r="Y924" s="4"/>
      <c r="Z924" s="4"/>
    </row>
    <row r="925" ht="15.75" customHeight="1">
      <c r="A925" s="4"/>
      <c r="B925" s="4"/>
      <c r="C925" s="13"/>
      <c r="D925" s="4"/>
      <c r="E925" s="4"/>
      <c r="F925" s="4"/>
      <c r="G925" s="4"/>
      <c r="H925" s="4"/>
      <c r="I925" s="4"/>
      <c r="J925" s="4"/>
      <c r="K925" s="4"/>
      <c r="L925" s="4"/>
      <c r="M925" s="4"/>
      <c r="N925" s="13"/>
      <c r="O925" s="4"/>
      <c r="P925" s="4"/>
      <c r="Q925" s="4"/>
      <c r="R925" s="4"/>
      <c r="S925" s="4"/>
      <c r="T925" s="4"/>
      <c r="U925" s="4"/>
      <c r="V925" s="4"/>
      <c r="W925" s="4"/>
      <c r="X925" s="4"/>
      <c r="Y925" s="4"/>
      <c r="Z925" s="4"/>
    </row>
    <row r="926" ht="15.75" customHeight="1">
      <c r="A926" s="4"/>
      <c r="B926" s="4"/>
      <c r="C926" s="13"/>
      <c r="D926" s="4"/>
      <c r="E926" s="4"/>
      <c r="F926" s="4"/>
      <c r="G926" s="4"/>
      <c r="H926" s="4"/>
      <c r="I926" s="4"/>
      <c r="J926" s="4"/>
      <c r="K926" s="4"/>
      <c r="L926" s="4"/>
      <c r="M926" s="4"/>
      <c r="N926" s="13"/>
      <c r="O926" s="4"/>
      <c r="P926" s="4"/>
      <c r="Q926" s="4"/>
      <c r="R926" s="4"/>
      <c r="S926" s="4"/>
      <c r="T926" s="4"/>
      <c r="U926" s="4"/>
      <c r="V926" s="4"/>
      <c r="W926" s="4"/>
      <c r="X926" s="4"/>
      <c r="Y926" s="4"/>
      <c r="Z926" s="4"/>
    </row>
    <row r="927" ht="15.75" customHeight="1">
      <c r="A927" s="4"/>
      <c r="B927" s="4"/>
      <c r="C927" s="13"/>
      <c r="D927" s="4"/>
      <c r="E927" s="4"/>
      <c r="F927" s="4"/>
      <c r="G927" s="4"/>
      <c r="H927" s="4"/>
      <c r="I927" s="4"/>
      <c r="J927" s="4"/>
      <c r="K927" s="4"/>
      <c r="L927" s="4"/>
      <c r="M927" s="4"/>
      <c r="N927" s="13"/>
      <c r="O927" s="4"/>
      <c r="P927" s="4"/>
      <c r="Q927" s="4"/>
      <c r="R927" s="4"/>
      <c r="S927" s="4"/>
      <c r="T927" s="4"/>
      <c r="U927" s="4"/>
      <c r="V927" s="4"/>
      <c r="W927" s="4"/>
      <c r="X927" s="4"/>
      <c r="Y927" s="4"/>
      <c r="Z927" s="4"/>
    </row>
    <row r="928" ht="15.75" customHeight="1">
      <c r="A928" s="4"/>
      <c r="B928" s="4"/>
      <c r="C928" s="13"/>
      <c r="D928" s="4"/>
      <c r="E928" s="4"/>
      <c r="F928" s="4"/>
      <c r="G928" s="4"/>
      <c r="H928" s="4"/>
      <c r="I928" s="4"/>
      <c r="J928" s="4"/>
      <c r="K928" s="4"/>
      <c r="L928" s="4"/>
      <c r="M928" s="4"/>
      <c r="N928" s="13"/>
      <c r="O928" s="4"/>
      <c r="P928" s="4"/>
      <c r="Q928" s="4"/>
      <c r="R928" s="4"/>
      <c r="S928" s="4"/>
      <c r="T928" s="4"/>
      <c r="U928" s="4"/>
      <c r="V928" s="4"/>
      <c r="W928" s="4"/>
      <c r="X928" s="4"/>
      <c r="Y928" s="4"/>
      <c r="Z928" s="4"/>
    </row>
    <row r="929" ht="15.75" customHeight="1">
      <c r="A929" s="4"/>
      <c r="B929" s="4"/>
      <c r="C929" s="13"/>
      <c r="D929" s="4"/>
      <c r="E929" s="4"/>
      <c r="F929" s="4"/>
      <c r="G929" s="4"/>
      <c r="H929" s="4"/>
      <c r="I929" s="4"/>
      <c r="J929" s="4"/>
      <c r="K929" s="4"/>
      <c r="L929" s="4"/>
      <c r="M929" s="4"/>
      <c r="N929" s="13"/>
      <c r="O929" s="4"/>
      <c r="P929" s="4"/>
      <c r="Q929" s="4"/>
      <c r="R929" s="4"/>
      <c r="S929" s="4"/>
      <c r="T929" s="4"/>
      <c r="U929" s="4"/>
      <c r="V929" s="4"/>
      <c r="W929" s="4"/>
      <c r="X929" s="4"/>
      <c r="Y929" s="4"/>
      <c r="Z929" s="4"/>
    </row>
    <row r="930" ht="15.75" customHeight="1">
      <c r="A930" s="4"/>
      <c r="B930" s="4"/>
      <c r="C930" s="13"/>
      <c r="D930" s="4"/>
      <c r="E930" s="4"/>
      <c r="F930" s="4"/>
      <c r="G930" s="4"/>
      <c r="H930" s="4"/>
      <c r="I930" s="4"/>
      <c r="J930" s="4"/>
      <c r="K930" s="4"/>
      <c r="L930" s="4"/>
      <c r="M930" s="4"/>
      <c r="N930" s="13"/>
      <c r="O930" s="4"/>
      <c r="P930" s="4"/>
      <c r="Q930" s="4"/>
      <c r="R930" s="4"/>
      <c r="S930" s="4"/>
      <c r="T930" s="4"/>
      <c r="U930" s="4"/>
      <c r="V930" s="4"/>
      <c r="W930" s="4"/>
      <c r="X930" s="4"/>
      <c r="Y930" s="4"/>
      <c r="Z930" s="4"/>
    </row>
    <row r="931" ht="15.75" customHeight="1">
      <c r="A931" s="4"/>
      <c r="B931" s="4"/>
      <c r="C931" s="13"/>
      <c r="D931" s="4"/>
      <c r="E931" s="4"/>
      <c r="F931" s="4"/>
      <c r="G931" s="4"/>
      <c r="H931" s="4"/>
      <c r="I931" s="4"/>
      <c r="J931" s="4"/>
      <c r="K931" s="4"/>
      <c r="L931" s="4"/>
      <c r="M931" s="4"/>
      <c r="N931" s="13"/>
      <c r="O931" s="4"/>
      <c r="P931" s="4"/>
      <c r="Q931" s="4"/>
      <c r="R931" s="4"/>
      <c r="S931" s="4"/>
      <c r="T931" s="4"/>
      <c r="U931" s="4"/>
      <c r="V931" s="4"/>
      <c r="W931" s="4"/>
      <c r="X931" s="4"/>
      <c r="Y931" s="4"/>
      <c r="Z931" s="4"/>
    </row>
    <row r="932" ht="15.75" customHeight="1">
      <c r="A932" s="4"/>
      <c r="B932" s="4"/>
      <c r="C932" s="13"/>
      <c r="D932" s="4"/>
      <c r="E932" s="4"/>
      <c r="F932" s="4"/>
      <c r="G932" s="4"/>
      <c r="H932" s="4"/>
      <c r="I932" s="4"/>
      <c r="J932" s="4"/>
      <c r="K932" s="4"/>
      <c r="L932" s="4"/>
      <c r="M932" s="4"/>
      <c r="N932" s="13"/>
      <c r="O932" s="4"/>
      <c r="P932" s="4"/>
      <c r="Q932" s="4"/>
      <c r="R932" s="4"/>
      <c r="S932" s="4"/>
      <c r="T932" s="4"/>
      <c r="U932" s="4"/>
      <c r="V932" s="4"/>
      <c r="W932" s="4"/>
      <c r="X932" s="4"/>
      <c r="Y932" s="4"/>
      <c r="Z932" s="4"/>
    </row>
    <row r="933" ht="15.75" customHeight="1">
      <c r="A933" s="4"/>
      <c r="B933" s="4"/>
      <c r="C933" s="13"/>
      <c r="D933" s="4"/>
      <c r="E933" s="4"/>
      <c r="F933" s="4"/>
      <c r="G933" s="4"/>
      <c r="H933" s="4"/>
      <c r="I933" s="4"/>
      <c r="J933" s="4"/>
      <c r="K933" s="4"/>
      <c r="L933" s="4"/>
      <c r="M933" s="4"/>
      <c r="N933" s="13"/>
      <c r="O933" s="4"/>
      <c r="P933" s="4"/>
      <c r="Q933" s="4"/>
      <c r="R933" s="4"/>
      <c r="S933" s="4"/>
      <c r="T933" s="4"/>
      <c r="U933" s="4"/>
      <c r="V933" s="4"/>
      <c r="W933" s="4"/>
      <c r="X933" s="4"/>
      <c r="Y933" s="4"/>
      <c r="Z933" s="4"/>
    </row>
    <row r="934" ht="15.75" customHeight="1">
      <c r="A934" s="4"/>
      <c r="B934" s="4"/>
      <c r="C934" s="13"/>
      <c r="D934" s="4"/>
      <c r="E934" s="4"/>
      <c r="F934" s="4"/>
      <c r="G934" s="4"/>
      <c r="H934" s="4"/>
      <c r="I934" s="4"/>
      <c r="J934" s="4"/>
      <c r="K934" s="4"/>
      <c r="L934" s="4"/>
      <c r="M934" s="4"/>
      <c r="N934" s="13"/>
      <c r="O934" s="4"/>
      <c r="P934" s="4"/>
      <c r="Q934" s="4"/>
      <c r="R934" s="4"/>
      <c r="S934" s="4"/>
      <c r="T934" s="4"/>
      <c r="U934" s="4"/>
      <c r="V934" s="4"/>
      <c r="W934" s="4"/>
      <c r="X934" s="4"/>
      <c r="Y934" s="4"/>
      <c r="Z934" s="4"/>
    </row>
    <row r="935" ht="15.75" customHeight="1">
      <c r="A935" s="4"/>
      <c r="B935" s="4"/>
      <c r="C935" s="13"/>
      <c r="D935" s="4"/>
      <c r="E935" s="4"/>
      <c r="F935" s="4"/>
      <c r="G935" s="4"/>
      <c r="H935" s="4"/>
      <c r="I935" s="4"/>
      <c r="J935" s="4"/>
      <c r="K935" s="4"/>
      <c r="L935" s="4"/>
      <c r="M935" s="4"/>
      <c r="N935" s="13"/>
      <c r="O935" s="4"/>
      <c r="P935" s="4"/>
      <c r="Q935" s="4"/>
      <c r="R935" s="4"/>
      <c r="S935" s="4"/>
      <c r="T935" s="4"/>
      <c r="U935" s="4"/>
      <c r="V935" s="4"/>
      <c r="W935" s="4"/>
      <c r="X935" s="4"/>
      <c r="Y935" s="4"/>
      <c r="Z935" s="4"/>
    </row>
    <row r="936" ht="15.75" customHeight="1">
      <c r="A936" s="4"/>
      <c r="B936" s="4"/>
      <c r="C936" s="13"/>
      <c r="D936" s="4"/>
      <c r="E936" s="4"/>
      <c r="F936" s="4"/>
      <c r="G936" s="4"/>
      <c r="H936" s="4"/>
      <c r="I936" s="4"/>
      <c r="J936" s="4"/>
      <c r="K936" s="4"/>
      <c r="L936" s="4"/>
      <c r="M936" s="4"/>
      <c r="N936" s="13"/>
      <c r="O936" s="4"/>
      <c r="P936" s="4"/>
      <c r="Q936" s="4"/>
      <c r="R936" s="4"/>
      <c r="S936" s="4"/>
      <c r="T936" s="4"/>
      <c r="U936" s="4"/>
      <c r="V936" s="4"/>
      <c r="W936" s="4"/>
      <c r="X936" s="4"/>
      <c r="Y936" s="4"/>
      <c r="Z936" s="4"/>
    </row>
    <row r="937" ht="15.75" customHeight="1">
      <c r="A937" s="4"/>
      <c r="B937" s="4"/>
      <c r="C937" s="13"/>
      <c r="D937" s="4"/>
      <c r="E937" s="4"/>
      <c r="F937" s="4"/>
      <c r="G937" s="4"/>
      <c r="H937" s="4"/>
      <c r="I937" s="4"/>
      <c r="J937" s="4"/>
      <c r="K937" s="4"/>
      <c r="L937" s="4"/>
      <c r="M937" s="4"/>
      <c r="N937" s="13"/>
      <c r="O937" s="4"/>
      <c r="P937" s="4"/>
      <c r="Q937" s="4"/>
      <c r="R937" s="4"/>
      <c r="S937" s="4"/>
      <c r="T937" s="4"/>
      <c r="U937" s="4"/>
      <c r="V937" s="4"/>
      <c r="W937" s="4"/>
      <c r="X937" s="4"/>
      <c r="Y937" s="4"/>
      <c r="Z937" s="4"/>
    </row>
    <row r="938" ht="15.75" customHeight="1">
      <c r="A938" s="4"/>
      <c r="B938" s="4"/>
      <c r="C938" s="13"/>
      <c r="D938" s="4"/>
      <c r="E938" s="4"/>
      <c r="F938" s="4"/>
      <c r="G938" s="4"/>
      <c r="H938" s="4"/>
      <c r="I938" s="4"/>
      <c r="J938" s="4"/>
      <c r="K938" s="4"/>
      <c r="L938" s="4"/>
      <c r="M938" s="4"/>
      <c r="N938" s="13"/>
      <c r="O938" s="4"/>
      <c r="P938" s="4"/>
      <c r="Q938" s="4"/>
      <c r="R938" s="4"/>
      <c r="S938" s="4"/>
      <c r="T938" s="4"/>
      <c r="U938" s="4"/>
      <c r="V938" s="4"/>
      <c r="W938" s="4"/>
      <c r="X938" s="4"/>
      <c r="Y938" s="4"/>
      <c r="Z938" s="4"/>
    </row>
    <row r="939" ht="15.75" customHeight="1">
      <c r="A939" s="4"/>
      <c r="B939" s="4"/>
      <c r="C939" s="13"/>
      <c r="D939" s="4"/>
      <c r="E939" s="4"/>
      <c r="F939" s="4"/>
      <c r="G939" s="4"/>
      <c r="H939" s="4"/>
      <c r="I939" s="4"/>
      <c r="J939" s="4"/>
      <c r="K939" s="4"/>
      <c r="L939" s="4"/>
      <c r="M939" s="4"/>
      <c r="N939" s="13"/>
      <c r="O939" s="4"/>
      <c r="P939" s="4"/>
      <c r="Q939" s="4"/>
      <c r="R939" s="4"/>
      <c r="S939" s="4"/>
      <c r="T939" s="4"/>
      <c r="U939" s="4"/>
      <c r="V939" s="4"/>
      <c r="W939" s="4"/>
      <c r="X939" s="4"/>
      <c r="Y939" s="4"/>
      <c r="Z939" s="4"/>
    </row>
    <row r="940" ht="15.75" customHeight="1">
      <c r="A940" s="4"/>
      <c r="B940" s="4"/>
      <c r="C940" s="13"/>
      <c r="D940" s="4"/>
      <c r="E940" s="4"/>
      <c r="F940" s="4"/>
      <c r="G940" s="4"/>
      <c r="H940" s="4"/>
      <c r="I940" s="4"/>
      <c r="J940" s="4"/>
      <c r="K940" s="4"/>
      <c r="L940" s="4"/>
      <c r="M940" s="4"/>
      <c r="N940" s="13"/>
      <c r="O940" s="4"/>
      <c r="P940" s="4"/>
      <c r="Q940" s="4"/>
      <c r="R940" s="4"/>
      <c r="S940" s="4"/>
      <c r="T940" s="4"/>
      <c r="U940" s="4"/>
      <c r="V940" s="4"/>
      <c r="W940" s="4"/>
      <c r="X940" s="4"/>
      <c r="Y940" s="4"/>
      <c r="Z940" s="4"/>
    </row>
    <row r="941" ht="15.75" customHeight="1">
      <c r="A941" s="4"/>
      <c r="B941" s="4"/>
      <c r="C941" s="13"/>
      <c r="D941" s="4"/>
      <c r="E941" s="4"/>
      <c r="F941" s="4"/>
      <c r="G941" s="4"/>
      <c r="H941" s="4"/>
      <c r="I941" s="4"/>
      <c r="J941" s="4"/>
      <c r="K941" s="4"/>
      <c r="L941" s="4"/>
      <c r="M941" s="4"/>
      <c r="N941" s="13"/>
      <c r="O941" s="4"/>
      <c r="P941" s="4"/>
      <c r="Q941" s="4"/>
      <c r="R941" s="4"/>
      <c r="S941" s="4"/>
      <c r="T941" s="4"/>
      <c r="U941" s="4"/>
      <c r="V941" s="4"/>
      <c r="W941" s="4"/>
      <c r="X941" s="4"/>
      <c r="Y941" s="4"/>
      <c r="Z941" s="4"/>
    </row>
    <row r="942" ht="15.75" customHeight="1">
      <c r="A942" s="4"/>
      <c r="B942" s="4"/>
      <c r="C942" s="13"/>
      <c r="D942" s="4"/>
      <c r="E942" s="4"/>
      <c r="F942" s="4"/>
      <c r="G942" s="4"/>
      <c r="H942" s="4"/>
      <c r="I942" s="4"/>
      <c r="J942" s="4"/>
      <c r="K942" s="4"/>
      <c r="L942" s="4"/>
      <c r="M942" s="4"/>
      <c r="N942" s="13"/>
      <c r="O942" s="4"/>
      <c r="P942" s="4"/>
      <c r="Q942" s="4"/>
      <c r="R942" s="4"/>
      <c r="S942" s="4"/>
      <c r="T942" s="4"/>
      <c r="U942" s="4"/>
      <c r="V942" s="4"/>
      <c r="W942" s="4"/>
      <c r="X942" s="4"/>
      <c r="Y942" s="4"/>
      <c r="Z942" s="4"/>
    </row>
    <row r="943" ht="15.75" customHeight="1">
      <c r="A943" s="4"/>
      <c r="B943" s="4"/>
      <c r="C943" s="13"/>
      <c r="D943" s="4"/>
      <c r="E943" s="4"/>
      <c r="F943" s="4"/>
      <c r="G943" s="4"/>
      <c r="H943" s="4"/>
      <c r="I943" s="4"/>
      <c r="J943" s="4"/>
      <c r="K943" s="4"/>
      <c r="L943" s="4"/>
      <c r="M943" s="4"/>
      <c r="N943" s="13"/>
      <c r="O943" s="4"/>
      <c r="P943" s="4"/>
      <c r="Q943" s="4"/>
      <c r="R943" s="4"/>
      <c r="S943" s="4"/>
      <c r="T943" s="4"/>
      <c r="U943" s="4"/>
      <c r="V943" s="4"/>
      <c r="W943" s="4"/>
      <c r="X943" s="4"/>
      <c r="Y943" s="4"/>
      <c r="Z943" s="4"/>
    </row>
    <row r="944" ht="15.75" customHeight="1">
      <c r="A944" s="4"/>
      <c r="B944" s="4"/>
      <c r="C944" s="13"/>
      <c r="D944" s="4"/>
      <c r="E944" s="4"/>
      <c r="F944" s="4"/>
      <c r="G944" s="4"/>
      <c r="H944" s="4"/>
      <c r="I944" s="4"/>
      <c r="J944" s="4"/>
      <c r="K944" s="4"/>
      <c r="L944" s="4"/>
      <c r="M944" s="4"/>
      <c r="N944" s="13"/>
      <c r="O944" s="4"/>
      <c r="P944" s="4"/>
      <c r="Q944" s="4"/>
      <c r="R944" s="4"/>
      <c r="S944" s="4"/>
      <c r="T944" s="4"/>
      <c r="U944" s="4"/>
      <c r="V944" s="4"/>
      <c r="W944" s="4"/>
      <c r="X944" s="4"/>
      <c r="Y944" s="4"/>
      <c r="Z944" s="4"/>
    </row>
    <row r="945" ht="15.75" customHeight="1">
      <c r="A945" s="4"/>
      <c r="B945" s="4"/>
      <c r="C945" s="13"/>
      <c r="D945" s="4"/>
      <c r="E945" s="4"/>
      <c r="F945" s="4"/>
      <c r="G945" s="4"/>
      <c r="H945" s="4"/>
      <c r="I945" s="4"/>
      <c r="J945" s="4"/>
      <c r="K945" s="4"/>
      <c r="L945" s="4"/>
      <c r="M945" s="4"/>
      <c r="N945" s="13"/>
      <c r="O945" s="4"/>
      <c r="P945" s="4"/>
      <c r="Q945" s="4"/>
      <c r="R945" s="4"/>
      <c r="S945" s="4"/>
      <c r="T945" s="4"/>
      <c r="U945" s="4"/>
      <c r="V945" s="4"/>
      <c r="W945" s="4"/>
      <c r="X945" s="4"/>
      <c r="Y945" s="4"/>
      <c r="Z945" s="4"/>
    </row>
    <row r="946" ht="15.75" customHeight="1">
      <c r="A946" s="4"/>
      <c r="B946" s="4"/>
      <c r="C946" s="13"/>
      <c r="D946" s="4"/>
      <c r="E946" s="4"/>
      <c r="F946" s="4"/>
      <c r="G946" s="4"/>
      <c r="H946" s="4"/>
      <c r="I946" s="4"/>
      <c r="J946" s="4"/>
      <c r="K946" s="4"/>
      <c r="L946" s="4"/>
      <c r="M946" s="4"/>
      <c r="N946" s="13"/>
      <c r="O946" s="4"/>
      <c r="P946" s="4"/>
      <c r="Q946" s="4"/>
      <c r="R946" s="4"/>
      <c r="S946" s="4"/>
      <c r="T946" s="4"/>
      <c r="U946" s="4"/>
      <c r="V946" s="4"/>
      <c r="W946" s="4"/>
      <c r="X946" s="4"/>
      <c r="Y946" s="4"/>
      <c r="Z946" s="4"/>
    </row>
    <row r="947" ht="15.75" customHeight="1">
      <c r="A947" s="4"/>
      <c r="B947" s="4"/>
      <c r="C947" s="13"/>
      <c r="D947" s="4"/>
      <c r="E947" s="4"/>
      <c r="F947" s="4"/>
      <c r="G947" s="4"/>
      <c r="H947" s="4"/>
      <c r="I947" s="4"/>
      <c r="J947" s="4"/>
      <c r="K947" s="4"/>
      <c r="L947" s="4"/>
      <c r="M947" s="4"/>
      <c r="N947" s="13"/>
      <c r="O947" s="4"/>
      <c r="P947" s="4"/>
      <c r="Q947" s="4"/>
      <c r="R947" s="4"/>
      <c r="S947" s="4"/>
      <c r="T947" s="4"/>
      <c r="U947" s="4"/>
      <c r="V947" s="4"/>
      <c r="W947" s="4"/>
      <c r="X947" s="4"/>
      <c r="Y947" s="4"/>
      <c r="Z947" s="4"/>
    </row>
    <row r="948" ht="15.75" customHeight="1">
      <c r="A948" s="4"/>
      <c r="B948" s="4"/>
      <c r="C948" s="13"/>
      <c r="D948" s="4"/>
      <c r="E948" s="4"/>
      <c r="F948" s="4"/>
      <c r="G948" s="4"/>
      <c r="H948" s="4"/>
      <c r="I948" s="4"/>
      <c r="J948" s="4"/>
      <c r="K948" s="4"/>
      <c r="L948" s="4"/>
      <c r="M948" s="4"/>
      <c r="N948" s="13"/>
      <c r="O948" s="4"/>
      <c r="P948" s="4"/>
      <c r="Q948" s="4"/>
      <c r="R948" s="4"/>
      <c r="S948" s="4"/>
      <c r="T948" s="4"/>
      <c r="U948" s="4"/>
      <c r="V948" s="4"/>
      <c r="W948" s="4"/>
      <c r="X948" s="4"/>
      <c r="Y948" s="4"/>
      <c r="Z948" s="4"/>
    </row>
    <row r="949" ht="15.75" customHeight="1">
      <c r="A949" s="4"/>
      <c r="B949" s="4"/>
      <c r="C949" s="13"/>
      <c r="D949" s="4"/>
      <c r="E949" s="4"/>
      <c r="F949" s="4"/>
      <c r="G949" s="4"/>
      <c r="H949" s="4"/>
      <c r="I949" s="4"/>
      <c r="J949" s="4"/>
      <c r="K949" s="4"/>
      <c r="L949" s="4"/>
      <c r="M949" s="4"/>
      <c r="N949" s="13"/>
      <c r="O949" s="4"/>
      <c r="P949" s="4"/>
      <c r="Q949" s="4"/>
      <c r="R949" s="4"/>
      <c r="S949" s="4"/>
      <c r="T949" s="4"/>
      <c r="U949" s="4"/>
      <c r="V949" s="4"/>
      <c r="W949" s="4"/>
      <c r="X949" s="4"/>
      <c r="Y949" s="4"/>
      <c r="Z949" s="4"/>
    </row>
    <row r="950" ht="15.75" customHeight="1">
      <c r="A950" s="4"/>
      <c r="B950" s="4"/>
      <c r="C950" s="13"/>
      <c r="D950" s="4"/>
      <c r="E950" s="4"/>
      <c r="F950" s="4"/>
      <c r="G950" s="4"/>
      <c r="H950" s="4"/>
      <c r="I950" s="4"/>
      <c r="J950" s="4"/>
      <c r="K950" s="4"/>
      <c r="L950" s="4"/>
      <c r="M950" s="4"/>
      <c r="N950" s="13"/>
      <c r="O950" s="4"/>
      <c r="P950" s="4"/>
      <c r="Q950" s="4"/>
      <c r="R950" s="4"/>
      <c r="S950" s="4"/>
      <c r="T950" s="4"/>
      <c r="U950" s="4"/>
      <c r="V950" s="4"/>
      <c r="W950" s="4"/>
      <c r="X950" s="4"/>
      <c r="Y950" s="4"/>
      <c r="Z950" s="4"/>
    </row>
    <row r="951" ht="15.75" customHeight="1">
      <c r="A951" s="4"/>
      <c r="B951" s="4"/>
      <c r="C951" s="13"/>
      <c r="D951" s="4"/>
      <c r="E951" s="4"/>
      <c r="F951" s="4"/>
      <c r="G951" s="4"/>
      <c r="H951" s="4"/>
      <c r="I951" s="4"/>
      <c r="J951" s="4"/>
      <c r="K951" s="4"/>
      <c r="L951" s="4"/>
      <c r="M951" s="4"/>
      <c r="N951" s="13"/>
      <c r="O951" s="4"/>
      <c r="P951" s="4"/>
      <c r="Q951" s="4"/>
      <c r="R951" s="4"/>
      <c r="S951" s="4"/>
      <c r="T951" s="4"/>
      <c r="U951" s="4"/>
      <c r="V951" s="4"/>
      <c r="W951" s="4"/>
      <c r="X951" s="4"/>
      <c r="Y951" s="4"/>
      <c r="Z951" s="4"/>
    </row>
    <row r="952" ht="15.75" customHeight="1">
      <c r="A952" s="4"/>
      <c r="B952" s="4"/>
      <c r="C952" s="13"/>
      <c r="D952" s="4"/>
      <c r="E952" s="4"/>
      <c r="F952" s="4"/>
      <c r="G952" s="4"/>
      <c r="H952" s="4"/>
      <c r="I952" s="4"/>
      <c r="J952" s="4"/>
      <c r="K952" s="4"/>
      <c r="L952" s="4"/>
      <c r="M952" s="4"/>
      <c r="N952" s="13"/>
      <c r="O952" s="4"/>
      <c r="P952" s="4"/>
      <c r="Q952" s="4"/>
      <c r="R952" s="4"/>
      <c r="S952" s="4"/>
      <c r="T952" s="4"/>
      <c r="U952" s="4"/>
      <c r="V952" s="4"/>
      <c r="W952" s="4"/>
      <c r="X952" s="4"/>
      <c r="Y952" s="4"/>
      <c r="Z952" s="4"/>
    </row>
    <row r="953" ht="15.75" customHeight="1">
      <c r="A953" s="4"/>
      <c r="B953" s="4"/>
      <c r="C953" s="13"/>
      <c r="D953" s="4"/>
      <c r="E953" s="4"/>
      <c r="F953" s="4"/>
      <c r="G953" s="4"/>
      <c r="H953" s="4"/>
      <c r="I953" s="4"/>
      <c r="J953" s="4"/>
      <c r="K953" s="4"/>
      <c r="L953" s="4"/>
      <c r="M953" s="4"/>
      <c r="N953" s="13"/>
      <c r="O953" s="4"/>
      <c r="P953" s="4"/>
      <c r="Q953" s="4"/>
      <c r="R953" s="4"/>
      <c r="S953" s="4"/>
      <c r="T953" s="4"/>
      <c r="U953" s="4"/>
      <c r="V953" s="4"/>
      <c r="W953" s="4"/>
      <c r="X953" s="4"/>
      <c r="Y953" s="4"/>
      <c r="Z953" s="4"/>
    </row>
    <row r="954" ht="15.75" customHeight="1">
      <c r="A954" s="4"/>
      <c r="B954" s="4"/>
      <c r="C954" s="13"/>
      <c r="D954" s="4"/>
      <c r="E954" s="4"/>
      <c r="F954" s="4"/>
      <c r="G954" s="4"/>
      <c r="H954" s="4"/>
      <c r="I954" s="4"/>
      <c r="J954" s="4"/>
      <c r="K954" s="4"/>
      <c r="L954" s="4"/>
      <c r="M954" s="4"/>
      <c r="N954" s="13"/>
      <c r="O954" s="4"/>
      <c r="P954" s="4"/>
      <c r="Q954" s="4"/>
      <c r="R954" s="4"/>
      <c r="S954" s="4"/>
      <c r="T954" s="4"/>
      <c r="U954" s="4"/>
      <c r="V954" s="4"/>
      <c r="W954" s="4"/>
      <c r="X954" s="4"/>
      <c r="Y954" s="4"/>
      <c r="Z954" s="4"/>
    </row>
    <row r="955" ht="15.75" customHeight="1">
      <c r="A955" s="4"/>
      <c r="B955" s="4"/>
      <c r="C955" s="13"/>
      <c r="D955" s="4"/>
      <c r="E955" s="4"/>
      <c r="F955" s="4"/>
      <c r="G955" s="4"/>
      <c r="H955" s="4"/>
      <c r="I955" s="4"/>
      <c r="J955" s="4"/>
      <c r="K955" s="4"/>
      <c r="L955" s="4"/>
      <c r="M955" s="4"/>
      <c r="N955" s="13"/>
      <c r="O955" s="4"/>
      <c r="P955" s="4"/>
      <c r="Q955" s="4"/>
      <c r="R955" s="4"/>
      <c r="S955" s="4"/>
      <c r="T955" s="4"/>
      <c r="U955" s="4"/>
      <c r="V955" s="4"/>
      <c r="W955" s="4"/>
      <c r="X955" s="4"/>
      <c r="Y955" s="4"/>
      <c r="Z955" s="4"/>
    </row>
    <row r="956" ht="15.75" customHeight="1">
      <c r="A956" s="4"/>
      <c r="B956" s="4"/>
      <c r="C956" s="13"/>
      <c r="D956" s="4"/>
      <c r="E956" s="4"/>
      <c r="F956" s="4"/>
      <c r="G956" s="4"/>
      <c r="H956" s="4"/>
      <c r="I956" s="4"/>
      <c r="J956" s="4"/>
      <c r="K956" s="4"/>
      <c r="L956" s="4"/>
      <c r="M956" s="4"/>
      <c r="N956" s="13"/>
      <c r="O956" s="4"/>
      <c r="P956" s="4"/>
      <c r="Q956" s="4"/>
      <c r="R956" s="4"/>
      <c r="S956" s="4"/>
      <c r="T956" s="4"/>
      <c r="U956" s="4"/>
      <c r="V956" s="4"/>
      <c r="W956" s="4"/>
      <c r="X956" s="4"/>
      <c r="Y956" s="4"/>
      <c r="Z956" s="4"/>
    </row>
    <row r="957" ht="15.75" customHeight="1">
      <c r="A957" s="4"/>
      <c r="B957" s="4"/>
      <c r="C957" s="13"/>
      <c r="D957" s="4"/>
      <c r="E957" s="4"/>
      <c r="F957" s="4"/>
      <c r="G957" s="4"/>
      <c r="H957" s="4"/>
      <c r="I957" s="4"/>
      <c r="J957" s="4"/>
      <c r="K957" s="4"/>
      <c r="L957" s="4"/>
      <c r="M957" s="4"/>
      <c r="N957" s="13"/>
      <c r="O957" s="4"/>
      <c r="P957" s="4"/>
      <c r="Q957" s="4"/>
      <c r="R957" s="4"/>
      <c r="S957" s="4"/>
      <c r="T957" s="4"/>
      <c r="U957" s="4"/>
      <c r="V957" s="4"/>
      <c r="W957" s="4"/>
      <c r="X957" s="4"/>
      <c r="Y957" s="4"/>
      <c r="Z957" s="4"/>
    </row>
    <row r="958" ht="15.75" customHeight="1">
      <c r="A958" s="4"/>
      <c r="B958" s="4"/>
      <c r="C958" s="13"/>
      <c r="D958" s="4"/>
      <c r="E958" s="4"/>
      <c r="F958" s="4"/>
      <c r="G958" s="4"/>
      <c r="H958" s="4"/>
      <c r="I958" s="4"/>
      <c r="J958" s="4"/>
      <c r="K958" s="4"/>
      <c r="L958" s="4"/>
      <c r="M958" s="4"/>
      <c r="N958" s="13"/>
      <c r="O958" s="4"/>
      <c r="P958" s="4"/>
      <c r="Q958" s="4"/>
      <c r="R958" s="4"/>
      <c r="S958" s="4"/>
      <c r="T958" s="4"/>
      <c r="U958" s="4"/>
      <c r="V958" s="4"/>
      <c r="W958" s="4"/>
      <c r="X958" s="4"/>
      <c r="Y958" s="4"/>
      <c r="Z958" s="4"/>
    </row>
    <row r="959" ht="15.75" customHeight="1">
      <c r="A959" s="4"/>
      <c r="B959" s="4"/>
      <c r="C959" s="13"/>
      <c r="D959" s="4"/>
      <c r="E959" s="4"/>
      <c r="F959" s="4"/>
      <c r="G959" s="4"/>
      <c r="H959" s="4"/>
      <c r="I959" s="4"/>
      <c r="J959" s="4"/>
      <c r="K959" s="4"/>
      <c r="L959" s="4"/>
      <c r="M959" s="4"/>
      <c r="N959" s="13"/>
      <c r="O959" s="4"/>
      <c r="P959" s="4"/>
      <c r="Q959" s="4"/>
      <c r="R959" s="4"/>
      <c r="S959" s="4"/>
      <c r="T959" s="4"/>
      <c r="U959" s="4"/>
      <c r="V959" s="4"/>
      <c r="W959" s="4"/>
      <c r="X959" s="4"/>
      <c r="Y959" s="4"/>
      <c r="Z959" s="4"/>
    </row>
    <row r="960" ht="15.75" customHeight="1">
      <c r="A960" s="4"/>
      <c r="B960" s="4"/>
      <c r="C960" s="13"/>
      <c r="D960" s="4"/>
      <c r="E960" s="4"/>
      <c r="F960" s="4"/>
      <c r="G960" s="4"/>
      <c r="H960" s="4"/>
      <c r="I960" s="4"/>
      <c r="J960" s="4"/>
      <c r="K960" s="4"/>
      <c r="L960" s="4"/>
      <c r="M960" s="4"/>
      <c r="N960" s="13"/>
      <c r="O960" s="4"/>
      <c r="P960" s="4"/>
      <c r="Q960" s="4"/>
      <c r="R960" s="4"/>
      <c r="S960" s="4"/>
      <c r="T960" s="4"/>
      <c r="U960" s="4"/>
      <c r="V960" s="4"/>
      <c r="W960" s="4"/>
      <c r="X960" s="4"/>
      <c r="Y960" s="4"/>
      <c r="Z960" s="4"/>
    </row>
    <row r="961" ht="15.75" customHeight="1">
      <c r="A961" s="4"/>
      <c r="B961" s="4"/>
      <c r="C961" s="13"/>
      <c r="D961" s="4"/>
      <c r="E961" s="4"/>
      <c r="F961" s="4"/>
      <c r="G961" s="4"/>
      <c r="H961" s="4"/>
      <c r="I961" s="4"/>
      <c r="J961" s="4"/>
      <c r="K961" s="4"/>
      <c r="L961" s="4"/>
      <c r="M961" s="4"/>
      <c r="N961" s="13"/>
      <c r="O961" s="4"/>
      <c r="P961" s="4"/>
      <c r="Q961" s="4"/>
      <c r="R961" s="4"/>
      <c r="S961" s="4"/>
      <c r="T961" s="4"/>
      <c r="U961" s="4"/>
      <c r="V961" s="4"/>
      <c r="W961" s="4"/>
      <c r="X961" s="4"/>
      <c r="Y961" s="4"/>
      <c r="Z961" s="4"/>
    </row>
    <row r="962" ht="15.75" customHeight="1">
      <c r="A962" s="4"/>
      <c r="B962" s="4"/>
      <c r="C962" s="13"/>
      <c r="D962" s="4"/>
      <c r="E962" s="4"/>
      <c r="F962" s="4"/>
      <c r="G962" s="4"/>
      <c r="H962" s="4"/>
      <c r="I962" s="4"/>
      <c r="J962" s="4"/>
      <c r="K962" s="4"/>
      <c r="L962" s="4"/>
      <c r="M962" s="4"/>
      <c r="N962" s="13"/>
      <c r="O962" s="4"/>
      <c r="P962" s="4"/>
      <c r="Q962" s="4"/>
      <c r="R962" s="4"/>
      <c r="S962" s="4"/>
      <c r="T962" s="4"/>
      <c r="U962" s="4"/>
      <c r="V962" s="4"/>
      <c r="W962" s="4"/>
      <c r="X962" s="4"/>
      <c r="Y962" s="4"/>
      <c r="Z962" s="4"/>
    </row>
    <row r="963" ht="15.75" customHeight="1">
      <c r="A963" s="4"/>
      <c r="B963" s="4"/>
      <c r="C963" s="13"/>
      <c r="D963" s="4"/>
      <c r="E963" s="4"/>
      <c r="F963" s="4"/>
      <c r="G963" s="4"/>
      <c r="H963" s="4"/>
      <c r="I963" s="4"/>
      <c r="J963" s="4"/>
      <c r="K963" s="4"/>
      <c r="L963" s="4"/>
      <c r="M963" s="4"/>
      <c r="N963" s="13"/>
      <c r="O963" s="4"/>
      <c r="P963" s="4"/>
      <c r="Q963" s="4"/>
      <c r="R963" s="4"/>
      <c r="S963" s="4"/>
      <c r="T963" s="4"/>
      <c r="U963" s="4"/>
      <c r="V963" s="4"/>
      <c r="W963" s="4"/>
      <c r="X963" s="4"/>
      <c r="Y963" s="4"/>
      <c r="Z963" s="4"/>
    </row>
    <row r="964" ht="15.75" customHeight="1">
      <c r="A964" s="4"/>
      <c r="B964" s="4"/>
      <c r="C964" s="13"/>
      <c r="D964" s="4"/>
      <c r="E964" s="4"/>
      <c r="F964" s="4"/>
      <c r="G964" s="4"/>
      <c r="H964" s="4"/>
      <c r="I964" s="4"/>
      <c r="J964" s="4"/>
      <c r="K964" s="4"/>
      <c r="L964" s="4"/>
      <c r="M964" s="4"/>
      <c r="N964" s="13"/>
      <c r="O964" s="4"/>
      <c r="P964" s="4"/>
      <c r="Q964" s="4"/>
      <c r="R964" s="4"/>
      <c r="S964" s="4"/>
      <c r="T964" s="4"/>
      <c r="U964" s="4"/>
      <c r="V964" s="4"/>
      <c r="W964" s="4"/>
      <c r="X964" s="4"/>
      <c r="Y964" s="4"/>
      <c r="Z964" s="4"/>
    </row>
    <row r="965" ht="15.75" customHeight="1">
      <c r="A965" s="4"/>
      <c r="B965" s="4"/>
      <c r="C965" s="13"/>
      <c r="D965" s="4"/>
      <c r="E965" s="4"/>
      <c r="F965" s="4"/>
      <c r="G965" s="4"/>
      <c r="H965" s="4"/>
      <c r="I965" s="4"/>
      <c r="J965" s="4"/>
      <c r="K965" s="4"/>
      <c r="L965" s="4"/>
      <c r="M965" s="4"/>
      <c r="N965" s="13"/>
      <c r="O965" s="4"/>
      <c r="P965" s="4"/>
      <c r="Q965" s="4"/>
      <c r="R965" s="4"/>
      <c r="S965" s="4"/>
      <c r="T965" s="4"/>
      <c r="U965" s="4"/>
      <c r="V965" s="4"/>
      <c r="W965" s="4"/>
      <c r="X965" s="4"/>
      <c r="Y965" s="4"/>
      <c r="Z965" s="4"/>
    </row>
    <row r="966" ht="15.75" customHeight="1">
      <c r="A966" s="4"/>
      <c r="B966" s="4"/>
      <c r="C966" s="13"/>
      <c r="D966" s="4"/>
      <c r="E966" s="4"/>
      <c r="F966" s="4"/>
      <c r="G966" s="4"/>
      <c r="H966" s="4"/>
      <c r="I966" s="4"/>
      <c r="J966" s="4"/>
      <c r="K966" s="4"/>
      <c r="L966" s="4"/>
      <c r="M966" s="4"/>
      <c r="N966" s="13"/>
      <c r="O966" s="4"/>
      <c r="P966" s="4"/>
      <c r="Q966" s="4"/>
      <c r="R966" s="4"/>
      <c r="S966" s="4"/>
      <c r="T966" s="4"/>
      <c r="U966" s="4"/>
      <c r="V966" s="4"/>
      <c r="W966" s="4"/>
      <c r="X966" s="4"/>
      <c r="Y966" s="4"/>
      <c r="Z966" s="4"/>
    </row>
    <row r="967" ht="15.75" customHeight="1">
      <c r="A967" s="4"/>
      <c r="B967" s="4"/>
      <c r="C967" s="13"/>
      <c r="D967" s="4"/>
      <c r="E967" s="4"/>
      <c r="F967" s="4"/>
      <c r="G967" s="4"/>
      <c r="H967" s="4"/>
      <c r="I967" s="4"/>
      <c r="J967" s="4"/>
      <c r="K967" s="4"/>
      <c r="L967" s="4"/>
      <c r="M967" s="4"/>
      <c r="N967" s="13"/>
      <c r="O967" s="4"/>
      <c r="P967" s="4"/>
      <c r="Q967" s="4"/>
      <c r="R967" s="4"/>
      <c r="S967" s="4"/>
      <c r="T967" s="4"/>
      <c r="U967" s="4"/>
      <c r="V967" s="4"/>
      <c r="W967" s="4"/>
      <c r="X967" s="4"/>
      <c r="Y967" s="4"/>
      <c r="Z967" s="4"/>
    </row>
    <row r="968" ht="15.75" customHeight="1">
      <c r="A968" s="4"/>
      <c r="B968" s="4"/>
      <c r="C968" s="13"/>
      <c r="D968" s="4"/>
      <c r="E968" s="4"/>
      <c r="F968" s="4"/>
      <c r="G968" s="4"/>
      <c r="H968" s="4"/>
      <c r="I968" s="4"/>
      <c r="J968" s="4"/>
      <c r="K968" s="4"/>
      <c r="L968" s="4"/>
      <c r="M968" s="4"/>
      <c r="N968" s="13"/>
      <c r="O968" s="4"/>
      <c r="P968" s="4"/>
      <c r="Q968" s="4"/>
      <c r="R968" s="4"/>
      <c r="S968" s="4"/>
      <c r="T968" s="4"/>
      <c r="U968" s="4"/>
      <c r="V968" s="4"/>
      <c r="W968" s="4"/>
      <c r="X968" s="4"/>
      <c r="Y968" s="4"/>
      <c r="Z968" s="4"/>
    </row>
    <row r="969" ht="15.75" customHeight="1">
      <c r="A969" s="4"/>
      <c r="B969" s="4"/>
      <c r="C969" s="13"/>
      <c r="D969" s="4"/>
      <c r="E969" s="4"/>
      <c r="F969" s="4"/>
      <c r="G969" s="4"/>
      <c r="H969" s="4"/>
      <c r="I969" s="4"/>
      <c r="J969" s="4"/>
      <c r="K969" s="4"/>
      <c r="L969" s="4"/>
      <c r="M969" s="4"/>
      <c r="N969" s="13"/>
      <c r="O969" s="4"/>
      <c r="P969" s="4"/>
      <c r="Q969" s="4"/>
      <c r="R969" s="4"/>
      <c r="S969" s="4"/>
      <c r="T969" s="4"/>
      <c r="U969" s="4"/>
      <c r="V969" s="4"/>
      <c r="W969" s="4"/>
      <c r="X969" s="4"/>
      <c r="Y969" s="4"/>
      <c r="Z969" s="4"/>
    </row>
    <row r="970" ht="15.75" customHeight="1">
      <c r="A970" s="4"/>
      <c r="B970" s="4"/>
      <c r="C970" s="13"/>
      <c r="D970" s="4"/>
      <c r="E970" s="4"/>
      <c r="F970" s="4"/>
      <c r="G970" s="4"/>
      <c r="H970" s="4"/>
      <c r="I970" s="4"/>
      <c r="J970" s="4"/>
      <c r="K970" s="4"/>
      <c r="L970" s="4"/>
      <c r="M970" s="4"/>
      <c r="N970" s="13"/>
      <c r="O970" s="4"/>
      <c r="P970" s="4"/>
      <c r="Q970" s="4"/>
      <c r="R970" s="4"/>
      <c r="S970" s="4"/>
      <c r="T970" s="4"/>
      <c r="U970" s="4"/>
      <c r="V970" s="4"/>
      <c r="W970" s="4"/>
      <c r="X970" s="4"/>
      <c r="Y970" s="4"/>
      <c r="Z970" s="4"/>
    </row>
    <row r="971" ht="15.75" customHeight="1">
      <c r="A971" s="4"/>
      <c r="B971" s="4"/>
      <c r="C971" s="13"/>
      <c r="D971" s="4"/>
      <c r="E971" s="4"/>
      <c r="F971" s="4"/>
      <c r="G971" s="4"/>
      <c r="H971" s="4"/>
      <c r="I971" s="4"/>
      <c r="J971" s="4"/>
      <c r="K971" s="4"/>
      <c r="L971" s="4"/>
      <c r="M971" s="4"/>
      <c r="N971" s="13"/>
      <c r="O971" s="4"/>
      <c r="P971" s="4"/>
      <c r="Q971" s="4"/>
      <c r="R971" s="4"/>
      <c r="S971" s="4"/>
      <c r="T971" s="4"/>
      <c r="U971" s="4"/>
      <c r="V971" s="4"/>
      <c r="W971" s="4"/>
      <c r="X971" s="4"/>
      <c r="Y971" s="4"/>
      <c r="Z971" s="4"/>
    </row>
    <row r="972" ht="15.75" customHeight="1">
      <c r="A972" s="4"/>
      <c r="B972" s="4"/>
      <c r="C972" s="13"/>
      <c r="D972" s="4"/>
      <c r="E972" s="4"/>
      <c r="F972" s="4"/>
      <c r="G972" s="4"/>
      <c r="H972" s="4"/>
      <c r="I972" s="4"/>
      <c r="J972" s="4"/>
      <c r="K972" s="4"/>
      <c r="L972" s="4"/>
      <c r="M972" s="4"/>
      <c r="N972" s="13"/>
      <c r="O972" s="4"/>
      <c r="P972" s="4"/>
      <c r="Q972" s="4"/>
      <c r="R972" s="4"/>
      <c r="S972" s="4"/>
      <c r="T972" s="4"/>
      <c r="U972" s="4"/>
      <c r="V972" s="4"/>
      <c r="W972" s="4"/>
      <c r="X972" s="4"/>
      <c r="Y972" s="4"/>
      <c r="Z972" s="4"/>
    </row>
    <row r="973" ht="15.75" customHeight="1">
      <c r="A973" s="4"/>
      <c r="B973" s="4"/>
      <c r="C973" s="13"/>
      <c r="D973" s="4"/>
      <c r="E973" s="4"/>
      <c r="F973" s="4"/>
      <c r="G973" s="4"/>
      <c r="H973" s="4"/>
      <c r="I973" s="4"/>
      <c r="J973" s="4"/>
      <c r="K973" s="4"/>
      <c r="L973" s="4"/>
      <c r="M973" s="4"/>
      <c r="N973" s="13"/>
      <c r="O973" s="4"/>
      <c r="P973" s="4"/>
      <c r="Q973" s="4"/>
      <c r="R973" s="4"/>
      <c r="S973" s="4"/>
      <c r="T973" s="4"/>
      <c r="U973" s="4"/>
      <c r="V973" s="4"/>
      <c r="W973" s="4"/>
      <c r="X973" s="4"/>
      <c r="Y973" s="4"/>
      <c r="Z973" s="4"/>
    </row>
    <row r="974" ht="15.75" customHeight="1">
      <c r="A974" s="4"/>
      <c r="B974" s="4"/>
      <c r="C974" s="13"/>
      <c r="D974" s="4"/>
      <c r="E974" s="4"/>
      <c r="F974" s="4"/>
      <c r="G974" s="4"/>
      <c r="H974" s="4"/>
      <c r="I974" s="4"/>
      <c r="J974" s="4"/>
      <c r="K974" s="4"/>
      <c r="L974" s="4"/>
      <c r="M974" s="4"/>
      <c r="N974" s="13"/>
      <c r="O974" s="4"/>
      <c r="P974" s="4"/>
      <c r="Q974" s="4"/>
      <c r="R974" s="4"/>
      <c r="S974" s="4"/>
      <c r="T974" s="4"/>
      <c r="U974" s="4"/>
      <c r="V974" s="4"/>
      <c r="W974" s="4"/>
      <c r="X974" s="4"/>
      <c r="Y974" s="4"/>
      <c r="Z974" s="4"/>
    </row>
    <row r="975" ht="15.75" customHeight="1">
      <c r="A975" s="4"/>
      <c r="B975" s="4"/>
      <c r="C975" s="13"/>
      <c r="D975" s="4"/>
      <c r="E975" s="4"/>
      <c r="F975" s="4"/>
      <c r="G975" s="4"/>
      <c r="H975" s="4"/>
      <c r="I975" s="4"/>
      <c r="J975" s="4"/>
      <c r="K975" s="4"/>
      <c r="L975" s="4"/>
      <c r="M975" s="4"/>
      <c r="N975" s="13"/>
      <c r="O975" s="4"/>
      <c r="P975" s="4"/>
      <c r="Q975" s="4"/>
      <c r="R975" s="4"/>
      <c r="S975" s="4"/>
      <c r="T975" s="4"/>
      <c r="U975" s="4"/>
      <c r="V975" s="4"/>
      <c r="W975" s="4"/>
      <c r="X975" s="4"/>
      <c r="Y975" s="4"/>
      <c r="Z975" s="4"/>
    </row>
    <row r="976" ht="15.75" customHeight="1">
      <c r="A976" s="4"/>
      <c r="B976" s="4"/>
      <c r="C976" s="13"/>
      <c r="D976" s="4"/>
      <c r="E976" s="4"/>
      <c r="F976" s="4"/>
      <c r="G976" s="4"/>
      <c r="H976" s="4"/>
      <c r="I976" s="4"/>
      <c r="J976" s="4"/>
      <c r="K976" s="4"/>
      <c r="L976" s="4"/>
      <c r="M976" s="4"/>
      <c r="N976" s="13"/>
      <c r="O976" s="4"/>
      <c r="P976" s="4"/>
      <c r="Q976" s="4"/>
      <c r="R976" s="4"/>
      <c r="S976" s="4"/>
      <c r="T976" s="4"/>
      <c r="U976" s="4"/>
      <c r="V976" s="4"/>
      <c r="W976" s="4"/>
      <c r="X976" s="4"/>
      <c r="Y976" s="4"/>
      <c r="Z976" s="4"/>
    </row>
    <row r="977" ht="15.75" customHeight="1">
      <c r="A977" s="4"/>
      <c r="B977" s="4"/>
      <c r="C977" s="13"/>
      <c r="D977" s="4"/>
      <c r="E977" s="4"/>
      <c r="F977" s="4"/>
      <c r="G977" s="4"/>
      <c r="H977" s="4"/>
      <c r="I977" s="4"/>
      <c r="J977" s="4"/>
      <c r="K977" s="4"/>
      <c r="L977" s="4"/>
      <c r="M977" s="4"/>
      <c r="N977" s="13"/>
      <c r="O977" s="4"/>
      <c r="P977" s="4"/>
      <c r="Q977" s="4"/>
      <c r="R977" s="4"/>
      <c r="S977" s="4"/>
      <c r="T977" s="4"/>
      <c r="U977" s="4"/>
      <c r="V977" s="4"/>
      <c r="W977" s="4"/>
      <c r="X977" s="4"/>
      <c r="Y977" s="4"/>
      <c r="Z977" s="4"/>
    </row>
    <row r="978" ht="15.75" customHeight="1">
      <c r="A978" s="4"/>
      <c r="B978" s="4"/>
      <c r="C978" s="13"/>
      <c r="D978" s="4"/>
      <c r="E978" s="4"/>
      <c r="F978" s="4"/>
      <c r="G978" s="4"/>
      <c r="H978" s="4"/>
      <c r="I978" s="4"/>
      <c r="J978" s="4"/>
      <c r="K978" s="4"/>
      <c r="L978" s="4"/>
      <c r="M978" s="4"/>
      <c r="N978" s="13"/>
      <c r="O978" s="4"/>
      <c r="P978" s="4"/>
      <c r="Q978" s="4"/>
      <c r="R978" s="4"/>
      <c r="S978" s="4"/>
      <c r="T978" s="4"/>
      <c r="U978" s="4"/>
      <c r="V978" s="4"/>
      <c r="W978" s="4"/>
      <c r="X978" s="4"/>
      <c r="Y978" s="4"/>
      <c r="Z978" s="4"/>
    </row>
    <row r="979" ht="15.75" customHeight="1">
      <c r="A979" s="4"/>
      <c r="B979" s="4"/>
      <c r="C979" s="13"/>
      <c r="D979" s="4"/>
      <c r="E979" s="4"/>
      <c r="F979" s="4"/>
      <c r="G979" s="4"/>
      <c r="H979" s="4"/>
      <c r="I979" s="4"/>
      <c r="J979" s="4"/>
      <c r="K979" s="4"/>
      <c r="L979" s="4"/>
      <c r="M979" s="4"/>
      <c r="N979" s="13"/>
      <c r="O979" s="4"/>
      <c r="P979" s="4"/>
      <c r="Q979" s="4"/>
      <c r="R979" s="4"/>
      <c r="S979" s="4"/>
      <c r="T979" s="4"/>
      <c r="U979" s="4"/>
      <c r="V979" s="4"/>
      <c r="W979" s="4"/>
      <c r="X979" s="4"/>
      <c r="Y979" s="4"/>
      <c r="Z979" s="4"/>
    </row>
    <row r="980" ht="15.75" customHeight="1">
      <c r="A980" s="4"/>
      <c r="B980" s="4"/>
      <c r="C980" s="13"/>
      <c r="D980" s="4"/>
      <c r="E980" s="4"/>
      <c r="F980" s="4"/>
      <c r="G980" s="4"/>
      <c r="H980" s="4"/>
      <c r="I980" s="4"/>
      <c r="J980" s="4"/>
      <c r="K980" s="4"/>
      <c r="L980" s="4"/>
      <c r="M980" s="4"/>
      <c r="N980" s="13"/>
      <c r="O980" s="4"/>
      <c r="P980" s="4"/>
      <c r="Q980" s="4"/>
      <c r="R980" s="4"/>
      <c r="S980" s="4"/>
      <c r="T980" s="4"/>
      <c r="U980" s="4"/>
      <c r="V980" s="4"/>
      <c r="W980" s="4"/>
      <c r="X980" s="4"/>
      <c r="Y980" s="4"/>
      <c r="Z980" s="4"/>
    </row>
    <row r="981" ht="15.75" customHeight="1">
      <c r="A981" s="4"/>
      <c r="B981" s="4"/>
      <c r="C981" s="13"/>
      <c r="D981" s="4"/>
      <c r="E981" s="4"/>
      <c r="F981" s="4"/>
      <c r="G981" s="4"/>
      <c r="H981" s="4"/>
      <c r="I981" s="4"/>
      <c r="J981" s="4"/>
      <c r="K981" s="4"/>
      <c r="L981" s="4"/>
      <c r="M981" s="4"/>
      <c r="N981" s="13"/>
      <c r="O981" s="4"/>
      <c r="P981" s="4"/>
      <c r="Q981" s="4"/>
      <c r="R981" s="4"/>
      <c r="S981" s="4"/>
      <c r="T981" s="4"/>
      <c r="U981" s="4"/>
      <c r="V981" s="4"/>
      <c r="W981" s="4"/>
      <c r="X981" s="4"/>
      <c r="Y981" s="4"/>
      <c r="Z981" s="4"/>
    </row>
    <row r="982" ht="15.75" customHeight="1">
      <c r="A982" s="4"/>
      <c r="B982" s="4"/>
      <c r="C982" s="13"/>
      <c r="D982" s="4"/>
      <c r="E982" s="4"/>
      <c r="F982" s="4"/>
      <c r="G982" s="4"/>
      <c r="H982" s="4"/>
      <c r="I982" s="4"/>
      <c r="J982" s="4"/>
      <c r="K982" s="4"/>
      <c r="L982" s="4"/>
      <c r="M982" s="4"/>
      <c r="N982" s="13"/>
      <c r="O982" s="4"/>
      <c r="P982" s="4"/>
      <c r="Q982" s="4"/>
      <c r="R982" s="4"/>
      <c r="S982" s="4"/>
      <c r="T982" s="4"/>
      <c r="U982" s="4"/>
      <c r="V982" s="4"/>
      <c r="W982" s="4"/>
      <c r="X982" s="4"/>
      <c r="Y982" s="4"/>
      <c r="Z982" s="4"/>
    </row>
    <row r="983" ht="15.75" customHeight="1">
      <c r="A983" s="4"/>
      <c r="B983" s="4"/>
      <c r="C983" s="13"/>
      <c r="D983" s="4"/>
      <c r="E983" s="4"/>
      <c r="F983" s="4"/>
      <c r="G983" s="4"/>
      <c r="H983" s="4"/>
      <c r="I983" s="4"/>
      <c r="J983" s="4"/>
      <c r="K983" s="4"/>
      <c r="L983" s="4"/>
      <c r="M983" s="4"/>
      <c r="N983" s="13"/>
      <c r="O983" s="4"/>
      <c r="P983" s="4"/>
      <c r="Q983" s="4"/>
      <c r="R983" s="4"/>
      <c r="S983" s="4"/>
      <c r="T983" s="4"/>
      <c r="U983" s="4"/>
      <c r="V983" s="4"/>
      <c r="W983" s="4"/>
      <c r="X983" s="4"/>
      <c r="Y983" s="4"/>
      <c r="Z983" s="4"/>
    </row>
    <row r="984" ht="15.75" customHeight="1">
      <c r="A984" s="4"/>
      <c r="B984" s="4"/>
      <c r="C984" s="13"/>
      <c r="D984" s="4"/>
      <c r="E984" s="4"/>
      <c r="F984" s="4"/>
      <c r="G984" s="4"/>
      <c r="H984" s="4"/>
      <c r="I984" s="4"/>
      <c r="J984" s="4"/>
      <c r="K984" s="4"/>
      <c r="L984" s="4"/>
      <c r="M984" s="4"/>
      <c r="N984" s="13"/>
      <c r="O984" s="4"/>
      <c r="P984" s="4"/>
      <c r="Q984" s="4"/>
      <c r="R984" s="4"/>
      <c r="S984" s="4"/>
      <c r="T984" s="4"/>
      <c r="U984" s="4"/>
      <c r="V984" s="4"/>
      <c r="W984" s="4"/>
      <c r="X984" s="4"/>
      <c r="Y984" s="4"/>
      <c r="Z984" s="4"/>
    </row>
    <row r="985" ht="15.75" customHeight="1">
      <c r="A985" s="4"/>
      <c r="B985" s="4"/>
      <c r="C985" s="13"/>
      <c r="D985" s="4"/>
      <c r="E985" s="4"/>
      <c r="F985" s="4"/>
      <c r="G985" s="4"/>
      <c r="H985" s="4"/>
      <c r="I985" s="4"/>
      <c r="J985" s="4"/>
      <c r="K985" s="4"/>
      <c r="L985" s="4"/>
      <c r="M985" s="4"/>
      <c r="N985" s="13"/>
      <c r="O985" s="4"/>
      <c r="P985" s="4"/>
      <c r="Q985" s="4"/>
      <c r="R985" s="4"/>
      <c r="S985" s="4"/>
      <c r="T985" s="4"/>
      <c r="U985" s="4"/>
      <c r="V985" s="4"/>
      <c r="W985" s="4"/>
      <c r="X985" s="4"/>
      <c r="Y985" s="4"/>
      <c r="Z985" s="4"/>
    </row>
    <row r="986" ht="15.75" customHeight="1">
      <c r="A986" s="4"/>
      <c r="B986" s="4"/>
      <c r="C986" s="13"/>
      <c r="D986" s="4"/>
      <c r="E986" s="4"/>
      <c r="F986" s="4"/>
      <c r="G986" s="4"/>
      <c r="H986" s="4"/>
      <c r="I986" s="4"/>
      <c r="J986" s="4"/>
      <c r="K986" s="4"/>
      <c r="L986" s="4"/>
      <c r="M986" s="4"/>
      <c r="N986" s="13"/>
      <c r="O986" s="4"/>
      <c r="P986" s="4"/>
      <c r="Q986" s="4"/>
      <c r="R986" s="4"/>
      <c r="S986" s="4"/>
      <c r="T986" s="4"/>
      <c r="U986" s="4"/>
      <c r="V986" s="4"/>
      <c r="W986" s="4"/>
      <c r="X986" s="4"/>
      <c r="Y986" s="4"/>
      <c r="Z986" s="4"/>
    </row>
    <row r="987" ht="15.75" customHeight="1">
      <c r="A987" s="4"/>
      <c r="B987" s="4"/>
      <c r="C987" s="13"/>
      <c r="D987" s="4"/>
      <c r="E987" s="4"/>
      <c r="F987" s="4"/>
      <c r="G987" s="4"/>
      <c r="H987" s="4"/>
      <c r="I987" s="4"/>
      <c r="J987" s="4"/>
      <c r="K987" s="4"/>
      <c r="L987" s="4"/>
      <c r="M987" s="4"/>
      <c r="N987" s="13"/>
      <c r="O987" s="4"/>
      <c r="P987" s="4"/>
      <c r="Q987" s="4"/>
      <c r="R987" s="4"/>
      <c r="S987" s="4"/>
      <c r="T987" s="4"/>
      <c r="U987" s="4"/>
      <c r="V987" s="4"/>
      <c r="W987" s="4"/>
      <c r="X987" s="4"/>
      <c r="Y987" s="4"/>
      <c r="Z987" s="4"/>
    </row>
    <row r="988" ht="15.75" customHeight="1">
      <c r="A988" s="4"/>
      <c r="B988" s="4"/>
      <c r="C988" s="13"/>
      <c r="D988" s="4"/>
      <c r="E988" s="4"/>
      <c r="F988" s="4"/>
      <c r="G988" s="4"/>
      <c r="H988" s="4"/>
      <c r="I988" s="4"/>
      <c r="J988" s="4"/>
      <c r="K988" s="4"/>
      <c r="L988" s="4"/>
      <c r="M988" s="4"/>
      <c r="N988" s="13"/>
      <c r="O988" s="4"/>
      <c r="P988" s="4"/>
      <c r="Q988" s="4"/>
      <c r="R988" s="4"/>
      <c r="S988" s="4"/>
      <c r="T988" s="4"/>
      <c r="U988" s="4"/>
      <c r="V988" s="4"/>
      <c r="W988" s="4"/>
      <c r="X988" s="4"/>
      <c r="Y988" s="4"/>
      <c r="Z988" s="4"/>
    </row>
    <row r="989" ht="15.75" customHeight="1">
      <c r="A989" s="4"/>
      <c r="B989" s="4"/>
      <c r="C989" s="13"/>
      <c r="D989" s="4"/>
      <c r="E989" s="4"/>
      <c r="F989" s="4"/>
      <c r="G989" s="4"/>
      <c r="H989" s="4"/>
      <c r="I989" s="4"/>
      <c r="J989" s="4"/>
      <c r="K989" s="4"/>
      <c r="L989" s="4"/>
      <c r="M989" s="4"/>
      <c r="N989" s="13"/>
      <c r="O989" s="4"/>
      <c r="P989" s="4"/>
      <c r="Q989" s="4"/>
      <c r="R989" s="4"/>
      <c r="S989" s="4"/>
      <c r="T989" s="4"/>
      <c r="U989" s="4"/>
      <c r="V989" s="4"/>
      <c r="W989" s="4"/>
      <c r="X989" s="4"/>
      <c r="Y989" s="4"/>
      <c r="Z989" s="4"/>
    </row>
    <row r="990" ht="15.75" customHeight="1">
      <c r="A990" s="4"/>
      <c r="B990" s="4"/>
      <c r="C990" s="13"/>
      <c r="D990" s="4"/>
      <c r="E990" s="4"/>
      <c r="F990" s="4"/>
      <c r="G990" s="4"/>
      <c r="H990" s="4"/>
      <c r="I990" s="4"/>
      <c r="J990" s="4"/>
      <c r="K990" s="4"/>
      <c r="L990" s="4"/>
      <c r="M990" s="4"/>
      <c r="N990" s="13"/>
      <c r="O990" s="4"/>
      <c r="P990" s="4"/>
      <c r="Q990" s="4"/>
      <c r="R990" s="4"/>
      <c r="S990" s="4"/>
      <c r="T990" s="4"/>
      <c r="U990" s="4"/>
      <c r="V990" s="4"/>
      <c r="W990" s="4"/>
      <c r="X990" s="4"/>
      <c r="Y990" s="4"/>
      <c r="Z990" s="4"/>
    </row>
    <row r="991" ht="15.75" customHeight="1">
      <c r="A991" s="4"/>
      <c r="B991" s="4"/>
      <c r="C991" s="13"/>
      <c r="D991" s="4"/>
      <c r="E991" s="4"/>
      <c r="F991" s="4"/>
      <c r="G991" s="4"/>
      <c r="H991" s="4"/>
      <c r="I991" s="4"/>
      <c r="J991" s="4"/>
      <c r="K991" s="4"/>
      <c r="L991" s="4"/>
      <c r="M991" s="4"/>
      <c r="N991" s="13"/>
      <c r="O991" s="4"/>
      <c r="P991" s="4"/>
      <c r="Q991" s="4"/>
      <c r="R991" s="4"/>
      <c r="S991" s="4"/>
      <c r="T991" s="4"/>
      <c r="U991" s="4"/>
      <c r="V991" s="4"/>
      <c r="W991" s="4"/>
      <c r="X991" s="4"/>
      <c r="Y991" s="4"/>
      <c r="Z991" s="4"/>
    </row>
    <row r="992" ht="15.75" customHeight="1">
      <c r="A992" s="4"/>
      <c r="B992" s="4"/>
      <c r="C992" s="13"/>
      <c r="D992" s="4"/>
      <c r="E992" s="4"/>
      <c r="F992" s="4"/>
      <c r="G992" s="4"/>
      <c r="H992" s="4"/>
      <c r="I992" s="4"/>
      <c r="J992" s="4"/>
      <c r="K992" s="4"/>
      <c r="L992" s="4"/>
      <c r="M992" s="4"/>
      <c r="N992" s="13"/>
      <c r="O992" s="4"/>
      <c r="P992" s="4"/>
      <c r="Q992" s="4"/>
      <c r="R992" s="4"/>
      <c r="S992" s="4"/>
      <c r="T992" s="4"/>
      <c r="U992" s="4"/>
      <c r="V992" s="4"/>
      <c r="W992" s="4"/>
      <c r="X992" s="4"/>
      <c r="Y992" s="4"/>
      <c r="Z992" s="4"/>
    </row>
    <row r="993" ht="15.75" customHeight="1">
      <c r="A993" s="4"/>
      <c r="B993" s="4"/>
      <c r="C993" s="13"/>
      <c r="D993" s="4"/>
      <c r="E993" s="4"/>
      <c r="F993" s="4"/>
      <c r="G993" s="4"/>
      <c r="H993" s="4"/>
      <c r="I993" s="4"/>
      <c r="J993" s="4"/>
      <c r="K993" s="4"/>
      <c r="L993" s="4"/>
      <c r="M993" s="4"/>
      <c r="N993" s="13"/>
      <c r="O993" s="4"/>
      <c r="P993" s="4"/>
      <c r="Q993" s="4"/>
      <c r="R993" s="4"/>
      <c r="S993" s="4"/>
      <c r="T993" s="4"/>
      <c r="U993" s="4"/>
      <c r="V993" s="4"/>
      <c r="W993" s="4"/>
      <c r="X993" s="4"/>
      <c r="Y993" s="4"/>
      <c r="Z993" s="4"/>
    </row>
    <row r="994" ht="15.75" customHeight="1">
      <c r="A994" s="4"/>
      <c r="B994" s="4"/>
      <c r="C994" s="13"/>
      <c r="D994" s="4"/>
      <c r="E994" s="4"/>
      <c r="F994" s="4"/>
      <c r="G994" s="4"/>
      <c r="H994" s="4"/>
      <c r="I994" s="4"/>
      <c r="J994" s="4"/>
      <c r="K994" s="4"/>
      <c r="L994" s="4"/>
      <c r="M994" s="4"/>
      <c r="N994" s="13"/>
      <c r="O994" s="4"/>
      <c r="P994" s="4"/>
      <c r="Q994" s="4"/>
      <c r="R994" s="4"/>
      <c r="S994" s="4"/>
      <c r="T994" s="4"/>
      <c r="U994" s="4"/>
      <c r="V994" s="4"/>
      <c r="W994" s="4"/>
      <c r="X994" s="4"/>
      <c r="Y994" s="4"/>
      <c r="Z994" s="4"/>
    </row>
    <row r="995" ht="15.75" customHeight="1">
      <c r="A995" s="4"/>
      <c r="B995" s="4"/>
      <c r="C995" s="13"/>
      <c r="D995" s="4"/>
      <c r="E995" s="4"/>
      <c r="F995" s="4"/>
      <c r="G995" s="4"/>
      <c r="H995" s="4"/>
      <c r="I995" s="4"/>
      <c r="J995" s="4"/>
      <c r="K995" s="4"/>
      <c r="L995" s="4"/>
      <c r="M995" s="4"/>
      <c r="N995" s="13"/>
      <c r="O995" s="4"/>
      <c r="P995" s="4"/>
      <c r="Q995" s="4"/>
      <c r="R995" s="4"/>
      <c r="S995" s="4"/>
      <c r="T995" s="4"/>
      <c r="U995" s="4"/>
      <c r="V995" s="4"/>
      <c r="W995" s="4"/>
      <c r="X995" s="4"/>
      <c r="Y995" s="4"/>
      <c r="Z995" s="4"/>
    </row>
    <row r="996" ht="15.75" customHeight="1">
      <c r="A996" s="4"/>
      <c r="B996" s="4"/>
      <c r="C996" s="13"/>
      <c r="D996" s="4"/>
      <c r="E996" s="4"/>
      <c r="F996" s="4"/>
      <c r="G996" s="4"/>
      <c r="H996" s="4"/>
      <c r="I996" s="4"/>
      <c r="J996" s="4"/>
      <c r="K996" s="4"/>
      <c r="L996" s="4"/>
      <c r="M996" s="4"/>
      <c r="N996" s="13"/>
      <c r="O996" s="4"/>
      <c r="P996" s="4"/>
      <c r="Q996" s="4"/>
      <c r="R996" s="4"/>
      <c r="S996" s="4"/>
      <c r="T996" s="4"/>
      <c r="U996" s="4"/>
      <c r="V996" s="4"/>
      <c r="W996" s="4"/>
      <c r="X996" s="4"/>
      <c r="Y996" s="4"/>
      <c r="Z996" s="4"/>
    </row>
    <row r="997" ht="15.75" customHeight="1">
      <c r="A997" s="4"/>
      <c r="B997" s="4"/>
      <c r="C997" s="13"/>
      <c r="D997" s="4"/>
      <c r="E997" s="4"/>
      <c r="F997" s="4"/>
      <c r="G997" s="4"/>
      <c r="H997" s="4"/>
      <c r="I997" s="4"/>
      <c r="J997" s="4"/>
      <c r="K997" s="4"/>
      <c r="L997" s="4"/>
      <c r="M997" s="4"/>
      <c r="N997" s="13"/>
      <c r="O997" s="4"/>
      <c r="P997" s="4"/>
      <c r="Q997" s="4"/>
      <c r="R997" s="4"/>
      <c r="S997" s="4"/>
      <c r="T997" s="4"/>
      <c r="U997" s="4"/>
      <c r="V997" s="4"/>
      <c r="W997" s="4"/>
      <c r="X997" s="4"/>
      <c r="Y997" s="4"/>
      <c r="Z997" s="4"/>
    </row>
    <row r="998" ht="15.75" customHeight="1">
      <c r="A998" s="4"/>
      <c r="B998" s="4"/>
      <c r="C998" s="13"/>
      <c r="D998" s="4"/>
      <c r="E998" s="4"/>
      <c r="F998" s="4"/>
      <c r="G998" s="4"/>
      <c r="H998" s="4"/>
      <c r="I998" s="4"/>
      <c r="J998" s="4"/>
      <c r="K998" s="4"/>
      <c r="L998" s="4"/>
      <c r="M998" s="4"/>
      <c r="N998" s="13"/>
      <c r="O998" s="4"/>
      <c r="P998" s="4"/>
      <c r="Q998" s="4"/>
      <c r="R998" s="4"/>
      <c r="S998" s="4"/>
      <c r="T998" s="4"/>
      <c r="U998" s="4"/>
      <c r="V998" s="4"/>
      <c r="W998" s="4"/>
      <c r="X998" s="4"/>
      <c r="Y998" s="4"/>
      <c r="Z998" s="4"/>
    </row>
    <row r="999" ht="15.75" customHeight="1">
      <c r="A999" s="4"/>
      <c r="B999" s="4"/>
      <c r="C999" s="13"/>
      <c r="D999" s="4"/>
      <c r="E999" s="4"/>
      <c r="F999" s="4"/>
      <c r="G999" s="4"/>
      <c r="H999" s="4"/>
      <c r="I999" s="4"/>
      <c r="J999" s="4"/>
      <c r="K999" s="4"/>
      <c r="L999" s="4"/>
      <c r="M999" s="4"/>
      <c r="N999" s="13"/>
      <c r="O999" s="4"/>
      <c r="P999" s="4"/>
      <c r="Q999" s="4"/>
      <c r="R999" s="4"/>
      <c r="S999" s="4"/>
      <c r="T999" s="4"/>
      <c r="U999" s="4"/>
      <c r="V999" s="4"/>
      <c r="W999" s="4"/>
      <c r="X999" s="4"/>
      <c r="Y999" s="4"/>
      <c r="Z999" s="4"/>
    </row>
    <row r="1000" ht="15.75" customHeight="1">
      <c r="A1000" s="4"/>
      <c r="B1000" s="4"/>
      <c r="C1000" s="13"/>
      <c r="D1000" s="4"/>
      <c r="E1000" s="4"/>
      <c r="F1000" s="4"/>
      <c r="G1000" s="4"/>
      <c r="H1000" s="4"/>
      <c r="I1000" s="4"/>
      <c r="J1000" s="4"/>
      <c r="K1000" s="4"/>
      <c r="L1000" s="4"/>
      <c r="M1000" s="4"/>
      <c r="N1000" s="13"/>
      <c r="O1000" s="4"/>
      <c r="P1000" s="4"/>
      <c r="Q1000" s="4"/>
      <c r="R1000" s="4"/>
      <c r="S1000" s="4"/>
      <c r="T1000" s="4"/>
      <c r="U1000" s="4"/>
      <c r="V1000" s="4"/>
      <c r="W1000" s="4"/>
      <c r="X1000" s="4"/>
      <c r="Y1000" s="4"/>
      <c r="Z1000" s="4"/>
    </row>
    <row r="1001" ht="15.75" customHeight="1">
      <c r="A1001" s="4"/>
      <c r="B1001" s="4"/>
      <c r="C1001" s="13"/>
      <c r="D1001" s="4"/>
      <c r="E1001" s="4"/>
      <c r="F1001" s="4"/>
      <c r="G1001" s="4"/>
      <c r="H1001" s="4"/>
      <c r="I1001" s="4"/>
      <c r="J1001" s="4"/>
      <c r="K1001" s="4"/>
      <c r="L1001" s="4"/>
      <c r="M1001" s="4"/>
      <c r="N1001" s="13"/>
      <c r="O1001" s="4"/>
      <c r="P1001" s="4"/>
      <c r="Q1001" s="4"/>
      <c r="R1001" s="4"/>
      <c r="S1001" s="4"/>
      <c r="T1001" s="4"/>
      <c r="U1001" s="4"/>
      <c r="V1001" s="4"/>
      <c r="W1001" s="4"/>
      <c r="X1001" s="4"/>
      <c r="Y1001" s="4"/>
      <c r="Z1001" s="4"/>
    </row>
    <row r="1002" ht="15.75" customHeight="1">
      <c r="A1002" s="4"/>
      <c r="B1002" s="4"/>
      <c r="C1002" s="13"/>
      <c r="D1002" s="4"/>
      <c r="E1002" s="4"/>
      <c r="F1002" s="4"/>
      <c r="G1002" s="4"/>
      <c r="H1002" s="4"/>
      <c r="I1002" s="4"/>
      <c r="J1002" s="4"/>
      <c r="K1002" s="4"/>
      <c r="L1002" s="4"/>
      <c r="M1002" s="4"/>
      <c r="N1002" s="13"/>
      <c r="O1002" s="4"/>
      <c r="P1002" s="4"/>
      <c r="Q1002" s="4"/>
      <c r="R1002" s="4"/>
      <c r="S1002" s="4"/>
      <c r="T1002" s="4"/>
      <c r="U1002" s="4"/>
      <c r="V1002" s="4"/>
      <c r="W1002" s="4"/>
      <c r="X1002" s="4"/>
      <c r="Y1002" s="4"/>
      <c r="Z1002" s="4"/>
    </row>
    <row r="1003" ht="15.75" customHeight="1">
      <c r="A1003" s="4"/>
      <c r="B1003" s="4"/>
      <c r="C1003" s="13"/>
      <c r="D1003" s="4"/>
      <c r="E1003" s="4"/>
      <c r="F1003" s="4"/>
      <c r="G1003" s="4"/>
      <c r="H1003" s="4"/>
      <c r="I1003" s="4"/>
      <c r="J1003" s="4"/>
      <c r="K1003" s="4"/>
      <c r="L1003" s="4"/>
      <c r="M1003" s="4"/>
      <c r="N1003" s="13"/>
      <c r="O1003" s="4"/>
      <c r="P1003" s="4"/>
      <c r="Q1003" s="4"/>
      <c r="R1003" s="4"/>
      <c r="S1003" s="4"/>
      <c r="T1003" s="4"/>
      <c r="U1003" s="4"/>
      <c r="V1003" s="4"/>
      <c r="W1003" s="4"/>
      <c r="X1003" s="4"/>
      <c r="Y1003" s="4"/>
      <c r="Z1003" s="4"/>
    </row>
    <row r="1004" ht="15.75" customHeight="1">
      <c r="A1004" s="4"/>
      <c r="B1004" s="4"/>
      <c r="C1004" s="13"/>
      <c r="D1004" s="4"/>
      <c r="E1004" s="4"/>
      <c r="F1004" s="4"/>
      <c r="G1004" s="4"/>
      <c r="H1004" s="4"/>
      <c r="I1004" s="4"/>
      <c r="J1004" s="4"/>
      <c r="K1004" s="4"/>
      <c r="L1004" s="4"/>
      <c r="M1004" s="4"/>
      <c r="N1004" s="13"/>
      <c r="O1004" s="4"/>
      <c r="P1004" s="4"/>
      <c r="Q1004" s="4"/>
      <c r="R1004" s="4"/>
      <c r="S1004" s="4"/>
      <c r="T1004" s="4"/>
      <c r="U1004" s="4"/>
      <c r="V1004" s="4"/>
      <c r="W1004" s="4"/>
      <c r="X1004" s="4"/>
      <c r="Y1004" s="4"/>
      <c r="Z1004" s="4"/>
    </row>
    <row r="1005" ht="15.75" customHeight="1">
      <c r="A1005" s="4"/>
      <c r="B1005" s="4"/>
      <c r="C1005" s="13"/>
      <c r="D1005" s="4"/>
      <c r="E1005" s="4"/>
      <c r="F1005" s="4"/>
      <c r="G1005" s="4"/>
      <c r="H1005" s="4"/>
      <c r="I1005" s="4"/>
      <c r="J1005" s="4"/>
      <c r="K1005" s="4"/>
      <c r="L1005" s="4"/>
      <c r="M1005" s="4"/>
      <c r="N1005" s="13"/>
      <c r="O1005" s="4"/>
      <c r="P1005" s="4"/>
      <c r="Q1005" s="4"/>
      <c r="R1005" s="4"/>
      <c r="S1005" s="4"/>
      <c r="T1005" s="4"/>
      <c r="U1005" s="4"/>
      <c r="V1005" s="4"/>
      <c r="W1005" s="4"/>
      <c r="X1005" s="4"/>
      <c r="Y1005" s="4"/>
      <c r="Z1005" s="4"/>
    </row>
    <row r="1006" ht="15.75" customHeight="1">
      <c r="A1006" s="4"/>
      <c r="B1006" s="4"/>
      <c r="C1006" s="13"/>
      <c r="D1006" s="4"/>
      <c r="E1006" s="4"/>
      <c r="F1006" s="4"/>
      <c r="G1006" s="4"/>
      <c r="H1006" s="4"/>
      <c r="I1006" s="4"/>
      <c r="J1006" s="4"/>
      <c r="K1006" s="4"/>
      <c r="L1006" s="4"/>
      <c r="M1006" s="4"/>
      <c r="N1006" s="13"/>
      <c r="O1006" s="4"/>
      <c r="P1006" s="4"/>
      <c r="Q1006" s="4"/>
      <c r="R1006" s="4"/>
      <c r="S1006" s="4"/>
      <c r="T1006" s="4"/>
      <c r="U1006" s="4"/>
      <c r="V1006" s="4"/>
      <c r="W1006" s="4"/>
      <c r="X1006" s="4"/>
      <c r="Y1006" s="4"/>
      <c r="Z1006" s="4"/>
    </row>
    <row r="1007" ht="15.75" customHeight="1">
      <c r="A1007" s="4"/>
      <c r="B1007" s="4"/>
      <c r="C1007" s="13"/>
      <c r="D1007" s="4"/>
      <c r="E1007" s="4"/>
      <c r="F1007" s="4"/>
      <c r="G1007" s="4"/>
      <c r="H1007" s="4"/>
      <c r="I1007" s="4"/>
      <c r="J1007" s="4"/>
      <c r="K1007" s="4"/>
      <c r="L1007" s="4"/>
      <c r="M1007" s="4"/>
      <c r="N1007" s="13"/>
      <c r="O1007" s="4"/>
      <c r="P1007" s="4"/>
      <c r="Q1007" s="4"/>
      <c r="R1007" s="4"/>
      <c r="S1007" s="4"/>
      <c r="T1007" s="4"/>
      <c r="U1007" s="4"/>
      <c r="V1007" s="4"/>
      <c r="W1007" s="4"/>
      <c r="X1007" s="4"/>
      <c r="Y1007" s="4"/>
      <c r="Z1007" s="4"/>
    </row>
    <row r="1008" ht="15.75" customHeight="1">
      <c r="A1008" s="4"/>
      <c r="B1008" s="4"/>
      <c r="C1008" s="13"/>
      <c r="D1008" s="4"/>
      <c r="E1008" s="4"/>
      <c r="F1008" s="4"/>
      <c r="G1008" s="4"/>
      <c r="H1008" s="4"/>
      <c r="I1008" s="4"/>
      <c r="J1008" s="4"/>
      <c r="K1008" s="4"/>
      <c r="L1008" s="4"/>
      <c r="M1008" s="4"/>
      <c r="N1008" s="13"/>
      <c r="O1008" s="4"/>
      <c r="P1008" s="4"/>
      <c r="Q1008" s="4"/>
      <c r="R1008" s="4"/>
      <c r="S1008" s="4"/>
      <c r="T1008" s="4"/>
      <c r="U1008" s="4"/>
      <c r="V1008" s="4"/>
      <c r="W1008" s="4"/>
      <c r="X1008" s="4"/>
      <c r="Y1008" s="4"/>
      <c r="Z1008" s="4"/>
    </row>
    <row r="1009" ht="15.75" customHeight="1">
      <c r="A1009" s="4"/>
      <c r="B1009" s="4"/>
      <c r="C1009" s="13"/>
      <c r="D1009" s="4"/>
      <c r="E1009" s="4"/>
      <c r="F1009" s="4"/>
      <c r="G1009" s="4"/>
      <c r="H1009" s="4"/>
      <c r="I1009" s="4"/>
      <c r="J1009" s="4"/>
      <c r="K1009" s="4"/>
      <c r="L1009" s="4"/>
      <c r="M1009" s="4"/>
      <c r="N1009" s="13"/>
      <c r="O1009" s="4"/>
      <c r="P1009" s="4"/>
      <c r="Q1009" s="4"/>
      <c r="R1009" s="4"/>
      <c r="S1009" s="4"/>
      <c r="T1009" s="4"/>
      <c r="U1009" s="4"/>
      <c r="V1009" s="4"/>
      <c r="W1009" s="4"/>
      <c r="X1009" s="4"/>
      <c r="Y1009" s="4"/>
      <c r="Z1009" s="4"/>
    </row>
    <row r="1010" ht="15.75" customHeight="1">
      <c r="A1010" s="4"/>
      <c r="B1010" s="4"/>
      <c r="C1010" s="13"/>
      <c r="D1010" s="4"/>
      <c r="E1010" s="4"/>
      <c r="F1010" s="4"/>
      <c r="G1010" s="4"/>
      <c r="H1010" s="4"/>
      <c r="I1010" s="4"/>
      <c r="J1010" s="4"/>
      <c r="K1010" s="4"/>
      <c r="L1010" s="4"/>
      <c r="M1010" s="4"/>
      <c r="N1010" s="13"/>
      <c r="O1010" s="4"/>
      <c r="P1010" s="4"/>
      <c r="Q1010" s="4"/>
      <c r="R1010" s="4"/>
      <c r="S1010" s="4"/>
      <c r="T1010" s="4"/>
      <c r="U1010" s="4"/>
      <c r="V1010" s="4"/>
      <c r="W1010" s="4"/>
      <c r="X1010" s="4"/>
      <c r="Y1010" s="4"/>
      <c r="Z1010" s="4"/>
    </row>
    <row r="1011" ht="15.75" customHeight="1">
      <c r="A1011" s="4"/>
      <c r="B1011" s="4"/>
      <c r="C1011" s="13"/>
      <c r="D1011" s="4"/>
      <c r="E1011" s="4"/>
      <c r="F1011" s="4"/>
      <c r="G1011" s="4"/>
      <c r="H1011" s="4"/>
      <c r="I1011" s="4"/>
      <c r="J1011" s="4"/>
      <c r="K1011" s="4"/>
      <c r="L1011" s="4"/>
      <c r="M1011" s="4"/>
      <c r="N1011" s="13"/>
      <c r="O1011" s="4"/>
      <c r="P1011" s="4"/>
      <c r="Q1011" s="4"/>
      <c r="R1011" s="4"/>
      <c r="S1011" s="4"/>
      <c r="T1011" s="4"/>
      <c r="U1011" s="4"/>
      <c r="V1011" s="4"/>
      <c r="W1011" s="4"/>
      <c r="X1011" s="4"/>
      <c r="Y1011" s="4"/>
      <c r="Z1011" s="4"/>
    </row>
    <row r="1012" ht="15.75" customHeight="1">
      <c r="A1012" s="4"/>
      <c r="B1012" s="4"/>
      <c r="C1012" s="13"/>
      <c r="D1012" s="4"/>
      <c r="E1012" s="4"/>
      <c r="F1012" s="4"/>
      <c r="G1012" s="4"/>
      <c r="H1012" s="4"/>
      <c r="I1012" s="4"/>
      <c r="J1012" s="4"/>
      <c r="K1012" s="4"/>
      <c r="L1012" s="4"/>
      <c r="M1012" s="4"/>
      <c r="N1012" s="13"/>
      <c r="O1012" s="4"/>
      <c r="P1012" s="4"/>
      <c r="Q1012" s="4"/>
      <c r="R1012" s="4"/>
      <c r="S1012" s="4"/>
      <c r="T1012" s="4"/>
      <c r="U1012" s="4"/>
      <c r="V1012" s="4"/>
      <c r="W1012" s="4"/>
      <c r="X1012" s="4"/>
      <c r="Y1012" s="4"/>
      <c r="Z1012" s="4"/>
    </row>
    <row r="1013" ht="15.75" customHeight="1">
      <c r="A1013" s="4"/>
      <c r="B1013" s="4"/>
      <c r="C1013" s="13"/>
      <c r="D1013" s="4"/>
      <c r="E1013" s="4"/>
      <c r="F1013" s="4"/>
      <c r="G1013" s="4"/>
      <c r="H1013" s="4"/>
      <c r="I1013" s="4"/>
      <c r="J1013" s="4"/>
      <c r="K1013" s="4"/>
      <c r="L1013" s="4"/>
      <c r="M1013" s="4"/>
      <c r="N1013" s="13"/>
      <c r="O1013" s="4"/>
      <c r="P1013" s="4"/>
      <c r="Q1013" s="4"/>
      <c r="R1013" s="4"/>
      <c r="S1013" s="4"/>
      <c r="T1013" s="4"/>
      <c r="U1013" s="4"/>
      <c r="V1013" s="4"/>
      <c r="W1013" s="4"/>
      <c r="X1013" s="4"/>
      <c r="Y1013" s="4"/>
      <c r="Z1013" s="4"/>
    </row>
    <row r="1014" ht="15.75" customHeight="1">
      <c r="A1014" s="4"/>
      <c r="B1014" s="4"/>
      <c r="C1014" s="13"/>
      <c r="D1014" s="4"/>
      <c r="E1014" s="4"/>
      <c r="F1014" s="4"/>
      <c r="G1014" s="4"/>
      <c r="H1014" s="4"/>
      <c r="I1014" s="4"/>
      <c r="J1014" s="4"/>
      <c r="K1014" s="4"/>
      <c r="L1014" s="4"/>
      <c r="M1014" s="4"/>
      <c r="N1014" s="13"/>
      <c r="O1014" s="4"/>
      <c r="P1014" s="4"/>
      <c r="Q1014" s="4"/>
      <c r="R1014" s="4"/>
      <c r="S1014" s="4"/>
      <c r="T1014" s="4"/>
      <c r="U1014" s="4"/>
      <c r="V1014" s="4"/>
      <c r="W1014" s="4"/>
      <c r="X1014" s="4"/>
      <c r="Y1014" s="4"/>
      <c r="Z1014" s="4"/>
    </row>
    <row r="1015" ht="15.75" customHeight="1">
      <c r="A1015" s="4"/>
      <c r="B1015" s="4"/>
      <c r="C1015" s="13"/>
      <c r="D1015" s="4"/>
      <c r="E1015" s="4"/>
      <c r="F1015" s="4"/>
      <c r="G1015" s="4"/>
      <c r="H1015" s="4"/>
      <c r="I1015" s="4"/>
      <c r="J1015" s="4"/>
      <c r="K1015" s="4"/>
      <c r="L1015" s="4"/>
      <c r="M1015" s="4"/>
      <c r="N1015" s="13"/>
      <c r="O1015" s="4"/>
      <c r="P1015" s="4"/>
      <c r="Q1015" s="4"/>
      <c r="R1015" s="4"/>
      <c r="S1015" s="4"/>
      <c r="T1015" s="4"/>
      <c r="U1015" s="4"/>
      <c r="V1015" s="4"/>
      <c r="W1015" s="4"/>
      <c r="X1015" s="4"/>
      <c r="Y1015" s="4"/>
      <c r="Z1015" s="4"/>
    </row>
    <row r="1016" ht="15.75" customHeight="1">
      <c r="A1016" s="4"/>
      <c r="B1016" s="4"/>
      <c r="C1016" s="13"/>
      <c r="D1016" s="4"/>
      <c r="E1016" s="4"/>
      <c r="F1016" s="4"/>
      <c r="G1016" s="4"/>
      <c r="H1016" s="4"/>
      <c r="I1016" s="4"/>
      <c r="J1016" s="4"/>
      <c r="K1016" s="4"/>
      <c r="L1016" s="4"/>
      <c r="M1016" s="4"/>
      <c r="N1016" s="13"/>
      <c r="O1016" s="4"/>
      <c r="P1016" s="4"/>
      <c r="Q1016" s="4"/>
      <c r="R1016" s="4"/>
      <c r="S1016" s="4"/>
      <c r="T1016" s="4"/>
      <c r="U1016" s="4"/>
      <c r="V1016" s="4"/>
      <c r="W1016" s="4"/>
      <c r="X1016" s="4"/>
      <c r="Y1016" s="4"/>
      <c r="Z1016" s="4"/>
    </row>
    <row r="1017" ht="15.75" customHeight="1">
      <c r="A1017" s="4"/>
      <c r="B1017" s="4"/>
      <c r="C1017" s="13"/>
      <c r="D1017" s="4"/>
      <c r="E1017" s="4"/>
      <c r="F1017" s="4"/>
      <c r="G1017" s="4"/>
      <c r="H1017" s="4"/>
      <c r="I1017" s="4"/>
      <c r="J1017" s="4"/>
      <c r="K1017" s="4"/>
      <c r="L1017" s="4"/>
      <c r="M1017" s="4"/>
      <c r="N1017" s="13"/>
      <c r="O1017" s="4"/>
      <c r="P1017" s="4"/>
      <c r="Q1017" s="4"/>
      <c r="R1017" s="4"/>
      <c r="S1017" s="4"/>
      <c r="T1017" s="4"/>
      <c r="U1017" s="4"/>
      <c r="V1017" s="4"/>
      <c r="W1017" s="4"/>
      <c r="X1017" s="4"/>
      <c r="Y1017" s="4"/>
      <c r="Z1017" s="4"/>
    </row>
    <row r="1018" ht="15.75" customHeight="1">
      <c r="A1018" s="4"/>
      <c r="B1018" s="4"/>
      <c r="C1018" s="13"/>
      <c r="D1018" s="4"/>
      <c r="E1018" s="4"/>
      <c r="F1018" s="4"/>
      <c r="G1018" s="4"/>
      <c r="H1018" s="4"/>
      <c r="I1018" s="4"/>
      <c r="J1018" s="4"/>
      <c r="K1018" s="4"/>
      <c r="L1018" s="4"/>
      <c r="M1018" s="4"/>
      <c r="N1018" s="13"/>
      <c r="O1018" s="4"/>
      <c r="P1018" s="4"/>
      <c r="Q1018" s="4"/>
      <c r="R1018" s="4"/>
      <c r="S1018" s="4"/>
      <c r="T1018" s="4"/>
      <c r="U1018" s="4"/>
      <c r="V1018" s="4"/>
      <c r="W1018" s="4"/>
      <c r="X1018" s="4"/>
      <c r="Y1018" s="4"/>
      <c r="Z1018" s="4"/>
    </row>
    <row r="1019" ht="15.75" customHeight="1">
      <c r="A1019" s="4"/>
      <c r="B1019" s="4"/>
      <c r="C1019" s="13"/>
      <c r="D1019" s="4"/>
      <c r="E1019" s="4"/>
      <c r="F1019" s="4"/>
      <c r="G1019" s="4"/>
      <c r="H1019" s="4"/>
      <c r="I1019" s="4"/>
      <c r="J1019" s="4"/>
      <c r="K1019" s="4"/>
      <c r="L1019" s="4"/>
      <c r="M1019" s="4"/>
      <c r="N1019" s="13"/>
      <c r="O1019" s="4"/>
      <c r="P1019" s="4"/>
      <c r="Q1019" s="4"/>
      <c r="R1019" s="4"/>
      <c r="S1019" s="4"/>
      <c r="T1019" s="4"/>
      <c r="U1019" s="4"/>
      <c r="V1019" s="4"/>
      <c r="W1019" s="4"/>
      <c r="X1019" s="4"/>
      <c r="Y1019" s="4"/>
      <c r="Z1019" s="4"/>
    </row>
    <row r="1020" ht="15.75" customHeight="1">
      <c r="A1020" s="4"/>
      <c r="B1020" s="4"/>
      <c r="C1020" s="13"/>
      <c r="D1020" s="4"/>
      <c r="E1020" s="4"/>
      <c r="F1020" s="4"/>
      <c r="G1020" s="4"/>
      <c r="H1020" s="4"/>
      <c r="I1020" s="4"/>
      <c r="J1020" s="4"/>
      <c r="K1020" s="4"/>
      <c r="L1020" s="4"/>
      <c r="M1020" s="4"/>
      <c r="N1020" s="13"/>
      <c r="O1020" s="4"/>
      <c r="P1020" s="4"/>
      <c r="Q1020" s="4"/>
      <c r="R1020" s="4"/>
      <c r="S1020" s="4"/>
      <c r="T1020" s="4"/>
      <c r="U1020" s="4"/>
      <c r="V1020" s="4"/>
      <c r="W1020" s="4"/>
      <c r="X1020" s="4"/>
      <c r="Y1020" s="4"/>
      <c r="Z1020" s="4"/>
    </row>
    <row r="1021" ht="15.75" customHeight="1">
      <c r="A1021" s="4"/>
      <c r="B1021" s="4"/>
      <c r="C1021" s="13"/>
      <c r="D1021" s="4"/>
      <c r="E1021" s="4"/>
      <c r="F1021" s="4"/>
      <c r="G1021" s="4"/>
      <c r="H1021" s="4"/>
      <c r="I1021" s="4"/>
      <c r="J1021" s="4"/>
      <c r="K1021" s="4"/>
      <c r="L1021" s="4"/>
      <c r="M1021" s="4"/>
      <c r="N1021" s="13"/>
      <c r="O1021" s="4"/>
      <c r="P1021" s="4"/>
      <c r="Q1021" s="4"/>
      <c r="R1021" s="4"/>
      <c r="S1021" s="4"/>
      <c r="T1021" s="4"/>
      <c r="U1021" s="4"/>
      <c r="V1021" s="4"/>
      <c r="W1021" s="4"/>
      <c r="X1021" s="4"/>
      <c r="Y1021" s="4"/>
      <c r="Z1021" s="4"/>
    </row>
    <row r="1022" ht="15.75" customHeight="1">
      <c r="A1022" s="4"/>
      <c r="B1022" s="4"/>
      <c r="C1022" s="13"/>
      <c r="D1022" s="4"/>
      <c r="E1022" s="4"/>
      <c r="F1022" s="4"/>
      <c r="G1022" s="4"/>
      <c r="H1022" s="4"/>
      <c r="I1022" s="4"/>
      <c r="J1022" s="4"/>
      <c r="K1022" s="4"/>
      <c r="L1022" s="4"/>
      <c r="M1022" s="4"/>
      <c r="N1022" s="13"/>
      <c r="O1022" s="4"/>
      <c r="P1022" s="4"/>
      <c r="Q1022" s="4"/>
      <c r="R1022" s="4"/>
      <c r="S1022" s="4"/>
      <c r="T1022" s="4"/>
      <c r="U1022" s="4"/>
      <c r="V1022" s="4"/>
      <c r="W1022" s="4"/>
      <c r="X1022" s="4"/>
      <c r="Y1022" s="4"/>
      <c r="Z1022" s="4"/>
    </row>
    <row r="1023" ht="15.75" customHeight="1">
      <c r="A1023" s="4"/>
      <c r="B1023" s="4"/>
      <c r="C1023" s="13"/>
      <c r="D1023" s="4"/>
      <c r="E1023" s="4"/>
      <c r="F1023" s="4"/>
      <c r="G1023" s="4"/>
      <c r="H1023" s="4"/>
      <c r="I1023" s="4"/>
      <c r="J1023" s="4"/>
      <c r="K1023" s="4"/>
      <c r="L1023" s="4"/>
      <c r="M1023" s="4"/>
      <c r="N1023" s="13"/>
      <c r="O1023" s="4"/>
      <c r="P1023" s="4"/>
      <c r="Q1023" s="4"/>
      <c r="R1023" s="4"/>
      <c r="S1023" s="4"/>
      <c r="T1023" s="4"/>
      <c r="U1023" s="4"/>
      <c r="V1023" s="4"/>
      <c r="W1023" s="4"/>
      <c r="X1023" s="4"/>
      <c r="Y1023" s="4"/>
      <c r="Z1023" s="4"/>
    </row>
    <row r="1024" ht="15.75" customHeight="1">
      <c r="A1024" s="4"/>
      <c r="B1024" s="4"/>
      <c r="C1024" s="13"/>
      <c r="D1024" s="4"/>
      <c r="E1024" s="4"/>
      <c r="F1024" s="4"/>
      <c r="G1024" s="4"/>
      <c r="H1024" s="4"/>
      <c r="I1024" s="4"/>
      <c r="J1024" s="4"/>
      <c r="K1024" s="4"/>
      <c r="L1024" s="4"/>
      <c r="M1024" s="4"/>
      <c r="N1024" s="13"/>
      <c r="O1024" s="4"/>
      <c r="P1024" s="4"/>
      <c r="Q1024" s="4"/>
      <c r="R1024" s="4"/>
      <c r="S1024" s="4"/>
      <c r="T1024" s="4"/>
      <c r="U1024" s="4"/>
      <c r="V1024" s="4"/>
      <c r="W1024" s="4"/>
      <c r="X1024" s="4"/>
      <c r="Y1024" s="4"/>
      <c r="Z1024" s="4"/>
    </row>
    <row r="1025" ht="15.75" customHeight="1">
      <c r="A1025" s="4"/>
      <c r="B1025" s="4"/>
      <c r="C1025" s="13"/>
      <c r="D1025" s="4"/>
      <c r="E1025" s="4"/>
      <c r="F1025" s="4"/>
      <c r="G1025" s="4"/>
      <c r="H1025" s="4"/>
      <c r="I1025" s="4"/>
      <c r="J1025" s="4"/>
      <c r="K1025" s="4"/>
      <c r="L1025" s="4"/>
      <c r="M1025" s="4"/>
      <c r="N1025" s="13"/>
      <c r="O1025" s="4"/>
      <c r="P1025" s="4"/>
      <c r="Q1025" s="4"/>
      <c r="R1025" s="4"/>
      <c r="S1025" s="4"/>
      <c r="T1025" s="4"/>
      <c r="U1025" s="4"/>
      <c r="V1025" s="4"/>
      <c r="W1025" s="4"/>
      <c r="X1025" s="4"/>
      <c r="Y1025" s="4"/>
      <c r="Z1025" s="4"/>
    </row>
    <row r="1026" ht="15.75" customHeight="1">
      <c r="A1026" s="4"/>
      <c r="B1026" s="4"/>
      <c r="C1026" s="13"/>
      <c r="D1026" s="4"/>
      <c r="E1026" s="4"/>
      <c r="F1026" s="4"/>
      <c r="G1026" s="4"/>
      <c r="H1026" s="4"/>
      <c r="I1026" s="4"/>
      <c r="J1026" s="4"/>
      <c r="K1026" s="4"/>
      <c r="L1026" s="4"/>
      <c r="M1026" s="4"/>
      <c r="N1026" s="13"/>
      <c r="O1026" s="4"/>
      <c r="P1026" s="4"/>
      <c r="Q1026" s="4"/>
      <c r="R1026" s="4"/>
      <c r="S1026" s="4"/>
      <c r="T1026" s="4"/>
      <c r="U1026" s="4"/>
      <c r="V1026" s="4"/>
      <c r="W1026" s="4"/>
      <c r="X1026" s="4"/>
      <c r="Y1026" s="4"/>
      <c r="Z1026" s="4"/>
    </row>
    <row r="1027" ht="15.75" customHeight="1">
      <c r="A1027" s="4"/>
      <c r="B1027" s="4"/>
      <c r="C1027" s="13"/>
      <c r="D1027" s="4"/>
      <c r="E1027" s="4"/>
      <c r="F1027" s="4"/>
      <c r="G1027" s="4"/>
      <c r="H1027" s="4"/>
      <c r="I1027" s="4"/>
      <c r="J1027" s="4"/>
      <c r="K1027" s="4"/>
      <c r="L1027" s="4"/>
      <c r="M1027" s="4"/>
      <c r="N1027" s="13"/>
      <c r="O1027" s="4"/>
      <c r="P1027" s="4"/>
      <c r="Q1027" s="4"/>
      <c r="R1027" s="4"/>
      <c r="S1027" s="4"/>
      <c r="T1027" s="4"/>
      <c r="U1027" s="4"/>
      <c r="V1027" s="4"/>
      <c r="W1027" s="4"/>
      <c r="X1027" s="4"/>
      <c r="Y1027" s="4"/>
      <c r="Z1027" s="4"/>
    </row>
    <row r="1028" ht="15.75" customHeight="1">
      <c r="A1028" s="4"/>
      <c r="B1028" s="4"/>
      <c r="C1028" s="13"/>
      <c r="D1028" s="4"/>
      <c r="E1028" s="4"/>
      <c r="F1028" s="4"/>
      <c r="G1028" s="4"/>
      <c r="H1028" s="4"/>
      <c r="I1028" s="4"/>
      <c r="J1028" s="4"/>
      <c r="K1028" s="4"/>
      <c r="L1028" s="4"/>
      <c r="M1028" s="4"/>
      <c r="N1028" s="13"/>
      <c r="O1028" s="4"/>
      <c r="P1028" s="4"/>
      <c r="Q1028" s="4"/>
      <c r="R1028" s="4"/>
      <c r="S1028" s="4"/>
      <c r="T1028" s="4"/>
      <c r="U1028" s="4"/>
      <c r="V1028" s="4"/>
      <c r="W1028" s="4"/>
      <c r="X1028" s="4"/>
      <c r="Y1028" s="4"/>
      <c r="Z1028" s="4"/>
    </row>
    <row r="1029" ht="15.75" customHeight="1">
      <c r="A1029" s="4"/>
      <c r="B1029" s="4"/>
      <c r="C1029" s="13"/>
      <c r="D1029" s="4"/>
      <c r="E1029" s="4"/>
      <c r="F1029" s="4"/>
      <c r="G1029" s="4"/>
      <c r="H1029" s="4"/>
      <c r="I1029" s="4"/>
      <c r="J1029" s="4"/>
      <c r="K1029" s="4"/>
      <c r="L1029" s="4"/>
      <c r="M1029" s="4"/>
      <c r="N1029" s="13"/>
      <c r="O1029" s="4"/>
      <c r="P1029" s="4"/>
      <c r="Q1029" s="4"/>
      <c r="R1029" s="4"/>
      <c r="S1029" s="4"/>
      <c r="T1029" s="4"/>
      <c r="U1029" s="4"/>
      <c r="V1029" s="4"/>
      <c r="W1029" s="4"/>
      <c r="X1029" s="4"/>
      <c r="Y1029" s="4"/>
      <c r="Z1029" s="4"/>
    </row>
    <row r="1030" ht="15.75" customHeight="1">
      <c r="A1030" s="4"/>
      <c r="B1030" s="4"/>
      <c r="C1030" s="13"/>
      <c r="D1030" s="4"/>
      <c r="E1030" s="4"/>
      <c r="F1030" s="4"/>
      <c r="G1030" s="4"/>
      <c r="H1030" s="4"/>
      <c r="I1030" s="4"/>
      <c r="J1030" s="4"/>
      <c r="K1030" s="4"/>
      <c r="L1030" s="4"/>
      <c r="M1030" s="4"/>
      <c r="N1030" s="13"/>
      <c r="O1030" s="4"/>
      <c r="P1030" s="4"/>
      <c r="Q1030" s="4"/>
      <c r="R1030" s="4"/>
      <c r="S1030" s="4"/>
      <c r="T1030" s="4"/>
      <c r="U1030" s="4"/>
      <c r="V1030" s="4"/>
      <c r="W1030" s="4"/>
      <c r="X1030" s="4"/>
      <c r="Y1030" s="4"/>
      <c r="Z1030" s="4"/>
    </row>
    <row r="1031" ht="15.75" customHeight="1">
      <c r="A1031" s="4"/>
      <c r="B1031" s="4"/>
      <c r="C1031" s="13"/>
      <c r="D1031" s="4"/>
      <c r="E1031" s="4"/>
      <c r="F1031" s="4"/>
      <c r="G1031" s="4"/>
      <c r="H1031" s="4"/>
      <c r="I1031" s="4"/>
      <c r="J1031" s="4"/>
      <c r="K1031" s="4"/>
      <c r="L1031" s="4"/>
      <c r="M1031" s="4"/>
      <c r="N1031" s="13"/>
      <c r="O1031" s="4"/>
      <c r="P1031" s="4"/>
      <c r="Q1031" s="4"/>
      <c r="R1031" s="4"/>
      <c r="S1031" s="4"/>
      <c r="T1031" s="4"/>
      <c r="U1031" s="4"/>
      <c r="V1031" s="4"/>
      <c r="W1031" s="4"/>
      <c r="X1031" s="4"/>
      <c r="Y1031" s="4"/>
      <c r="Z1031"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57"/>
    <col customWidth="1" min="2" max="2" width="27.14"/>
    <col customWidth="1" min="3" max="3" width="25.71"/>
    <col customWidth="1" min="4" max="4" width="28.86"/>
    <col customWidth="1" min="6" max="6" width="45.0"/>
  </cols>
  <sheetData>
    <row r="1">
      <c r="A1" s="45" t="s">
        <v>167</v>
      </c>
      <c r="B1" s="45" t="s">
        <v>168</v>
      </c>
      <c r="C1" s="45" t="s">
        <v>169</v>
      </c>
      <c r="D1" s="45" t="s">
        <v>170</v>
      </c>
      <c r="E1" s="4"/>
      <c r="F1" s="4"/>
      <c r="G1" s="4"/>
      <c r="H1" s="4"/>
      <c r="I1" s="4"/>
      <c r="J1" s="4"/>
      <c r="K1" s="4"/>
      <c r="L1" s="4"/>
      <c r="M1" s="4"/>
      <c r="N1" s="4"/>
      <c r="O1" s="4"/>
      <c r="P1" s="4"/>
      <c r="Q1" s="4"/>
      <c r="R1" s="4"/>
      <c r="S1" s="4"/>
      <c r="T1" s="4"/>
      <c r="U1" s="4"/>
      <c r="V1" s="4"/>
      <c r="W1" s="4"/>
      <c r="X1" s="4"/>
      <c r="Y1" s="4"/>
      <c r="Z1" s="4"/>
    </row>
    <row r="2">
      <c r="A2" s="46" t="s">
        <v>171</v>
      </c>
      <c r="B2" s="47"/>
      <c r="C2" s="47"/>
      <c r="D2" s="47"/>
      <c r="E2" s="4"/>
      <c r="F2" s="48" t="s">
        <v>172</v>
      </c>
      <c r="G2" s="4"/>
      <c r="H2" s="4"/>
      <c r="I2" s="4"/>
      <c r="J2" s="4"/>
      <c r="K2" s="4"/>
      <c r="L2" s="4"/>
      <c r="M2" s="4"/>
      <c r="N2" s="4"/>
      <c r="O2" s="4"/>
      <c r="P2" s="4"/>
      <c r="Q2" s="4"/>
      <c r="R2" s="4"/>
      <c r="S2" s="4"/>
      <c r="T2" s="4"/>
      <c r="U2" s="4"/>
      <c r="V2" s="4"/>
      <c r="W2" s="4"/>
      <c r="X2" s="4"/>
      <c r="Y2" s="4"/>
      <c r="Z2" s="4"/>
    </row>
    <row r="3">
      <c r="A3" s="46" t="s">
        <v>173</v>
      </c>
      <c r="B3" s="47"/>
      <c r="C3" s="47"/>
      <c r="D3" s="47"/>
      <c r="E3" s="4"/>
      <c r="F3" s="4"/>
      <c r="G3" s="4"/>
      <c r="H3" s="4"/>
      <c r="I3" s="4"/>
      <c r="J3" s="4"/>
      <c r="K3" s="4"/>
      <c r="L3" s="4"/>
      <c r="M3" s="4"/>
      <c r="N3" s="4"/>
      <c r="O3" s="4"/>
      <c r="P3" s="4"/>
      <c r="Q3" s="4"/>
      <c r="R3" s="4"/>
      <c r="S3" s="4"/>
      <c r="T3" s="4"/>
      <c r="U3" s="4"/>
      <c r="V3" s="4"/>
      <c r="W3" s="4"/>
      <c r="X3" s="4"/>
      <c r="Y3" s="4"/>
      <c r="Z3" s="4"/>
    </row>
    <row r="4">
      <c r="A4" s="46" t="s">
        <v>174</v>
      </c>
      <c r="B4" s="47"/>
      <c r="C4" s="47"/>
      <c r="D4" s="47"/>
      <c r="E4" s="4"/>
      <c r="F4" s="4"/>
      <c r="G4" s="4"/>
      <c r="H4" s="4"/>
      <c r="I4" s="4"/>
      <c r="J4" s="4"/>
      <c r="K4" s="4"/>
      <c r="L4" s="4"/>
      <c r="M4" s="4"/>
      <c r="N4" s="4"/>
      <c r="O4" s="4"/>
      <c r="P4" s="4"/>
      <c r="Q4" s="4"/>
      <c r="R4" s="4"/>
      <c r="S4" s="4"/>
      <c r="T4" s="4"/>
      <c r="U4" s="4"/>
      <c r="V4" s="4"/>
      <c r="W4" s="4"/>
      <c r="X4" s="4"/>
      <c r="Y4" s="4"/>
      <c r="Z4" s="4"/>
    </row>
    <row r="5">
      <c r="A5" s="46" t="s">
        <v>171</v>
      </c>
      <c r="B5" s="47"/>
      <c r="C5" s="47"/>
      <c r="D5" s="47"/>
      <c r="E5" s="4"/>
      <c r="F5" s="4"/>
      <c r="G5" s="4"/>
      <c r="H5" s="4"/>
      <c r="I5" s="4"/>
      <c r="J5" s="4"/>
      <c r="K5" s="4"/>
      <c r="L5" s="4"/>
      <c r="M5" s="4"/>
      <c r="N5" s="4"/>
      <c r="O5" s="4"/>
      <c r="P5" s="4"/>
      <c r="Q5" s="4"/>
      <c r="R5" s="4"/>
      <c r="S5" s="4"/>
      <c r="T5" s="4"/>
      <c r="U5" s="4"/>
      <c r="V5" s="4"/>
      <c r="W5" s="4"/>
      <c r="X5" s="4"/>
      <c r="Y5" s="4"/>
      <c r="Z5" s="4"/>
    </row>
    <row r="6">
      <c r="A6" s="46" t="s">
        <v>175</v>
      </c>
      <c r="B6" s="47"/>
      <c r="C6" s="47"/>
      <c r="D6" s="47"/>
      <c r="E6" s="4"/>
      <c r="F6" s="4"/>
      <c r="G6" s="4"/>
      <c r="H6" s="4"/>
      <c r="I6" s="4"/>
      <c r="J6" s="4"/>
      <c r="K6" s="4"/>
      <c r="L6" s="4"/>
      <c r="M6" s="4"/>
      <c r="N6" s="4"/>
      <c r="O6" s="4"/>
      <c r="P6" s="4"/>
      <c r="Q6" s="4"/>
      <c r="R6" s="4"/>
      <c r="S6" s="4"/>
      <c r="T6" s="4"/>
      <c r="U6" s="4"/>
      <c r="V6" s="4"/>
      <c r="W6" s="4"/>
      <c r="X6" s="4"/>
      <c r="Y6" s="4"/>
      <c r="Z6" s="4"/>
    </row>
    <row r="7">
      <c r="A7" s="46" t="s">
        <v>176</v>
      </c>
      <c r="B7" s="47"/>
      <c r="C7" s="47"/>
      <c r="D7" s="47"/>
      <c r="E7" s="4"/>
      <c r="F7" s="4"/>
      <c r="G7" s="4"/>
      <c r="H7" s="4"/>
      <c r="I7" s="4"/>
      <c r="J7" s="4"/>
      <c r="K7" s="4"/>
      <c r="L7" s="4"/>
      <c r="M7" s="4"/>
      <c r="N7" s="4"/>
      <c r="O7" s="4"/>
      <c r="P7" s="4"/>
      <c r="Q7" s="4"/>
      <c r="R7" s="4"/>
      <c r="S7" s="4"/>
      <c r="T7" s="4"/>
      <c r="U7" s="4"/>
      <c r="V7" s="4"/>
      <c r="W7" s="4"/>
      <c r="X7" s="4"/>
      <c r="Y7" s="4"/>
      <c r="Z7" s="4"/>
    </row>
    <row r="8">
      <c r="A8" s="46"/>
      <c r="B8" s="47"/>
      <c r="C8" s="47"/>
      <c r="D8" s="47"/>
      <c r="E8" s="4"/>
      <c r="F8" s="4"/>
      <c r="G8" s="4"/>
      <c r="H8" s="4"/>
      <c r="I8" s="4"/>
      <c r="J8" s="4"/>
      <c r="K8" s="4"/>
      <c r="L8" s="4"/>
      <c r="M8" s="4"/>
      <c r="N8" s="4"/>
      <c r="O8" s="4"/>
      <c r="P8" s="4"/>
      <c r="Q8" s="4"/>
      <c r="R8" s="4"/>
      <c r="S8" s="4"/>
      <c r="T8" s="4"/>
      <c r="U8" s="4"/>
      <c r="V8" s="4"/>
      <c r="W8" s="4"/>
      <c r="X8" s="4"/>
      <c r="Y8" s="4"/>
      <c r="Z8" s="4"/>
    </row>
    <row r="9">
      <c r="A9" s="46"/>
      <c r="B9" s="47"/>
      <c r="C9" s="47"/>
      <c r="D9" s="47"/>
      <c r="E9" s="4"/>
      <c r="F9" s="4"/>
      <c r="G9" s="4"/>
      <c r="H9" s="4"/>
      <c r="I9" s="4"/>
      <c r="J9" s="4"/>
      <c r="K9" s="4"/>
      <c r="L9" s="4"/>
      <c r="M9" s="4"/>
      <c r="N9" s="4"/>
      <c r="O9" s="4"/>
      <c r="P9" s="4"/>
      <c r="Q9" s="4"/>
      <c r="R9" s="4"/>
      <c r="S9" s="4"/>
      <c r="T9" s="4"/>
      <c r="U9" s="4"/>
      <c r="V9" s="4"/>
      <c r="W9" s="4"/>
      <c r="X9" s="4"/>
      <c r="Y9" s="4"/>
      <c r="Z9" s="4"/>
    </row>
    <row r="10">
      <c r="A10" s="49"/>
      <c r="B10" s="47"/>
      <c r="C10" s="47"/>
      <c r="D10" s="47"/>
      <c r="E10" s="4"/>
      <c r="F10" s="4"/>
      <c r="G10" s="4"/>
      <c r="H10" s="4"/>
      <c r="I10" s="4"/>
      <c r="J10" s="4"/>
      <c r="K10" s="4"/>
      <c r="L10" s="4"/>
      <c r="M10" s="4"/>
      <c r="N10" s="4"/>
      <c r="O10" s="4"/>
      <c r="P10" s="4"/>
      <c r="Q10" s="4"/>
      <c r="R10" s="4"/>
      <c r="S10" s="4"/>
      <c r="T10" s="4"/>
      <c r="U10" s="4"/>
      <c r="V10" s="4"/>
      <c r="W10" s="4"/>
      <c r="X10" s="4"/>
      <c r="Y10" s="4"/>
      <c r="Z10" s="4"/>
    </row>
    <row r="11">
      <c r="A11" s="49"/>
      <c r="B11" s="50"/>
      <c r="C11" s="50"/>
      <c r="D11" s="47"/>
      <c r="E11" s="4"/>
      <c r="F11" s="4"/>
      <c r="G11" s="4"/>
      <c r="H11" s="4"/>
      <c r="I11" s="4"/>
      <c r="J11" s="4"/>
      <c r="K11" s="4"/>
      <c r="L11" s="4"/>
      <c r="M11" s="4"/>
      <c r="N11" s="4"/>
      <c r="O11" s="4"/>
      <c r="P11" s="4"/>
      <c r="Q11" s="4"/>
      <c r="R11" s="4"/>
      <c r="S11" s="4"/>
      <c r="T11" s="4"/>
      <c r="U11" s="4"/>
      <c r="V11" s="4"/>
      <c r="W11" s="4"/>
      <c r="X11" s="4"/>
      <c r="Y11" s="4"/>
      <c r="Z11" s="4"/>
    </row>
    <row r="12">
      <c r="A12" s="49"/>
      <c r="B12" s="47"/>
      <c r="C12" s="47"/>
      <c r="D12" s="47"/>
      <c r="E12" s="4"/>
      <c r="F12" s="4"/>
      <c r="G12" s="4"/>
      <c r="H12" s="4"/>
      <c r="I12" s="4"/>
      <c r="J12" s="4"/>
      <c r="K12" s="4"/>
      <c r="L12" s="4"/>
      <c r="M12" s="4"/>
      <c r="N12" s="4"/>
      <c r="O12" s="4"/>
      <c r="P12" s="4"/>
      <c r="Q12" s="4"/>
      <c r="R12" s="4"/>
      <c r="S12" s="4"/>
      <c r="T12" s="4"/>
      <c r="U12" s="4"/>
      <c r="V12" s="4"/>
      <c r="W12" s="4"/>
      <c r="X12" s="4"/>
      <c r="Y12" s="4"/>
      <c r="Z12" s="4"/>
    </row>
    <row r="13">
      <c r="A13" s="49"/>
      <c r="B13" s="47"/>
      <c r="C13" s="47"/>
      <c r="D13" s="47"/>
      <c r="E13" s="4"/>
      <c r="F13" s="4"/>
      <c r="G13" s="4"/>
      <c r="H13" s="4"/>
      <c r="I13" s="4"/>
      <c r="J13" s="4"/>
      <c r="K13" s="4"/>
      <c r="L13" s="4"/>
      <c r="M13" s="4"/>
      <c r="N13" s="4"/>
      <c r="O13" s="4"/>
      <c r="P13" s="4"/>
      <c r="Q13" s="4"/>
      <c r="R13" s="4"/>
      <c r="S13" s="4"/>
      <c r="T13" s="4"/>
      <c r="U13" s="4"/>
      <c r="V13" s="4"/>
      <c r="W13" s="4"/>
      <c r="X13" s="4"/>
      <c r="Y13" s="4"/>
      <c r="Z13" s="4"/>
    </row>
    <row r="14">
      <c r="A14" s="51"/>
      <c r="B14" s="47"/>
      <c r="C14" s="47"/>
      <c r="D14" s="47"/>
      <c r="E14" s="4"/>
      <c r="F14" s="4"/>
      <c r="G14" s="4"/>
      <c r="H14" s="4"/>
      <c r="I14" s="4"/>
      <c r="J14" s="4"/>
      <c r="K14" s="4"/>
      <c r="L14" s="4"/>
      <c r="M14" s="4"/>
      <c r="N14" s="4"/>
      <c r="O14" s="4"/>
      <c r="P14" s="4"/>
      <c r="Q14" s="4"/>
      <c r="R14" s="4"/>
      <c r="S14" s="4"/>
      <c r="T14" s="4"/>
      <c r="U14" s="4"/>
      <c r="V14" s="4"/>
      <c r="W14" s="4"/>
      <c r="X14" s="4"/>
      <c r="Y14" s="4"/>
      <c r="Z14" s="4"/>
    </row>
    <row r="15">
      <c r="A15" s="51"/>
      <c r="B15" s="47"/>
      <c r="C15" s="47"/>
      <c r="D15" s="47"/>
      <c r="E15" s="4"/>
      <c r="F15" s="4"/>
      <c r="G15" s="4"/>
      <c r="H15" s="4"/>
      <c r="I15" s="4"/>
      <c r="J15" s="4"/>
      <c r="K15" s="4"/>
      <c r="L15" s="4"/>
      <c r="M15" s="4"/>
      <c r="N15" s="4"/>
      <c r="O15" s="4"/>
      <c r="P15" s="4"/>
      <c r="Q15" s="4"/>
      <c r="R15" s="4"/>
      <c r="S15" s="4"/>
      <c r="T15" s="4"/>
      <c r="U15" s="4"/>
      <c r="V15" s="4"/>
      <c r="W15" s="4"/>
      <c r="X15" s="4"/>
      <c r="Y15" s="4"/>
      <c r="Z15" s="4"/>
    </row>
    <row r="16">
      <c r="A16" s="51"/>
      <c r="B16" s="47"/>
      <c r="C16" s="47"/>
      <c r="D16" s="47"/>
      <c r="E16" s="4"/>
      <c r="F16" s="4"/>
      <c r="G16" s="4"/>
      <c r="H16" s="4"/>
      <c r="I16" s="4"/>
      <c r="J16" s="4"/>
      <c r="K16" s="4"/>
      <c r="L16" s="4"/>
      <c r="M16" s="4"/>
      <c r="N16" s="4"/>
      <c r="O16" s="4"/>
      <c r="P16" s="4"/>
      <c r="Q16" s="4"/>
      <c r="R16" s="4"/>
      <c r="S16" s="4"/>
      <c r="T16" s="4"/>
      <c r="U16" s="4"/>
      <c r="V16" s="4"/>
      <c r="W16" s="4"/>
      <c r="X16" s="4"/>
      <c r="Y16" s="4"/>
      <c r="Z16" s="4"/>
    </row>
    <row r="17">
      <c r="A17" s="51"/>
      <c r="B17" s="47"/>
      <c r="C17" s="47"/>
      <c r="D17" s="47"/>
      <c r="E17" s="4"/>
      <c r="F17" s="4"/>
      <c r="G17" s="4"/>
      <c r="H17" s="4"/>
      <c r="I17" s="4"/>
      <c r="J17" s="4"/>
      <c r="K17" s="4"/>
      <c r="L17" s="4"/>
      <c r="M17" s="4"/>
      <c r="N17" s="4"/>
      <c r="O17" s="4"/>
      <c r="P17" s="4"/>
      <c r="Q17" s="4"/>
      <c r="R17" s="4"/>
      <c r="S17" s="4"/>
      <c r="T17" s="4"/>
      <c r="U17" s="4"/>
      <c r="V17" s="4"/>
      <c r="W17" s="4"/>
      <c r="X17" s="4"/>
      <c r="Y17" s="4"/>
      <c r="Z17" s="4"/>
    </row>
    <row r="18">
      <c r="A18" s="51"/>
      <c r="B18" s="47"/>
      <c r="C18" s="47"/>
      <c r="D18" s="47"/>
      <c r="E18" s="4"/>
      <c r="F18" s="4"/>
      <c r="G18" s="4"/>
      <c r="H18" s="4"/>
      <c r="I18" s="4"/>
      <c r="J18" s="4"/>
      <c r="K18" s="4"/>
      <c r="L18" s="4"/>
      <c r="M18" s="4"/>
      <c r="N18" s="4"/>
      <c r="O18" s="4"/>
      <c r="P18" s="4"/>
      <c r="Q18" s="4"/>
      <c r="R18" s="4"/>
      <c r="S18" s="4"/>
      <c r="T18" s="4"/>
      <c r="U18" s="4"/>
      <c r="V18" s="4"/>
      <c r="W18" s="4"/>
      <c r="X18" s="4"/>
      <c r="Y18" s="4"/>
      <c r="Z18" s="4"/>
    </row>
    <row r="19">
      <c r="A19" s="51"/>
      <c r="B19" s="47"/>
      <c r="C19" s="47"/>
      <c r="D19" s="47"/>
      <c r="E19" s="4"/>
      <c r="F19" s="4"/>
      <c r="G19" s="4"/>
      <c r="H19" s="4"/>
      <c r="I19" s="4"/>
      <c r="J19" s="4"/>
      <c r="K19" s="4"/>
      <c r="L19" s="4"/>
      <c r="M19" s="4"/>
      <c r="N19" s="4"/>
      <c r="O19" s="4"/>
      <c r="P19" s="4"/>
      <c r="Q19" s="4"/>
      <c r="R19" s="4"/>
      <c r="S19" s="4"/>
      <c r="T19" s="4"/>
      <c r="U19" s="4"/>
      <c r="V19" s="4"/>
      <c r="W19" s="4"/>
      <c r="X19" s="4"/>
      <c r="Y19" s="4"/>
      <c r="Z19" s="4"/>
    </row>
    <row r="20">
      <c r="A20" s="51"/>
      <c r="B20" s="47"/>
      <c r="C20" s="47"/>
      <c r="D20" s="47"/>
      <c r="E20" s="4"/>
      <c r="F20" s="4"/>
      <c r="G20" s="4"/>
      <c r="H20" s="4"/>
      <c r="I20" s="4"/>
      <c r="J20" s="4"/>
      <c r="K20" s="4"/>
      <c r="L20" s="4"/>
      <c r="M20" s="4"/>
      <c r="N20" s="4"/>
      <c r="O20" s="4"/>
      <c r="P20" s="4"/>
      <c r="Q20" s="4"/>
      <c r="R20" s="4"/>
      <c r="S20" s="4"/>
      <c r="T20" s="4"/>
      <c r="U20" s="4"/>
      <c r="V20" s="4"/>
      <c r="W20" s="4"/>
      <c r="X20" s="4"/>
      <c r="Y20" s="4"/>
      <c r="Z20" s="4"/>
    </row>
    <row r="21">
      <c r="A21" s="51"/>
      <c r="B21" s="47"/>
      <c r="C21" s="47"/>
      <c r="D21" s="47"/>
      <c r="E21" s="4"/>
      <c r="F21" s="4"/>
      <c r="G21" s="4"/>
      <c r="H21" s="4"/>
      <c r="I21" s="4"/>
      <c r="J21" s="4"/>
      <c r="K21" s="4"/>
      <c r="L21" s="4"/>
      <c r="M21" s="4"/>
      <c r="N21" s="4"/>
      <c r="O21" s="4"/>
      <c r="P21" s="4"/>
      <c r="Q21" s="4"/>
      <c r="R21" s="4"/>
      <c r="S21" s="4"/>
      <c r="T21" s="4"/>
      <c r="U21" s="4"/>
      <c r="V21" s="4"/>
      <c r="W21" s="4"/>
      <c r="X21" s="4"/>
      <c r="Y21" s="4"/>
      <c r="Z21" s="4"/>
    </row>
    <row r="22">
      <c r="A22" s="51"/>
      <c r="B22" s="47"/>
      <c r="C22" s="47"/>
      <c r="D22" s="47"/>
      <c r="E22" s="4"/>
      <c r="F22" s="4"/>
      <c r="G22" s="4"/>
      <c r="H22" s="4"/>
      <c r="I22" s="4"/>
      <c r="J22" s="4"/>
      <c r="K22" s="4"/>
      <c r="L22" s="4"/>
      <c r="M22" s="4"/>
      <c r="N22" s="4"/>
      <c r="O22" s="4"/>
      <c r="P22" s="4"/>
      <c r="Q22" s="4"/>
      <c r="R22" s="4"/>
      <c r="S22" s="4"/>
      <c r="T22" s="4"/>
      <c r="U22" s="4"/>
      <c r="V22" s="4"/>
      <c r="W22" s="4"/>
      <c r="X22" s="4"/>
      <c r="Y22" s="4"/>
      <c r="Z22" s="4"/>
    </row>
    <row r="23">
      <c r="A23" s="51"/>
      <c r="B23" s="47"/>
      <c r="C23" s="47"/>
      <c r="D23" s="47"/>
      <c r="E23" s="4"/>
      <c r="F23" s="4"/>
      <c r="G23" s="4"/>
      <c r="H23" s="4"/>
      <c r="I23" s="4"/>
      <c r="J23" s="4"/>
      <c r="K23" s="4"/>
      <c r="L23" s="4"/>
      <c r="M23" s="4"/>
      <c r="N23" s="4"/>
      <c r="O23" s="4"/>
      <c r="P23" s="4"/>
      <c r="Q23" s="4"/>
      <c r="R23" s="4"/>
      <c r="S23" s="4"/>
      <c r="T23" s="4"/>
      <c r="U23" s="4"/>
      <c r="V23" s="4"/>
      <c r="W23" s="4"/>
      <c r="X23" s="4"/>
      <c r="Y23" s="4"/>
      <c r="Z23" s="4"/>
    </row>
    <row r="24">
      <c r="A24" s="51"/>
      <c r="B24" s="47"/>
      <c r="C24" s="47"/>
      <c r="D24" s="47"/>
      <c r="E24" s="4"/>
      <c r="F24" s="4"/>
      <c r="G24" s="4"/>
      <c r="H24" s="4"/>
      <c r="I24" s="4"/>
      <c r="J24" s="4"/>
      <c r="K24" s="4"/>
      <c r="L24" s="4"/>
      <c r="M24" s="4"/>
      <c r="N24" s="4"/>
      <c r="O24" s="4"/>
      <c r="P24" s="4"/>
      <c r="Q24" s="4"/>
      <c r="R24" s="4"/>
      <c r="S24" s="4"/>
      <c r="T24" s="4"/>
      <c r="U24" s="4"/>
      <c r="V24" s="4"/>
      <c r="W24" s="4"/>
      <c r="X24" s="4"/>
      <c r="Y24" s="4"/>
      <c r="Z24" s="4"/>
    </row>
    <row r="25">
      <c r="A25" s="51"/>
      <c r="B25" s="47"/>
      <c r="C25" s="47"/>
      <c r="D25" s="47"/>
      <c r="E25" s="4"/>
      <c r="F25" s="4"/>
      <c r="G25" s="4"/>
      <c r="H25" s="4"/>
      <c r="I25" s="4"/>
      <c r="J25" s="4"/>
      <c r="K25" s="4"/>
      <c r="L25" s="4"/>
      <c r="M25" s="4"/>
      <c r="N25" s="4"/>
      <c r="O25" s="4"/>
      <c r="P25" s="4"/>
      <c r="Q25" s="4"/>
      <c r="R25" s="4"/>
      <c r="S25" s="4"/>
      <c r="T25" s="4"/>
      <c r="U25" s="4"/>
      <c r="V25" s="4"/>
      <c r="W25" s="4"/>
      <c r="X25" s="4"/>
      <c r="Y25" s="4"/>
      <c r="Z25" s="4"/>
    </row>
    <row r="26">
      <c r="A26" s="51"/>
      <c r="B26" s="47"/>
      <c r="C26" s="47"/>
      <c r="D26" s="47"/>
      <c r="E26" s="4"/>
      <c r="F26" s="4"/>
      <c r="G26" s="4"/>
      <c r="H26" s="4"/>
      <c r="I26" s="4"/>
      <c r="J26" s="4"/>
      <c r="K26" s="4"/>
      <c r="L26" s="4"/>
      <c r="M26" s="4"/>
      <c r="N26" s="4"/>
      <c r="O26" s="4"/>
      <c r="P26" s="4"/>
      <c r="Q26" s="4"/>
      <c r="R26" s="4"/>
      <c r="S26" s="4"/>
      <c r="T26" s="4"/>
      <c r="U26" s="4"/>
      <c r="V26" s="4"/>
      <c r="W26" s="4"/>
      <c r="X26" s="4"/>
      <c r="Y26" s="4"/>
      <c r="Z26" s="4"/>
    </row>
    <row r="27">
      <c r="A27" s="51"/>
      <c r="B27" s="47"/>
      <c r="C27" s="47"/>
      <c r="D27" s="47"/>
      <c r="E27" s="4"/>
      <c r="F27" s="4"/>
      <c r="G27" s="4"/>
      <c r="H27" s="4"/>
      <c r="I27" s="4"/>
      <c r="J27" s="4"/>
      <c r="K27" s="4"/>
      <c r="L27" s="4"/>
      <c r="M27" s="4"/>
      <c r="N27" s="4"/>
      <c r="O27" s="4"/>
      <c r="P27" s="4"/>
      <c r="Q27" s="4"/>
      <c r="R27" s="4"/>
      <c r="S27" s="4"/>
      <c r="T27" s="4"/>
      <c r="U27" s="4"/>
      <c r="V27" s="4"/>
      <c r="W27" s="4"/>
      <c r="X27" s="4"/>
      <c r="Y27" s="4"/>
      <c r="Z27" s="4"/>
    </row>
    <row r="28">
      <c r="A28" s="51"/>
      <c r="B28" s="47"/>
      <c r="C28" s="47"/>
      <c r="D28" s="47"/>
      <c r="E28" s="4"/>
      <c r="F28" s="4"/>
      <c r="G28" s="4"/>
      <c r="H28" s="4"/>
      <c r="I28" s="4"/>
      <c r="J28" s="4"/>
      <c r="K28" s="4"/>
      <c r="L28" s="4"/>
      <c r="M28" s="4"/>
      <c r="N28" s="4"/>
      <c r="O28" s="4"/>
      <c r="P28" s="4"/>
      <c r="Q28" s="4"/>
      <c r="R28" s="4"/>
      <c r="S28" s="4"/>
      <c r="T28" s="4"/>
      <c r="U28" s="4"/>
      <c r="V28" s="4"/>
      <c r="W28" s="4"/>
      <c r="X28" s="4"/>
      <c r="Y28" s="4"/>
      <c r="Z28" s="4"/>
    </row>
    <row r="29">
      <c r="A29" s="51"/>
      <c r="B29" s="47"/>
      <c r="C29" s="47"/>
      <c r="D29" s="47"/>
      <c r="E29" s="4"/>
      <c r="F29" s="4"/>
      <c r="G29" s="4"/>
      <c r="H29" s="4"/>
      <c r="I29" s="4"/>
      <c r="J29" s="4"/>
      <c r="K29" s="4"/>
      <c r="L29" s="4"/>
      <c r="M29" s="4"/>
      <c r="N29" s="4"/>
      <c r="O29" s="4"/>
      <c r="P29" s="4"/>
      <c r="Q29" s="4"/>
      <c r="R29" s="4"/>
      <c r="S29" s="4"/>
      <c r="T29" s="4"/>
      <c r="U29" s="4"/>
      <c r="V29" s="4"/>
      <c r="W29" s="4"/>
      <c r="X29" s="4"/>
      <c r="Y29" s="4"/>
      <c r="Z29" s="4"/>
    </row>
    <row r="30">
      <c r="A30" s="51"/>
      <c r="B30" s="47"/>
      <c r="C30" s="47"/>
      <c r="D30" s="47"/>
      <c r="E30" s="4"/>
      <c r="F30" s="4"/>
      <c r="G30" s="4"/>
      <c r="H30" s="4"/>
      <c r="I30" s="4"/>
      <c r="J30" s="4"/>
      <c r="K30" s="4"/>
      <c r="L30" s="4"/>
      <c r="M30" s="4"/>
      <c r="N30" s="4"/>
      <c r="O30" s="4"/>
      <c r="P30" s="4"/>
      <c r="Q30" s="4"/>
      <c r="R30" s="4"/>
      <c r="S30" s="4"/>
      <c r="T30" s="4"/>
      <c r="U30" s="4"/>
      <c r="V30" s="4"/>
      <c r="W30" s="4"/>
      <c r="X30" s="4"/>
      <c r="Y30" s="4"/>
      <c r="Z30" s="4"/>
    </row>
    <row r="31">
      <c r="A31" s="51"/>
      <c r="B31" s="47"/>
      <c r="C31" s="47"/>
      <c r="D31" s="47"/>
      <c r="E31" s="4"/>
      <c r="F31" s="4"/>
      <c r="G31" s="4"/>
      <c r="H31" s="4"/>
      <c r="I31" s="4"/>
      <c r="J31" s="4"/>
      <c r="K31" s="4"/>
      <c r="L31" s="4"/>
      <c r="M31" s="4"/>
      <c r="N31" s="4"/>
      <c r="O31" s="4"/>
      <c r="P31" s="4"/>
      <c r="Q31" s="4"/>
      <c r="R31" s="4"/>
      <c r="S31" s="4"/>
      <c r="T31" s="4"/>
      <c r="U31" s="4"/>
      <c r="V31" s="4"/>
      <c r="W31" s="4"/>
      <c r="X31" s="4"/>
      <c r="Y31" s="4"/>
      <c r="Z31" s="4"/>
    </row>
    <row r="32">
      <c r="A32" s="51"/>
      <c r="B32" s="47"/>
      <c r="C32" s="47"/>
      <c r="D32" s="47"/>
      <c r="E32" s="4"/>
      <c r="F32" s="4"/>
      <c r="G32" s="4"/>
      <c r="H32" s="4"/>
      <c r="I32" s="4"/>
      <c r="J32" s="4"/>
      <c r="K32" s="4"/>
      <c r="L32" s="4"/>
      <c r="M32" s="4"/>
      <c r="N32" s="4"/>
      <c r="O32" s="4"/>
      <c r="P32" s="4"/>
      <c r="Q32" s="4"/>
      <c r="R32" s="4"/>
      <c r="S32" s="4"/>
      <c r="T32" s="4"/>
      <c r="U32" s="4"/>
      <c r="V32" s="4"/>
      <c r="W32" s="4"/>
      <c r="X32" s="4"/>
      <c r="Y32" s="4"/>
      <c r="Z32" s="4"/>
    </row>
    <row r="33">
      <c r="A33" s="51"/>
      <c r="B33" s="47"/>
      <c r="C33" s="47"/>
      <c r="D33" s="47"/>
      <c r="E33" s="4"/>
      <c r="F33" s="4"/>
      <c r="G33" s="4"/>
      <c r="H33" s="4"/>
      <c r="I33" s="4"/>
      <c r="J33" s="4"/>
      <c r="K33" s="4"/>
      <c r="L33" s="4"/>
      <c r="M33" s="4"/>
      <c r="N33" s="4"/>
      <c r="O33" s="4"/>
      <c r="P33" s="4"/>
      <c r="Q33" s="4"/>
      <c r="R33" s="4"/>
      <c r="S33" s="4"/>
      <c r="T33" s="4"/>
      <c r="U33" s="4"/>
      <c r="V33" s="4"/>
      <c r="W33" s="4"/>
      <c r="X33" s="4"/>
      <c r="Y33" s="4"/>
      <c r="Z33" s="4"/>
    </row>
    <row r="34">
      <c r="A34" s="51"/>
      <c r="B34" s="47"/>
      <c r="C34" s="47"/>
      <c r="D34" s="47"/>
      <c r="E34" s="4"/>
      <c r="F34" s="4"/>
      <c r="G34" s="4"/>
      <c r="H34" s="4"/>
      <c r="I34" s="4"/>
      <c r="J34" s="4"/>
      <c r="K34" s="4"/>
      <c r="L34" s="4"/>
      <c r="M34" s="4"/>
      <c r="N34" s="4"/>
      <c r="O34" s="4"/>
      <c r="P34" s="4"/>
      <c r="Q34" s="4"/>
      <c r="R34" s="4"/>
      <c r="S34" s="4"/>
      <c r="T34" s="4"/>
      <c r="U34" s="4"/>
      <c r="V34" s="4"/>
      <c r="W34" s="4"/>
      <c r="X34" s="4"/>
      <c r="Y34" s="4"/>
      <c r="Z34" s="4"/>
    </row>
    <row r="35">
      <c r="A35" s="51"/>
      <c r="B35" s="47"/>
      <c r="C35" s="47"/>
      <c r="D35" s="47"/>
      <c r="E35" s="4"/>
      <c r="F35" s="4"/>
      <c r="G35" s="4"/>
      <c r="H35" s="4"/>
      <c r="I35" s="4"/>
      <c r="J35" s="4"/>
      <c r="K35" s="4"/>
      <c r="L35" s="4"/>
      <c r="M35" s="4"/>
      <c r="N35" s="4"/>
      <c r="O35" s="4"/>
      <c r="P35" s="4"/>
      <c r="Q35" s="4"/>
      <c r="R35" s="4"/>
      <c r="S35" s="4"/>
      <c r="T35" s="4"/>
      <c r="U35" s="4"/>
      <c r="V35" s="4"/>
      <c r="W35" s="4"/>
      <c r="X35" s="4"/>
      <c r="Y35" s="4"/>
      <c r="Z35" s="4"/>
    </row>
    <row r="36">
      <c r="A36" s="51"/>
      <c r="B36" s="47"/>
      <c r="C36" s="47"/>
      <c r="D36" s="47"/>
      <c r="E36" s="4"/>
      <c r="F36" s="4"/>
      <c r="G36" s="4"/>
      <c r="H36" s="4"/>
      <c r="I36" s="4"/>
      <c r="J36" s="4"/>
      <c r="K36" s="4"/>
      <c r="L36" s="4"/>
      <c r="M36" s="4"/>
      <c r="N36" s="4"/>
      <c r="O36" s="4"/>
      <c r="P36" s="4"/>
      <c r="Q36" s="4"/>
      <c r="R36" s="4"/>
      <c r="S36" s="4"/>
      <c r="T36" s="4"/>
      <c r="U36" s="4"/>
      <c r="V36" s="4"/>
      <c r="W36" s="4"/>
      <c r="X36" s="4"/>
      <c r="Y36" s="4"/>
      <c r="Z36" s="4"/>
    </row>
    <row r="37">
      <c r="A37" s="51"/>
      <c r="B37" s="47"/>
      <c r="C37" s="47"/>
      <c r="D37" s="47"/>
      <c r="E37" s="4"/>
      <c r="F37" s="4"/>
      <c r="G37" s="4"/>
      <c r="H37" s="4"/>
      <c r="I37" s="4"/>
      <c r="J37" s="4"/>
      <c r="K37" s="4"/>
      <c r="L37" s="4"/>
      <c r="M37" s="4"/>
      <c r="N37" s="4"/>
      <c r="O37" s="4"/>
      <c r="P37" s="4"/>
      <c r="Q37" s="4"/>
      <c r="R37" s="4"/>
      <c r="S37" s="4"/>
      <c r="T37" s="4"/>
      <c r="U37" s="4"/>
      <c r="V37" s="4"/>
      <c r="W37" s="4"/>
      <c r="X37" s="4"/>
      <c r="Y37" s="4"/>
      <c r="Z37" s="4"/>
    </row>
    <row r="38">
      <c r="A38" s="51"/>
      <c r="B38" s="47"/>
      <c r="C38" s="47"/>
      <c r="D38" s="47"/>
      <c r="E38" s="4"/>
      <c r="F38" s="4"/>
      <c r="G38" s="4"/>
      <c r="H38" s="4"/>
      <c r="I38" s="4"/>
      <c r="J38" s="4"/>
      <c r="K38" s="4"/>
      <c r="L38" s="4"/>
      <c r="M38" s="4"/>
      <c r="N38" s="4"/>
      <c r="O38" s="4"/>
      <c r="P38" s="4"/>
      <c r="Q38" s="4"/>
      <c r="R38" s="4"/>
      <c r="S38" s="4"/>
      <c r="T38" s="4"/>
      <c r="U38" s="4"/>
      <c r="V38" s="4"/>
      <c r="W38" s="4"/>
      <c r="X38" s="4"/>
      <c r="Y38" s="4"/>
      <c r="Z38" s="4"/>
    </row>
    <row r="39">
      <c r="A39" s="51"/>
      <c r="B39" s="47"/>
      <c r="C39" s="47"/>
      <c r="D39" s="47"/>
      <c r="E39" s="4"/>
      <c r="F39" s="4"/>
      <c r="G39" s="4"/>
      <c r="H39" s="4"/>
      <c r="I39" s="4"/>
      <c r="J39" s="4"/>
      <c r="K39" s="4"/>
      <c r="L39" s="4"/>
      <c r="M39" s="4"/>
      <c r="N39" s="4"/>
      <c r="O39" s="4"/>
      <c r="P39" s="4"/>
      <c r="Q39" s="4"/>
      <c r="R39" s="4"/>
      <c r="S39" s="4"/>
      <c r="T39" s="4"/>
      <c r="U39" s="4"/>
      <c r="V39" s="4"/>
      <c r="W39" s="4"/>
      <c r="X39" s="4"/>
      <c r="Y39" s="4"/>
      <c r="Z39" s="4"/>
    </row>
    <row r="40">
      <c r="A40" s="51"/>
      <c r="B40" s="47"/>
      <c r="C40" s="47"/>
      <c r="D40" s="47"/>
      <c r="E40" s="4"/>
      <c r="F40" s="4"/>
      <c r="G40" s="4"/>
      <c r="H40" s="4"/>
      <c r="I40" s="4"/>
      <c r="J40" s="4"/>
      <c r="K40" s="4"/>
      <c r="L40" s="4"/>
      <c r="M40" s="4"/>
      <c r="N40" s="4"/>
      <c r="O40" s="4"/>
      <c r="P40" s="4"/>
      <c r="Q40" s="4"/>
      <c r="R40" s="4"/>
      <c r="S40" s="4"/>
      <c r="T40" s="4"/>
      <c r="U40" s="4"/>
      <c r="V40" s="4"/>
      <c r="W40" s="4"/>
      <c r="X40" s="4"/>
      <c r="Y40" s="4"/>
      <c r="Z40" s="4"/>
    </row>
    <row r="41">
      <c r="A41" s="51"/>
      <c r="B41" s="47"/>
      <c r="C41" s="47"/>
      <c r="D41" s="47"/>
      <c r="E41" s="4"/>
      <c r="F41" s="4"/>
      <c r="G41" s="4"/>
      <c r="H41" s="4"/>
      <c r="I41" s="4"/>
      <c r="J41" s="4"/>
      <c r="K41" s="4"/>
      <c r="L41" s="4"/>
      <c r="M41" s="4"/>
      <c r="N41" s="4"/>
      <c r="O41" s="4"/>
      <c r="P41" s="4"/>
      <c r="Q41" s="4"/>
      <c r="R41" s="4"/>
      <c r="S41" s="4"/>
      <c r="T41" s="4"/>
      <c r="U41" s="4"/>
      <c r="V41" s="4"/>
      <c r="W41" s="4"/>
      <c r="X41" s="4"/>
      <c r="Y41" s="4"/>
      <c r="Z41" s="4"/>
    </row>
    <row r="42">
      <c r="A42" s="51"/>
      <c r="B42" s="47"/>
      <c r="C42" s="47"/>
      <c r="D42" s="47"/>
      <c r="E42" s="4"/>
      <c r="F42" s="4"/>
      <c r="G42" s="4"/>
      <c r="H42" s="4"/>
      <c r="I42" s="4"/>
      <c r="J42" s="4"/>
      <c r="K42" s="4"/>
      <c r="L42" s="4"/>
      <c r="M42" s="4"/>
      <c r="N42" s="4"/>
      <c r="O42" s="4"/>
      <c r="P42" s="4"/>
      <c r="Q42" s="4"/>
      <c r="R42" s="4"/>
      <c r="S42" s="4"/>
      <c r="T42" s="4"/>
      <c r="U42" s="4"/>
      <c r="V42" s="4"/>
      <c r="W42" s="4"/>
      <c r="X42" s="4"/>
      <c r="Y42" s="4"/>
      <c r="Z42" s="4"/>
    </row>
    <row r="43">
      <c r="A43" s="51"/>
      <c r="B43" s="47"/>
      <c r="C43" s="47"/>
      <c r="D43" s="47"/>
      <c r="E43" s="4"/>
      <c r="F43" s="4"/>
      <c r="G43" s="4"/>
      <c r="H43" s="4"/>
      <c r="I43" s="4"/>
      <c r="J43" s="4"/>
      <c r="K43" s="4"/>
      <c r="L43" s="4"/>
      <c r="M43" s="4"/>
      <c r="N43" s="4"/>
      <c r="O43" s="4"/>
      <c r="P43" s="4"/>
      <c r="Q43" s="4"/>
      <c r="R43" s="4"/>
      <c r="S43" s="4"/>
      <c r="T43" s="4"/>
      <c r="U43" s="4"/>
      <c r="V43" s="4"/>
      <c r="W43" s="4"/>
      <c r="X43" s="4"/>
      <c r="Y43" s="4"/>
      <c r="Z43" s="4"/>
    </row>
    <row r="44">
      <c r="A44" s="51"/>
      <c r="B44" s="47"/>
      <c r="C44" s="47"/>
      <c r="D44" s="47"/>
      <c r="E44" s="4"/>
      <c r="F44" s="4"/>
      <c r="G44" s="4"/>
      <c r="H44" s="4"/>
      <c r="I44" s="4"/>
      <c r="J44" s="4"/>
      <c r="K44" s="4"/>
      <c r="L44" s="4"/>
      <c r="M44" s="4"/>
      <c r="N44" s="4"/>
      <c r="O44" s="4"/>
      <c r="P44" s="4"/>
      <c r="Q44" s="4"/>
      <c r="R44" s="4"/>
      <c r="S44" s="4"/>
      <c r="T44" s="4"/>
      <c r="U44" s="4"/>
      <c r="V44" s="4"/>
      <c r="W44" s="4"/>
      <c r="X44" s="4"/>
      <c r="Y44" s="4"/>
      <c r="Z44" s="4"/>
    </row>
    <row r="45">
      <c r="A45" s="51"/>
      <c r="B45" s="47"/>
      <c r="C45" s="47"/>
      <c r="D45" s="47"/>
      <c r="E45" s="4"/>
      <c r="F45" s="4"/>
      <c r="G45" s="4"/>
      <c r="H45" s="4"/>
      <c r="I45" s="4"/>
      <c r="J45" s="4"/>
      <c r="K45" s="4"/>
      <c r="L45" s="4"/>
      <c r="M45" s="4"/>
      <c r="N45" s="4"/>
      <c r="O45" s="4"/>
      <c r="P45" s="4"/>
      <c r="Q45" s="4"/>
      <c r="R45" s="4"/>
      <c r="S45" s="4"/>
      <c r="T45" s="4"/>
      <c r="U45" s="4"/>
      <c r="V45" s="4"/>
      <c r="W45" s="4"/>
      <c r="X45" s="4"/>
      <c r="Y45" s="4"/>
      <c r="Z45" s="4"/>
    </row>
    <row r="46">
      <c r="A46" s="51"/>
      <c r="B46" s="47"/>
      <c r="C46" s="47"/>
      <c r="D46" s="47"/>
      <c r="E46" s="4"/>
      <c r="F46" s="4"/>
      <c r="G46" s="4"/>
      <c r="H46" s="4"/>
      <c r="I46" s="4"/>
      <c r="J46" s="4"/>
      <c r="K46" s="4"/>
      <c r="L46" s="4"/>
      <c r="M46" s="4"/>
      <c r="N46" s="4"/>
      <c r="O46" s="4"/>
      <c r="P46" s="4"/>
      <c r="Q46" s="4"/>
      <c r="R46" s="4"/>
      <c r="S46" s="4"/>
      <c r="T46" s="4"/>
      <c r="U46" s="4"/>
      <c r="V46" s="4"/>
      <c r="W46" s="4"/>
      <c r="X46" s="4"/>
      <c r="Y46" s="4"/>
      <c r="Z46" s="4"/>
    </row>
    <row r="47">
      <c r="A47" s="51"/>
      <c r="B47" s="47"/>
      <c r="C47" s="47"/>
      <c r="D47" s="47"/>
      <c r="E47" s="4"/>
      <c r="F47" s="4"/>
      <c r="G47" s="4"/>
      <c r="H47" s="4"/>
      <c r="I47" s="4"/>
      <c r="J47" s="4"/>
      <c r="K47" s="4"/>
      <c r="L47" s="4"/>
      <c r="M47" s="4"/>
      <c r="N47" s="4"/>
      <c r="O47" s="4"/>
      <c r="P47" s="4"/>
      <c r="Q47" s="4"/>
      <c r="R47" s="4"/>
      <c r="S47" s="4"/>
      <c r="T47" s="4"/>
      <c r="U47" s="4"/>
      <c r="V47" s="4"/>
      <c r="W47" s="4"/>
      <c r="X47" s="4"/>
      <c r="Y47" s="4"/>
      <c r="Z47" s="4"/>
    </row>
    <row r="48">
      <c r="A48" s="51"/>
      <c r="B48" s="47"/>
      <c r="C48" s="47"/>
      <c r="D48" s="47"/>
      <c r="E48" s="4"/>
      <c r="F48" s="4"/>
      <c r="G48" s="4"/>
      <c r="H48" s="4"/>
      <c r="I48" s="4"/>
      <c r="J48" s="4"/>
      <c r="K48" s="4"/>
      <c r="L48" s="4"/>
      <c r="M48" s="4"/>
      <c r="N48" s="4"/>
      <c r="O48" s="4"/>
      <c r="P48" s="4"/>
      <c r="Q48" s="4"/>
      <c r="R48" s="4"/>
      <c r="S48" s="4"/>
      <c r="T48" s="4"/>
      <c r="U48" s="4"/>
      <c r="V48" s="4"/>
      <c r="W48" s="4"/>
      <c r="X48" s="4"/>
      <c r="Y48" s="4"/>
      <c r="Z48" s="4"/>
    </row>
    <row r="49">
      <c r="A49" s="51"/>
      <c r="B49" s="47"/>
      <c r="C49" s="47"/>
      <c r="D49" s="47"/>
      <c r="E49" s="4"/>
      <c r="F49" s="4"/>
      <c r="G49" s="4"/>
      <c r="H49" s="4"/>
      <c r="I49" s="4"/>
      <c r="J49" s="4"/>
      <c r="K49" s="4"/>
      <c r="L49" s="4"/>
      <c r="M49" s="4"/>
      <c r="N49" s="4"/>
      <c r="O49" s="4"/>
      <c r="P49" s="4"/>
      <c r="Q49" s="4"/>
      <c r="R49" s="4"/>
      <c r="S49" s="4"/>
      <c r="T49" s="4"/>
      <c r="U49" s="4"/>
      <c r="V49" s="4"/>
      <c r="W49" s="4"/>
      <c r="X49" s="4"/>
      <c r="Y49" s="4"/>
      <c r="Z49" s="4"/>
    </row>
    <row r="50">
      <c r="A50" s="51"/>
      <c r="B50" s="47"/>
      <c r="C50" s="47"/>
      <c r="D50" s="47"/>
      <c r="E50" s="4"/>
      <c r="F50" s="4"/>
      <c r="G50" s="4"/>
      <c r="H50" s="4"/>
      <c r="I50" s="4"/>
      <c r="J50" s="4"/>
      <c r="K50" s="4"/>
      <c r="L50" s="4"/>
      <c r="M50" s="4"/>
      <c r="N50" s="4"/>
      <c r="O50" s="4"/>
      <c r="P50" s="4"/>
      <c r="Q50" s="4"/>
      <c r="R50" s="4"/>
      <c r="S50" s="4"/>
      <c r="T50" s="4"/>
      <c r="U50" s="4"/>
      <c r="V50" s="4"/>
      <c r="W50" s="4"/>
      <c r="X50" s="4"/>
      <c r="Y50" s="4"/>
      <c r="Z50" s="4"/>
    </row>
    <row r="51">
      <c r="A51" s="51"/>
      <c r="B51" s="47"/>
      <c r="C51" s="47"/>
      <c r="D51" s="47"/>
      <c r="E51" s="4"/>
      <c r="F51" s="4"/>
      <c r="G51" s="4"/>
      <c r="H51" s="4"/>
      <c r="I51" s="4"/>
      <c r="J51" s="4"/>
      <c r="K51" s="4"/>
      <c r="L51" s="4"/>
      <c r="M51" s="4"/>
      <c r="N51" s="4"/>
      <c r="O51" s="4"/>
      <c r="P51" s="4"/>
      <c r="Q51" s="4"/>
      <c r="R51" s="4"/>
      <c r="S51" s="4"/>
      <c r="T51" s="4"/>
      <c r="U51" s="4"/>
      <c r="V51" s="4"/>
      <c r="W51" s="4"/>
      <c r="X51" s="4"/>
      <c r="Y51" s="4"/>
      <c r="Z51" s="4"/>
    </row>
    <row r="52">
      <c r="A52" s="51"/>
      <c r="B52" s="47"/>
      <c r="C52" s="47"/>
      <c r="D52" s="47"/>
      <c r="E52" s="4"/>
      <c r="F52" s="4"/>
      <c r="G52" s="4"/>
      <c r="H52" s="4"/>
      <c r="I52" s="4"/>
      <c r="J52" s="4"/>
      <c r="K52" s="4"/>
      <c r="L52" s="4"/>
      <c r="M52" s="4"/>
      <c r="N52" s="4"/>
      <c r="O52" s="4"/>
      <c r="P52" s="4"/>
      <c r="Q52" s="4"/>
      <c r="R52" s="4"/>
      <c r="S52" s="4"/>
      <c r="T52" s="4"/>
      <c r="U52" s="4"/>
      <c r="V52" s="4"/>
      <c r="W52" s="4"/>
      <c r="X52" s="4"/>
      <c r="Y52" s="4"/>
      <c r="Z52" s="4"/>
    </row>
    <row r="53">
      <c r="A53" s="51"/>
      <c r="B53" s="47"/>
      <c r="C53" s="47"/>
      <c r="D53" s="47"/>
      <c r="E53" s="4"/>
      <c r="F53" s="4"/>
      <c r="G53" s="4"/>
      <c r="H53" s="4"/>
      <c r="I53" s="4"/>
      <c r="J53" s="4"/>
      <c r="K53" s="4"/>
      <c r="L53" s="4"/>
      <c r="M53" s="4"/>
      <c r="N53" s="4"/>
      <c r="O53" s="4"/>
      <c r="P53" s="4"/>
      <c r="Q53" s="4"/>
      <c r="R53" s="4"/>
      <c r="S53" s="4"/>
      <c r="T53" s="4"/>
      <c r="U53" s="4"/>
      <c r="V53" s="4"/>
      <c r="W53" s="4"/>
      <c r="X53" s="4"/>
      <c r="Y53" s="4"/>
      <c r="Z53" s="4"/>
    </row>
    <row r="54">
      <c r="A54" s="51"/>
      <c r="B54" s="47"/>
      <c r="C54" s="47"/>
      <c r="D54" s="47"/>
      <c r="E54" s="4"/>
      <c r="F54" s="4"/>
      <c r="G54" s="4"/>
      <c r="H54" s="4"/>
      <c r="I54" s="4"/>
      <c r="J54" s="4"/>
      <c r="K54" s="4"/>
      <c r="L54" s="4"/>
      <c r="M54" s="4"/>
      <c r="N54" s="4"/>
      <c r="O54" s="4"/>
      <c r="P54" s="4"/>
      <c r="Q54" s="4"/>
      <c r="R54" s="4"/>
      <c r="S54" s="4"/>
      <c r="T54" s="4"/>
      <c r="U54" s="4"/>
      <c r="V54" s="4"/>
      <c r="W54" s="4"/>
      <c r="X54" s="4"/>
      <c r="Y54" s="4"/>
      <c r="Z54" s="4"/>
    </row>
    <row r="55">
      <c r="A55" s="51"/>
      <c r="B55" s="47"/>
      <c r="C55" s="47"/>
      <c r="D55" s="47"/>
      <c r="E55" s="4"/>
      <c r="F55" s="4"/>
      <c r="G55" s="4"/>
      <c r="H55" s="4"/>
      <c r="I55" s="4"/>
      <c r="J55" s="4"/>
      <c r="K55" s="4"/>
      <c r="L55" s="4"/>
      <c r="M55" s="4"/>
      <c r="N55" s="4"/>
      <c r="O55" s="4"/>
      <c r="P55" s="4"/>
      <c r="Q55" s="4"/>
      <c r="R55" s="4"/>
      <c r="S55" s="4"/>
      <c r="T55" s="4"/>
      <c r="U55" s="4"/>
      <c r="V55" s="4"/>
      <c r="W55" s="4"/>
      <c r="X55" s="4"/>
      <c r="Y55" s="4"/>
      <c r="Z55" s="4"/>
    </row>
    <row r="56">
      <c r="A56" s="51"/>
      <c r="B56" s="47"/>
      <c r="C56" s="47"/>
      <c r="D56" s="47"/>
      <c r="E56" s="4"/>
      <c r="F56" s="4"/>
      <c r="G56" s="4"/>
      <c r="H56" s="4"/>
      <c r="I56" s="4"/>
      <c r="J56" s="4"/>
      <c r="K56" s="4"/>
      <c r="L56" s="4"/>
      <c r="M56" s="4"/>
      <c r="N56" s="4"/>
      <c r="O56" s="4"/>
      <c r="P56" s="4"/>
      <c r="Q56" s="4"/>
      <c r="R56" s="4"/>
      <c r="S56" s="4"/>
      <c r="T56" s="4"/>
      <c r="U56" s="4"/>
      <c r="V56" s="4"/>
      <c r="W56" s="4"/>
      <c r="X56" s="4"/>
      <c r="Y56" s="4"/>
      <c r="Z56" s="4"/>
    </row>
    <row r="57">
      <c r="A57" s="51"/>
      <c r="B57" s="47"/>
      <c r="C57" s="47"/>
      <c r="D57" s="47"/>
      <c r="E57" s="4"/>
      <c r="F57" s="4"/>
      <c r="G57" s="4"/>
      <c r="H57" s="4"/>
      <c r="I57" s="4"/>
      <c r="J57" s="4"/>
      <c r="K57" s="4"/>
      <c r="L57" s="4"/>
      <c r="M57" s="4"/>
      <c r="N57" s="4"/>
      <c r="O57" s="4"/>
      <c r="P57" s="4"/>
      <c r="Q57" s="4"/>
      <c r="R57" s="4"/>
      <c r="S57" s="4"/>
      <c r="T57" s="4"/>
      <c r="U57" s="4"/>
      <c r="V57" s="4"/>
      <c r="W57" s="4"/>
      <c r="X57" s="4"/>
      <c r="Y57" s="4"/>
      <c r="Z57" s="4"/>
    </row>
    <row r="58">
      <c r="A58" s="51"/>
      <c r="B58" s="47"/>
      <c r="C58" s="47"/>
      <c r="D58" s="47"/>
      <c r="E58" s="4"/>
      <c r="F58" s="4"/>
      <c r="G58" s="4"/>
      <c r="H58" s="4"/>
      <c r="I58" s="4"/>
      <c r="J58" s="4"/>
      <c r="K58" s="4"/>
      <c r="L58" s="4"/>
      <c r="M58" s="4"/>
      <c r="N58" s="4"/>
      <c r="O58" s="4"/>
      <c r="P58" s="4"/>
      <c r="Q58" s="4"/>
      <c r="R58" s="4"/>
      <c r="S58" s="4"/>
      <c r="T58" s="4"/>
      <c r="U58" s="4"/>
      <c r="V58" s="4"/>
      <c r="W58" s="4"/>
      <c r="X58" s="4"/>
      <c r="Y58" s="4"/>
      <c r="Z58" s="4"/>
    </row>
    <row r="59">
      <c r="A59" s="51"/>
      <c r="B59" s="47"/>
      <c r="C59" s="47"/>
      <c r="D59" s="47"/>
      <c r="E59" s="4"/>
      <c r="F59" s="4"/>
      <c r="G59" s="4"/>
      <c r="H59" s="4"/>
      <c r="I59" s="4"/>
      <c r="J59" s="4"/>
      <c r="K59" s="4"/>
      <c r="L59" s="4"/>
      <c r="M59" s="4"/>
      <c r="N59" s="4"/>
      <c r="O59" s="4"/>
      <c r="P59" s="4"/>
      <c r="Q59" s="4"/>
      <c r="R59" s="4"/>
      <c r="S59" s="4"/>
      <c r="T59" s="4"/>
      <c r="U59" s="4"/>
      <c r="V59" s="4"/>
      <c r="W59" s="4"/>
      <c r="X59" s="4"/>
      <c r="Y59" s="4"/>
      <c r="Z59" s="4"/>
    </row>
    <row r="60">
      <c r="A60" s="51"/>
      <c r="B60" s="47"/>
      <c r="C60" s="47"/>
      <c r="D60" s="47"/>
      <c r="E60" s="4"/>
      <c r="F60" s="4"/>
      <c r="G60" s="4"/>
      <c r="H60" s="4"/>
      <c r="I60" s="4"/>
      <c r="J60" s="4"/>
      <c r="K60" s="4"/>
      <c r="L60" s="4"/>
      <c r="M60" s="4"/>
      <c r="N60" s="4"/>
      <c r="O60" s="4"/>
      <c r="P60" s="4"/>
      <c r="Q60" s="4"/>
      <c r="R60" s="4"/>
      <c r="S60" s="4"/>
      <c r="T60" s="4"/>
      <c r="U60" s="4"/>
      <c r="V60" s="4"/>
      <c r="W60" s="4"/>
      <c r="X60" s="4"/>
      <c r="Y60" s="4"/>
      <c r="Z60" s="4"/>
    </row>
    <row r="61">
      <c r="A61" s="51"/>
      <c r="B61" s="47"/>
      <c r="C61" s="47"/>
      <c r="D61" s="47"/>
      <c r="E61" s="4"/>
      <c r="F61" s="4"/>
      <c r="G61" s="4"/>
      <c r="H61" s="4"/>
      <c r="I61" s="4"/>
      <c r="J61" s="4"/>
      <c r="K61" s="4"/>
      <c r="L61" s="4"/>
      <c r="M61" s="4"/>
      <c r="N61" s="4"/>
      <c r="O61" s="4"/>
      <c r="P61" s="4"/>
      <c r="Q61" s="4"/>
      <c r="R61" s="4"/>
      <c r="S61" s="4"/>
      <c r="T61" s="4"/>
      <c r="U61" s="4"/>
      <c r="V61" s="4"/>
      <c r="W61" s="4"/>
      <c r="X61" s="4"/>
      <c r="Y61" s="4"/>
      <c r="Z61" s="4"/>
    </row>
    <row r="62">
      <c r="A62" s="51"/>
      <c r="B62" s="47"/>
      <c r="C62" s="47"/>
      <c r="D62" s="47"/>
      <c r="E62" s="4"/>
      <c r="F62" s="4"/>
      <c r="G62" s="4"/>
      <c r="H62" s="4"/>
      <c r="I62" s="4"/>
      <c r="J62" s="4"/>
      <c r="K62" s="4"/>
      <c r="L62" s="4"/>
      <c r="M62" s="4"/>
      <c r="N62" s="4"/>
      <c r="O62" s="4"/>
      <c r="P62" s="4"/>
      <c r="Q62" s="4"/>
      <c r="R62" s="4"/>
      <c r="S62" s="4"/>
      <c r="T62" s="4"/>
      <c r="U62" s="4"/>
      <c r="V62" s="4"/>
      <c r="W62" s="4"/>
      <c r="X62" s="4"/>
      <c r="Y62" s="4"/>
      <c r="Z62" s="4"/>
    </row>
    <row r="63">
      <c r="A63" s="51"/>
      <c r="B63" s="47"/>
      <c r="C63" s="47"/>
      <c r="D63" s="47"/>
      <c r="E63" s="4"/>
      <c r="F63" s="4"/>
      <c r="G63" s="4"/>
      <c r="H63" s="4"/>
      <c r="I63" s="4"/>
      <c r="J63" s="4"/>
      <c r="K63" s="4"/>
      <c r="L63" s="4"/>
      <c r="M63" s="4"/>
      <c r="N63" s="4"/>
      <c r="O63" s="4"/>
      <c r="P63" s="4"/>
      <c r="Q63" s="4"/>
      <c r="R63" s="4"/>
      <c r="S63" s="4"/>
      <c r="T63" s="4"/>
      <c r="U63" s="4"/>
      <c r="V63" s="4"/>
      <c r="W63" s="4"/>
      <c r="X63" s="4"/>
      <c r="Y63" s="4"/>
      <c r="Z63" s="4"/>
    </row>
    <row r="64">
      <c r="A64" s="51"/>
      <c r="B64" s="47"/>
      <c r="C64" s="47"/>
      <c r="D64" s="47"/>
      <c r="E64" s="4"/>
      <c r="F64" s="4"/>
      <c r="G64" s="4"/>
      <c r="H64" s="4"/>
      <c r="I64" s="4"/>
      <c r="J64" s="4"/>
      <c r="K64" s="4"/>
      <c r="L64" s="4"/>
      <c r="M64" s="4"/>
      <c r="N64" s="4"/>
      <c r="O64" s="4"/>
      <c r="P64" s="4"/>
      <c r="Q64" s="4"/>
      <c r="R64" s="4"/>
      <c r="S64" s="4"/>
      <c r="T64" s="4"/>
      <c r="U64" s="4"/>
      <c r="V64" s="4"/>
      <c r="W64" s="4"/>
      <c r="X64" s="4"/>
      <c r="Y64" s="4"/>
      <c r="Z64" s="4"/>
    </row>
    <row r="65">
      <c r="A65" s="51"/>
      <c r="B65" s="47"/>
      <c r="C65" s="47"/>
      <c r="D65" s="47"/>
      <c r="E65" s="4"/>
      <c r="F65" s="4"/>
      <c r="G65" s="4"/>
      <c r="H65" s="4"/>
      <c r="I65" s="4"/>
      <c r="J65" s="4"/>
      <c r="K65" s="4"/>
      <c r="L65" s="4"/>
      <c r="M65" s="4"/>
      <c r="N65" s="4"/>
      <c r="O65" s="4"/>
      <c r="P65" s="4"/>
      <c r="Q65" s="4"/>
      <c r="R65" s="4"/>
      <c r="S65" s="4"/>
      <c r="T65" s="4"/>
      <c r="U65" s="4"/>
      <c r="V65" s="4"/>
      <c r="W65" s="4"/>
      <c r="X65" s="4"/>
      <c r="Y65" s="4"/>
      <c r="Z65" s="4"/>
    </row>
    <row r="66">
      <c r="A66" s="51"/>
      <c r="B66" s="47"/>
      <c r="C66" s="47"/>
      <c r="D66" s="47"/>
      <c r="E66" s="4"/>
      <c r="F66" s="4"/>
      <c r="G66" s="4"/>
      <c r="H66" s="4"/>
      <c r="I66" s="4"/>
      <c r="J66" s="4"/>
      <c r="K66" s="4"/>
      <c r="L66" s="4"/>
      <c r="M66" s="4"/>
      <c r="N66" s="4"/>
      <c r="O66" s="4"/>
      <c r="P66" s="4"/>
      <c r="Q66" s="4"/>
      <c r="R66" s="4"/>
      <c r="S66" s="4"/>
      <c r="T66" s="4"/>
      <c r="U66" s="4"/>
      <c r="V66" s="4"/>
      <c r="W66" s="4"/>
      <c r="X66" s="4"/>
      <c r="Y66" s="4"/>
      <c r="Z66" s="4"/>
    </row>
    <row r="67">
      <c r="A67" s="51"/>
      <c r="B67" s="47"/>
      <c r="C67" s="47"/>
      <c r="D67" s="47"/>
      <c r="E67" s="4"/>
      <c r="F67" s="4"/>
      <c r="G67" s="4"/>
      <c r="H67" s="4"/>
      <c r="I67" s="4"/>
      <c r="J67" s="4"/>
      <c r="K67" s="4"/>
      <c r="L67" s="4"/>
      <c r="M67" s="4"/>
      <c r="N67" s="4"/>
      <c r="O67" s="4"/>
      <c r="P67" s="4"/>
      <c r="Q67" s="4"/>
      <c r="R67" s="4"/>
      <c r="S67" s="4"/>
      <c r="T67" s="4"/>
      <c r="U67" s="4"/>
      <c r="V67" s="4"/>
      <c r="W67" s="4"/>
      <c r="X67" s="4"/>
      <c r="Y67" s="4"/>
      <c r="Z67" s="4"/>
    </row>
    <row r="68">
      <c r="A68" s="51"/>
      <c r="B68" s="47"/>
      <c r="C68" s="47"/>
      <c r="D68" s="47"/>
      <c r="E68" s="4"/>
      <c r="F68" s="4"/>
      <c r="G68" s="4"/>
      <c r="H68" s="4"/>
      <c r="I68" s="4"/>
      <c r="J68" s="4"/>
      <c r="K68" s="4"/>
      <c r="L68" s="4"/>
      <c r="M68" s="4"/>
      <c r="N68" s="4"/>
      <c r="O68" s="4"/>
      <c r="P68" s="4"/>
      <c r="Q68" s="4"/>
      <c r="R68" s="4"/>
      <c r="S68" s="4"/>
      <c r="T68" s="4"/>
      <c r="U68" s="4"/>
      <c r="V68" s="4"/>
      <c r="W68" s="4"/>
      <c r="X68" s="4"/>
      <c r="Y68" s="4"/>
      <c r="Z68" s="4"/>
    </row>
    <row r="69">
      <c r="A69" s="51"/>
      <c r="B69" s="47"/>
      <c r="C69" s="47"/>
      <c r="D69" s="47"/>
      <c r="E69" s="4"/>
      <c r="F69" s="4"/>
      <c r="G69" s="4"/>
      <c r="H69" s="4"/>
      <c r="I69" s="4"/>
      <c r="J69" s="4"/>
      <c r="K69" s="4"/>
      <c r="L69" s="4"/>
      <c r="M69" s="4"/>
      <c r="N69" s="4"/>
      <c r="O69" s="4"/>
      <c r="P69" s="4"/>
      <c r="Q69" s="4"/>
      <c r="R69" s="4"/>
      <c r="S69" s="4"/>
      <c r="T69" s="4"/>
      <c r="U69" s="4"/>
      <c r="V69" s="4"/>
      <c r="W69" s="4"/>
      <c r="X69" s="4"/>
      <c r="Y69" s="4"/>
      <c r="Z69" s="4"/>
    </row>
    <row r="70">
      <c r="A70" s="51"/>
      <c r="B70" s="47"/>
      <c r="C70" s="47"/>
      <c r="D70" s="47"/>
      <c r="E70" s="4"/>
      <c r="F70" s="4"/>
      <c r="G70" s="4"/>
      <c r="H70" s="4"/>
      <c r="I70" s="4"/>
      <c r="J70" s="4"/>
      <c r="K70" s="4"/>
      <c r="L70" s="4"/>
      <c r="M70" s="4"/>
      <c r="N70" s="4"/>
      <c r="O70" s="4"/>
      <c r="P70" s="4"/>
      <c r="Q70" s="4"/>
      <c r="R70" s="4"/>
      <c r="S70" s="4"/>
      <c r="T70" s="4"/>
      <c r="U70" s="4"/>
      <c r="V70" s="4"/>
      <c r="W70" s="4"/>
      <c r="X70" s="4"/>
      <c r="Y70" s="4"/>
      <c r="Z70" s="4"/>
    </row>
    <row r="71">
      <c r="A71" s="51"/>
      <c r="B71" s="47"/>
      <c r="C71" s="47"/>
      <c r="D71" s="47"/>
      <c r="E71" s="4"/>
      <c r="F71" s="4"/>
      <c r="G71" s="4"/>
      <c r="H71" s="4"/>
      <c r="I71" s="4"/>
      <c r="J71" s="4"/>
      <c r="K71" s="4"/>
      <c r="L71" s="4"/>
      <c r="M71" s="4"/>
      <c r="N71" s="4"/>
      <c r="O71" s="4"/>
      <c r="P71" s="4"/>
      <c r="Q71" s="4"/>
      <c r="R71" s="4"/>
      <c r="S71" s="4"/>
      <c r="T71" s="4"/>
      <c r="U71" s="4"/>
      <c r="V71" s="4"/>
      <c r="W71" s="4"/>
      <c r="X71" s="4"/>
      <c r="Y71" s="4"/>
      <c r="Z71" s="4"/>
    </row>
    <row r="72">
      <c r="A72" s="51"/>
      <c r="B72" s="47"/>
      <c r="C72" s="47"/>
      <c r="D72" s="47"/>
      <c r="E72" s="4"/>
      <c r="F72" s="4"/>
      <c r="G72" s="4"/>
      <c r="H72" s="4"/>
      <c r="I72" s="4"/>
      <c r="J72" s="4"/>
      <c r="K72" s="4"/>
      <c r="L72" s="4"/>
      <c r="M72" s="4"/>
      <c r="N72" s="4"/>
      <c r="O72" s="4"/>
      <c r="P72" s="4"/>
      <c r="Q72" s="4"/>
      <c r="R72" s="4"/>
      <c r="S72" s="4"/>
      <c r="T72" s="4"/>
      <c r="U72" s="4"/>
      <c r="V72" s="4"/>
      <c r="W72" s="4"/>
      <c r="X72" s="4"/>
      <c r="Y72" s="4"/>
      <c r="Z72" s="4"/>
    </row>
    <row r="73">
      <c r="A73" s="51"/>
      <c r="B73" s="47"/>
      <c r="C73" s="47"/>
      <c r="D73" s="47"/>
      <c r="E73" s="4"/>
      <c r="F73" s="4"/>
      <c r="G73" s="4"/>
      <c r="H73" s="4"/>
      <c r="I73" s="4"/>
      <c r="J73" s="4"/>
      <c r="K73" s="4"/>
      <c r="L73" s="4"/>
      <c r="M73" s="4"/>
      <c r="N73" s="4"/>
      <c r="O73" s="4"/>
      <c r="P73" s="4"/>
      <c r="Q73" s="4"/>
      <c r="R73" s="4"/>
      <c r="S73" s="4"/>
      <c r="T73" s="4"/>
      <c r="U73" s="4"/>
      <c r="V73" s="4"/>
      <c r="W73" s="4"/>
      <c r="X73" s="4"/>
      <c r="Y73" s="4"/>
      <c r="Z73" s="4"/>
    </row>
    <row r="74">
      <c r="A74" s="51"/>
      <c r="B74" s="47"/>
      <c r="C74" s="47"/>
      <c r="D74" s="47"/>
      <c r="E74" s="4"/>
      <c r="F74" s="4"/>
      <c r="G74" s="4"/>
      <c r="H74" s="4"/>
      <c r="I74" s="4"/>
      <c r="J74" s="4"/>
      <c r="K74" s="4"/>
      <c r="L74" s="4"/>
      <c r="M74" s="4"/>
      <c r="N74" s="4"/>
      <c r="O74" s="4"/>
      <c r="P74" s="4"/>
      <c r="Q74" s="4"/>
      <c r="R74" s="4"/>
      <c r="S74" s="4"/>
      <c r="T74" s="4"/>
      <c r="U74" s="4"/>
      <c r="V74" s="4"/>
      <c r="W74" s="4"/>
      <c r="X74" s="4"/>
      <c r="Y74" s="4"/>
      <c r="Z74" s="4"/>
    </row>
    <row r="75">
      <c r="A75" s="51"/>
      <c r="B75" s="47"/>
      <c r="C75" s="47"/>
      <c r="D75" s="47"/>
      <c r="E75" s="4"/>
      <c r="F75" s="4"/>
      <c r="G75" s="4"/>
      <c r="H75" s="4"/>
      <c r="I75" s="4"/>
      <c r="J75" s="4"/>
      <c r="K75" s="4"/>
      <c r="L75" s="4"/>
      <c r="M75" s="4"/>
      <c r="N75" s="4"/>
      <c r="O75" s="4"/>
      <c r="P75" s="4"/>
      <c r="Q75" s="4"/>
      <c r="R75" s="4"/>
      <c r="S75" s="4"/>
      <c r="T75" s="4"/>
      <c r="U75" s="4"/>
      <c r="V75" s="4"/>
      <c r="W75" s="4"/>
      <c r="X75" s="4"/>
      <c r="Y75" s="4"/>
      <c r="Z75" s="4"/>
    </row>
    <row r="76">
      <c r="A76" s="51"/>
      <c r="B76" s="47"/>
      <c r="C76" s="47"/>
      <c r="D76" s="47"/>
      <c r="E76" s="4"/>
      <c r="F76" s="4"/>
      <c r="G76" s="4"/>
      <c r="H76" s="4"/>
      <c r="I76" s="4"/>
      <c r="J76" s="4"/>
      <c r="K76" s="4"/>
      <c r="L76" s="4"/>
      <c r="M76" s="4"/>
      <c r="N76" s="4"/>
      <c r="O76" s="4"/>
      <c r="P76" s="4"/>
      <c r="Q76" s="4"/>
      <c r="R76" s="4"/>
      <c r="S76" s="4"/>
      <c r="T76" s="4"/>
      <c r="U76" s="4"/>
      <c r="V76" s="4"/>
      <c r="W76" s="4"/>
      <c r="X76" s="4"/>
      <c r="Y76" s="4"/>
      <c r="Z76" s="4"/>
    </row>
    <row r="77">
      <c r="A77" s="51"/>
      <c r="B77" s="47"/>
      <c r="C77" s="47"/>
      <c r="D77" s="47"/>
      <c r="E77" s="4"/>
      <c r="F77" s="4"/>
      <c r="G77" s="4"/>
      <c r="H77" s="4"/>
      <c r="I77" s="4"/>
      <c r="J77" s="4"/>
      <c r="K77" s="4"/>
      <c r="L77" s="4"/>
      <c r="M77" s="4"/>
      <c r="N77" s="4"/>
      <c r="O77" s="4"/>
      <c r="P77" s="4"/>
      <c r="Q77" s="4"/>
      <c r="R77" s="4"/>
      <c r="S77" s="4"/>
      <c r="T77" s="4"/>
      <c r="U77" s="4"/>
      <c r="V77" s="4"/>
      <c r="W77" s="4"/>
      <c r="X77" s="4"/>
      <c r="Y77" s="4"/>
      <c r="Z77" s="4"/>
    </row>
    <row r="78">
      <c r="A78" s="51"/>
      <c r="B78" s="47"/>
      <c r="C78" s="47"/>
      <c r="D78" s="47"/>
      <c r="E78" s="4"/>
      <c r="F78" s="4"/>
      <c r="G78" s="4"/>
      <c r="H78" s="4"/>
      <c r="I78" s="4"/>
      <c r="J78" s="4"/>
      <c r="K78" s="4"/>
      <c r="L78" s="4"/>
      <c r="M78" s="4"/>
      <c r="N78" s="4"/>
      <c r="O78" s="4"/>
      <c r="P78" s="4"/>
      <c r="Q78" s="4"/>
      <c r="R78" s="4"/>
      <c r="S78" s="4"/>
      <c r="T78" s="4"/>
      <c r="U78" s="4"/>
      <c r="V78" s="4"/>
      <c r="W78" s="4"/>
      <c r="X78" s="4"/>
      <c r="Y78" s="4"/>
      <c r="Z78" s="4"/>
    </row>
    <row r="79">
      <c r="A79" s="51"/>
      <c r="B79" s="47"/>
      <c r="C79" s="47"/>
      <c r="D79" s="47"/>
      <c r="E79" s="4"/>
      <c r="F79" s="4"/>
      <c r="G79" s="4"/>
      <c r="H79" s="4"/>
      <c r="I79" s="4"/>
      <c r="J79" s="4"/>
      <c r="K79" s="4"/>
      <c r="L79" s="4"/>
      <c r="M79" s="4"/>
      <c r="N79" s="4"/>
      <c r="O79" s="4"/>
      <c r="P79" s="4"/>
      <c r="Q79" s="4"/>
      <c r="R79" s="4"/>
      <c r="S79" s="4"/>
      <c r="T79" s="4"/>
      <c r="U79" s="4"/>
      <c r="V79" s="4"/>
      <c r="W79" s="4"/>
      <c r="X79" s="4"/>
      <c r="Y79" s="4"/>
      <c r="Z79" s="4"/>
    </row>
    <row r="80">
      <c r="A80" s="51"/>
      <c r="B80" s="47"/>
      <c r="C80" s="47"/>
      <c r="D80" s="47"/>
      <c r="E80" s="4"/>
      <c r="F80" s="4"/>
      <c r="G80" s="4"/>
      <c r="H80" s="4"/>
      <c r="I80" s="4"/>
      <c r="J80" s="4"/>
      <c r="K80" s="4"/>
      <c r="L80" s="4"/>
      <c r="M80" s="4"/>
      <c r="N80" s="4"/>
      <c r="O80" s="4"/>
      <c r="P80" s="4"/>
      <c r="Q80" s="4"/>
      <c r="R80" s="4"/>
      <c r="S80" s="4"/>
      <c r="T80" s="4"/>
      <c r="U80" s="4"/>
      <c r="V80" s="4"/>
      <c r="W80" s="4"/>
      <c r="X80" s="4"/>
      <c r="Y80" s="4"/>
      <c r="Z80" s="4"/>
    </row>
    <row r="81">
      <c r="A81" s="51"/>
      <c r="B81" s="47"/>
      <c r="C81" s="47"/>
      <c r="D81" s="47"/>
      <c r="E81" s="4"/>
      <c r="F81" s="4"/>
      <c r="G81" s="4"/>
      <c r="H81" s="4"/>
      <c r="I81" s="4"/>
      <c r="J81" s="4"/>
      <c r="K81" s="4"/>
      <c r="L81" s="4"/>
      <c r="M81" s="4"/>
      <c r="N81" s="4"/>
      <c r="O81" s="4"/>
      <c r="P81" s="4"/>
      <c r="Q81" s="4"/>
      <c r="R81" s="4"/>
      <c r="S81" s="4"/>
      <c r="T81" s="4"/>
      <c r="U81" s="4"/>
      <c r="V81" s="4"/>
      <c r="W81" s="4"/>
      <c r="X81" s="4"/>
      <c r="Y81" s="4"/>
      <c r="Z81" s="4"/>
    </row>
    <row r="82">
      <c r="A82" s="51"/>
      <c r="B82" s="47"/>
      <c r="C82" s="47"/>
      <c r="D82" s="47"/>
      <c r="E82" s="4"/>
      <c r="F82" s="4"/>
      <c r="G82" s="4"/>
      <c r="H82" s="4"/>
      <c r="I82" s="4"/>
      <c r="J82" s="4"/>
      <c r="K82" s="4"/>
      <c r="L82" s="4"/>
      <c r="M82" s="4"/>
      <c r="N82" s="4"/>
      <c r="O82" s="4"/>
      <c r="P82" s="4"/>
      <c r="Q82" s="4"/>
      <c r="R82" s="4"/>
      <c r="S82" s="4"/>
      <c r="T82" s="4"/>
      <c r="U82" s="4"/>
      <c r="V82" s="4"/>
      <c r="W82" s="4"/>
      <c r="X82" s="4"/>
      <c r="Y82" s="4"/>
      <c r="Z82" s="4"/>
    </row>
    <row r="83">
      <c r="A83" s="51"/>
      <c r="B83" s="47"/>
      <c r="C83" s="47"/>
      <c r="D83" s="47"/>
      <c r="E83" s="4"/>
      <c r="F83" s="4"/>
      <c r="G83" s="4"/>
      <c r="H83" s="4"/>
      <c r="I83" s="4"/>
      <c r="J83" s="4"/>
      <c r="K83" s="4"/>
      <c r="L83" s="4"/>
      <c r="M83" s="4"/>
      <c r="N83" s="4"/>
      <c r="O83" s="4"/>
      <c r="P83" s="4"/>
      <c r="Q83" s="4"/>
      <c r="R83" s="4"/>
      <c r="S83" s="4"/>
      <c r="T83" s="4"/>
      <c r="U83" s="4"/>
      <c r="V83" s="4"/>
      <c r="W83" s="4"/>
      <c r="X83" s="4"/>
      <c r="Y83" s="4"/>
      <c r="Z83" s="4"/>
    </row>
    <row r="84">
      <c r="A84" s="51"/>
      <c r="B84" s="47"/>
      <c r="C84" s="47"/>
      <c r="D84" s="47"/>
      <c r="E84" s="4"/>
      <c r="F84" s="4"/>
      <c r="G84" s="4"/>
      <c r="H84" s="4"/>
      <c r="I84" s="4"/>
      <c r="J84" s="4"/>
      <c r="K84" s="4"/>
      <c r="L84" s="4"/>
      <c r="M84" s="4"/>
      <c r="N84" s="4"/>
      <c r="O84" s="4"/>
      <c r="P84" s="4"/>
      <c r="Q84" s="4"/>
      <c r="R84" s="4"/>
      <c r="S84" s="4"/>
      <c r="T84" s="4"/>
      <c r="U84" s="4"/>
      <c r="V84" s="4"/>
      <c r="W84" s="4"/>
      <c r="X84" s="4"/>
      <c r="Y84" s="4"/>
      <c r="Z84" s="4"/>
    </row>
    <row r="85">
      <c r="A85" s="51"/>
      <c r="B85" s="47"/>
      <c r="C85" s="47"/>
      <c r="D85" s="47"/>
      <c r="E85" s="4"/>
      <c r="F85" s="4"/>
      <c r="G85" s="4"/>
      <c r="H85" s="4"/>
      <c r="I85" s="4"/>
      <c r="J85" s="4"/>
      <c r="K85" s="4"/>
      <c r="L85" s="4"/>
      <c r="M85" s="4"/>
      <c r="N85" s="4"/>
      <c r="O85" s="4"/>
      <c r="P85" s="4"/>
      <c r="Q85" s="4"/>
      <c r="R85" s="4"/>
      <c r="S85" s="4"/>
      <c r="T85" s="4"/>
      <c r="U85" s="4"/>
      <c r="V85" s="4"/>
      <c r="W85" s="4"/>
      <c r="X85" s="4"/>
      <c r="Y85" s="4"/>
      <c r="Z85" s="4"/>
    </row>
    <row r="86">
      <c r="A86" s="51"/>
      <c r="B86" s="47"/>
      <c r="C86" s="47"/>
      <c r="D86" s="47"/>
      <c r="E86" s="4"/>
      <c r="F86" s="4"/>
      <c r="G86" s="4"/>
      <c r="H86" s="4"/>
      <c r="I86" s="4"/>
      <c r="J86" s="4"/>
      <c r="K86" s="4"/>
      <c r="L86" s="4"/>
      <c r="M86" s="4"/>
      <c r="N86" s="4"/>
      <c r="O86" s="4"/>
      <c r="P86" s="4"/>
      <c r="Q86" s="4"/>
      <c r="R86" s="4"/>
      <c r="S86" s="4"/>
      <c r="T86" s="4"/>
      <c r="U86" s="4"/>
      <c r="V86" s="4"/>
      <c r="W86" s="4"/>
      <c r="X86" s="4"/>
      <c r="Y86" s="4"/>
      <c r="Z86" s="4"/>
    </row>
    <row r="87">
      <c r="A87" s="51"/>
      <c r="B87" s="47"/>
      <c r="C87" s="47"/>
      <c r="D87" s="47"/>
      <c r="E87" s="4"/>
      <c r="F87" s="4"/>
      <c r="G87" s="4"/>
      <c r="H87" s="4"/>
      <c r="I87" s="4"/>
      <c r="J87" s="4"/>
      <c r="K87" s="4"/>
      <c r="L87" s="4"/>
      <c r="M87" s="4"/>
      <c r="N87" s="4"/>
      <c r="O87" s="4"/>
      <c r="P87" s="4"/>
      <c r="Q87" s="4"/>
      <c r="R87" s="4"/>
      <c r="S87" s="4"/>
      <c r="T87" s="4"/>
      <c r="U87" s="4"/>
      <c r="V87" s="4"/>
      <c r="W87" s="4"/>
      <c r="X87" s="4"/>
      <c r="Y87" s="4"/>
      <c r="Z87" s="4"/>
    </row>
    <row r="88">
      <c r="A88" s="51"/>
      <c r="B88" s="47"/>
      <c r="C88" s="47"/>
      <c r="D88" s="47"/>
      <c r="E88" s="4"/>
      <c r="F88" s="4"/>
      <c r="G88" s="4"/>
      <c r="H88" s="4"/>
      <c r="I88" s="4"/>
      <c r="J88" s="4"/>
      <c r="K88" s="4"/>
      <c r="L88" s="4"/>
      <c r="M88" s="4"/>
      <c r="N88" s="4"/>
      <c r="O88" s="4"/>
      <c r="P88" s="4"/>
      <c r="Q88" s="4"/>
      <c r="R88" s="4"/>
      <c r="S88" s="4"/>
      <c r="T88" s="4"/>
      <c r="U88" s="4"/>
      <c r="V88" s="4"/>
      <c r="W88" s="4"/>
      <c r="X88" s="4"/>
      <c r="Y88" s="4"/>
      <c r="Z88" s="4"/>
    </row>
    <row r="89">
      <c r="A89" s="51"/>
      <c r="B89" s="47"/>
      <c r="C89" s="47"/>
      <c r="D89" s="47"/>
      <c r="E89" s="4"/>
      <c r="F89" s="4"/>
      <c r="G89" s="4"/>
      <c r="H89" s="4"/>
      <c r="I89" s="4"/>
      <c r="J89" s="4"/>
      <c r="K89" s="4"/>
      <c r="L89" s="4"/>
      <c r="M89" s="4"/>
      <c r="N89" s="4"/>
      <c r="O89" s="4"/>
      <c r="P89" s="4"/>
      <c r="Q89" s="4"/>
      <c r="R89" s="4"/>
      <c r="S89" s="4"/>
      <c r="T89" s="4"/>
      <c r="U89" s="4"/>
      <c r="V89" s="4"/>
      <c r="W89" s="4"/>
      <c r="X89" s="4"/>
      <c r="Y89" s="4"/>
      <c r="Z89" s="4"/>
    </row>
    <row r="90">
      <c r="A90" s="51"/>
      <c r="B90" s="47"/>
      <c r="C90" s="47"/>
      <c r="D90" s="47"/>
      <c r="E90" s="4"/>
      <c r="F90" s="4"/>
      <c r="G90" s="4"/>
      <c r="H90" s="4"/>
      <c r="I90" s="4"/>
      <c r="J90" s="4"/>
      <c r="K90" s="4"/>
      <c r="L90" s="4"/>
      <c r="M90" s="4"/>
      <c r="N90" s="4"/>
      <c r="O90" s="4"/>
      <c r="P90" s="4"/>
      <c r="Q90" s="4"/>
      <c r="R90" s="4"/>
      <c r="S90" s="4"/>
      <c r="T90" s="4"/>
      <c r="U90" s="4"/>
      <c r="V90" s="4"/>
      <c r="W90" s="4"/>
      <c r="X90" s="4"/>
      <c r="Y90" s="4"/>
      <c r="Z90" s="4"/>
    </row>
    <row r="91">
      <c r="A91" s="51"/>
      <c r="B91" s="47"/>
      <c r="C91" s="47"/>
      <c r="D91" s="47"/>
      <c r="E91" s="4"/>
      <c r="F91" s="4"/>
      <c r="G91" s="4"/>
      <c r="H91" s="4"/>
      <c r="I91" s="4"/>
      <c r="J91" s="4"/>
      <c r="K91" s="4"/>
      <c r="L91" s="4"/>
      <c r="M91" s="4"/>
      <c r="N91" s="4"/>
      <c r="O91" s="4"/>
      <c r="P91" s="4"/>
      <c r="Q91" s="4"/>
      <c r="R91" s="4"/>
      <c r="S91" s="4"/>
      <c r="T91" s="4"/>
      <c r="U91" s="4"/>
      <c r="V91" s="4"/>
      <c r="W91" s="4"/>
      <c r="X91" s="4"/>
      <c r="Y91" s="4"/>
      <c r="Z91" s="4"/>
    </row>
    <row r="92">
      <c r="A92" s="51"/>
      <c r="B92" s="47"/>
      <c r="C92" s="47"/>
      <c r="D92" s="47"/>
      <c r="E92" s="4"/>
      <c r="F92" s="4"/>
      <c r="G92" s="4"/>
      <c r="H92" s="4"/>
      <c r="I92" s="4"/>
      <c r="J92" s="4"/>
      <c r="K92" s="4"/>
      <c r="L92" s="4"/>
      <c r="M92" s="4"/>
      <c r="N92" s="4"/>
      <c r="O92" s="4"/>
      <c r="P92" s="4"/>
      <c r="Q92" s="4"/>
      <c r="R92" s="4"/>
      <c r="S92" s="4"/>
      <c r="T92" s="4"/>
      <c r="U92" s="4"/>
      <c r="V92" s="4"/>
      <c r="W92" s="4"/>
      <c r="X92" s="4"/>
      <c r="Y92" s="4"/>
      <c r="Z92" s="4"/>
    </row>
    <row r="93">
      <c r="A93" s="51"/>
      <c r="B93" s="47"/>
      <c r="C93" s="47"/>
      <c r="D93" s="47"/>
      <c r="E93" s="4"/>
      <c r="F93" s="4"/>
      <c r="G93" s="4"/>
      <c r="H93" s="4"/>
      <c r="I93" s="4"/>
      <c r="J93" s="4"/>
      <c r="K93" s="4"/>
      <c r="L93" s="4"/>
      <c r="M93" s="4"/>
      <c r="N93" s="4"/>
      <c r="O93" s="4"/>
      <c r="P93" s="4"/>
      <c r="Q93" s="4"/>
      <c r="R93" s="4"/>
      <c r="S93" s="4"/>
      <c r="T93" s="4"/>
      <c r="U93" s="4"/>
      <c r="V93" s="4"/>
      <c r="W93" s="4"/>
      <c r="X93" s="4"/>
      <c r="Y93" s="4"/>
      <c r="Z93" s="4"/>
    </row>
    <row r="94">
      <c r="A94" s="51"/>
      <c r="B94" s="47"/>
      <c r="C94" s="47"/>
      <c r="D94" s="47"/>
      <c r="E94" s="4"/>
      <c r="F94" s="4"/>
      <c r="G94" s="4"/>
      <c r="H94" s="4"/>
      <c r="I94" s="4"/>
      <c r="J94" s="4"/>
      <c r="K94" s="4"/>
      <c r="L94" s="4"/>
      <c r="M94" s="4"/>
      <c r="N94" s="4"/>
      <c r="O94" s="4"/>
      <c r="P94" s="4"/>
      <c r="Q94" s="4"/>
      <c r="R94" s="4"/>
      <c r="S94" s="4"/>
      <c r="T94" s="4"/>
      <c r="U94" s="4"/>
      <c r="V94" s="4"/>
      <c r="W94" s="4"/>
      <c r="X94" s="4"/>
      <c r="Y94" s="4"/>
      <c r="Z94" s="4"/>
    </row>
    <row r="95">
      <c r="A95" s="51"/>
      <c r="B95" s="47"/>
      <c r="C95" s="47"/>
      <c r="D95" s="47"/>
      <c r="E95" s="4"/>
      <c r="F95" s="4"/>
      <c r="G95" s="4"/>
      <c r="H95" s="4"/>
      <c r="I95" s="4"/>
      <c r="J95" s="4"/>
      <c r="K95" s="4"/>
      <c r="L95" s="4"/>
      <c r="M95" s="4"/>
      <c r="N95" s="4"/>
      <c r="O95" s="4"/>
      <c r="P95" s="4"/>
      <c r="Q95" s="4"/>
      <c r="R95" s="4"/>
      <c r="S95" s="4"/>
      <c r="T95" s="4"/>
      <c r="U95" s="4"/>
      <c r="V95" s="4"/>
      <c r="W95" s="4"/>
      <c r="X95" s="4"/>
      <c r="Y95" s="4"/>
      <c r="Z95" s="4"/>
    </row>
    <row r="96">
      <c r="A96" s="51"/>
      <c r="B96" s="47"/>
      <c r="C96" s="47"/>
      <c r="D96" s="47"/>
      <c r="E96" s="4"/>
      <c r="F96" s="4"/>
      <c r="G96" s="4"/>
      <c r="H96" s="4"/>
      <c r="I96" s="4"/>
      <c r="J96" s="4"/>
      <c r="K96" s="4"/>
      <c r="L96" s="4"/>
      <c r="M96" s="4"/>
      <c r="N96" s="4"/>
      <c r="O96" s="4"/>
      <c r="P96" s="4"/>
      <c r="Q96" s="4"/>
      <c r="R96" s="4"/>
      <c r="S96" s="4"/>
      <c r="T96" s="4"/>
      <c r="U96" s="4"/>
      <c r="V96" s="4"/>
      <c r="W96" s="4"/>
      <c r="X96" s="4"/>
      <c r="Y96" s="4"/>
      <c r="Z96" s="4"/>
    </row>
    <row r="97">
      <c r="A97" s="51"/>
      <c r="B97" s="47"/>
      <c r="C97" s="47"/>
      <c r="D97" s="47"/>
      <c r="E97" s="4"/>
      <c r="F97" s="4"/>
      <c r="G97" s="4"/>
      <c r="H97" s="4"/>
      <c r="I97" s="4"/>
      <c r="J97" s="4"/>
      <c r="K97" s="4"/>
      <c r="L97" s="4"/>
      <c r="M97" s="4"/>
      <c r="N97" s="4"/>
      <c r="O97" s="4"/>
      <c r="P97" s="4"/>
      <c r="Q97" s="4"/>
      <c r="R97" s="4"/>
      <c r="S97" s="4"/>
      <c r="T97" s="4"/>
      <c r="U97" s="4"/>
      <c r="V97" s="4"/>
      <c r="W97" s="4"/>
      <c r="X97" s="4"/>
      <c r="Y97" s="4"/>
      <c r="Z97" s="4"/>
    </row>
    <row r="98">
      <c r="A98" s="51"/>
      <c r="B98" s="47"/>
      <c r="C98" s="47"/>
      <c r="D98" s="47"/>
      <c r="E98" s="4"/>
      <c r="F98" s="4"/>
      <c r="G98" s="4"/>
      <c r="H98" s="4"/>
      <c r="I98" s="4"/>
      <c r="J98" s="4"/>
      <c r="K98" s="4"/>
      <c r="L98" s="4"/>
      <c r="M98" s="4"/>
      <c r="N98" s="4"/>
      <c r="O98" s="4"/>
      <c r="P98" s="4"/>
      <c r="Q98" s="4"/>
      <c r="R98" s="4"/>
      <c r="S98" s="4"/>
      <c r="T98" s="4"/>
      <c r="U98" s="4"/>
      <c r="V98" s="4"/>
      <c r="W98" s="4"/>
      <c r="X98" s="4"/>
      <c r="Y98" s="4"/>
      <c r="Z98" s="4"/>
    </row>
    <row r="99">
      <c r="A99" s="51"/>
      <c r="B99" s="47"/>
      <c r="C99" s="47"/>
      <c r="D99" s="47"/>
      <c r="E99" s="4"/>
      <c r="F99" s="4"/>
      <c r="G99" s="4"/>
      <c r="H99" s="4"/>
      <c r="I99" s="4"/>
      <c r="J99" s="4"/>
      <c r="K99" s="4"/>
      <c r="L99" s="4"/>
      <c r="M99" s="4"/>
      <c r="N99" s="4"/>
      <c r="O99" s="4"/>
      <c r="P99" s="4"/>
      <c r="Q99" s="4"/>
      <c r="R99" s="4"/>
      <c r="S99" s="4"/>
      <c r="T99" s="4"/>
      <c r="U99" s="4"/>
      <c r="V99" s="4"/>
      <c r="W99" s="4"/>
      <c r="X99" s="4"/>
      <c r="Y99" s="4"/>
      <c r="Z99" s="4"/>
    </row>
    <row r="100">
      <c r="A100" s="51"/>
      <c r="B100" s="47"/>
      <c r="C100" s="47"/>
      <c r="D100" s="47"/>
      <c r="E100" s="4"/>
      <c r="F100" s="4"/>
      <c r="G100" s="4"/>
      <c r="H100" s="4"/>
      <c r="I100" s="4"/>
      <c r="J100" s="4"/>
      <c r="K100" s="4"/>
      <c r="L100" s="4"/>
      <c r="M100" s="4"/>
      <c r="N100" s="4"/>
      <c r="O100" s="4"/>
      <c r="P100" s="4"/>
      <c r="Q100" s="4"/>
      <c r="R100" s="4"/>
      <c r="S100" s="4"/>
      <c r="T100" s="4"/>
      <c r="U100" s="4"/>
      <c r="V100" s="4"/>
      <c r="W100" s="4"/>
      <c r="X100" s="4"/>
      <c r="Y100" s="4"/>
      <c r="Z100" s="4"/>
    </row>
    <row r="101">
      <c r="A101" s="51"/>
      <c r="B101" s="47"/>
      <c r="C101" s="47"/>
      <c r="D101" s="47"/>
      <c r="E101" s="4"/>
      <c r="F101" s="4"/>
      <c r="G101" s="4"/>
      <c r="H101" s="4"/>
      <c r="I101" s="4"/>
      <c r="J101" s="4"/>
      <c r="K101" s="4"/>
      <c r="L101" s="4"/>
      <c r="M101" s="4"/>
      <c r="N101" s="4"/>
      <c r="O101" s="4"/>
      <c r="P101" s="4"/>
      <c r="Q101" s="4"/>
      <c r="R101" s="4"/>
      <c r="S101" s="4"/>
      <c r="T101" s="4"/>
      <c r="U101" s="4"/>
      <c r="V101" s="4"/>
      <c r="W101" s="4"/>
      <c r="X101" s="4"/>
      <c r="Y101" s="4"/>
      <c r="Z101" s="4"/>
    </row>
    <row r="102">
      <c r="A102" s="51"/>
      <c r="B102" s="47"/>
      <c r="C102" s="47"/>
      <c r="D102" s="47"/>
      <c r="E102" s="4"/>
      <c r="F102" s="4"/>
      <c r="G102" s="4"/>
      <c r="H102" s="4"/>
      <c r="I102" s="4"/>
      <c r="J102" s="4"/>
      <c r="K102" s="4"/>
      <c r="L102" s="4"/>
      <c r="M102" s="4"/>
      <c r="N102" s="4"/>
      <c r="O102" s="4"/>
      <c r="P102" s="4"/>
      <c r="Q102" s="4"/>
      <c r="R102" s="4"/>
      <c r="S102" s="4"/>
      <c r="T102" s="4"/>
      <c r="U102" s="4"/>
      <c r="V102" s="4"/>
      <c r="W102" s="4"/>
      <c r="X102" s="4"/>
      <c r="Y102" s="4"/>
      <c r="Z102" s="4"/>
    </row>
    <row r="103">
      <c r="A103" s="51"/>
      <c r="B103" s="47"/>
      <c r="C103" s="47"/>
      <c r="D103" s="47"/>
      <c r="E103" s="4"/>
      <c r="F103" s="4"/>
      <c r="G103" s="4"/>
      <c r="H103" s="4"/>
      <c r="I103" s="4"/>
      <c r="J103" s="4"/>
      <c r="K103" s="4"/>
      <c r="L103" s="4"/>
      <c r="M103" s="4"/>
      <c r="N103" s="4"/>
      <c r="O103" s="4"/>
      <c r="P103" s="4"/>
      <c r="Q103" s="4"/>
      <c r="R103" s="4"/>
      <c r="S103" s="4"/>
      <c r="T103" s="4"/>
      <c r="U103" s="4"/>
      <c r="V103" s="4"/>
      <c r="W103" s="4"/>
      <c r="X103" s="4"/>
      <c r="Y103" s="4"/>
      <c r="Z103" s="4"/>
    </row>
    <row r="104">
      <c r="A104" s="51"/>
      <c r="B104" s="47"/>
      <c r="C104" s="47"/>
      <c r="D104" s="47"/>
      <c r="E104" s="4"/>
      <c r="F104" s="4"/>
      <c r="G104" s="4"/>
      <c r="H104" s="4"/>
      <c r="I104" s="4"/>
      <c r="J104" s="4"/>
      <c r="K104" s="4"/>
      <c r="L104" s="4"/>
      <c r="M104" s="4"/>
      <c r="N104" s="4"/>
      <c r="O104" s="4"/>
      <c r="P104" s="4"/>
      <c r="Q104" s="4"/>
      <c r="R104" s="4"/>
      <c r="S104" s="4"/>
      <c r="T104" s="4"/>
      <c r="U104" s="4"/>
      <c r="V104" s="4"/>
      <c r="W104" s="4"/>
      <c r="X104" s="4"/>
      <c r="Y104" s="4"/>
      <c r="Z104" s="4"/>
    </row>
    <row r="105">
      <c r="A105" s="51"/>
      <c r="B105" s="47"/>
      <c r="C105" s="47"/>
      <c r="D105" s="47"/>
      <c r="E105" s="4"/>
      <c r="F105" s="4"/>
      <c r="G105" s="4"/>
      <c r="H105" s="4"/>
      <c r="I105" s="4"/>
      <c r="J105" s="4"/>
      <c r="K105" s="4"/>
      <c r="L105" s="4"/>
      <c r="M105" s="4"/>
      <c r="N105" s="4"/>
      <c r="O105" s="4"/>
      <c r="P105" s="4"/>
      <c r="Q105" s="4"/>
      <c r="R105" s="4"/>
      <c r="S105" s="4"/>
      <c r="T105" s="4"/>
      <c r="U105" s="4"/>
      <c r="V105" s="4"/>
      <c r="W105" s="4"/>
      <c r="X105" s="4"/>
      <c r="Y105" s="4"/>
      <c r="Z105" s="4"/>
    </row>
    <row r="106">
      <c r="A106" s="51"/>
      <c r="B106" s="47"/>
      <c r="C106" s="47"/>
      <c r="D106" s="47"/>
      <c r="E106" s="4"/>
      <c r="F106" s="4"/>
      <c r="G106" s="4"/>
      <c r="H106" s="4"/>
      <c r="I106" s="4"/>
      <c r="J106" s="4"/>
      <c r="K106" s="4"/>
      <c r="L106" s="4"/>
      <c r="M106" s="4"/>
      <c r="N106" s="4"/>
      <c r="O106" s="4"/>
      <c r="P106" s="4"/>
      <c r="Q106" s="4"/>
      <c r="R106" s="4"/>
      <c r="S106" s="4"/>
      <c r="T106" s="4"/>
      <c r="U106" s="4"/>
      <c r="V106" s="4"/>
      <c r="W106" s="4"/>
      <c r="X106" s="4"/>
      <c r="Y106" s="4"/>
      <c r="Z106" s="4"/>
    </row>
    <row r="107">
      <c r="A107" s="51"/>
      <c r="B107" s="47"/>
      <c r="C107" s="47"/>
      <c r="D107" s="47"/>
      <c r="E107" s="4"/>
      <c r="F107" s="4"/>
      <c r="G107" s="4"/>
      <c r="H107" s="4"/>
      <c r="I107" s="4"/>
      <c r="J107" s="4"/>
      <c r="K107" s="4"/>
      <c r="L107" s="4"/>
      <c r="M107" s="4"/>
      <c r="N107" s="4"/>
      <c r="O107" s="4"/>
      <c r="P107" s="4"/>
      <c r="Q107" s="4"/>
      <c r="R107" s="4"/>
      <c r="S107" s="4"/>
      <c r="T107" s="4"/>
      <c r="U107" s="4"/>
      <c r="V107" s="4"/>
      <c r="W107" s="4"/>
      <c r="X107" s="4"/>
      <c r="Y107" s="4"/>
      <c r="Z107" s="4"/>
    </row>
    <row r="108">
      <c r="A108" s="51"/>
      <c r="B108" s="47"/>
      <c r="C108" s="47"/>
      <c r="D108" s="47"/>
      <c r="E108" s="4"/>
      <c r="F108" s="4"/>
      <c r="G108" s="4"/>
      <c r="H108" s="4"/>
      <c r="I108" s="4"/>
      <c r="J108" s="4"/>
      <c r="K108" s="4"/>
      <c r="L108" s="4"/>
      <c r="M108" s="4"/>
      <c r="N108" s="4"/>
      <c r="O108" s="4"/>
      <c r="P108" s="4"/>
      <c r="Q108" s="4"/>
      <c r="R108" s="4"/>
      <c r="S108" s="4"/>
      <c r="T108" s="4"/>
      <c r="U108" s="4"/>
      <c r="V108" s="4"/>
      <c r="W108" s="4"/>
      <c r="X108" s="4"/>
      <c r="Y108" s="4"/>
      <c r="Z108" s="4"/>
    </row>
    <row r="109">
      <c r="A109" s="51"/>
      <c r="B109" s="47"/>
      <c r="C109" s="47"/>
      <c r="D109" s="47"/>
      <c r="E109" s="4"/>
      <c r="F109" s="4"/>
      <c r="G109" s="4"/>
      <c r="H109" s="4"/>
      <c r="I109" s="4"/>
      <c r="J109" s="4"/>
      <c r="K109" s="4"/>
      <c r="L109" s="4"/>
      <c r="M109" s="4"/>
      <c r="N109" s="4"/>
      <c r="O109" s="4"/>
      <c r="P109" s="4"/>
      <c r="Q109" s="4"/>
      <c r="R109" s="4"/>
      <c r="S109" s="4"/>
      <c r="T109" s="4"/>
      <c r="U109" s="4"/>
      <c r="V109" s="4"/>
      <c r="W109" s="4"/>
      <c r="X109" s="4"/>
      <c r="Y109" s="4"/>
      <c r="Z109" s="4"/>
    </row>
    <row r="110">
      <c r="A110" s="51"/>
      <c r="B110" s="47"/>
      <c r="C110" s="47"/>
      <c r="D110" s="47"/>
      <c r="E110" s="4"/>
      <c r="F110" s="4"/>
      <c r="G110" s="4"/>
      <c r="H110" s="4"/>
      <c r="I110" s="4"/>
      <c r="J110" s="4"/>
      <c r="K110" s="4"/>
      <c r="L110" s="4"/>
      <c r="M110" s="4"/>
      <c r="N110" s="4"/>
      <c r="O110" s="4"/>
      <c r="P110" s="4"/>
      <c r="Q110" s="4"/>
      <c r="R110" s="4"/>
      <c r="S110" s="4"/>
      <c r="T110" s="4"/>
      <c r="U110" s="4"/>
      <c r="V110" s="4"/>
      <c r="W110" s="4"/>
      <c r="X110" s="4"/>
      <c r="Y110" s="4"/>
      <c r="Z110" s="4"/>
    </row>
    <row r="111">
      <c r="A111" s="51"/>
      <c r="B111" s="47"/>
      <c r="C111" s="47"/>
      <c r="D111" s="47"/>
      <c r="E111" s="4"/>
      <c r="F111" s="4"/>
      <c r="G111" s="4"/>
      <c r="H111" s="4"/>
      <c r="I111" s="4"/>
      <c r="J111" s="4"/>
      <c r="K111" s="4"/>
      <c r="L111" s="4"/>
      <c r="M111" s="4"/>
      <c r="N111" s="4"/>
      <c r="O111" s="4"/>
      <c r="P111" s="4"/>
      <c r="Q111" s="4"/>
      <c r="R111" s="4"/>
      <c r="S111" s="4"/>
      <c r="T111" s="4"/>
      <c r="U111" s="4"/>
      <c r="V111" s="4"/>
      <c r="W111" s="4"/>
      <c r="X111" s="4"/>
      <c r="Y111" s="4"/>
      <c r="Z111" s="4"/>
    </row>
    <row r="112">
      <c r="A112" s="51"/>
      <c r="B112" s="47"/>
      <c r="C112" s="47"/>
      <c r="D112" s="47"/>
      <c r="E112" s="4"/>
      <c r="F112" s="4"/>
      <c r="G112" s="4"/>
      <c r="H112" s="4"/>
      <c r="I112" s="4"/>
      <c r="J112" s="4"/>
      <c r="K112" s="4"/>
      <c r="L112" s="4"/>
      <c r="M112" s="4"/>
      <c r="N112" s="4"/>
      <c r="O112" s="4"/>
      <c r="P112" s="4"/>
      <c r="Q112" s="4"/>
      <c r="R112" s="4"/>
      <c r="S112" s="4"/>
      <c r="T112" s="4"/>
      <c r="U112" s="4"/>
      <c r="V112" s="4"/>
      <c r="W112" s="4"/>
      <c r="X112" s="4"/>
      <c r="Y112" s="4"/>
      <c r="Z112" s="4"/>
    </row>
    <row r="113">
      <c r="A113" s="51"/>
      <c r="B113" s="47"/>
      <c r="C113" s="47"/>
      <c r="D113" s="47"/>
      <c r="E113" s="4"/>
      <c r="F113" s="4"/>
      <c r="G113" s="4"/>
      <c r="H113" s="4"/>
      <c r="I113" s="4"/>
      <c r="J113" s="4"/>
      <c r="K113" s="4"/>
      <c r="L113" s="4"/>
      <c r="M113" s="4"/>
      <c r="N113" s="4"/>
      <c r="O113" s="4"/>
      <c r="P113" s="4"/>
      <c r="Q113" s="4"/>
      <c r="R113" s="4"/>
      <c r="S113" s="4"/>
      <c r="T113" s="4"/>
      <c r="U113" s="4"/>
      <c r="V113" s="4"/>
      <c r="W113" s="4"/>
      <c r="X113" s="4"/>
      <c r="Y113" s="4"/>
      <c r="Z113" s="4"/>
    </row>
    <row r="114">
      <c r="A114" s="51"/>
      <c r="B114" s="47"/>
      <c r="C114" s="47"/>
      <c r="D114" s="47"/>
      <c r="E114" s="4"/>
      <c r="F114" s="4"/>
      <c r="G114" s="4"/>
      <c r="H114" s="4"/>
      <c r="I114" s="4"/>
      <c r="J114" s="4"/>
      <c r="K114" s="4"/>
      <c r="L114" s="4"/>
      <c r="M114" s="4"/>
      <c r="N114" s="4"/>
      <c r="O114" s="4"/>
      <c r="P114" s="4"/>
      <c r="Q114" s="4"/>
      <c r="R114" s="4"/>
      <c r="S114" s="4"/>
      <c r="T114" s="4"/>
      <c r="U114" s="4"/>
      <c r="V114" s="4"/>
      <c r="W114" s="4"/>
      <c r="X114" s="4"/>
      <c r="Y114" s="4"/>
      <c r="Z114" s="4"/>
    </row>
    <row r="115">
      <c r="A115" s="51"/>
      <c r="B115" s="47"/>
      <c r="C115" s="47"/>
      <c r="D115" s="47"/>
      <c r="E115" s="4"/>
      <c r="F115" s="4"/>
      <c r="G115" s="4"/>
      <c r="H115" s="4"/>
      <c r="I115" s="4"/>
      <c r="J115" s="4"/>
      <c r="K115" s="4"/>
      <c r="L115" s="4"/>
      <c r="M115" s="4"/>
      <c r="N115" s="4"/>
      <c r="O115" s="4"/>
      <c r="P115" s="4"/>
      <c r="Q115" s="4"/>
      <c r="R115" s="4"/>
      <c r="S115" s="4"/>
      <c r="T115" s="4"/>
      <c r="U115" s="4"/>
      <c r="V115" s="4"/>
      <c r="W115" s="4"/>
      <c r="X115" s="4"/>
      <c r="Y115" s="4"/>
      <c r="Z115" s="4"/>
    </row>
    <row r="116">
      <c r="A116" s="51"/>
      <c r="B116" s="47"/>
      <c r="C116" s="47"/>
      <c r="D116" s="47"/>
      <c r="E116" s="4"/>
      <c r="F116" s="4"/>
      <c r="G116" s="4"/>
      <c r="H116" s="4"/>
      <c r="I116" s="4"/>
      <c r="J116" s="4"/>
      <c r="K116" s="4"/>
      <c r="L116" s="4"/>
      <c r="M116" s="4"/>
      <c r="N116" s="4"/>
      <c r="O116" s="4"/>
      <c r="P116" s="4"/>
      <c r="Q116" s="4"/>
      <c r="R116" s="4"/>
      <c r="S116" s="4"/>
      <c r="T116" s="4"/>
      <c r="U116" s="4"/>
      <c r="V116" s="4"/>
      <c r="W116" s="4"/>
      <c r="X116" s="4"/>
      <c r="Y116" s="4"/>
      <c r="Z116" s="4"/>
    </row>
    <row r="117">
      <c r="A117" s="51"/>
      <c r="B117" s="47"/>
      <c r="C117" s="47"/>
      <c r="D117" s="47"/>
      <c r="E117" s="4"/>
      <c r="F117" s="4"/>
      <c r="G117" s="4"/>
      <c r="H117" s="4"/>
      <c r="I117" s="4"/>
      <c r="J117" s="4"/>
      <c r="K117" s="4"/>
      <c r="L117" s="4"/>
      <c r="M117" s="4"/>
      <c r="N117" s="4"/>
      <c r="O117" s="4"/>
      <c r="P117" s="4"/>
      <c r="Q117" s="4"/>
      <c r="R117" s="4"/>
      <c r="S117" s="4"/>
      <c r="T117" s="4"/>
      <c r="U117" s="4"/>
      <c r="V117" s="4"/>
      <c r="W117" s="4"/>
      <c r="X117" s="4"/>
      <c r="Y117" s="4"/>
      <c r="Z117" s="4"/>
    </row>
    <row r="118">
      <c r="A118" s="51"/>
      <c r="B118" s="47"/>
      <c r="C118" s="47"/>
      <c r="D118" s="47"/>
      <c r="E118" s="4"/>
      <c r="F118" s="4"/>
      <c r="G118" s="4"/>
      <c r="H118" s="4"/>
      <c r="I118" s="4"/>
      <c r="J118" s="4"/>
      <c r="K118" s="4"/>
      <c r="L118" s="4"/>
      <c r="M118" s="4"/>
      <c r="N118" s="4"/>
      <c r="O118" s="4"/>
      <c r="P118" s="4"/>
      <c r="Q118" s="4"/>
      <c r="R118" s="4"/>
      <c r="S118" s="4"/>
      <c r="T118" s="4"/>
      <c r="U118" s="4"/>
      <c r="V118" s="4"/>
      <c r="W118" s="4"/>
      <c r="X118" s="4"/>
      <c r="Y118" s="4"/>
      <c r="Z118" s="4"/>
    </row>
    <row r="119">
      <c r="A119" s="51"/>
      <c r="B119" s="47"/>
      <c r="C119" s="47"/>
      <c r="D119" s="47"/>
      <c r="E119" s="4"/>
      <c r="F119" s="4"/>
      <c r="G119" s="4"/>
      <c r="H119" s="4"/>
      <c r="I119" s="4"/>
      <c r="J119" s="4"/>
      <c r="K119" s="4"/>
      <c r="L119" s="4"/>
      <c r="M119" s="4"/>
      <c r="N119" s="4"/>
      <c r="O119" s="4"/>
      <c r="P119" s="4"/>
      <c r="Q119" s="4"/>
      <c r="R119" s="4"/>
      <c r="S119" s="4"/>
      <c r="T119" s="4"/>
      <c r="U119" s="4"/>
      <c r="V119" s="4"/>
      <c r="W119" s="4"/>
      <c r="X119" s="4"/>
      <c r="Y119" s="4"/>
      <c r="Z119" s="4"/>
    </row>
    <row r="120">
      <c r="A120" s="51"/>
      <c r="B120" s="47"/>
      <c r="C120" s="47"/>
      <c r="D120" s="47"/>
      <c r="E120" s="4"/>
      <c r="F120" s="4"/>
      <c r="G120" s="4"/>
      <c r="H120" s="4"/>
      <c r="I120" s="4"/>
      <c r="J120" s="4"/>
      <c r="K120" s="4"/>
      <c r="L120" s="4"/>
      <c r="M120" s="4"/>
      <c r="N120" s="4"/>
      <c r="O120" s="4"/>
      <c r="P120" s="4"/>
      <c r="Q120" s="4"/>
      <c r="R120" s="4"/>
      <c r="S120" s="4"/>
      <c r="T120" s="4"/>
      <c r="U120" s="4"/>
      <c r="V120" s="4"/>
      <c r="W120" s="4"/>
      <c r="X120" s="4"/>
      <c r="Y120" s="4"/>
      <c r="Z120" s="4"/>
    </row>
    <row r="121">
      <c r="A121" s="51"/>
      <c r="B121" s="47"/>
      <c r="C121" s="47"/>
      <c r="D121" s="47"/>
      <c r="E121" s="4"/>
      <c r="F121" s="4"/>
      <c r="G121" s="4"/>
      <c r="H121" s="4"/>
      <c r="I121" s="4"/>
      <c r="J121" s="4"/>
      <c r="K121" s="4"/>
      <c r="L121" s="4"/>
      <c r="M121" s="4"/>
      <c r="N121" s="4"/>
      <c r="O121" s="4"/>
      <c r="P121" s="4"/>
      <c r="Q121" s="4"/>
      <c r="R121" s="4"/>
      <c r="S121" s="4"/>
      <c r="T121" s="4"/>
      <c r="U121" s="4"/>
      <c r="V121" s="4"/>
      <c r="W121" s="4"/>
      <c r="X121" s="4"/>
      <c r="Y121" s="4"/>
      <c r="Z121" s="4"/>
    </row>
    <row r="122">
      <c r="A122" s="51"/>
      <c r="B122" s="47"/>
      <c r="C122" s="47"/>
      <c r="D122" s="47"/>
      <c r="E122" s="4"/>
      <c r="F122" s="4"/>
      <c r="G122" s="4"/>
      <c r="H122" s="4"/>
      <c r="I122" s="4"/>
      <c r="J122" s="4"/>
      <c r="K122" s="4"/>
      <c r="L122" s="4"/>
      <c r="M122" s="4"/>
      <c r="N122" s="4"/>
      <c r="O122" s="4"/>
      <c r="P122" s="4"/>
      <c r="Q122" s="4"/>
      <c r="R122" s="4"/>
      <c r="S122" s="4"/>
      <c r="T122" s="4"/>
      <c r="U122" s="4"/>
      <c r="V122" s="4"/>
      <c r="W122" s="4"/>
      <c r="X122" s="4"/>
      <c r="Y122" s="4"/>
      <c r="Z122" s="4"/>
    </row>
    <row r="123">
      <c r="A123" s="51"/>
      <c r="B123" s="47"/>
      <c r="C123" s="47"/>
      <c r="D123" s="47"/>
      <c r="E123" s="4"/>
      <c r="F123" s="4"/>
      <c r="G123" s="4"/>
      <c r="H123" s="4"/>
      <c r="I123" s="4"/>
      <c r="J123" s="4"/>
      <c r="K123" s="4"/>
      <c r="L123" s="4"/>
      <c r="M123" s="4"/>
      <c r="N123" s="4"/>
      <c r="O123" s="4"/>
      <c r="P123" s="4"/>
      <c r="Q123" s="4"/>
      <c r="R123" s="4"/>
      <c r="S123" s="4"/>
      <c r="T123" s="4"/>
      <c r="U123" s="4"/>
      <c r="V123" s="4"/>
      <c r="W123" s="4"/>
      <c r="X123" s="4"/>
      <c r="Y123" s="4"/>
      <c r="Z123" s="4"/>
    </row>
    <row r="124">
      <c r="A124" s="51"/>
      <c r="B124" s="47"/>
      <c r="C124" s="47"/>
      <c r="D124" s="47"/>
      <c r="E124" s="4"/>
      <c r="F124" s="4"/>
      <c r="G124" s="4"/>
      <c r="H124" s="4"/>
      <c r="I124" s="4"/>
      <c r="J124" s="4"/>
      <c r="K124" s="4"/>
      <c r="L124" s="4"/>
      <c r="M124" s="4"/>
      <c r="N124" s="4"/>
      <c r="O124" s="4"/>
      <c r="P124" s="4"/>
      <c r="Q124" s="4"/>
      <c r="R124" s="4"/>
      <c r="S124" s="4"/>
      <c r="T124" s="4"/>
      <c r="U124" s="4"/>
      <c r="V124" s="4"/>
      <c r="W124" s="4"/>
      <c r="X124" s="4"/>
      <c r="Y124" s="4"/>
      <c r="Z124" s="4"/>
    </row>
    <row r="125">
      <c r="A125" s="51"/>
      <c r="B125" s="47"/>
      <c r="C125" s="47"/>
      <c r="D125" s="47"/>
      <c r="E125" s="4"/>
      <c r="F125" s="4"/>
      <c r="G125" s="4"/>
      <c r="H125" s="4"/>
      <c r="I125" s="4"/>
      <c r="J125" s="4"/>
      <c r="K125" s="4"/>
      <c r="L125" s="4"/>
      <c r="M125" s="4"/>
      <c r="N125" s="4"/>
      <c r="O125" s="4"/>
      <c r="P125" s="4"/>
      <c r="Q125" s="4"/>
      <c r="R125" s="4"/>
      <c r="S125" s="4"/>
      <c r="T125" s="4"/>
      <c r="U125" s="4"/>
      <c r="V125" s="4"/>
      <c r="W125" s="4"/>
      <c r="X125" s="4"/>
      <c r="Y125" s="4"/>
      <c r="Z125" s="4"/>
    </row>
    <row r="126">
      <c r="A126" s="51"/>
      <c r="B126" s="47"/>
      <c r="C126" s="47"/>
      <c r="D126" s="47"/>
      <c r="E126" s="4"/>
      <c r="F126" s="4"/>
      <c r="G126" s="4"/>
      <c r="H126" s="4"/>
      <c r="I126" s="4"/>
      <c r="J126" s="4"/>
      <c r="K126" s="4"/>
      <c r="L126" s="4"/>
      <c r="M126" s="4"/>
      <c r="N126" s="4"/>
      <c r="O126" s="4"/>
      <c r="P126" s="4"/>
      <c r="Q126" s="4"/>
      <c r="R126" s="4"/>
      <c r="S126" s="4"/>
      <c r="T126" s="4"/>
      <c r="U126" s="4"/>
      <c r="V126" s="4"/>
      <c r="W126" s="4"/>
      <c r="X126" s="4"/>
      <c r="Y126" s="4"/>
      <c r="Z126" s="4"/>
    </row>
    <row r="127">
      <c r="A127" s="51"/>
      <c r="B127" s="47"/>
      <c r="C127" s="47"/>
      <c r="D127" s="47"/>
      <c r="E127" s="4"/>
      <c r="F127" s="4"/>
      <c r="G127" s="4"/>
      <c r="H127" s="4"/>
      <c r="I127" s="4"/>
      <c r="J127" s="4"/>
      <c r="K127" s="4"/>
      <c r="L127" s="4"/>
      <c r="M127" s="4"/>
      <c r="N127" s="4"/>
      <c r="O127" s="4"/>
      <c r="P127" s="4"/>
      <c r="Q127" s="4"/>
      <c r="R127" s="4"/>
      <c r="S127" s="4"/>
      <c r="T127" s="4"/>
      <c r="U127" s="4"/>
      <c r="V127" s="4"/>
      <c r="W127" s="4"/>
      <c r="X127" s="4"/>
      <c r="Y127" s="4"/>
      <c r="Z127" s="4"/>
    </row>
    <row r="128">
      <c r="A128" s="51"/>
      <c r="B128" s="47"/>
      <c r="C128" s="47"/>
      <c r="D128" s="47"/>
      <c r="E128" s="4"/>
      <c r="F128" s="4"/>
      <c r="G128" s="4"/>
      <c r="H128" s="4"/>
      <c r="I128" s="4"/>
      <c r="J128" s="4"/>
      <c r="K128" s="4"/>
      <c r="L128" s="4"/>
      <c r="M128" s="4"/>
      <c r="N128" s="4"/>
      <c r="O128" s="4"/>
      <c r="P128" s="4"/>
      <c r="Q128" s="4"/>
      <c r="R128" s="4"/>
      <c r="S128" s="4"/>
      <c r="T128" s="4"/>
      <c r="U128" s="4"/>
      <c r="V128" s="4"/>
      <c r="W128" s="4"/>
      <c r="X128" s="4"/>
      <c r="Y128" s="4"/>
      <c r="Z128" s="4"/>
    </row>
    <row r="129">
      <c r="A129" s="51"/>
      <c r="B129" s="47"/>
      <c r="C129" s="47"/>
      <c r="D129" s="47"/>
      <c r="E129" s="4"/>
      <c r="F129" s="4"/>
      <c r="G129" s="4"/>
      <c r="H129" s="4"/>
      <c r="I129" s="4"/>
      <c r="J129" s="4"/>
      <c r="K129" s="4"/>
      <c r="L129" s="4"/>
      <c r="M129" s="4"/>
      <c r="N129" s="4"/>
      <c r="O129" s="4"/>
      <c r="P129" s="4"/>
      <c r="Q129" s="4"/>
      <c r="R129" s="4"/>
      <c r="S129" s="4"/>
      <c r="T129" s="4"/>
      <c r="U129" s="4"/>
      <c r="V129" s="4"/>
      <c r="W129" s="4"/>
      <c r="X129" s="4"/>
      <c r="Y129" s="4"/>
      <c r="Z129" s="4"/>
    </row>
    <row r="130">
      <c r="A130" s="51"/>
      <c r="B130" s="47"/>
      <c r="C130" s="47"/>
      <c r="D130" s="47"/>
      <c r="E130" s="4"/>
      <c r="F130" s="4"/>
      <c r="G130" s="4"/>
      <c r="H130" s="4"/>
      <c r="I130" s="4"/>
      <c r="J130" s="4"/>
      <c r="K130" s="4"/>
      <c r="L130" s="4"/>
      <c r="M130" s="4"/>
      <c r="N130" s="4"/>
      <c r="O130" s="4"/>
      <c r="P130" s="4"/>
      <c r="Q130" s="4"/>
      <c r="R130" s="4"/>
      <c r="S130" s="4"/>
      <c r="T130" s="4"/>
      <c r="U130" s="4"/>
      <c r="V130" s="4"/>
      <c r="W130" s="4"/>
      <c r="X130" s="4"/>
      <c r="Y130" s="4"/>
      <c r="Z130" s="4"/>
    </row>
    <row r="131">
      <c r="A131" s="51"/>
      <c r="B131" s="47"/>
      <c r="C131" s="47"/>
      <c r="D131" s="47"/>
      <c r="E131" s="4"/>
      <c r="F131" s="4"/>
      <c r="G131" s="4"/>
      <c r="H131" s="4"/>
      <c r="I131" s="4"/>
      <c r="J131" s="4"/>
      <c r="K131" s="4"/>
      <c r="L131" s="4"/>
      <c r="M131" s="4"/>
      <c r="N131" s="4"/>
      <c r="O131" s="4"/>
      <c r="P131" s="4"/>
      <c r="Q131" s="4"/>
      <c r="R131" s="4"/>
      <c r="S131" s="4"/>
      <c r="T131" s="4"/>
      <c r="U131" s="4"/>
      <c r="V131" s="4"/>
      <c r="W131" s="4"/>
      <c r="X131" s="4"/>
      <c r="Y131" s="4"/>
      <c r="Z131" s="4"/>
    </row>
    <row r="132">
      <c r="A132" s="51"/>
      <c r="B132" s="47"/>
      <c r="C132" s="47"/>
      <c r="D132" s="47"/>
      <c r="E132" s="4"/>
      <c r="F132" s="4"/>
      <c r="G132" s="4"/>
      <c r="H132" s="4"/>
      <c r="I132" s="4"/>
      <c r="J132" s="4"/>
      <c r="K132" s="4"/>
      <c r="L132" s="4"/>
      <c r="M132" s="4"/>
      <c r="N132" s="4"/>
      <c r="O132" s="4"/>
      <c r="P132" s="4"/>
      <c r="Q132" s="4"/>
      <c r="R132" s="4"/>
      <c r="S132" s="4"/>
      <c r="T132" s="4"/>
      <c r="U132" s="4"/>
      <c r="V132" s="4"/>
      <c r="W132" s="4"/>
      <c r="X132" s="4"/>
      <c r="Y132" s="4"/>
      <c r="Z132" s="4"/>
    </row>
    <row r="133">
      <c r="A133" s="51"/>
      <c r="B133" s="47"/>
      <c r="C133" s="47"/>
      <c r="D133" s="47"/>
      <c r="E133" s="4"/>
      <c r="F133" s="4"/>
      <c r="G133" s="4"/>
      <c r="H133" s="4"/>
      <c r="I133" s="4"/>
      <c r="J133" s="4"/>
      <c r="K133" s="4"/>
      <c r="L133" s="4"/>
      <c r="M133" s="4"/>
      <c r="N133" s="4"/>
      <c r="O133" s="4"/>
      <c r="P133" s="4"/>
      <c r="Q133" s="4"/>
      <c r="R133" s="4"/>
      <c r="S133" s="4"/>
      <c r="T133" s="4"/>
      <c r="U133" s="4"/>
      <c r="V133" s="4"/>
      <c r="W133" s="4"/>
      <c r="X133" s="4"/>
      <c r="Y133" s="4"/>
      <c r="Z133" s="4"/>
    </row>
    <row r="134">
      <c r="A134" s="51"/>
      <c r="B134" s="47"/>
      <c r="C134" s="47"/>
      <c r="D134" s="47"/>
      <c r="E134" s="4"/>
      <c r="F134" s="4"/>
      <c r="G134" s="4"/>
      <c r="H134" s="4"/>
      <c r="I134" s="4"/>
      <c r="J134" s="4"/>
      <c r="K134" s="4"/>
      <c r="L134" s="4"/>
      <c r="M134" s="4"/>
      <c r="N134" s="4"/>
      <c r="O134" s="4"/>
      <c r="P134" s="4"/>
      <c r="Q134" s="4"/>
      <c r="R134" s="4"/>
      <c r="S134" s="4"/>
      <c r="T134" s="4"/>
      <c r="U134" s="4"/>
      <c r="V134" s="4"/>
      <c r="W134" s="4"/>
      <c r="X134" s="4"/>
      <c r="Y134" s="4"/>
      <c r="Z134" s="4"/>
    </row>
    <row r="135">
      <c r="A135" s="51"/>
      <c r="B135" s="47"/>
      <c r="C135" s="47"/>
      <c r="D135" s="47"/>
      <c r="E135" s="4"/>
      <c r="F135" s="4"/>
      <c r="G135" s="4"/>
      <c r="H135" s="4"/>
      <c r="I135" s="4"/>
      <c r="J135" s="4"/>
      <c r="K135" s="4"/>
      <c r="L135" s="4"/>
      <c r="M135" s="4"/>
      <c r="N135" s="4"/>
      <c r="O135" s="4"/>
      <c r="P135" s="4"/>
      <c r="Q135" s="4"/>
      <c r="R135" s="4"/>
      <c r="S135" s="4"/>
      <c r="T135" s="4"/>
      <c r="U135" s="4"/>
      <c r="V135" s="4"/>
      <c r="W135" s="4"/>
      <c r="X135" s="4"/>
      <c r="Y135" s="4"/>
      <c r="Z135" s="4"/>
    </row>
    <row r="136">
      <c r="A136" s="51"/>
      <c r="B136" s="47"/>
      <c r="C136" s="47"/>
      <c r="D136" s="47"/>
      <c r="E136" s="4"/>
      <c r="F136" s="4"/>
      <c r="G136" s="4"/>
      <c r="H136" s="4"/>
      <c r="I136" s="4"/>
      <c r="J136" s="4"/>
      <c r="K136" s="4"/>
      <c r="L136" s="4"/>
      <c r="M136" s="4"/>
      <c r="N136" s="4"/>
      <c r="O136" s="4"/>
      <c r="P136" s="4"/>
      <c r="Q136" s="4"/>
      <c r="R136" s="4"/>
      <c r="S136" s="4"/>
      <c r="T136" s="4"/>
      <c r="U136" s="4"/>
      <c r="V136" s="4"/>
      <c r="W136" s="4"/>
      <c r="X136" s="4"/>
      <c r="Y136" s="4"/>
      <c r="Z136" s="4"/>
    </row>
    <row r="137">
      <c r="A137" s="51"/>
      <c r="B137" s="47"/>
      <c r="C137" s="47"/>
      <c r="D137" s="47"/>
      <c r="E137" s="4"/>
      <c r="F137" s="4"/>
      <c r="G137" s="4"/>
      <c r="H137" s="4"/>
      <c r="I137" s="4"/>
      <c r="J137" s="4"/>
      <c r="K137" s="4"/>
      <c r="L137" s="4"/>
      <c r="M137" s="4"/>
      <c r="N137" s="4"/>
      <c r="O137" s="4"/>
      <c r="P137" s="4"/>
      <c r="Q137" s="4"/>
      <c r="R137" s="4"/>
      <c r="S137" s="4"/>
      <c r="T137" s="4"/>
      <c r="U137" s="4"/>
      <c r="V137" s="4"/>
      <c r="W137" s="4"/>
      <c r="X137" s="4"/>
      <c r="Y137" s="4"/>
      <c r="Z137" s="4"/>
    </row>
    <row r="138">
      <c r="A138" s="51"/>
      <c r="B138" s="47"/>
      <c r="C138" s="47"/>
      <c r="D138" s="47"/>
      <c r="E138" s="4"/>
      <c r="F138" s="4"/>
      <c r="G138" s="4"/>
      <c r="H138" s="4"/>
      <c r="I138" s="4"/>
      <c r="J138" s="4"/>
      <c r="K138" s="4"/>
      <c r="L138" s="4"/>
      <c r="M138" s="4"/>
      <c r="N138" s="4"/>
      <c r="O138" s="4"/>
      <c r="P138" s="4"/>
      <c r="Q138" s="4"/>
      <c r="R138" s="4"/>
      <c r="S138" s="4"/>
      <c r="T138" s="4"/>
      <c r="U138" s="4"/>
      <c r="V138" s="4"/>
      <c r="W138" s="4"/>
      <c r="X138" s="4"/>
      <c r="Y138" s="4"/>
      <c r="Z138" s="4"/>
    </row>
    <row r="139">
      <c r="A139" s="51"/>
      <c r="B139" s="47"/>
      <c r="C139" s="47"/>
      <c r="D139" s="47"/>
      <c r="E139" s="4"/>
      <c r="F139" s="4"/>
      <c r="G139" s="4"/>
      <c r="H139" s="4"/>
      <c r="I139" s="4"/>
      <c r="J139" s="4"/>
      <c r="K139" s="4"/>
      <c r="L139" s="4"/>
      <c r="M139" s="4"/>
      <c r="N139" s="4"/>
      <c r="O139" s="4"/>
      <c r="P139" s="4"/>
      <c r="Q139" s="4"/>
      <c r="R139" s="4"/>
      <c r="S139" s="4"/>
      <c r="T139" s="4"/>
      <c r="U139" s="4"/>
      <c r="V139" s="4"/>
      <c r="W139" s="4"/>
      <c r="X139" s="4"/>
      <c r="Y139" s="4"/>
      <c r="Z139" s="4"/>
    </row>
    <row r="140">
      <c r="A140" s="51"/>
      <c r="B140" s="47"/>
      <c r="C140" s="47"/>
      <c r="D140" s="47"/>
      <c r="E140" s="4"/>
      <c r="F140" s="4"/>
      <c r="G140" s="4"/>
      <c r="H140" s="4"/>
      <c r="I140" s="4"/>
      <c r="J140" s="4"/>
      <c r="K140" s="4"/>
      <c r="L140" s="4"/>
      <c r="M140" s="4"/>
      <c r="N140" s="4"/>
      <c r="O140" s="4"/>
      <c r="P140" s="4"/>
      <c r="Q140" s="4"/>
      <c r="R140" s="4"/>
      <c r="S140" s="4"/>
      <c r="T140" s="4"/>
      <c r="U140" s="4"/>
      <c r="V140" s="4"/>
      <c r="W140" s="4"/>
      <c r="X140" s="4"/>
      <c r="Y140" s="4"/>
      <c r="Z140" s="4"/>
    </row>
    <row r="141">
      <c r="A141" s="51"/>
      <c r="B141" s="47"/>
      <c r="C141" s="47"/>
      <c r="D141" s="47"/>
      <c r="E141" s="4"/>
      <c r="F141" s="4"/>
      <c r="G141" s="4"/>
      <c r="H141" s="4"/>
      <c r="I141" s="4"/>
      <c r="J141" s="4"/>
      <c r="K141" s="4"/>
      <c r="L141" s="4"/>
      <c r="M141" s="4"/>
      <c r="N141" s="4"/>
      <c r="O141" s="4"/>
      <c r="P141" s="4"/>
      <c r="Q141" s="4"/>
      <c r="R141" s="4"/>
      <c r="S141" s="4"/>
      <c r="T141" s="4"/>
      <c r="U141" s="4"/>
      <c r="V141" s="4"/>
      <c r="W141" s="4"/>
      <c r="X141" s="4"/>
      <c r="Y141" s="4"/>
      <c r="Z141" s="4"/>
    </row>
    <row r="142">
      <c r="A142" s="51"/>
      <c r="B142" s="47"/>
      <c r="C142" s="47"/>
      <c r="D142" s="47"/>
      <c r="E142" s="4"/>
      <c r="F142" s="4"/>
      <c r="G142" s="4"/>
      <c r="H142" s="4"/>
      <c r="I142" s="4"/>
      <c r="J142" s="4"/>
      <c r="K142" s="4"/>
      <c r="L142" s="4"/>
      <c r="M142" s="4"/>
      <c r="N142" s="4"/>
      <c r="O142" s="4"/>
      <c r="P142" s="4"/>
      <c r="Q142" s="4"/>
      <c r="R142" s="4"/>
      <c r="S142" s="4"/>
      <c r="T142" s="4"/>
      <c r="U142" s="4"/>
      <c r="V142" s="4"/>
      <c r="W142" s="4"/>
      <c r="X142" s="4"/>
      <c r="Y142" s="4"/>
      <c r="Z142" s="4"/>
    </row>
    <row r="143">
      <c r="A143" s="51"/>
      <c r="B143" s="47"/>
      <c r="C143" s="47"/>
      <c r="D143" s="47"/>
      <c r="E143" s="4"/>
      <c r="F143" s="4"/>
      <c r="G143" s="4"/>
      <c r="H143" s="4"/>
      <c r="I143" s="4"/>
      <c r="J143" s="4"/>
      <c r="K143" s="4"/>
      <c r="L143" s="4"/>
      <c r="M143" s="4"/>
      <c r="N143" s="4"/>
      <c r="O143" s="4"/>
      <c r="P143" s="4"/>
      <c r="Q143" s="4"/>
      <c r="R143" s="4"/>
      <c r="S143" s="4"/>
      <c r="T143" s="4"/>
      <c r="U143" s="4"/>
      <c r="V143" s="4"/>
      <c r="W143" s="4"/>
      <c r="X143" s="4"/>
      <c r="Y143" s="4"/>
      <c r="Z143" s="4"/>
    </row>
    <row r="144">
      <c r="A144" s="51"/>
      <c r="B144" s="47"/>
      <c r="C144" s="47"/>
      <c r="D144" s="47"/>
      <c r="E144" s="4"/>
      <c r="F144" s="4"/>
      <c r="G144" s="4"/>
      <c r="H144" s="4"/>
      <c r="I144" s="4"/>
      <c r="J144" s="4"/>
      <c r="K144" s="4"/>
      <c r="L144" s="4"/>
      <c r="M144" s="4"/>
      <c r="N144" s="4"/>
      <c r="O144" s="4"/>
      <c r="P144" s="4"/>
      <c r="Q144" s="4"/>
      <c r="R144" s="4"/>
      <c r="S144" s="4"/>
      <c r="T144" s="4"/>
      <c r="U144" s="4"/>
      <c r="V144" s="4"/>
      <c r="W144" s="4"/>
      <c r="X144" s="4"/>
      <c r="Y144" s="4"/>
      <c r="Z144" s="4"/>
    </row>
    <row r="145">
      <c r="A145" s="51"/>
      <c r="B145" s="47"/>
      <c r="C145" s="47"/>
      <c r="D145" s="47"/>
      <c r="E145" s="4"/>
      <c r="F145" s="4"/>
      <c r="G145" s="4"/>
      <c r="H145" s="4"/>
      <c r="I145" s="4"/>
      <c r="J145" s="4"/>
      <c r="K145" s="4"/>
      <c r="L145" s="4"/>
      <c r="M145" s="4"/>
      <c r="N145" s="4"/>
      <c r="O145" s="4"/>
      <c r="P145" s="4"/>
      <c r="Q145" s="4"/>
      <c r="R145" s="4"/>
      <c r="S145" s="4"/>
      <c r="T145" s="4"/>
      <c r="U145" s="4"/>
      <c r="V145" s="4"/>
      <c r="W145" s="4"/>
      <c r="X145" s="4"/>
      <c r="Y145" s="4"/>
      <c r="Z145" s="4"/>
    </row>
    <row r="146">
      <c r="A146" s="51"/>
      <c r="B146" s="47"/>
      <c r="C146" s="47"/>
      <c r="D146" s="47"/>
      <c r="E146" s="4"/>
      <c r="F146" s="4"/>
      <c r="G146" s="4"/>
      <c r="H146" s="4"/>
      <c r="I146" s="4"/>
      <c r="J146" s="4"/>
      <c r="K146" s="4"/>
      <c r="L146" s="4"/>
      <c r="M146" s="4"/>
      <c r="N146" s="4"/>
      <c r="O146" s="4"/>
      <c r="P146" s="4"/>
      <c r="Q146" s="4"/>
      <c r="R146" s="4"/>
      <c r="S146" s="4"/>
      <c r="T146" s="4"/>
      <c r="U146" s="4"/>
      <c r="V146" s="4"/>
      <c r="W146" s="4"/>
      <c r="X146" s="4"/>
      <c r="Y146" s="4"/>
      <c r="Z146" s="4"/>
    </row>
    <row r="147">
      <c r="A147" s="51"/>
      <c r="B147" s="47"/>
      <c r="C147" s="47"/>
      <c r="D147" s="47"/>
      <c r="E147" s="4"/>
      <c r="F147" s="4"/>
      <c r="G147" s="4"/>
      <c r="H147" s="4"/>
      <c r="I147" s="4"/>
      <c r="J147" s="4"/>
      <c r="K147" s="4"/>
      <c r="L147" s="4"/>
      <c r="M147" s="4"/>
      <c r="N147" s="4"/>
      <c r="O147" s="4"/>
      <c r="P147" s="4"/>
      <c r="Q147" s="4"/>
      <c r="R147" s="4"/>
      <c r="S147" s="4"/>
      <c r="T147" s="4"/>
      <c r="U147" s="4"/>
      <c r="V147" s="4"/>
      <c r="W147" s="4"/>
      <c r="X147" s="4"/>
      <c r="Y147" s="4"/>
      <c r="Z147" s="4"/>
    </row>
    <row r="148">
      <c r="A148" s="51"/>
      <c r="B148" s="47"/>
      <c r="C148" s="47"/>
      <c r="D148" s="47"/>
      <c r="E148" s="4"/>
      <c r="F148" s="4"/>
      <c r="G148" s="4"/>
      <c r="H148" s="4"/>
      <c r="I148" s="4"/>
      <c r="J148" s="4"/>
      <c r="K148" s="4"/>
      <c r="L148" s="4"/>
      <c r="M148" s="4"/>
      <c r="N148" s="4"/>
      <c r="O148" s="4"/>
      <c r="P148" s="4"/>
      <c r="Q148" s="4"/>
      <c r="R148" s="4"/>
      <c r="S148" s="4"/>
      <c r="T148" s="4"/>
      <c r="U148" s="4"/>
      <c r="V148" s="4"/>
      <c r="W148" s="4"/>
      <c r="X148" s="4"/>
      <c r="Y148" s="4"/>
      <c r="Z148" s="4"/>
    </row>
    <row r="149">
      <c r="A149" s="51"/>
      <c r="B149" s="47"/>
      <c r="C149" s="47"/>
      <c r="D149" s="47"/>
      <c r="E149" s="4"/>
      <c r="F149" s="4"/>
      <c r="G149" s="4"/>
      <c r="H149" s="4"/>
      <c r="I149" s="4"/>
      <c r="J149" s="4"/>
      <c r="K149" s="4"/>
      <c r="L149" s="4"/>
      <c r="M149" s="4"/>
      <c r="N149" s="4"/>
      <c r="O149" s="4"/>
      <c r="P149" s="4"/>
      <c r="Q149" s="4"/>
      <c r="R149" s="4"/>
      <c r="S149" s="4"/>
      <c r="T149" s="4"/>
      <c r="U149" s="4"/>
      <c r="V149" s="4"/>
      <c r="W149" s="4"/>
      <c r="X149" s="4"/>
      <c r="Y149" s="4"/>
      <c r="Z149" s="4"/>
    </row>
    <row r="150">
      <c r="A150" s="51"/>
      <c r="B150" s="47"/>
      <c r="C150" s="47"/>
      <c r="D150" s="47"/>
      <c r="E150" s="4"/>
      <c r="F150" s="4"/>
      <c r="G150" s="4"/>
      <c r="H150" s="4"/>
      <c r="I150" s="4"/>
      <c r="J150" s="4"/>
      <c r="K150" s="4"/>
      <c r="L150" s="4"/>
      <c r="M150" s="4"/>
      <c r="N150" s="4"/>
      <c r="O150" s="4"/>
      <c r="P150" s="4"/>
      <c r="Q150" s="4"/>
      <c r="R150" s="4"/>
      <c r="S150" s="4"/>
      <c r="T150" s="4"/>
      <c r="U150" s="4"/>
      <c r="V150" s="4"/>
      <c r="W150" s="4"/>
      <c r="X150" s="4"/>
      <c r="Y150" s="4"/>
      <c r="Z150" s="4"/>
    </row>
    <row r="151">
      <c r="A151" s="51"/>
      <c r="B151" s="47"/>
      <c r="C151" s="47"/>
      <c r="D151" s="47"/>
      <c r="E151" s="4"/>
      <c r="F151" s="4"/>
      <c r="G151" s="4"/>
      <c r="H151" s="4"/>
      <c r="I151" s="4"/>
      <c r="J151" s="4"/>
      <c r="K151" s="4"/>
      <c r="L151" s="4"/>
      <c r="M151" s="4"/>
      <c r="N151" s="4"/>
      <c r="O151" s="4"/>
      <c r="P151" s="4"/>
      <c r="Q151" s="4"/>
      <c r="R151" s="4"/>
      <c r="S151" s="4"/>
      <c r="T151" s="4"/>
      <c r="U151" s="4"/>
      <c r="V151" s="4"/>
      <c r="W151" s="4"/>
      <c r="X151" s="4"/>
      <c r="Y151" s="4"/>
      <c r="Z151" s="4"/>
    </row>
    <row r="152">
      <c r="A152" s="51"/>
      <c r="B152" s="47"/>
      <c r="C152" s="47"/>
      <c r="D152" s="47"/>
      <c r="E152" s="4"/>
      <c r="F152" s="4"/>
      <c r="G152" s="4"/>
      <c r="H152" s="4"/>
      <c r="I152" s="4"/>
      <c r="J152" s="4"/>
      <c r="K152" s="4"/>
      <c r="L152" s="4"/>
      <c r="M152" s="4"/>
      <c r="N152" s="4"/>
      <c r="O152" s="4"/>
      <c r="P152" s="4"/>
      <c r="Q152" s="4"/>
      <c r="R152" s="4"/>
      <c r="S152" s="4"/>
      <c r="T152" s="4"/>
      <c r="U152" s="4"/>
      <c r="V152" s="4"/>
      <c r="W152" s="4"/>
      <c r="X152" s="4"/>
      <c r="Y152" s="4"/>
      <c r="Z152" s="4"/>
    </row>
    <row r="153">
      <c r="A153" s="51"/>
      <c r="B153" s="47"/>
      <c r="C153" s="47"/>
      <c r="D153" s="47"/>
      <c r="E153" s="4"/>
      <c r="F153" s="4"/>
      <c r="G153" s="4"/>
      <c r="H153" s="4"/>
      <c r="I153" s="4"/>
      <c r="J153" s="4"/>
      <c r="K153" s="4"/>
      <c r="L153" s="4"/>
      <c r="M153" s="4"/>
      <c r="N153" s="4"/>
      <c r="O153" s="4"/>
      <c r="P153" s="4"/>
      <c r="Q153" s="4"/>
      <c r="R153" s="4"/>
      <c r="S153" s="4"/>
      <c r="T153" s="4"/>
      <c r="U153" s="4"/>
      <c r="V153" s="4"/>
      <c r="W153" s="4"/>
      <c r="X153" s="4"/>
      <c r="Y153" s="4"/>
      <c r="Z153" s="4"/>
    </row>
    <row r="154">
      <c r="A154" s="51"/>
      <c r="B154" s="47"/>
      <c r="C154" s="47"/>
      <c r="D154" s="47"/>
      <c r="E154" s="4"/>
      <c r="F154" s="4"/>
      <c r="G154" s="4"/>
      <c r="H154" s="4"/>
      <c r="I154" s="4"/>
      <c r="J154" s="4"/>
      <c r="K154" s="4"/>
      <c r="L154" s="4"/>
      <c r="M154" s="4"/>
      <c r="N154" s="4"/>
      <c r="O154" s="4"/>
      <c r="P154" s="4"/>
      <c r="Q154" s="4"/>
      <c r="R154" s="4"/>
      <c r="S154" s="4"/>
      <c r="T154" s="4"/>
      <c r="U154" s="4"/>
      <c r="V154" s="4"/>
      <c r="W154" s="4"/>
      <c r="X154" s="4"/>
      <c r="Y154" s="4"/>
      <c r="Z154" s="4"/>
    </row>
    <row r="155">
      <c r="A155" s="51"/>
      <c r="B155" s="47"/>
      <c r="C155" s="47"/>
      <c r="D155" s="47"/>
      <c r="E155" s="4"/>
      <c r="F155" s="4"/>
      <c r="G155" s="4"/>
      <c r="H155" s="4"/>
      <c r="I155" s="4"/>
      <c r="J155" s="4"/>
      <c r="K155" s="4"/>
      <c r="L155" s="4"/>
      <c r="M155" s="4"/>
      <c r="N155" s="4"/>
      <c r="O155" s="4"/>
      <c r="P155" s="4"/>
      <c r="Q155" s="4"/>
      <c r="R155" s="4"/>
      <c r="S155" s="4"/>
      <c r="T155" s="4"/>
      <c r="U155" s="4"/>
      <c r="V155" s="4"/>
      <c r="W155" s="4"/>
      <c r="X155" s="4"/>
      <c r="Y155" s="4"/>
      <c r="Z155" s="4"/>
    </row>
    <row r="156">
      <c r="A156" s="51"/>
      <c r="B156" s="47"/>
      <c r="C156" s="47"/>
      <c r="D156" s="47"/>
      <c r="E156" s="4"/>
      <c r="F156" s="4"/>
      <c r="G156" s="4"/>
      <c r="H156" s="4"/>
      <c r="I156" s="4"/>
      <c r="J156" s="4"/>
      <c r="K156" s="4"/>
      <c r="L156" s="4"/>
      <c r="M156" s="4"/>
      <c r="N156" s="4"/>
      <c r="O156" s="4"/>
      <c r="P156" s="4"/>
      <c r="Q156" s="4"/>
      <c r="R156" s="4"/>
      <c r="S156" s="4"/>
      <c r="T156" s="4"/>
      <c r="U156" s="4"/>
      <c r="V156" s="4"/>
      <c r="W156" s="4"/>
      <c r="X156" s="4"/>
      <c r="Y156" s="4"/>
      <c r="Z156" s="4"/>
    </row>
    <row r="157">
      <c r="A157" s="51"/>
      <c r="B157" s="47"/>
      <c r="C157" s="47"/>
      <c r="D157" s="47"/>
      <c r="E157" s="4"/>
      <c r="F157" s="4"/>
      <c r="G157" s="4"/>
      <c r="H157" s="4"/>
      <c r="I157" s="4"/>
      <c r="J157" s="4"/>
      <c r="K157" s="4"/>
      <c r="L157" s="4"/>
      <c r="M157" s="4"/>
      <c r="N157" s="4"/>
      <c r="O157" s="4"/>
      <c r="P157" s="4"/>
      <c r="Q157" s="4"/>
      <c r="R157" s="4"/>
      <c r="S157" s="4"/>
      <c r="T157" s="4"/>
      <c r="U157" s="4"/>
      <c r="V157" s="4"/>
      <c r="W157" s="4"/>
      <c r="X157" s="4"/>
      <c r="Y157" s="4"/>
      <c r="Z157" s="4"/>
    </row>
    <row r="158">
      <c r="A158" s="51"/>
      <c r="B158" s="47"/>
      <c r="C158" s="47"/>
      <c r="D158" s="47"/>
      <c r="E158" s="4"/>
      <c r="F158" s="4"/>
      <c r="G158" s="4"/>
      <c r="H158" s="4"/>
      <c r="I158" s="4"/>
      <c r="J158" s="4"/>
      <c r="K158" s="4"/>
      <c r="L158" s="4"/>
      <c r="M158" s="4"/>
      <c r="N158" s="4"/>
      <c r="O158" s="4"/>
      <c r="P158" s="4"/>
      <c r="Q158" s="4"/>
      <c r="R158" s="4"/>
      <c r="S158" s="4"/>
      <c r="T158" s="4"/>
      <c r="U158" s="4"/>
      <c r="V158" s="4"/>
      <c r="W158" s="4"/>
      <c r="X158" s="4"/>
      <c r="Y158" s="4"/>
      <c r="Z158" s="4"/>
    </row>
    <row r="159">
      <c r="A159" s="51"/>
      <c r="B159" s="47"/>
      <c r="C159" s="47"/>
      <c r="D159" s="47"/>
      <c r="E159" s="4"/>
      <c r="F159" s="4"/>
      <c r="G159" s="4"/>
      <c r="H159" s="4"/>
      <c r="I159" s="4"/>
      <c r="J159" s="4"/>
      <c r="K159" s="4"/>
      <c r="L159" s="4"/>
      <c r="M159" s="4"/>
      <c r="N159" s="4"/>
      <c r="O159" s="4"/>
      <c r="P159" s="4"/>
      <c r="Q159" s="4"/>
      <c r="R159" s="4"/>
      <c r="S159" s="4"/>
      <c r="T159" s="4"/>
      <c r="U159" s="4"/>
      <c r="V159" s="4"/>
      <c r="W159" s="4"/>
      <c r="X159" s="4"/>
      <c r="Y159" s="4"/>
      <c r="Z159" s="4"/>
    </row>
    <row r="160">
      <c r="A160" s="51"/>
      <c r="B160" s="47"/>
      <c r="C160" s="47"/>
      <c r="D160" s="47"/>
      <c r="E160" s="4"/>
      <c r="F160" s="4"/>
      <c r="G160" s="4"/>
      <c r="H160" s="4"/>
      <c r="I160" s="4"/>
      <c r="J160" s="4"/>
      <c r="K160" s="4"/>
      <c r="L160" s="4"/>
      <c r="M160" s="4"/>
      <c r="N160" s="4"/>
      <c r="O160" s="4"/>
      <c r="P160" s="4"/>
      <c r="Q160" s="4"/>
      <c r="R160" s="4"/>
      <c r="S160" s="4"/>
      <c r="T160" s="4"/>
      <c r="U160" s="4"/>
      <c r="V160" s="4"/>
      <c r="W160" s="4"/>
      <c r="X160" s="4"/>
      <c r="Y160" s="4"/>
      <c r="Z160" s="4"/>
    </row>
    <row r="161">
      <c r="A161" s="51"/>
      <c r="B161" s="47"/>
      <c r="C161" s="47"/>
      <c r="D161" s="47"/>
      <c r="E161" s="4"/>
      <c r="F161" s="4"/>
      <c r="G161" s="4"/>
      <c r="H161" s="4"/>
      <c r="I161" s="4"/>
      <c r="J161" s="4"/>
      <c r="K161" s="4"/>
      <c r="L161" s="4"/>
      <c r="M161" s="4"/>
      <c r="N161" s="4"/>
      <c r="O161" s="4"/>
      <c r="P161" s="4"/>
      <c r="Q161" s="4"/>
      <c r="R161" s="4"/>
      <c r="S161" s="4"/>
      <c r="T161" s="4"/>
      <c r="U161" s="4"/>
      <c r="V161" s="4"/>
      <c r="W161" s="4"/>
      <c r="X161" s="4"/>
      <c r="Y161" s="4"/>
      <c r="Z161" s="4"/>
    </row>
    <row r="162">
      <c r="A162" s="51"/>
      <c r="B162" s="47"/>
      <c r="C162" s="47"/>
      <c r="D162" s="47"/>
      <c r="E162" s="4"/>
      <c r="F162" s="4"/>
      <c r="G162" s="4"/>
      <c r="H162" s="4"/>
      <c r="I162" s="4"/>
      <c r="J162" s="4"/>
      <c r="K162" s="4"/>
      <c r="L162" s="4"/>
      <c r="M162" s="4"/>
      <c r="N162" s="4"/>
      <c r="O162" s="4"/>
      <c r="P162" s="4"/>
      <c r="Q162" s="4"/>
      <c r="R162" s="4"/>
      <c r="S162" s="4"/>
      <c r="T162" s="4"/>
      <c r="U162" s="4"/>
      <c r="V162" s="4"/>
      <c r="W162" s="4"/>
      <c r="X162" s="4"/>
      <c r="Y162" s="4"/>
      <c r="Z162" s="4"/>
    </row>
    <row r="163">
      <c r="A163" s="51"/>
      <c r="B163" s="47"/>
      <c r="C163" s="47"/>
      <c r="D163" s="47"/>
      <c r="E163" s="4"/>
      <c r="F163" s="4"/>
      <c r="G163" s="4"/>
      <c r="H163" s="4"/>
      <c r="I163" s="4"/>
      <c r="J163" s="4"/>
      <c r="K163" s="4"/>
      <c r="L163" s="4"/>
      <c r="M163" s="4"/>
      <c r="N163" s="4"/>
      <c r="O163" s="4"/>
      <c r="P163" s="4"/>
      <c r="Q163" s="4"/>
      <c r="R163" s="4"/>
      <c r="S163" s="4"/>
      <c r="T163" s="4"/>
      <c r="U163" s="4"/>
      <c r="V163" s="4"/>
      <c r="W163" s="4"/>
      <c r="X163" s="4"/>
      <c r="Y163" s="4"/>
      <c r="Z163" s="4"/>
    </row>
    <row r="164">
      <c r="A164" s="51"/>
      <c r="B164" s="47"/>
      <c r="C164" s="47"/>
      <c r="D164" s="47"/>
      <c r="E164" s="4"/>
      <c r="F164" s="4"/>
      <c r="G164" s="4"/>
      <c r="H164" s="4"/>
      <c r="I164" s="4"/>
      <c r="J164" s="4"/>
      <c r="K164" s="4"/>
      <c r="L164" s="4"/>
      <c r="M164" s="4"/>
      <c r="N164" s="4"/>
      <c r="O164" s="4"/>
      <c r="P164" s="4"/>
      <c r="Q164" s="4"/>
      <c r="R164" s="4"/>
      <c r="S164" s="4"/>
      <c r="T164" s="4"/>
      <c r="U164" s="4"/>
      <c r="V164" s="4"/>
      <c r="W164" s="4"/>
      <c r="X164" s="4"/>
      <c r="Y164" s="4"/>
      <c r="Z164" s="4"/>
    </row>
    <row r="165">
      <c r="A165" s="51"/>
      <c r="B165" s="47"/>
      <c r="C165" s="47"/>
      <c r="D165" s="47"/>
      <c r="E165" s="4"/>
      <c r="F165" s="4"/>
      <c r="G165" s="4"/>
      <c r="H165" s="4"/>
      <c r="I165" s="4"/>
      <c r="J165" s="4"/>
      <c r="K165" s="4"/>
      <c r="L165" s="4"/>
      <c r="M165" s="4"/>
      <c r="N165" s="4"/>
      <c r="O165" s="4"/>
      <c r="P165" s="4"/>
      <c r="Q165" s="4"/>
      <c r="R165" s="4"/>
      <c r="S165" s="4"/>
      <c r="T165" s="4"/>
      <c r="U165" s="4"/>
      <c r="V165" s="4"/>
      <c r="W165" s="4"/>
      <c r="X165" s="4"/>
      <c r="Y165" s="4"/>
      <c r="Z165" s="4"/>
    </row>
    <row r="166">
      <c r="A166" s="51"/>
      <c r="B166" s="47"/>
      <c r="C166" s="47"/>
      <c r="D166" s="47"/>
      <c r="E166" s="4"/>
      <c r="F166" s="4"/>
      <c r="G166" s="4"/>
      <c r="H166" s="4"/>
      <c r="I166" s="4"/>
      <c r="J166" s="4"/>
      <c r="K166" s="4"/>
      <c r="L166" s="4"/>
      <c r="M166" s="4"/>
      <c r="N166" s="4"/>
      <c r="O166" s="4"/>
      <c r="P166" s="4"/>
      <c r="Q166" s="4"/>
      <c r="R166" s="4"/>
      <c r="S166" s="4"/>
      <c r="T166" s="4"/>
      <c r="U166" s="4"/>
      <c r="V166" s="4"/>
      <c r="W166" s="4"/>
      <c r="X166" s="4"/>
      <c r="Y166" s="4"/>
      <c r="Z166" s="4"/>
    </row>
    <row r="167">
      <c r="A167" s="51"/>
      <c r="B167" s="47"/>
      <c r="C167" s="47"/>
      <c r="D167" s="47"/>
      <c r="E167" s="4"/>
      <c r="F167" s="4"/>
      <c r="G167" s="4"/>
      <c r="H167" s="4"/>
      <c r="I167" s="4"/>
      <c r="J167" s="4"/>
      <c r="K167" s="4"/>
      <c r="L167" s="4"/>
      <c r="M167" s="4"/>
      <c r="N167" s="4"/>
      <c r="O167" s="4"/>
      <c r="P167" s="4"/>
      <c r="Q167" s="4"/>
      <c r="R167" s="4"/>
      <c r="S167" s="4"/>
      <c r="T167" s="4"/>
      <c r="U167" s="4"/>
      <c r="V167" s="4"/>
      <c r="W167" s="4"/>
      <c r="X167" s="4"/>
      <c r="Y167" s="4"/>
      <c r="Z167" s="4"/>
    </row>
    <row r="168">
      <c r="A168" s="51"/>
      <c r="B168" s="47"/>
      <c r="C168" s="47"/>
      <c r="D168" s="47"/>
      <c r="E168" s="4"/>
      <c r="F168" s="4"/>
      <c r="G168" s="4"/>
      <c r="H168" s="4"/>
      <c r="I168" s="4"/>
      <c r="J168" s="4"/>
      <c r="K168" s="4"/>
      <c r="L168" s="4"/>
      <c r="M168" s="4"/>
      <c r="N168" s="4"/>
      <c r="O168" s="4"/>
      <c r="P168" s="4"/>
      <c r="Q168" s="4"/>
      <c r="R168" s="4"/>
      <c r="S168" s="4"/>
      <c r="T168" s="4"/>
      <c r="U168" s="4"/>
      <c r="V168" s="4"/>
      <c r="W168" s="4"/>
      <c r="X168" s="4"/>
      <c r="Y168" s="4"/>
      <c r="Z168" s="4"/>
    </row>
    <row r="169">
      <c r="A169" s="51"/>
      <c r="B169" s="47"/>
      <c r="C169" s="47"/>
      <c r="D169" s="47"/>
      <c r="E169" s="4"/>
      <c r="F169" s="4"/>
      <c r="G169" s="4"/>
      <c r="H169" s="4"/>
      <c r="I169" s="4"/>
      <c r="J169" s="4"/>
      <c r="K169" s="4"/>
      <c r="L169" s="4"/>
      <c r="M169" s="4"/>
      <c r="N169" s="4"/>
      <c r="O169" s="4"/>
      <c r="P169" s="4"/>
      <c r="Q169" s="4"/>
      <c r="R169" s="4"/>
      <c r="S169" s="4"/>
      <c r="T169" s="4"/>
      <c r="U169" s="4"/>
      <c r="V169" s="4"/>
      <c r="W169" s="4"/>
      <c r="X169" s="4"/>
      <c r="Y169" s="4"/>
      <c r="Z169" s="4"/>
    </row>
    <row r="170">
      <c r="A170" s="51"/>
      <c r="B170" s="47"/>
      <c r="C170" s="47"/>
      <c r="D170" s="47"/>
      <c r="E170" s="4"/>
      <c r="F170" s="4"/>
      <c r="G170" s="4"/>
      <c r="H170" s="4"/>
      <c r="I170" s="4"/>
      <c r="J170" s="4"/>
      <c r="K170" s="4"/>
      <c r="L170" s="4"/>
      <c r="M170" s="4"/>
      <c r="N170" s="4"/>
      <c r="O170" s="4"/>
      <c r="P170" s="4"/>
      <c r="Q170" s="4"/>
      <c r="R170" s="4"/>
      <c r="S170" s="4"/>
      <c r="T170" s="4"/>
      <c r="U170" s="4"/>
      <c r="V170" s="4"/>
      <c r="W170" s="4"/>
      <c r="X170" s="4"/>
      <c r="Y170" s="4"/>
      <c r="Z170" s="4"/>
    </row>
    <row r="171">
      <c r="A171" s="51"/>
      <c r="B171" s="47"/>
      <c r="C171" s="47"/>
      <c r="D171" s="47"/>
      <c r="E171" s="4"/>
      <c r="F171" s="4"/>
      <c r="G171" s="4"/>
      <c r="H171" s="4"/>
      <c r="I171" s="4"/>
      <c r="J171" s="4"/>
      <c r="K171" s="4"/>
      <c r="L171" s="4"/>
      <c r="M171" s="4"/>
      <c r="N171" s="4"/>
      <c r="O171" s="4"/>
      <c r="P171" s="4"/>
      <c r="Q171" s="4"/>
      <c r="R171" s="4"/>
      <c r="S171" s="4"/>
      <c r="T171" s="4"/>
      <c r="U171" s="4"/>
      <c r="V171" s="4"/>
      <c r="W171" s="4"/>
      <c r="X171" s="4"/>
      <c r="Y171" s="4"/>
      <c r="Z171" s="4"/>
    </row>
    <row r="172">
      <c r="A172" s="51"/>
      <c r="B172" s="47"/>
      <c r="C172" s="47"/>
      <c r="D172" s="47"/>
      <c r="E172" s="4"/>
      <c r="F172" s="4"/>
      <c r="G172" s="4"/>
      <c r="H172" s="4"/>
      <c r="I172" s="4"/>
      <c r="J172" s="4"/>
      <c r="K172" s="4"/>
      <c r="L172" s="4"/>
      <c r="M172" s="4"/>
      <c r="N172" s="4"/>
      <c r="O172" s="4"/>
      <c r="P172" s="4"/>
      <c r="Q172" s="4"/>
      <c r="R172" s="4"/>
      <c r="S172" s="4"/>
      <c r="T172" s="4"/>
      <c r="U172" s="4"/>
      <c r="V172" s="4"/>
      <c r="W172" s="4"/>
      <c r="X172" s="4"/>
      <c r="Y172" s="4"/>
      <c r="Z172" s="4"/>
    </row>
    <row r="173">
      <c r="A173" s="51"/>
      <c r="B173" s="47"/>
      <c r="C173" s="47"/>
      <c r="D173" s="47"/>
      <c r="E173" s="4"/>
      <c r="F173" s="4"/>
      <c r="G173" s="4"/>
      <c r="H173" s="4"/>
      <c r="I173" s="4"/>
      <c r="J173" s="4"/>
      <c r="K173" s="4"/>
      <c r="L173" s="4"/>
      <c r="M173" s="4"/>
      <c r="N173" s="4"/>
      <c r="O173" s="4"/>
      <c r="P173" s="4"/>
      <c r="Q173" s="4"/>
      <c r="R173" s="4"/>
      <c r="S173" s="4"/>
      <c r="T173" s="4"/>
      <c r="U173" s="4"/>
      <c r="V173" s="4"/>
      <c r="W173" s="4"/>
      <c r="X173" s="4"/>
      <c r="Y173" s="4"/>
      <c r="Z173" s="4"/>
    </row>
    <row r="174">
      <c r="A174" s="51"/>
      <c r="B174" s="47"/>
      <c r="C174" s="47"/>
      <c r="D174" s="47"/>
      <c r="E174" s="4"/>
      <c r="F174" s="4"/>
      <c r="G174" s="4"/>
      <c r="H174" s="4"/>
      <c r="I174" s="4"/>
      <c r="J174" s="4"/>
      <c r="K174" s="4"/>
      <c r="L174" s="4"/>
      <c r="M174" s="4"/>
      <c r="N174" s="4"/>
      <c r="O174" s="4"/>
      <c r="P174" s="4"/>
      <c r="Q174" s="4"/>
      <c r="R174" s="4"/>
      <c r="S174" s="4"/>
      <c r="T174" s="4"/>
      <c r="U174" s="4"/>
      <c r="V174" s="4"/>
      <c r="W174" s="4"/>
      <c r="X174" s="4"/>
      <c r="Y174" s="4"/>
      <c r="Z174" s="4"/>
    </row>
    <row r="175">
      <c r="A175" s="51"/>
      <c r="B175" s="47"/>
      <c r="C175" s="47"/>
      <c r="D175" s="47"/>
      <c r="E175" s="4"/>
      <c r="F175" s="4"/>
      <c r="G175" s="4"/>
      <c r="H175" s="4"/>
      <c r="I175" s="4"/>
      <c r="J175" s="4"/>
      <c r="K175" s="4"/>
      <c r="L175" s="4"/>
      <c r="M175" s="4"/>
      <c r="N175" s="4"/>
      <c r="O175" s="4"/>
      <c r="P175" s="4"/>
      <c r="Q175" s="4"/>
      <c r="R175" s="4"/>
      <c r="S175" s="4"/>
      <c r="T175" s="4"/>
      <c r="U175" s="4"/>
      <c r="V175" s="4"/>
      <c r="W175" s="4"/>
      <c r="X175" s="4"/>
      <c r="Y175" s="4"/>
      <c r="Z175" s="4"/>
    </row>
    <row r="176">
      <c r="A176" s="51"/>
      <c r="B176" s="47"/>
      <c r="C176" s="47"/>
      <c r="D176" s="47"/>
      <c r="E176" s="4"/>
      <c r="F176" s="4"/>
      <c r="G176" s="4"/>
      <c r="H176" s="4"/>
      <c r="I176" s="4"/>
      <c r="J176" s="4"/>
      <c r="K176" s="4"/>
      <c r="L176" s="4"/>
      <c r="M176" s="4"/>
      <c r="N176" s="4"/>
      <c r="O176" s="4"/>
      <c r="P176" s="4"/>
      <c r="Q176" s="4"/>
      <c r="R176" s="4"/>
      <c r="S176" s="4"/>
      <c r="T176" s="4"/>
      <c r="U176" s="4"/>
      <c r="V176" s="4"/>
      <c r="W176" s="4"/>
      <c r="X176" s="4"/>
      <c r="Y176" s="4"/>
      <c r="Z176" s="4"/>
    </row>
    <row r="177">
      <c r="A177" s="51"/>
      <c r="B177" s="47"/>
      <c r="C177" s="47"/>
      <c r="D177" s="47"/>
      <c r="E177" s="4"/>
      <c r="F177" s="4"/>
      <c r="G177" s="4"/>
      <c r="H177" s="4"/>
      <c r="I177" s="4"/>
      <c r="J177" s="4"/>
      <c r="K177" s="4"/>
      <c r="L177" s="4"/>
      <c r="M177" s="4"/>
      <c r="N177" s="4"/>
      <c r="O177" s="4"/>
      <c r="P177" s="4"/>
      <c r="Q177" s="4"/>
      <c r="R177" s="4"/>
      <c r="S177" s="4"/>
      <c r="T177" s="4"/>
      <c r="U177" s="4"/>
      <c r="V177" s="4"/>
      <c r="W177" s="4"/>
      <c r="X177" s="4"/>
      <c r="Y177" s="4"/>
      <c r="Z177" s="4"/>
    </row>
    <row r="178">
      <c r="A178" s="51"/>
      <c r="B178" s="47"/>
      <c r="C178" s="47"/>
      <c r="D178" s="47"/>
      <c r="E178" s="4"/>
      <c r="F178" s="4"/>
      <c r="G178" s="4"/>
      <c r="H178" s="4"/>
      <c r="I178" s="4"/>
      <c r="J178" s="4"/>
      <c r="K178" s="4"/>
      <c r="L178" s="4"/>
      <c r="M178" s="4"/>
      <c r="N178" s="4"/>
      <c r="O178" s="4"/>
      <c r="P178" s="4"/>
      <c r="Q178" s="4"/>
      <c r="R178" s="4"/>
      <c r="S178" s="4"/>
      <c r="T178" s="4"/>
      <c r="U178" s="4"/>
      <c r="V178" s="4"/>
      <c r="W178" s="4"/>
      <c r="X178" s="4"/>
      <c r="Y178" s="4"/>
      <c r="Z178" s="4"/>
    </row>
    <row r="179">
      <c r="A179" s="51"/>
      <c r="B179" s="47"/>
      <c r="C179" s="47"/>
      <c r="D179" s="47"/>
      <c r="E179" s="4"/>
      <c r="F179" s="4"/>
      <c r="G179" s="4"/>
      <c r="H179" s="4"/>
      <c r="I179" s="4"/>
      <c r="J179" s="4"/>
      <c r="K179" s="4"/>
      <c r="L179" s="4"/>
      <c r="M179" s="4"/>
      <c r="N179" s="4"/>
      <c r="O179" s="4"/>
      <c r="P179" s="4"/>
      <c r="Q179" s="4"/>
      <c r="R179" s="4"/>
      <c r="S179" s="4"/>
      <c r="T179" s="4"/>
      <c r="U179" s="4"/>
      <c r="V179" s="4"/>
      <c r="W179" s="4"/>
      <c r="X179" s="4"/>
      <c r="Y179" s="4"/>
      <c r="Z179" s="4"/>
    </row>
    <row r="180">
      <c r="A180" s="51"/>
      <c r="B180" s="47"/>
      <c r="C180" s="47"/>
      <c r="D180" s="47"/>
      <c r="E180" s="4"/>
      <c r="F180" s="4"/>
      <c r="G180" s="4"/>
      <c r="H180" s="4"/>
      <c r="I180" s="4"/>
      <c r="J180" s="4"/>
      <c r="K180" s="4"/>
      <c r="L180" s="4"/>
      <c r="M180" s="4"/>
      <c r="N180" s="4"/>
      <c r="O180" s="4"/>
      <c r="P180" s="4"/>
      <c r="Q180" s="4"/>
      <c r="R180" s="4"/>
      <c r="S180" s="4"/>
      <c r="T180" s="4"/>
      <c r="U180" s="4"/>
      <c r="V180" s="4"/>
      <c r="W180" s="4"/>
      <c r="X180" s="4"/>
      <c r="Y180" s="4"/>
      <c r="Z180" s="4"/>
    </row>
    <row r="181">
      <c r="A181" s="51"/>
      <c r="B181" s="47"/>
      <c r="C181" s="47"/>
      <c r="D181" s="47"/>
      <c r="E181" s="4"/>
      <c r="F181" s="4"/>
      <c r="G181" s="4"/>
      <c r="H181" s="4"/>
      <c r="I181" s="4"/>
      <c r="J181" s="4"/>
      <c r="K181" s="4"/>
      <c r="L181" s="4"/>
      <c r="M181" s="4"/>
      <c r="N181" s="4"/>
      <c r="O181" s="4"/>
      <c r="P181" s="4"/>
      <c r="Q181" s="4"/>
      <c r="R181" s="4"/>
      <c r="S181" s="4"/>
      <c r="T181" s="4"/>
      <c r="U181" s="4"/>
      <c r="V181" s="4"/>
      <c r="W181" s="4"/>
      <c r="X181" s="4"/>
      <c r="Y181" s="4"/>
      <c r="Z181" s="4"/>
    </row>
    <row r="182">
      <c r="A182" s="51"/>
      <c r="B182" s="47"/>
      <c r="C182" s="47"/>
      <c r="D182" s="47"/>
      <c r="E182" s="4"/>
      <c r="F182" s="4"/>
      <c r="G182" s="4"/>
      <c r="H182" s="4"/>
      <c r="I182" s="4"/>
      <c r="J182" s="4"/>
      <c r="K182" s="4"/>
      <c r="L182" s="4"/>
      <c r="M182" s="4"/>
      <c r="N182" s="4"/>
      <c r="O182" s="4"/>
      <c r="P182" s="4"/>
      <c r="Q182" s="4"/>
      <c r="R182" s="4"/>
      <c r="S182" s="4"/>
      <c r="T182" s="4"/>
      <c r="U182" s="4"/>
      <c r="V182" s="4"/>
      <c r="W182" s="4"/>
      <c r="X182" s="4"/>
      <c r="Y182" s="4"/>
      <c r="Z182" s="4"/>
    </row>
    <row r="183">
      <c r="A183" s="51"/>
      <c r="B183" s="47"/>
      <c r="C183" s="47"/>
      <c r="D183" s="47"/>
      <c r="E183" s="4"/>
      <c r="F183" s="4"/>
      <c r="G183" s="4"/>
      <c r="H183" s="4"/>
      <c r="I183" s="4"/>
      <c r="J183" s="4"/>
      <c r="K183" s="4"/>
      <c r="L183" s="4"/>
      <c r="M183" s="4"/>
      <c r="N183" s="4"/>
      <c r="O183" s="4"/>
      <c r="P183" s="4"/>
      <c r="Q183" s="4"/>
      <c r="R183" s="4"/>
      <c r="S183" s="4"/>
      <c r="T183" s="4"/>
      <c r="U183" s="4"/>
      <c r="V183" s="4"/>
      <c r="W183" s="4"/>
      <c r="X183" s="4"/>
      <c r="Y183" s="4"/>
      <c r="Z183" s="4"/>
    </row>
    <row r="184">
      <c r="A184" s="51"/>
      <c r="B184" s="47"/>
      <c r="C184" s="47"/>
      <c r="D184" s="47"/>
      <c r="E184" s="4"/>
      <c r="F184" s="4"/>
      <c r="G184" s="4"/>
      <c r="H184" s="4"/>
      <c r="I184" s="4"/>
      <c r="J184" s="4"/>
      <c r="K184" s="4"/>
      <c r="L184" s="4"/>
      <c r="M184" s="4"/>
      <c r="N184" s="4"/>
      <c r="O184" s="4"/>
      <c r="P184" s="4"/>
      <c r="Q184" s="4"/>
      <c r="R184" s="4"/>
      <c r="S184" s="4"/>
      <c r="T184" s="4"/>
      <c r="U184" s="4"/>
      <c r="V184" s="4"/>
      <c r="W184" s="4"/>
      <c r="X184" s="4"/>
      <c r="Y184" s="4"/>
      <c r="Z184" s="4"/>
    </row>
    <row r="185">
      <c r="A185" s="51"/>
      <c r="B185" s="47"/>
      <c r="C185" s="47"/>
      <c r="D185" s="47"/>
      <c r="E185" s="4"/>
      <c r="F185" s="4"/>
      <c r="G185" s="4"/>
      <c r="H185" s="4"/>
      <c r="I185" s="4"/>
      <c r="J185" s="4"/>
      <c r="K185" s="4"/>
      <c r="L185" s="4"/>
      <c r="M185" s="4"/>
      <c r="N185" s="4"/>
      <c r="O185" s="4"/>
      <c r="P185" s="4"/>
      <c r="Q185" s="4"/>
      <c r="R185" s="4"/>
      <c r="S185" s="4"/>
      <c r="T185" s="4"/>
      <c r="U185" s="4"/>
      <c r="V185" s="4"/>
      <c r="W185" s="4"/>
      <c r="X185" s="4"/>
      <c r="Y185" s="4"/>
      <c r="Z185" s="4"/>
    </row>
    <row r="186">
      <c r="A186" s="51"/>
      <c r="B186" s="47"/>
      <c r="C186" s="47"/>
      <c r="D186" s="47"/>
      <c r="E186" s="4"/>
      <c r="F186" s="4"/>
      <c r="G186" s="4"/>
      <c r="H186" s="4"/>
      <c r="I186" s="4"/>
      <c r="J186" s="4"/>
      <c r="K186" s="4"/>
      <c r="L186" s="4"/>
      <c r="M186" s="4"/>
      <c r="N186" s="4"/>
      <c r="O186" s="4"/>
      <c r="P186" s="4"/>
      <c r="Q186" s="4"/>
      <c r="R186" s="4"/>
      <c r="S186" s="4"/>
      <c r="T186" s="4"/>
      <c r="U186" s="4"/>
      <c r="V186" s="4"/>
      <c r="W186" s="4"/>
      <c r="X186" s="4"/>
      <c r="Y186" s="4"/>
      <c r="Z186" s="4"/>
    </row>
    <row r="187">
      <c r="A187" s="51"/>
      <c r="B187" s="47"/>
      <c r="C187" s="47"/>
      <c r="D187" s="47"/>
      <c r="E187" s="4"/>
      <c r="F187" s="4"/>
      <c r="G187" s="4"/>
      <c r="H187" s="4"/>
      <c r="I187" s="4"/>
      <c r="J187" s="4"/>
      <c r="K187" s="4"/>
      <c r="L187" s="4"/>
      <c r="M187" s="4"/>
      <c r="N187" s="4"/>
      <c r="O187" s="4"/>
      <c r="P187" s="4"/>
      <c r="Q187" s="4"/>
      <c r="R187" s="4"/>
      <c r="S187" s="4"/>
      <c r="T187" s="4"/>
      <c r="U187" s="4"/>
      <c r="V187" s="4"/>
      <c r="W187" s="4"/>
      <c r="X187" s="4"/>
      <c r="Y187" s="4"/>
      <c r="Z187" s="4"/>
    </row>
    <row r="188">
      <c r="A188" s="51"/>
      <c r="B188" s="47"/>
      <c r="C188" s="47"/>
      <c r="D188" s="47"/>
      <c r="E188" s="4"/>
      <c r="F188" s="4"/>
      <c r="G188" s="4"/>
      <c r="H188" s="4"/>
      <c r="I188" s="4"/>
      <c r="J188" s="4"/>
      <c r="K188" s="4"/>
      <c r="L188" s="4"/>
      <c r="M188" s="4"/>
      <c r="N188" s="4"/>
      <c r="O188" s="4"/>
      <c r="P188" s="4"/>
      <c r="Q188" s="4"/>
      <c r="R188" s="4"/>
      <c r="S188" s="4"/>
      <c r="T188" s="4"/>
      <c r="U188" s="4"/>
      <c r="V188" s="4"/>
      <c r="W188" s="4"/>
      <c r="X188" s="4"/>
      <c r="Y188" s="4"/>
      <c r="Z188" s="4"/>
    </row>
    <row r="189">
      <c r="A189" s="51"/>
      <c r="B189" s="47"/>
      <c r="C189" s="47"/>
      <c r="D189" s="47"/>
      <c r="E189" s="4"/>
      <c r="F189" s="4"/>
      <c r="G189" s="4"/>
      <c r="H189" s="4"/>
      <c r="I189" s="4"/>
      <c r="J189" s="4"/>
      <c r="K189" s="4"/>
      <c r="L189" s="4"/>
      <c r="M189" s="4"/>
      <c r="N189" s="4"/>
      <c r="O189" s="4"/>
      <c r="P189" s="4"/>
      <c r="Q189" s="4"/>
      <c r="R189" s="4"/>
      <c r="S189" s="4"/>
      <c r="T189" s="4"/>
      <c r="U189" s="4"/>
      <c r="V189" s="4"/>
      <c r="W189" s="4"/>
      <c r="X189" s="4"/>
      <c r="Y189" s="4"/>
      <c r="Z189" s="4"/>
    </row>
    <row r="190">
      <c r="A190" s="51"/>
      <c r="B190" s="47"/>
      <c r="C190" s="47"/>
      <c r="D190" s="47"/>
      <c r="E190" s="4"/>
      <c r="F190" s="4"/>
      <c r="G190" s="4"/>
      <c r="H190" s="4"/>
      <c r="I190" s="4"/>
      <c r="J190" s="4"/>
      <c r="K190" s="4"/>
      <c r="L190" s="4"/>
      <c r="M190" s="4"/>
      <c r="N190" s="4"/>
      <c r="O190" s="4"/>
      <c r="P190" s="4"/>
      <c r="Q190" s="4"/>
      <c r="R190" s="4"/>
      <c r="S190" s="4"/>
      <c r="T190" s="4"/>
      <c r="U190" s="4"/>
      <c r="V190" s="4"/>
      <c r="W190" s="4"/>
      <c r="X190" s="4"/>
      <c r="Y190" s="4"/>
      <c r="Z190" s="4"/>
    </row>
    <row r="191">
      <c r="A191" s="51"/>
      <c r="B191" s="47"/>
      <c r="C191" s="47"/>
      <c r="D191" s="47"/>
      <c r="E191" s="4"/>
      <c r="F191" s="4"/>
      <c r="G191" s="4"/>
      <c r="H191" s="4"/>
      <c r="I191" s="4"/>
      <c r="J191" s="4"/>
      <c r="K191" s="4"/>
      <c r="L191" s="4"/>
      <c r="M191" s="4"/>
      <c r="N191" s="4"/>
      <c r="O191" s="4"/>
      <c r="P191" s="4"/>
      <c r="Q191" s="4"/>
      <c r="R191" s="4"/>
      <c r="S191" s="4"/>
      <c r="T191" s="4"/>
      <c r="U191" s="4"/>
      <c r="V191" s="4"/>
      <c r="W191" s="4"/>
      <c r="X191" s="4"/>
      <c r="Y191" s="4"/>
      <c r="Z191" s="4"/>
    </row>
    <row r="192">
      <c r="A192" s="51"/>
      <c r="B192" s="47"/>
      <c r="C192" s="47"/>
      <c r="D192" s="47"/>
      <c r="E192" s="4"/>
      <c r="F192" s="4"/>
      <c r="G192" s="4"/>
      <c r="H192" s="4"/>
      <c r="I192" s="4"/>
      <c r="J192" s="4"/>
      <c r="K192" s="4"/>
      <c r="L192" s="4"/>
      <c r="M192" s="4"/>
      <c r="N192" s="4"/>
      <c r="O192" s="4"/>
      <c r="P192" s="4"/>
      <c r="Q192" s="4"/>
      <c r="R192" s="4"/>
      <c r="S192" s="4"/>
      <c r="T192" s="4"/>
      <c r="U192" s="4"/>
      <c r="V192" s="4"/>
      <c r="W192" s="4"/>
      <c r="X192" s="4"/>
      <c r="Y192" s="4"/>
      <c r="Z192" s="4"/>
    </row>
    <row r="193">
      <c r="A193" s="51"/>
      <c r="B193" s="47"/>
      <c r="C193" s="47"/>
      <c r="D193" s="47"/>
      <c r="E193" s="4"/>
      <c r="F193" s="4"/>
      <c r="G193" s="4"/>
      <c r="H193" s="4"/>
      <c r="I193" s="4"/>
      <c r="J193" s="4"/>
      <c r="K193" s="4"/>
      <c r="L193" s="4"/>
      <c r="M193" s="4"/>
      <c r="N193" s="4"/>
      <c r="O193" s="4"/>
      <c r="P193" s="4"/>
      <c r="Q193" s="4"/>
      <c r="R193" s="4"/>
      <c r="S193" s="4"/>
      <c r="T193" s="4"/>
      <c r="U193" s="4"/>
      <c r="V193" s="4"/>
      <c r="W193" s="4"/>
      <c r="X193" s="4"/>
      <c r="Y193" s="4"/>
      <c r="Z193" s="4"/>
    </row>
    <row r="194">
      <c r="A194" s="51"/>
      <c r="B194" s="47"/>
      <c r="C194" s="47"/>
      <c r="D194" s="47"/>
      <c r="E194" s="4"/>
      <c r="F194" s="4"/>
      <c r="G194" s="4"/>
      <c r="H194" s="4"/>
      <c r="I194" s="4"/>
      <c r="J194" s="4"/>
      <c r="K194" s="4"/>
      <c r="L194" s="4"/>
      <c r="M194" s="4"/>
      <c r="N194" s="4"/>
      <c r="O194" s="4"/>
      <c r="P194" s="4"/>
      <c r="Q194" s="4"/>
      <c r="R194" s="4"/>
      <c r="S194" s="4"/>
      <c r="T194" s="4"/>
      <c r="U194" s="4"/>
      <c r="V194" s="4"/>
      <c r="W194" s="4"/>
      <c r="X194" s="4"/>
      <c r="Y194" s="4"/>
      <c r="Z194" s="4"/>
    </row>
    <row r="195">
      <c r="A195" s="51"/>
      <c r="B195" s="47"/>
      <c r="C195" s="47"/>
      <c r="D195" s="47"/>
      <c r="E195" s="4"/>
      <c r="F195" s="4"/>
      <c r="G195" s="4"/>
      <c r="H195" s="4"/>
      <c r="I195" s="4"/>
      <c r="J195" s="4"/>
      <c r="K195" s="4"/>
      <c r="L195" s="4"/>
      <c r="M195" s="4"/>
      <c r="N195" s="4"/>
      <c r="O195" s="4"/>
      <c r="P195" s="4"/>
      <c r="Q195" s="4"/>
      <c r="R195" s="4"/>
      <c r="S195" s="4"/>
      <c r="T195" s="4"/>
      <c r="U195" s="4"/>
      <c r="V195" s="4"/>
      <c r="W195" s="4"/>
      <c r="X195" s="4"/>
      <c r="Y195" s="4"/>
      <c r="Z195" s="4"/>
    </row>
    <row r="196">
      <c r="A196" s="51"/>
      <c r="B196" s="47"/>
      <c r="C196" s="47"/>
      <c r="D196" s="47"/>
      <c r="E196" s="4"/>
      <c r="F196" s="4"/>
      <c r="G196" s="4"/>
      <c r="H196" s="4"/>
      <c r="I196" s="4"/>
      <c r="J196" s="4"/>
      <c r="K196" s="4"/>
      <c r="L196" s="4"/>
      <c r="M196" s="4"/>
      <c r="N196" s="4"/>
      <c r="O196" s="4"/>
      <c r="P196" s="4"/>
      <c r="Q196" s="4"/>
      <c r="R196" s="4"/>
      <c r="S196" s="4"/>
      <c r="T196" s="4"/>
      <c r="U196" s="4"/>
      <c r="V196" s="4"/>
      <c r="W196" s="4"/>
      <c r="X196" s="4"/>
      <c r="Y196" s="4"/>
      <c r="Z196" s="4"/>
    </row>
    <row r="197">
      <c r="A197" s="51"/>
      <c r="B197" s="47"/>
      <c r="C197" s="47"/>
      <c r="D197" s="47"/>
      <c r="E197" s="4"/>
      <c r="F197" s="4"/>
      <c r="G197" s="4"/>
      <c r="H197" s="4"/>
      <c r="I197" s="4"/>
      <c r="J197" s="4"/>
      <c r="K197" s="4"/>
      <c r="L197" s="4"/>
      <c r="M197" s="4"/>
      <c r="N197" s="4"/>
      <c r="O197" s="4"/>
      <c r="P197" s="4"/>
      <c r="Q197" s="4"/>
      <c r="R197" s="4"/>
      <c r="S197" s="4"/>
      <c r="T197" s="4"/>
      <c r="U197" s="4"/>
      <c r="V197" s="4"/>
      <c r="W197" s="4"/>
      <c r="X197" s="4"/>
      <c r="Y197" s="4"/>
      <c r="Z197" s="4"/>
    </row>
    <row r="198">
      <c r="A198" s="51"/>
      <c r="B198" s="47"/>
      <c r="C198" s="47"/>
      <c r="D198" s="47"/>
      <c r="E198" s="4"/>
      <c r="F198" s="4"/>
      <c r="G198" s="4"/>
      <c r="H198" s="4"/>
      <c r="I198" s="4"/>
      <c r="J198" s="4"/>
      <c r="K198" s="4"/>
      <c r="L198" s="4"/>
      <c r="M198" s="4"/>
      <c r="N198" s="4"/>
      <c r="O198" s="4"/>
      <c r="P198" s="4"/>
      <c r="Q198" s="4"/>
      <c r="R198" s="4"/>
      <c r="S198" s="4"/>
      <c r="T198" s="4"/>
      <c r="U198" s="4"/>
      <c r="V198" s="4"/>
      <c r="W198" s="4"/>
      <c r="X198" s="4"/>
      <c r="Y198" s="4"/>
      <c r="Z198" s="4"/>
    </row>
    <row r="199">
      <c r="A199" s="51"/>
      <c r="B199" s="47"/>
      <c r="C199" s="47"/>
      <c r="D199" s="47"/>
      <c r="E199" s="4"/>
      <c r="F199" s="4"/>
      <c r="G199" s="4"/>
      <c r="H199" s="4"/>
      <c r="I199" s="4"/>
      <c r="J199" s="4"/>
      <c r="K199" s="4"/>
      <c r="L199" s="4"/>
      <c r="M199" s="4"/>
      <c r="N199" s="4"/>
      <c r="O199" s="4"/>
      <c r="P199" s="4"/>
      <c r="Q199" s="4"/>
      <c r="R199" s="4"/>
      <c r="S199" s="4"/>
      <c r="T199" s="4"/>
      <c r="U199" s="4"/>
      <c r="V199" s="4"/>
      <c r="W199" s="4"/>
      <c r="X199" s="4"/>
      <c r="Y199" s="4"/>
      <c r="Z199" s="4"/>
    </row>
    <row r="200">
      <c r="A200" s="51"/>
      <c r="B200" s="47"/>
      <c r="C200" s="47"/>
      <c r="D200" s="47"/>
      <c r="E200" s="4"/>
      <c r="F200" s="4"/>
      <c r="G200" s="4"/>
      <c r="H200" s="4"/>
      <c r="I200" s="4"/>
      <c r="J200" s="4"/>
      <c r="K200" s="4"/>
      <c r="L200" s="4"/>
      <c r="M200" s="4"/>
      <c r="N200" s="4"/>
      <c r="O200" s="4"/>
      <c r="P200" s="4"/>
      <c r="Q200" s="4"/>
      <c r="R200" s="4"/>
      <c r="S200" s="4"/>
      <c r="T200" s="4"/>
      <c r="U200" s="4"/>
      <c r="V200" s="4"/>
      <c r="W200" s="4"/>
      <c r="X200" s="4"/>
      <c r="Y200" s="4"/>
      <c r="Z200" s="4"/>
    </row>
    <row r="201">
      <c r="A201" s="51"/>
      <c r="B201" s="47"/>
      <c r="C201" s="47"/>
      <c r="D201" s="47"/>
      <c r="E201" s="4"/>
      <c r="F201" s="4"/>
      <c r="G201" s="4"/>
      <c r="H201" s="4"/>
      <c r="I201" s="4"/>
      <c r="J201" s="4"/>
      <c r="K201" s="4"/>
      <c r="L201" s="4"/>
      <c r="M201" s="4"/>
      <c r="N201" s="4"/>
      <c r="O201" s="4"/>
      <c r="P201" s="4"/>
      <c r="Q201" s="4"/>
      <c r="R201" s="4"/>
      <c r="S201" s="4"/>
      <c r="T201" s="4"/>
      <c r="U201" s="4"/>
      <c r="V201" s="4"/>
      <c r="W201" s="4"/>
      <c r="X201" s="4"/>
      <c r="Y201" s="4"/>
      <c r="Z201" s="4"/>
    </row>
    <row r="202">
      <c r="A202" s="51"/>
      <c r="B202" s="47"/>
      <c r="C202" s="47"/>
      <c r="D202" s="47"/>
      <c r="E202" s="4"/>
      <c r="F202" s="4"/>
      <c r="G202" s="4"/>
      <c r="H202" s="4"/>
      <c r="I202" s="4"/>
      <c r="J202" s="4"/>
      <c r="K202" s="4"/>
      <c r="L202" s="4"/>
      <c r="M202" s="4"/>
      <c r="N202" s="4"/>
      <c r="O202" s="4"/>
      <c r="P202" s="4"/>
      <c r="Q202" s="4"/>
      <c r="R202" s="4"/>
      <c r="S202" s="4"/>
      <c r="T202" s="4"/>
      <c r="U202" s="4"/>
      <c r="V202" s="4"/>
      <c r="W202" s="4"/>
      <c r="X202" s="4"/>
      <c r="Y202" s="4"/>
      <c r="Z202" s="4"/>
    </row>
    <row r="203">
      <c r="A203" s="51"/>
      <c r="B203" s="47"/>
      <c r="C203" s="47"/>
      <c r="D203" s="47"/>
      <c r="E203" s="4"/>
      <c r="F203" s="4"/>
      <c r="G203" s="4"/>
      <c r="H203" s="4"/>
      <c r="I203" s="4"/>
      <c r="J203" s="4"/>
      <c r="K203" s="4"/>
      <c r="L203" s="4"/>
      <c r="M203" s="4"/>
      <c r="N203" s="4"/>
      <c r="O203" s="4"/>
      <c r="P203" s="4"/>
      <c r="Q203" s="4"/>
      <c r="R203" s="4"/>
      <c r="S203" s="4"/>
      <c r="T203" s="4"/>
      <c r="U203" s="4"/>
      <c r="V203" s="4"/>
      <c r="W203" s="4"/>
      <c r="X203" s="4"/>
      <c r="Y203" s="4"/>
      <c r="Z203" s="4"/>
    </row>
    <row r="204">
      <c r="A204" s="51"/>
      <c r="B204" s="47"/>
      <c r="C204" s="47"/>
      <c r="D204" s="47"/>
      <c r="E204" s="4"/>
      <c r="F204" s="4"/>
      <c r="G204" s="4"/>
      <c r="H204" s="4"/>
      <c r="I204" s="4"/>
      <c r="J204" s="4"/>
      <c r="K204" s="4"/>
      <c r="L204" s="4"/>
      <c r="M204" s="4"/>
      <c r="N204" s="4"/>
      <c r="O204" s="4"/>
      <c r="P204" s="4"/>
      <c r="Q204" s="4"/>
      <c r="R204" s="4"/>
      <c r="S204" s="4"/>
      <c r="T204" s="4"/>
      <c r="U204" s="4"/>
      <c r="V204" s="4"/>
      <c r="W204" s="4"/>
      <c r="X204" s="4"/>
      <c r="Y204" s="4"/>
      <c r="Z204" s="4"/>
    </row>
    <row r="205">
      <c r="A205" s="51"/>
      <c r="B205" s="47"/>
      <c r="C205" s="47"/>
      <c r="D205" s="47"/>
      <c r="E205" s="4"/>
      <c r="F205" s="4"/>
      <c r="G205" s="4"/>
      <c r="H205" s="4"/>
      <c r="I205" s="4"/>
      <c r="J205" s="4"/>
      <c r="K205" s="4"/>
      <c r="L205" s="4"/>
      <c r="M205" s="4"/>
      <c r="N205" s="4"/>
      <c r="O205" s="4"/>
      <c r="P205" s="4"/>
      <c r="Q205" s="4"/>
      <c r="R205" s="4"/>
      <c r="S205" s="4"/>
      <c r="T205" s="4"/>
      <c r="U205" s="4"/>
      <c r="V205" s="4"/>
      <c r="W205" s="4"/>
      <c r="X205" s="4"/>
      <c r="Y205" s="4"/>
      <c r="Z205" s="4"/>
    </row>
    <row r="206">
      <c r="A206" s="51"/>
      <c r="B206" s="47"/>
      <c r="C206" s="47"/>
      <c r="D206" s="47"/>
      <c r="E206" s="4"/>
      <c r="F206" s="4"/>
      <c r="G206" s="4"/>
      <c r="H206" s="4"/>
      <c r="I206" s="4"/>
      <c r="J206" s="4"/>
      <c r="K206" s="4"/>
      <c r="L206" s="4"/>
      <c r="M206" s="4"/>
      <c r="N206" s="4"/>
      <c r="O206" s="4"/>
      <c r="P206" s="4"/>
      <c r="Q206" s="4"/>
      <c r="R206" s="4"/>
      <c r="S206" s="4"/>
      <c r="T206" s="4"/>
      <c r="U206" s="4"/>
      <c r="V206" s="4"/>
      <c r="W206" s="4"/>
      <c r="X206" s="4"/>
      <c r="Y206" s="4"/>
      <c r="Z206" s="4"/>
    </row>
    <row r="207">
      <c r="A207" s="51"/>
      <c r="B207" s="47"/>
      <c r="C207" s="47"/>
      <c r="D207" s="47"/>
      <c r="E207" s="4"/>
      <c r="F207" s="4"/>
      <c r="G207" s="4"/>
      <c r="H207" s="4"/>
      <c r="I207" s="4"/>
      <c r="J207" s="4"/>
      <c r="K207" s="4"/>
      <c r="L207" s="4"/>
      <c r="M207" s="4"/>
      <c r="N207" s="4"/>
      <c r="O207" s="4"/>
      <c r="P207" s="4"/>
      <c r="Q207" s="4"/>
      <c r="R207" s="4"/>
      <c r="S207" s="4"/>
      <c r="T207" s="4"/>
      <c r="U207" s="4"/>
      <c r="V207" s="4"/>
      <c r="W207" s="4"/>
      <c r="X207" s="4"/>
      <c r="Y207" s="4"/>
      <c r="Z207" s="4"/>
    </row>
    <row r="208">
      <c r="A208" s="51"/>
      <c r="B208" s="47"/>
      <c r="C208" s="47"/>
      <c r="D208" s="47"/>
      <c r="E208" s="4"/>
      <c r="F208" s="4"/>
      <c r="G208" s="4"/>
      <c r="H208" s="4"/>
      <c r="I208" s="4"/>
      <c r="J208" s="4"/>
      <c r="K208" s="4"/>
      <c r="L208" s="4"/>
      <c r="M208" s="4"/>
      <c r="N208" s="4"/>
      <c r="O208" s="4"/>
      <c r="P208" s="4"/>
      <c r="Q208" s="4"/>
      <c r="R208" s="4"/>
      <c r="S208" s="4"/>
      <c r="T208" s="4"/>
      <c r="U208" s="4"/>
      <c r="V208" s="4"/>
      <c r="W208" s="4"/>
      <c r="X208" s="4"/>
      <c r="Y208" s="4"/>
      <c r="Z208" s="4"/>
    </row>
    <row r="209">
      <c r="A209" s="51"/>
      <c r="B209" s="47"/>
      <c r="C209" s="47"/>
      <c r="D209" s="47"/>
      <c r="E209" s="4"/>
      <c r="F209" s="4"/>
      <c r="G209" s="4"/>
      <c r="H209" s="4"/>
      <c r="I209" s="4"/>
      <c r="J209" s="4"/>
      <c r="K209" s="4"/>
      <c r="L209" s="4"/>
      <c r="M209" s="4"/>
      <c r="N209" s="4"/>
      <c r="O209" s="4"/>
      <c r="P209" s="4"/>
      <c r="Q209" s="4"/>
      <c r="R209" s="4"/>
      <c r="S209" s="4"/>
      <c r="T209" s="4"/>
      <c r="U209" s="4"/>
      <c r="V209" s="4"/>
      <c r="W209" s="4"/>
      <c r="X209" s="4"/>
      <c r="Y209" s="4"/>
      <c r="Z209" s="4"/>
    </row>
    <row r="210">
      <c r="A210" s="51"/>
      <c r="B210" s="47"/>
      <c r="C210" s="47"/>
      <c r="D210" s="47"/>
      <c r="E210" s="4"/>
      <c r="F210" s="4"/>
      <c r="G210" s="4"/>
      <c r="H210" s="4"/>
      <c r="I210" s="4"/>
      <c r="J210" s="4"/>
      <c r="K210" s="4"/>
      <c r="L210" s="4"/>
      <c r="M210" s="4"/>
      <c r="N210" s="4"/>
      <c r="O210" s="4"/>
      <c r="P210" s="4"/>
      <c r="Q210" s="4"/>
      <c r="R210" s="4"/>
      <c r="S210" s="4"/>
      <c r="T210" s="4"/>
      <c r="U210" s="4"/>
      <c r="V210" s="4"/>
      <c r="W210" s="4"/>
      <c r="X210" s="4"/>
      <c r="Y210" s="4"/>
      <c r="Z210" s="4"/>
    </row>
    <row r="211">
      <c r="A211" s="51"/>
      <c r="B211" s="47"/>
      <c r="C211" s="47"/>
      <c r="D211" s="47"/>
      <c r="E211" s="4"/>
      <c r="F211" s="4"/>
      <c r="G211" s="4"/>
      <c r="H211" s="4"/>
      <c r="I211" s="4"/>
      <c r="J211" s="4"/>
      <c r="K211" s="4"/>
      <c r="L211" s="4"/>
      <c r="M211" s="4"/>
      <c r="N211" s="4"/>
      <c r="O211" s="4"/>
      <c r="P211" s="4"/>
      <c r="Q211" s="4"/>
      <c r="R211" s="4"/>
      <c r="S211" s="4"/>
      <c r="T211" s="4"/>
      <c r="U211" s="4"/>
      <c r="V211" s="4"/>
      <c r="W211" s="4"/>
      <c r="X211" s="4"/>
      <c r="Y211" s="4"/>
      <c r="Z211" s="4"/>
    </row>
    <row r="212">
      <c r="A212" s="51"/>
      <c r="B212" s="47"/>
      <c r="C212" s="47"/>
      <c r="D212" s="47"/>
      <c r="E212" s="4"/>
      <c r="F212" s="4"/>
      <c r="G212" s="4"/>
      <c r="H212" s="4"/>
      <c r="I212" s="4"/>
      <c r="J212" s="4"/>
      <c r="K212" s="4"/>
      <c r="L212" s="4"/>
      <c r="M212" s="4"/>
      <c r="N212" s="4"/>
      <c r="O212" s="4"/>
      <c r="P212" s="4"/>
      <c r="Q212" s="4"/>
      <c r="R212" s="4"/>
      <c r="S212" s="4"/>
      <c r="T212" s="4"/>
      <c r="U212" s="4"/>
      <c r="V212" s="4"/>
      <c r="W212" s="4"/>
      <c r="X212" s="4"/>
      <c r="Y212" s="4"/>
      <c r="Z212" s="4"/>
    </row>
    <row r="213">
      <c r="A213" s="51"/>
      <c r="B213" s="47"/>
      <c r="C213" s="47"/>
      <c r="D213" s="47"/>
      <c r="E213" s="4"/>
      <c r="F213" s="4"/>
      <c r="G213" s="4"/>
      <c r="H213" s="4"/>
      <c r="I213" s="4"/>
      <c r="J213" s="4"/>
      <c r="K213" s="4"/>
      <c r="L213" s="4"/>
      <c r="M213" s="4"/>
      <c r="N213" s="4"/>
      <c r="O213" s="4"/>
      <c r="P213" s="4"/>
      <c r="Q213" s="4"/>
      <c r="R213" s="4"/>
      <c r="S213" s="4"/>
      <c r="T213" s="4"/>
      <c r="U213" s="4"/>
      <c r="V213" s="4"/>
      <c r="W213" s="4"/>
      <c r="X213" s="4"/>
      <c r="Y213" s="4"/>
      <c r="Z213" s="4"/>
    </row>
    <row r="214">
      <c r="A214" s="51"/>
      <c r="B214" s="47"/>
      <c r="C214" s="47"/>
      <c r="D214" s="47"/>
      <c r="E214" s="4"/>
      <c r="F214" s="4"/>
      <c r="G214" s="4"/>
      <c r="H214" s="4"/>
      <c r="I214" s="4"/>
      <c r="J214" s="4"/>
      <c r="K214" s="4"/>
      <c r="L214" s="4"/>
      <c r="M214" s="4"/>
      <c r="N214" s="4"/>
      <c r="O214" s="4"/>
      <c r="P214" s="4"/>
      <c r="Q214" s="4"/>
      <c r="R214" s="4"/>
      <c r="S214" s="4"/>
      <c r="T214" s="4"/>
      <c r="U214" s="4"/>
      <c r="V214" s="4"/>
      <c r="W214" s="4"/>
      <c r="X214" s="4"/>
      <c r="Y214" s="4"/>
      <c r="Z214" s="4"/>
    </row>
    <row r="215">
      <c r="A215" s="51"/>
      <c r="B215" s="47"/>
      <c r="C215" s="47"/>
      <c r="D215" s="47"/>
      <c r="E215" s="4"/>
      <c r="F215" s="4"/>
      <c r="G215" s="4"/>
      <c r="H215" s="4"/>
      <c r="I215" s="4"/>
      <c r="J215" s="4"/>
      <c r="K215" s="4"/>
      <c r="L215" s="4"/>
      <c r="M215" s="4"/>
      <c r="N215" s="4"/>
      <c r="O215" s="4"/>
      <c r="P215" s="4"/>
      <c r="Q215" s="4"/>
      <c r="R215" s="4"/>
      <c r="S215" s="4"/>
      <c r="T215" s="4"/>
      <c r="U215" s="4"/>
      <c r="V215" s="4"/>
      <c r="W215" s="4"/>
      <c r="X215" s="4"/>
      <c r="Y215" s="4"/>
      <c r="Z215" s="4"/>
    </row>
    <row r="216">
      <c r="A216" s="51"/>
      <c r="B216" s="47"/>
      <c r="C216" s="47"/>
      <c r="D216" s="47"/>
      <c r="E216" s="4"/>
      <c r="F216" s="4"/>
      <c r="G216" s="4"/>
      <c r="H216" s="4"/>
      <c r="I216" s="4"/>
      <c r="J216" s="4"/>
      <c r="K216" s="4"/>
      <c r="L216" s="4"/>
      <c r="M216" s="4"/>
      <c r="N216" s="4"/>
      <c r="O216" s="4"/>
      <c r="P216" s="4"/>
      <c r="Q216" s="4"/>
      <c r="R216" s="4"/>
      <c r="S216" s="4"/>
      <c r="T216" s="4"/>
      <c r="U216" s="4"/>
      <c r="V216" s="4"/>
      <c r="W216" s="4"/>
      <c r="X216" s="4"/>
      <c r="Y216" s="4"/>
      <c r="Z216" s="4"/>
    </row>
    <row r="217">
      <c r="A217" s="51"/>
      <c r="B217" s="47"/>
      <c r="C217" s="47"/>
      <c r="D217" s="47"/>
      <c r="E217" s="4"/>
      <c r="F217" s="4"/>
      <c r="G217" s="4"/>
      <c r="H217" s="4"/>
      <c r="I217" s="4"/>
      <c r="J217" s="4"/>
      <c r="K217" s="4"/>
      <c r="L217" s="4"/>
      <c r="M217" s="4"/>
      <c r="N217" s="4"/>
      <c r="O217" s="4"/>
      <c r="P217" s="4"/>
      <c r="Q217" s="4"/>
      <c r="R217" s="4"/>
      <c r="S217" s="4"/>
      <c r="T217" s="4"/>
      <c r="U217" s="4"/>
      <c r="V217" s="4"/>
      <c r="W217" s="4"/>
      <c r="X217" s="4"/>
      <c r="Y217" s="4"/>
      <c r="Z217" s="4"/>
    </row>
    <row r="218">
      <c r="A218" s="51"/>
      <c r="B218" s="47"/>
      <c r="C218" s="47"/>
      <c r="D218" s="47"/>
      <c r="E218" s="4"/>
      <c r="F218" s="4"/>
      <c r="G218" s="4"/>
      <c r="H218" s="4"/>
      <c r="I218" s="4"/>
      <c r="J218" s="4"/>
      <c r="K218" s="4"/>
      <c r="L218" s="4"/>
      <c r="M218" s="4"/>
      <c r="N218" s="4"/>
      <c r="O218" s="4"/>
      <c r="P218" s="4"/>
      <c r="Q218" s="4"/>
      <c r="R218" s="4"/>
      <c r="S218" s="4"/>
      <c r="T218" s="4"/>
      <c r="U218" s="4"/>
      <c r="V218" s="4"/>
      <c r="W218" s="4"/>
      <c r="X218" s="4"/>
      <c r="Y218" s="4"/>
      <c r="Z218" s="4"/>
    </row>
    <row r="219">
      <c r="A219" s="51"/>
      <c r="B219" s="47"/>
      <c r="C219" s="47"/>
      <c r="D219" s="47"/>
      <c r="E219" s="4"/>
      <c r="F219" s="4"/>
      <c r="G219" s="4"/>
      <c r="H219" s="4"/>
      <c r="I219" s="4"/>
      <c r="J219" s="4"/>
      <c r="K219" s="4"/>
      <c r="L219" s="4"/>
      <c r="M219" s="4"/>
      <c r="N219" s="4"/>
      <c r="O219" s="4"/>
      <c r="P219" s="4"/>
      <c r="Q219" s="4"/>
      <c r="R219" s="4"/>
      <c r="S219" s="4"/>
      <c r="T219" s="4"/>
      <c r="U219" s="4"/>
      <c r="V219" s="4"/>
      <c r="W219" s="4"/>
      <c r="X219" s="4"/>
      <c r="Y219" s="4"/>
      <c r="Z219" s="4"/>
    </row>
    <row r="220">
      <c r="A220" s="51"/>
      <c r="B220" s="47"/>
      <c r="C220" s="47"/>
      <c r="D220" s="47"/>
      <c r="E220" s="4"/>
      <c r="F220" s="4"/>
      <c r="G220" s="4"/>
      <c r="H220" s="4"/>
      <c r="I220" s="4"/>
      <c r="J220" s="4"/>
      <c r="K220" s="4"/>
      <c r="L220" s="4"/>
      <c r="M220" s="4"/>
      <c r="N220" s="4"/>
      <c r="O220" s="4"/>
      <c r="P220" s="4"/>
      <c r="Q220" s="4"/>
      <c r="R220" s="4"/>
      <c r="S220" s="4"/>
      <c r="T220" s="4"/>
      <c r="U220" s="4"/>
      <c r="V220" s="4"/>
      <c r="W220" s="4"/>
      <c r="X220" s="4"/>
      <c r="Y220" s="4"/>
      <c r="Z220" s="4"/>
    </row>
    <row r="221">
      <c r="A221" s="51"/>
      <c r="B221" s="47"/>
      <c r="C221" s="47"/>
      <c r="D221" s="47"/>
      <c r="E221" s="4"/>
      <c r="F221" s="4"/>
      <c r="G221" s="4"/>
      <c r="H221" s="4"/>
      <c r="I221" s="4"/>
      <c r="J221" s="4"/>
      <c r="K221" s="4"/>
      <c r="L221" s="4"/>
      <c r="M221" s="4"/>
      <c r="N221" s="4"/>
      <c r="O221" s="4"/>
      <c r="P221" s="4"/>
      <c r="Q221" s="4"/>
      <c r="R221" s="4"/>
      <c r="S221" s="4"/>
      <c r="T221" s="4"/>
      <c r="U221" s="4"/>
      <c r="V221" s="4"/>
      <c r="W221" s="4"/>
      <c r="X221" s="4"/>
      <c r="Y221" s="4"/>
      <c r="Z221" s="4"/>
    </row>
    <row r="222">
      <c r="A222" s="51"/>
      <c r="B222" s="47"/>
      <c r="C222" s="47"/>
      <c r="D222" s="47"/>
      <c r="E222" s="4"/>
      <c r="F222" s="4"/>
      <c r="G222" s="4"/>
      <c r="H222" s="4"/>
      <c r="I222" s="4"/>
      <c r="J222" s="4"/>
      <c r="K222" s="4"/>
      <c r="L222" s="4"/>
      <c r="M222" s="4"/>
      <c r="N222" s="4"/>
      <c r="O222" s="4"/>
      <c r="P222" s="4"/>
      <c r="Q222" s="4"/>
      <c r="R222" s="4"/>
      <c r="S222" s="4"/>
      <c r="T222" s="4"/>
      <c r="U222" s="4"/>
      <c r="V222" s="4"/>
      <c r="W222" s="4"/>
      <c r="X222" s="4"/>
      <c r="Y222" s="4"/>
      <c r="Z222" s="4"/>
    </row>
    <row r="223">
      <c r="A223" s="51"/>
      <c r="B223" s="47"/>
      <c r="C223" s="47"/>
      <c r="D223" s="47"/>
      <c r="E223" s="4"/>
      <c r="F223" s="4"/>
      <c r="G223" s="4"/>
      <c r="H223" s="4"/>
      <c r="I223" s="4"/>
      <c r="J223" s="4"/>
      <c r="K223" s="4"/>
      <c r="L223" s="4"/>
      <c r="M223" s="4"/>
      <c r="N223" s="4"/>
      <c r="O223" s="4"/>
      <c r="P223" s="4"/>
      <c r="Q223" s="4"/>
      <c r="R223" s="4"/>
      <c r="S223" s="4"/>
      <c r="T223" s="4"/>
      <c r="U223" s="4"/>
      <c r="V223" s="4"/>
      <c r="W223" s="4"/>
      <c r="X223" s="4"/>
      <c r="Y223" s="4"/>
      <c r="Z223" s="4"/>
    </row>
    <row r="224">
      <c r="A224" s="51"/>
      <c r="B224" s="47"/>
      <c r="C224" s="47"/>
      <c r="D224" s="47"/>
      <c r="E224" s="4"/>
      <c r="F224" s="4"/>
      <c r="G224" s="4"/>
      <c r="H224" s="4"/>
      <c r="I224" s="4"/>
      <c r="J224" s="4"/>
      <c r="K224" s="4"/>
      <c r="L224" s="4"/>
      <c r="M224" s="4"/>
      <c r="N224" s="4"/>
      <c r="O224" s="4"/>
      <c r="P224" s="4"/>
      <c r="Q224" s="4"/>
      <c r="R224" s="4"/>
      <c r="S224" s="4"/>
      <c r="T224" s="4"/>
      <c r="U224" s="4"/>
      <c r="V224" s="4"/>
      <c r="W224" s="4"/>
      <c r="X224" s="4"/>
      <c r="Y224" s="4"/>
      <c r="Z224" s="4"/>
    </row>
    <row r="225">
      <c r="A225" s="51"/>
      <c r="B225" s="47"/>
      <c r="C225" s="47"/>
      <c r="D225" s="47"/>
      <c r="E225" s="4"/>
      <c r="F225" s="4"/>
      <c r="G225" s="4"/>
      <c r="H225" s="4"/>
      <c r="I225" s="4"/>
      <c r="J225" s="4"/>
      <c r="K225" s="4"/>
      <c r="L225" s="4"/>
      <c r="M225" s="4"/>
      <c r="N225" s="4"/>
      <c r="O225" s="4"/>
      <c r="P225" s="4"/>
      <c r="Q225" s="4"/>
      <c r="R225" s="4"/>
      <c r="S225" s="4"/>
      <c r="T225" s="4"/>
      <c r="U225" s="4"/>
      <c r="V225" s="4"/>
      <c r="W225" s="4"/>
      <c r="X225" s="4"/>
      <c r="Y225" s="4"/>
      <c r="Z225" s="4"/>
    </row>
    <row r="226">
      <c r="A226" s="51"/>
      <c r="B226" s="47"/>
      <c r="C226" s="47"/>
      <c r="D226" s="47"/>
      <c r="E226" s="4"/>
      <c r="F226" s="4"/>
      <c r="G226" s="4"/>
      <c r="H226" s="4"/>
      <c r="I226" s="4"/>
      <c r="J226" s="4"/>
      <c r="K226" s="4"/>
      <c r="L226" s="4"/>
      <c r="M226" s="4"/>
      <c r="N226" s="4"/>
      <c r="O226" s="4"/>
      <c r="P226" s="4"/>
      <c r="Q226" s="4"/>
      <c r="R226" s="4"/>
      <c r="S226" s="4"/>
      <c r="T226" s="4"/>
      <c r="U226" s="4"/>
      <c r="V226" s="4"/>
      <c r="W226" s="4"/>
      <c r="X226" s="4"/>
      <c r="Y226" s="4"/>
      <c r="Z226" s="4"/>
    </row>
    <row r="227">
      <c r="A227" s="51"/>
      <c r="B227" s="47"/>
      <c r="C227" s="47"/>
      <c r="D227" s="47"/>
      <c r="E227" s="4"/>
      <c r="F227" s="4"/>
      <c r="G227" s="4"/>
      <c r="H227" s="4"/>
      <c r="I227" s="4"/>
      <c r="J227" s="4"/>
      <c r="K227" s="4"/>
      <c r="L227" s="4"/>
      <c r="M227" s="4"/>
      <c r="N227" s="4"/>
      <c r="O227" s="4"/>
      <c r="P227" s="4"/>
      <c r="Q227" s="4"/>
      <c r="R227" s="4"/>
      <c r="S227" s="4"/>
      <c r="T227" s="4"/>
      <c r="U227" s="4"/>
      <c r="V227" s="4"/>
      <c r="W227" s="4"/>
      <c r="X227" s="4"/>
      <c r="Y227" s="4"/>
      <c r="Z227" s="4"/>
    </row>
    <row r="228">
      <c r="A228" s="51"/>
      <c r="B228" s="47"/>
      <c r="C228" s="47"/>
      <c r="D228" s="47"/>
      <c r="E228" s="4"/>
      <c r="F228" s="4"/>
      <c r="G228" s="4"/>
      <c r="H228" s="4"/>
      <c r="I228" s="4"/>
      <c r="J228" s="4"/>
      <c r="K228" s="4"/>
      <c r="L228" s="4"/>
      <c r="M228" s="4"/>
      <c r="N228" s="4"/>
      <c r="O228" s="4"/>
      <c r="P228" s="4"/>
      <c r="Q228" s="4"/>
      <c r="R228" s="4"/>
      <c r="S228" s="4"/>
      <c r="T228" s="4"/>
      <c r="U228" s="4"/>
      <c r="V228" s="4"/>
      <c r="W228" s="4"/>
      <c r="X228" s="4"/>
      <c r="Y228" s="4"/>
      <c r="Z228" s="4"/>
    </row>
    <row r="229">
      <c r="A229" s="51"/>
      <c r="B229" s="47"/>
      <c r="C229" s="47"/>
      <c r="D229" s="47"/>
      <c r="E229" s="4"/>
      <c r="F229" s="4"/>
      <c r="G229" s="4"/>
      <c r="H229" s="4"/>
      <c r="I229" s="4"/>
      <c r="J229" s="4"/>
      <c r="K229" s="4"/>
      <c r="L229" s="4"/>
      <c r="M229" s="4"/>
      <c r="N229" s="4"/>
      <c r="O229" s="4"/>
      <c r="P229" s="4"/>
      <c r="Q229" s="4"/>
      <c r="R229" s="4"/>
      <c r="S229" s="4"/>
      <c r="T229" s="4"/>
      <c r="U229" s="4"/>
      <c r="V229" s="4"/>
      <c r="W229" s="4"/>
      <c r="X229" s="4"/>
      <c r="Y229" s="4"/>
      <c r="Z229" s="4"/>
    </row>
    <row r="230">
      <c r="A230" s="51"/>
      <c r="B230" s="47"/>
      <c r="C230" s="47"/>
      <c r="D230" s="47"/>
      <c r="E230" s="4"/>
      <c r="F230" s="4"/>
      <c r="G230" s="4"/>
      <c r="H230" s="4"/>
      <c r="I230" s="4"/>
      <c r="J230" s="4"/>
      <c r="K230" s="4"/>
      <c r="L230" s="4"/>
      <c r="M230" s="4"/>
      <c r="N230" s="4"/>
      <c r="O230" s="4"/>
      <c r="P230" s="4"/>
      <c r="Q230" s="4"/>
      <c r="R230" s="4"/>
      <c r="S230" s="4"/>
      <c r="T230" s="4"/>
      <c r="U230" s="4"/>
      <c r="V230" s="4"/>
      <c r="W230" s="4"/>
      <c r="X230" s="4"/>
      <c r="Y230" s="4"/>
      <c r="Z230" s="4"/>
    </row>
    <row r="231">
      <c r="A231" s="51"/>
      <c r="B231" s="47"/>
      <c r="C231" s="47"/>
      <c r="D231" s="47"/>
      <c r="E231" s="4"/>
      <c r="F231" s="4"/>
      <c r="G231" s="4"/>
      <c r="H231" s="4"/>
      <c r="I231" s="4"/>
      <c r="J231" s="4"/>
      <c r="K231" s="4"/>
      <c r="L231" s="4"/>
      <c r="M231" s="4"/>
      <c r="N231" s="4"/>
      <c r="O231" s="4"/>
      <c r="P231" s="4"/>
      <c r="Q231" s="4"/>
      <c r="R231" s="4"/>
      <c r="S231" s="4"/>
      <c r="T231" s="4"/>
      <c r="U231" s="4"/>
      <c r="V231" s="4"/>
      <c r="W231" s="4"/>
      <c r="X231" s="4"/>
      <c r="Y231" s="4"/>
      <c r="Z231" s="4"/>
    </row>
    <row r="232">
      <c r="A232" s="51"/>
      <c r="B232" s="47"/>
      <c r="C232" s="47"/>
      <c r="D232" s="47"/>
      <c r="E232" s="4"/>
      <c r="F232" s="4"/>
      <c r="G232" s="4"/>
      <c r="H232" s="4"/>
      <c r="I232" s="4"/>
      <c r="J232" s="4"/>
      <c r="K232" s="4"/>
      <c r="L232" s="4"/>
      <c r="M232" s="4"/>
      <c r="N232" s="4"/>
      <c r="O232" s="4"/>
      <c r="P232" s="4"/>
      <c r="Q232" s="4"/>
      <c r="R232" s="4"/>
      <c r="S232" s="4"/>
      <c r="T232" s="4"/>
      <c r="U232" s="4"/>
      <c r="V232" s="4"/>
      <c r="W232" s="4"/>
      <c r="X232" s="4"/>
      <c r="Y232" s="4"/>
      <c r="Z232" s="4"/>
    </row>
    <row r="233">
      <c r="A233" s="51"/>
      <c r="B233" s="47"/>
      <c r="C233" s="47"/>
      <c r="D233" s="47"/>
      <c r="E233" s="4"/>
      <c r="F233" s="4"/>
      <c r="G233" s="4"/>
      <c r="H233" s="4"/>
      <c r="I233" s="4"/>
      <c r="J233" s="4"/>
      <c r="K233" s="4"/>
      <c r="L233" s="4"/>
      <c r="M233" s="4"/>
      <c r="N233" s="4"/>
      <c r="O233" s="4"/>
      <c r="P233" s="4"/>
      <c r="Q233" s="4"/>
      <c r="R233" s="4"/>
      <c r="S233" s="4"/>
      <c r="T233" s="4"/>
      <c r="U233" s="4"/>
      <c r="V233" s="4"/>
      <c r="W233" s="4"/>
      <c r="X233" s="4"/>
      <c r="Y233" s="4"/>
      <c r="Z233" s="4"/>
    </row>
    <row r="234">
      <c r="A234" s="51"/>
      <c r="B234" s="47"/>
      <c r="C234" s="47"/>
      <c r="D234" s="47"/>
      <c r="E234" s="4"/>
      <c r="F234" s="4"/>
      <c r="G234" s="4"/>
      <c r="H234" s="4"/>
      <c r="I234" s="4"/>
      <c r="J234" s="4"/>
      <c r="K234" s="4"/>
      <c r="L234" s="4"/>
      <c r="M234" s="4"/>
      <c r="N234" s="4"/>
      <c r="O234" s="4"/>
      <c r="P234" s="4"/>
      <c r="Q234" s="4"/>
      <c r="R234" s="4"/>
      <c r="S234" s="4"/>
      <c r="T234" s="4"/>
      <c r="U234" s="4"/>
      <c r="V234" s="4"/>
      <c r="W234" s="4"/>
      <c r="X234" s="4"/>
      <c r="Y234" s="4"/>
      <c r="Z234" s="4"/>
    </row>
    <row r="235">
      <c r="A235" s="51"/>
      <c r="B235" s="47"/>
      <c r="C235" s="47"/>
      <c r="D235" s="47"/>
      <c r="E235" s="4"/>
      <c r="F235" s="4"/>
      <c r="G235" s="4"/>
      <c r="H235" s="4"/>
      <c r="I235" s="4"/>
      <c r="J235" s="4"/>
      <c r="K235" s="4"/>
      <c r="L235" s="4"/>
      <c r="M235" s="4"/>
      <c r="N235" s="4"/>
      <c r="O235" s="4"/>
      <c r="P235" s="4"/>
      <c r="Q235" s="4"/>
      <c r="R235" s="4"/>
      <c r="S235" s="4"/>
      <c r="T235" s="4"/>
      <c r="U235" s="4"/>
      <c r="V235" s="4"/>
      <c r="W235" s="4"/>
      <c r="X235" s="4"/>
      <c r="Y235" s="4"/>
      <c r="Z235" s="4"/>
    </row>
    <row r="236">
      <c r="A236" s="51"/>
      <c r="B236" s="47"/>
      <c r="C236" s="47"/>
      <c r="D236" s="47"/>
      <c r="E236" s="4"/>
      <c r="F236" s="4"/>
      <c r="G236" s="4"/>
      <c r="H236" s="4"/>
      <c r="I236" s="4"/>
      <c r="J236" s="4"/>
      <c r="K236" s="4"/>
      <c r="L236" s="4"/>
      <c r="M236" s="4"/>
      <c r="N236" s="4"/>
      <c r="O236" s="4"/>
      <c r="P236" s="4"/>
      <c r="Q236" s="4"/>
      <c r="R236" s="4"/>
      <c r="S236" s="4"/>
      <c r="T236" s="4"/>
      <c r="U236" s="4"/>
      <c r="V236" s="4"/>
      <c r="W236" s="4"/>
      <c r="X236" s="4"/>
      <c r="Y236" s="4"/>
      <c r="Z236" s="4"/>
    </row>
    <row r="237">
      <c r="A237" s="51"/>
      <c r="B237" s="47"/>
      <c r="C237" s="47"/>
      <c r="D237" s="47"/>
      <c r="E237" s="4"/>
      <c r="F237" s="4"/>
      <c r="G237" s="4"/>
      <c r="H237" s="4"/>
      <c r="I237" s="4"/>
      <c r="J237" s="4"/>
      <c r="K237" s="4"/>
      <c r="L237" s="4"/>
      <c r="M237" s="4"/>
      <c r="N237" s="4"/>
      <c r="O237" s="4"/>
      <c r="P237" s="4"/>
      <c r="Q237" s="4"/>
      <c r="R237" s="4"/>
      <c r="S237" s="4"/>
      <c r="T237" s="4"/>
      <c r="U237" s="4"/>
      <c r="V237" s="4"/>
      <c r="W237" s="4"/>
      <c r="X237" s="4"/>
      <c r="Y237" s="4"/>
      <c r="Z237" s="4"/>
    </row>
    <row r="238">
      <c r="A238" s="51"/>
      <c r="B238" s="47"/>
      <c r="C238" s="47"/>
      <c r="D238" s="47"/>
      <c r="E238" s="4"/>
      <c r="F238" s="4"/>
      <c r="G238" s="4"/>
      <c r="H238" s="4"/>
      <c r="I238" s="4"/>
      <c r="J238" s="4"/>
      <c r="K238" s="4"/>
      <c r="L238" s="4"/>
      <c r="M238" s="4"/>
      <c r="N238" s="4"/>
      <c r="O238" s="4"/>
      <c r="P238" s="4"/>
      <c r="Q238" s="4"/>
      <c r="R238" s="4"/>
      <c r="S238" s="4"/>
      <c r="T238" s="4"/>
      <c r="U238" s="4"/>
      <c r="V238" s="4"/>
      <c r="W238" s="4"/>
      <c r="X238" s="4"/>
      <c r="Y238" s="4"/>
      <c r="Z238" s="4"/>
    </row>
    <row r="239">
      <c r="A239" s="51"/>
      <c r="B239" s="47"/>
      <c r="C239" s="47"/>
      <c r="D239" s="47"/>
      <c r="E239" s="4"/>
      <c r="F239" s="4"/>
      <c r="G239" s="4"/>
      <c r="H239" s="4"/>
      <c r="I239" s="4"/>
      <c r="J239" s="4"/>
      <c r="K239" s="4"/>
      <c r="L239" s="4"/>
      <c r="M239" s="4"/>
      <c r="N239" s="4"/>
      <c r="O239" s="4"/>
      <c r="P239" s="4"/>
      <c r="Q239" s="4"/>
      <c r="R239" s="4"/>
      <c r="S239" s="4"/>
      <c r="T239" s="4"/>
      <c r="U239" s="4"/>
      <c r="V239" s="4"/>
      <c r="W239" s="4"/>
      <c r="X239" s="4"/>
      <c r="Y239" s="4"/>
      <c r="Z239" s="4"/>
    </row>
    <row r="240">
      <c r="A240" s="51"/>
      <c r="B240" s="47"/>
      <c r="C240" s="47"/>
      <c r="D240" s="47"/>
      <c r="E240" s="4"/>
      <c r="F240" s="4"/>
      <c r="G240" s="4"/>
      <c r="H240" s="4"/>
      <c r="I240" s="4"/>
      <c r="J240" s="4"/>
      <c r="K240" s="4"/>
      <c r="L240" s="4"/>
      <c r="M240" s="4"/>
      <c r="N240" s="4"/>
      <c r="O240" s="4"/>
      <c r="P240" s="4"/>
      <c r="Q240" s="4"/>
      <c r="R240" s="4"/>
      <c r="S240" s="4"/>
      <c r="T240" s="4"/>
      <c r="U240" s="4"/>
      <c r="V240" s="4"/>
      <c r="W240" s="4"/>
      <c r="X240" s="4"/>
      <c r="Y240" s="4"/>
      <c r="Z240" s="4"/>
    </row>
    <row r="241">
      <c r="A241" s="51"/>
      <c r="B241" s="47"/>
      <c r="C241" s="47"/>
      <c r="D241" s="47"/>
      <c r="E241" s="4"/>
      <c r="F241" s="4"/>
      <c r="G241" s="4"/>
      <c r="H241" s="4"/>
      <c r="I241" s="4"/>
      <c r="J241" s="4"/>
      <c r="K241" s="4"/>
      <c r="L241" s="4"/>
      <c r="M241" s="4"/>
      <c r="N241" s="4"/>
      <c r="O241" s="4"/>
      <c r="P241" s="4"/>
      <c r="Q241" s="4"/>
      <c r="R241" s="4"/>
      <c r="S241" s="4"/>
      <c r="T241" s="4"/>
      <c r="U241" s="4"/>
      <c r="V241" s="4"/>
      <c r="W241" s="4"/>
      <c r="X241" s="4"/>
      <c r="Y241" s="4"/>
      <c r="Z241" s="4"/>
    </row>
    <row r="242">
      <c r="A242" s="51"/>
      <c r="B242" s="47"/>
      <c r="C242" s="47"/>
      <c r="D242" s="47"/>
      <c r="E242" s="4"/>
      <c r="F242" s="4"/>
      <c r="G242" s="4"/>
      <c r="H242" s="4"/>
      <c r="I242" s="4"/>
      <c r="J242" s="4"/>
      <c r="K242" s="4"/>
      <c r="L242" s="4"/>
      <c r="M242" s="4"/>
      <c r="N242" s="4"/>
      <c r="O242" s="4"/>
      <c r="P242" s="4"/>
      <c r="Q242" s="4"/>
      <c r="R242" s="4"/>
      <c r="S242" s="4"/>
      <c r="T242" s="4"/>
      <c r="U242" s="4"/>
      <c r="V242" s="4"/>
      <c r="W242" s="4"/>
      <c r="X242" s="4"/>
      <c r="Y242" s="4"/>
      <c r="Z242" s="4"/>
    </row>
    <row r="243">
      <c r="A243" s="51"/>
      <c r="B243" s="47"/>
      <c r="C243" s="47"/>
      <c r="D243" s="47"/>
      <c r="E243" s="4"/>
      <c r="F243" s="4"/>
      <c r="G243" s="4"/>
      <c r="H243" s="4"/>
      <c r="I243" s="4"/>
      <c r="J243" s="4"/>
      <c r="K243" s="4"/>
      <c r="L243" s="4"/>
      <c r="M243" s="4"/>
      <c r="N243" s="4"/>
      <c r="O243" s="4"/>
      <c r="P243" s="4"/>
      <c r="Q243" s="4"/>
      <c r="R243" s="4"/>
      <c r="S243" s="4"/>
      <c r="T243" s="4"/>
      <c r="U243" s="4"/>
      <c r="V243" s="4"/>
      <c r="W243" s="4"/>
      <c r="X243" s="4"/>
      <c r="Y243" s="4"/>
      <c r="Z243" s="4"/>
    </row>
    <row r="244">
      <c r="A244" s="51"/>
      <c r="B244" s="47"/>
      <c r="C244" s="47"/>
      <c r="D244" s="47"/>
      <c r="E244" s="4"/>
      <c r="F244" s="4"/>
      <c r="G244" s="4"/>
      <c r="H244" s="4"/>
      <c r="I244" s="4"/>
      <c r="J244" s="4"/>
      <c r="K244" s="4"/>
      <c r="L244" s="4"/>
      <c r="M244" s="4"/>
      <c r="N244" s="4"/>
      <c r="O244" s="4"/>
      <c r="P244" s="4"/>
      <c r="Q244" s="4"/>
      <c r="R244" s="4"/>
      <c r="S244" s="4"/>
      <c r="T244" s="4"/>
      <c r="U244" s="4"/>
      <c r="V244" s="4"/>
      <c r="W244" s="4"/>
      <c r="X244" s="4"/>
      <c r="Y244" s="4"/>
      <c r="Z244" s="4"/>
    </row>
    <row r="245">
      <c r="A245" s="51"/>
      <c r="B245" s="47"/>
      <c r="C245" s="47"/>
      <c r="D245" s="47"/>
      <c r="E245" s="4"/>
      <c r="F245" s="4"/>
      <c r="G245" s="4"/>
      <c r="H245" s="4"/>
      <c r="I245" s="4"/>
      <c r="J245" s="4"/>
      <c r="K245" s="4"/>
      <c r="L245" s="4"/>
      <c r="M245" s="4"/>
      <c r="N245" s="4"/>
      <c r="O245" s="4"/>
      <c r="P245" s="4"/>
      <c r="Q245" s="4"/>
      <c r="R245" s="4"/>
      <c r="S245" s="4"/>
      <c r="T245" s="4"/>
      <c r="U245" s="4"/>
      <c r="V245" s="4"/>
      <c r="W245" s="4"/>
      <c r="X245" s="4"/>
      <c r="Y245" s="4"/>
      <c r="Z245" s="4"/>
    </row>
    <row r="246">
      <c r="A246" s="51"/>
      <c r="B246" s="47"/>
      <c r="C246" s="47"/>
      <c r="D246" s="47"/>
      <c r="E246" s="4"/>
      <c r="F246" s="4"/>
      <c r="G246" s="4"/>
      <c r="H246" s="4"/>
      <c r="I246" s="4"/>
      <c r="J246" s="4"/>
      <c r="K246" s="4"/>
      <c r="L246" s="4"/>
      <c r="M246" s="4"/>
      <c r="N246" s="4"/>
      <c r="O246" s="4"/>
      <c r="P246" s="4"/>
      <c r="Q246" s="4"/>
      <c r="R246" s="4"/>
      <c r="S246" s="4"/>
      <c r="T246" s="4"/>
      <c r="U246" s="4"/>
      <c r="V246" s="4"/>
      <c r="W246" s="4"/>
      <c r="X246" s="4"/>
      <c r="Y246" s="4"/>
      <c r="Z246" s="4"/>
    </row>
    <row r="247">
      <c r="A247" s="51"/>
      <c r="B247" s="47"/>
      <c r="C247" s="47"/>
      <c r="D247" s="47"/>
      <c r="E247" s="4"/>
      <c r="F247" s="4"/>
      <c r="G247" s="4"/>
      <c r="H247" s="4"/>
      <c r="I247" s="4"/>
      <c r="J247" s="4"/>
      <c r="K247" s="4"/>
      <c r="L247" s="4"/>
      <c r="M247" s="4"/>
      <c r="N247" s="4"/>
      <c r="O247" s="4"/>
      <c r="P247" s="4"/>
      <c r="Q247" s="4"/>
      <c r="R247" s="4"/>
      <c r="S247" s="4"/>
      <c r="T247" s="4"/>
      <c r="U247" s="4"/>
      <c r="V247" s="4"/>
      <c r="W247" s="4"/>
      <c r="X247" s="4"/>
      <c r="Y247" s="4"/>
      <c r="Z247" s="4"/>
    </row>
    <row r="248">
      <c r="A248" s="51"/>
      <c r="B248" s="47"/>
      <c r="C248" s="47"/>
      <c r="D248" s="47"/>
      <c r="E248" s="4"/>
      <c r="F248" s="4"/>
      <c r="G248" s="4"/>
      <c r="H248" s="4"/>
      <c r="I248" s="4"/>
      <c r="J248" s="4"/>
      <c r="K248" s="4"/>
      <c r="L248" s="4"/>
      <c r="M248" s="4"/>
      <c r="N248" s="4"/>
      <c r="O248" s="4"/>
      <c r="P248" s="4"/>
      <c r="Q248" s="4"/>
      <c r="R248" s="4"/>
      <c r="S248" s="4"/>
      <c r="T248" s="4"/>
      <c r="U248" s="4"/>
      <c r="V248" s="4"/>
      <c r="W248" s="4"/>
      <c r="X248" s="4"/>
      <c r="Y248" s="4"/>
      <c r="Z248" s="4"/>
    </row>
    <row r="249">
      <c r="A249" s="51"/>
      <c r="B249" s="47"/>
      <c r="C249" s="47"/>
      <c r="D249" s="47"/>
      <c r="E249" s="4"/>
      <c r="F249" s="4"/>
      <c r="G249" s="4"/>
      <c r="H249" s="4"/>
      <c r="I249" s="4"/>
      <c r="J249" s="4"/>
      <c r="K249" s="4"/>
      <c r="L249" s="4"/>
      <c r="M249" s="4"/>
      <c r="N249" s="4"/>
      <c r="O249" s="4"/>
      <c r="P249" s="4"/>
      <c r="Q249" s="4"/>
      <c r="R249" s="4"/>
      <c r="S249" s="4"/>
      <c r="T249" s="4"/>
      <c r="U249" s="4"/>
      <c r="V249" s="4"/>
      <c r="W249" s="4"/>
      <c r="X249" s="4"/>
      <c r="Y249" s="4"/>
      <c r="Z249" s="4"/>
    </row>
    <row r="250">
      <c r="A250" s="51"/>
      <c r="B250" s="47"/>
      <c r="C250" s="47"/>
      <c r="D250" s="47"/>
      <c r="E250" s="4"/>
      <c r="F250" s="4"/>
      <c r="G250" s="4"/>
      <c r="H250" s="4"/>
      <c r="I250" s="4"/>
      <c r="J250" s="4"/>
      <c r="K250" s="4"/>
      <c r="L250" s="4"/>
      <c r="M250" s="4"/>
      <c r="N250" s="4"/>
      <c r="O250" s="4"/>
      <c r="P250" s="4"/>
      <c r="Q250" s="4"/>
      <c r="R250" s="4"/>
      <c r="S250" s="4"/>
      <c r="T250" s="4"/>
      <c r="U250" s="4"/>
      <c r="V250" s="4"/>
      <c r="W250" s="4"/>
      <c r="X250" s="4"/>
      <c r="Y250" s="4"/>
      <c r="Z250" s="4"/>
    </row>
    <row r="251">
      <c r="A251" s="51"/>
      <c r="B251" s="47"/>
      <c r="C251" s="47"/>
      <c r="D251" s="47"/>
      <c r="E251" s="4"/>
      <c r="F251" s="4"/>
      <c r="G251" s="4"/>
      <c r="H251" s="4"/>
      <c r="I251" s="4"/>
      <c r="J251" s="4"/>
      <c r="K251" s="4"/>
      <c r="L251" s="4"/>
      <c r="M251" s="4"/>
      <c r="N251" s="4"/>
      <c r="O251" s="4"/>
      <c r="P251" s="4"/>
      <c r="Q251" s="4"/>
      <c r="R251" s="4"/>
      <c r="S251" s="4"/>
      <c r="T251" s="4"/>
      <c r="U251" s="4"/>
      <c r="V251" s="4"/>
      <c r="W251" s="4"/>
      <c r="X251" s="4"/>
      <c r="Y251" s="4"/>
      <c r="Z251" s="4"/>
    </row>
    <row r="252">
      <c r="A252" s="51"/>
      <c r="B252" s="47"/>
      <c r="C252" s="47"/>
      <c r="D252" s="47"/>
      <c r="E252" s="4"/>
      <c r="F252" s="4"/>
      <c r="G252" s="4"/>
      <c r="H252" s="4"/>
      <c r="I252" s="4"/>
      <c r="J252" s="4"/>
      <c r="K252" s="4"/>
      <c r="L252" s="4"/>
      <c r="M252" s="4"/>
      <c r="N252" s="4"/>
      <c r="O252" s="4"/>
      <c r="P252" s="4"/>
      <c r="Q252" s="4"/>
      <c r="R252" s="4"/>
      <c r="S252" s="4"/>
      <c r="T252" s="4"/>
      <c r="U252" s="4"/>
      <c r="V252" s="4"/>
      <c r="W252" s="4"/>
      <c r="X252" s="4"/>
      <c r="Y252" s="4"/>
      <c r="Z252" s="4"/>
    </row>
    <row r="253">
      <c r="A253" s="51"/>
      <c r="B253" s="47"/>
      <c r="C253" s="47"/>
      <c r="D253" s="47"/>
      <c r="E253" s="4"/>
      <c r="F253" s="4"/>
      <c r="G253" s="4"/>
      <c r="H253" s="4"/>
      <c r="I253" s="4"/>
      <c r="J253" s="4"/>
      <c r="K253" s="4"/>
      <c r="L253" s="4"/>
      <c r="M253" s="4"/>
      <c r="N253" s="4"/>
      <c r="O253" s="4"/>
      <c r="P253" s="4"/>
      <c r="Q253" s="4"/>
      <c r="R253" s="4"/>
      <c r="S253" s="4"/>
      <c r="T253" s="4"/>
      <c r="U253" s="4"/>
      <c r="V253" s="4"/>
      <c r="W253" s="4"/>
      <c r="X253" s="4"/>
      <c r="Y253" s="4"/>
      <c r="Z253" s="4"/>
    </row>
    <row r="254">
      <c r="A254" s="51"/>
      <c r="B254" s="47"/>
      <c r="C254" s="47"/>
      <c r="D254" s="47"/>
      <c r="E254" s="4"/>
      <c r="F254" s="4"/>
      <c r="G254" s="4"/>
      <c r="H254" s="4"/>
      <c r="I254" s="4"/>
      <c r="J254" s="4"/>
      <c r="K254" s="4"/>
      <c r="L254" s="4"/>
      <c r="M254" s="4"/>
      <c r="N254" s="4"/>
      <c r="O254" s="4"/>
      <c r="P254" s="4"/>
      <c r="Q254" s="4"/>
      <c r="R254" s="4"/>
      <c r="S254" s="4"/>
      <c r="T254" s="4"/>
      <c r="U254" s="4"/>
      <c r="V254" s="4"/>
      <c r="W254" s="4"/>
      <c r="X254" s="4"/>
      <c r="Y254" s="4"/>
      <c r="Z254" s="4"/>
    </row>
    <row r="255">
      <c r="A255" s="51"/>
      <c r="B255" s="47"/>
      <c r="C255" s="47"/>
      <c r="D255" s="47"/>
      <c r="E255" s="4"/>
      <c r="F255" s="4"/>
      <c r="G255" s="4"/>
      <c r="H255" s="4"/>
      <c r="I255" s="4"/>
      <c r="J255" s="4"/>
      <c r="K255" s="4"/>
      <c r="L255" s="4"/>
      <c r="M255" s="4"/>
      <c r="N255" s="4"/>
      <c r="O255" s="4"/>
      <c r="P255" s="4"/>
      <c r="Q255" s="4"/>
      <c r="R255" s="4"/>
      <c r="S255" s="4"/>
      <c r="T255" s="4"/>
      <c r="U255" s="4"/>
      <c r="V255" s="4"/>
      <c r="W255" s="4"/>
      <c r="X255" s="4"/>
      <c r="Y255" s="4"/>
      <c r="Z255" s="4"/>
    </row>
    <row r="256">
      <c r="A256" s="51"/>
      <c r="B256" s="47"/>
      <c r="C256" s="47"/>
      <c r="D256" s="47"/>
      <c r="E256" s="4"/>
      <c r="F256" s="4"/>
      <c r="G256" s="4"/>
      <c r="H256" s="4"/>
      <c r="I256" s="4"/>
      <c r="J256" s="4"/>
      <c r="K256" s="4"/>
      <c r="L256" s="4"/>
      <c r="M256" s="4"/>
      <c r="N256" s="4"/>
      <c r="O256" s="4"/>
      <c r="P256" s="4"/>
      <c r="Q256" s="4"/>
      <c r="R256" s="4"/>
      <c r="S256" s="4"/>
      <c r="T256" s="4"/>
      <c r="U256" s="4"/>
      <c r="V256" s="4"/>
      <c r="W256" s="4"/>
      <c r="X256" s="4"/>
      <c r="Y256" s="4"/>
      <c r="Z256" s="4"/>
    </row>
    <row r="257">
      <c r="A257" s="51"/>
      <c r="B257" s="47"/>
      <c r="C257" s="47"/>
      <c r="D257" s="47"/>
      <c r="E257" s="4"/>
      <c r="F257" s="4"/>
      <c r="G257" s="4"/>
      <c r="H257" s="4"/>
      <c r="I257" s="4"/>
      <c r="J257" s="4"/>
      <c r="K257" s="4"/>
      <c r="L257" s="4"/>
      <c r="M257" s="4"/>
      <c r="N257" s="4"/>
      <c r="O257" s="4"/>
      <c r="P257" s="4"/>
      <c r="Q257" s="4"/>
      <c r="R257" s="4"/>
      <c r="S257" s="4"/>
      <c r="T257" s="4"/>
      <c r="U257" s="4"/>
      <c r="V257" s="4"/>
      <c r="W257" s="4"/>
      <c r="X257" s="4"/>
      <c r="Y257" s="4"/>
      <c r="Z257" s="4"/>
    </row>
    <row r="258">
      <c r="A258" s="51"/>
      <c r="B258" s="47"/>
      <c r="C258" s="47"/>
      <c r="D258" s="47"/>
      <c r="E258" s="4"/>
      <c r="F258" s="4"/>
      <c r="G258" s="4"/>
      <c r="H258" s="4"/>
      <c r="I258" s="4"/>
      <c r="J258" s="4"/>
      <c r="K258" s="4"/>
      <c r="L258" s="4"/>
      <c r="M258" s="4"/>
      <c r="N258" s="4"/>
      <c r="O258" s="4"/>
      <c r="P258" s="4"/>
      <c r="Q258" s="4"/>
      <c r="R258" s="4"/>
      <c r="S258" s="4"/>
      <c r="T258" s="4"/>
      <c r="U258" s="4"/>
      <c r="V258" s="4"/>
      <c r="W258" s="4"/>
      <c r="X258" s="4"/>
      <c r="Y258" s="4"/>
      <c r="Z258" s="4"/>
    </row>
    <row r="259">
      <c r="A259" s="51"/>
      <c r="B259" s="47"/>
      <c r="C259" s="47"/>
      <c r="D259" s="47"/>
      <c r="E259" s="4"/>
      <c r="F259" s="4"/>
      <c r="G259" s="4"/>
      <c r="H259" s="4"/>
      <c r="I259" s="4"/>
      <c r="J259" s="4"/>
      <c r="K259" s="4"/>
      <c r="L259" s="4"/>
      <c r="M259" s="4"/>
      <c r="N259" s="4"/>
      <c r="O259" s="4"/>
      <c r="P259" s="4"/>
      <c r="Q259" s="4"/>
      <c r="R259" s="4"/>
      <c r="S259" s="4"/>
      <c r="T259" s="4"/>
      <c r="U259" s="4"/>
      <c r="V259" s="4"/>
      <c r="W259" s="4"/>
      <c r="X259" s="4"/>
      <c r="Y259" s="4"/>
      <c r="Z259" s="4"/>
    </row>
    <row r="260">
      <c r="A260" s="51"/>
      <c r="B260" s="47"/>
      <c r="C260" s="47"/>
      <c r="D260" s="47"/>
      <c r="E260" s="4"/>
      <c r="F260" s="4"/>
      <c r="G260" s="4"/>
      <c r="H260" s="4"/>
      <c r="I260" s="4"/>
      <c r="J260" s="4"/>
      <c r="K260" s="4"/>
      <c r="L260" s="4"/>
      <c r="M260" s="4"/>
      <c r="N260" s="4"/>
      <c r="O260" s="4"/>
      <c r="P260" s="4"/>
      <c r="Q260" s="4"/>
      <c r="R260" s="4"/>
      <c r="S260" s="4"/>
      <c r="T260" s="4"/>
      <c r="U260" s="4"/>
      <c r="V260" s="4"/>
      <c r="W260" s="4"/>
      <c r="X260" s="4"/>
      <c r="Y260" s="4"/>
      <c r="Z260" s="4"/>
    </row>
    <row r="261">
      <c r="A261" s="51"/>
      <c r="B261" s="47"/>
      <c r="C261" s="47"/>
      <c r="D261" s="47"/>
      <c r="E261" s="4"/>
      <c r="F261" s="4"/>
      <c r="G261" s="4"/>
      <c r="H261" s="4"/>
      <c r="I261" s="4"/>
      <c r="J261" s="4"/>
      <c r="K261" s="4"/>
      <c r="L261" s="4"/>
      <c r="M261" s="4"/>
      <c r="N261" s="4"/>
      <c r="O261" s="4"/>
      <c r="P261" s="4"/>
      <c r="Q261" s="4"/>
      <c r="R261" s="4"/>
      <c r="S261" s="4"/>
      <c r="T261" s="4"/>
      <c r="U261" s="4"/>
      <c r="V261" s="4"/>
      <c r="W261" s="4"/>
      <c r="X261" s="4"/>
      <c r="Y261" s="4"/>
      <c r="Z261" s="4"/>
    </row>
    <row r="262">
      <c r="A262" s="51"/>
      <c r="B262" s="47"/>
      <c r="C262" s="47"/>
      <c r="D262" s="47"/>
      <c r="E262" s="4"/>
      <c r="F262" s="4"/>
      <c r="G262" s="4"/>
      <c r="H262" s="4"/>
      <c r="I262" s="4"/>
      <c r="J262" s="4"/>
      <c r="K262" s="4"/>
      <c r="L262" s="4"/>
      <c r="M262" s="4"/>
      <c r="N262" s="4"/>
      <c r="O262" s="4"/>
      <c r="P262" s="4"/>
      <c r="Q262" s="4"/>
      <c r="R262" s="4"/>
      <c r="S262" s="4"/>
      <c r="T262" s="4"/>
      <c r="U262" s="4"/>
      <c r="V262" s="4"/>
      <c r="W262" s="4"/>
      <c r="X262" s="4"/>
      <c r="Y262" s="4"/>
      <c r="Z262" s="4"/>
    </row>
    <row r="263">
      <c r="A263" s="51"/>
      <c r="B263" s="47"/>
      <c r="C263" s="47"/>
      <c r="D263" s="47"/>
      <c r="E263" s="4"/>
      <c r="F263" s="4"/>
      <c r="G263" s="4"/>
      <c r="H263" s="4"/>
      <c r="I263" s="4"/>
      <c r="J263" s="4"/>
      <c r="K263" s="4"/>
      <c r="L263" s="4"/>
      <c r="M263" s="4"/>
      <c r="N263" s="4"/>
      <c r="O263" s="4"/>
      <c r="P263" s="4"/>
      <c r="Q263" s="4"/>
      <c r="R263" s="4"/>
      <c r="S263" s="4"/>
      <c r="T263" s="4"/>
      <c r="U263" s="4"/>
      <c r="V263" s="4"/>
      <c r="W263" s="4"/>
      <c r="X263" s="4"/>
      <c r="Y263" s="4"/>
      <c r="Z263" s="4"/>
    </row>
    <row r="264">
      <c r="A264" s="51"/>
      <c r="B264" s="47"/>
      <c r="C264" s="47"/>
      <c r="D264" s="47"/>
      <c r="E264" s="4"/>
      <c r="F264" s="4"/>
      <c r="G264" s="4"/>
      <c r="H264" s="4"/>
      <c r="I264" s="4"/>
      <c r="J264" s="4"/>
      <c r="K264" s="4"/>
      <c r="L264" s="4"/>
      <c r="M264" s="4"/>
      <c r="N264" s="4"/>
      <c r="O264" s="4"/>
      <c r="P264" s="4"/>
      <c r="Q264" s="4"/>
      <c r="R264" s="4"/>
      <c r="S264" s="4"/>
      <c r="T264" s="4"/>
      <c r="U264" s="4"/>
      <c r="V264" s="4"/>
      <c r="W264" s="4"/>
      <c r="X264" s="4"/>
      <c r="Y264" s="4"/>
      <c r="Z264" s="4"/>
    </row>
    <row r="265">
      <c r="A265" s="51"/>
      <c r="B265" s="47"/>
      <c r="C265" s="47"/>
      <c r="D265" s="47"/>
      <c r="E265" s="4"/>
      <c r="F265" s="4"/>
      <c r="G265" s="4"/>
      <c r="H265" s="4"/>
      <c r="I265" s="4"/>
      <c r="J265" s="4"/>
      <c r="K265" s="4"/>
      <c r="L265" s="4"/>
      <c r="M265" s="4"/>
      <c r="N265" s="4"/>
      <c r="O265" s="4"/>
      <c r="P265" s="4"/>
      <c r="Q265" s="4"/>
      <c r="R265" s="4"/>
      <c r="S265" s="4"/>
      <c r="T265" s="4"/>
      <c r="U265" s="4"/>
      <c r="V265" s="4"/>
      <c r="W265" s="4"/>
      <c r="X265" s="4"/>
      <c r="Y265" s="4"/>
      <c r="Z265" s="4"/>
    </row>
    <row r="266">
      <c r="A266" s="51"/>
      <c r="B266" s="47"/>
      <c r="C266" s="47"/>
      <c r="D266" s="47"/>
      <c r="E266" s="4"/>
      <c r="F266" s="4"/>
      <c r="G266" s="4"/>
      <c r="H266" s="4"/>
      <c r="I266" s="4"/>
      <c r="J266" s="4"/>
      <c r="K266" s="4"/>
      <c r="L266" s="4"/>
      <c r="M266" s="4"/>
      <c r="N266" s="4"/>
      <c r="O266" s="4"/>
      <c r="P266" s="4"/>
      <c r="Q266" s="4"/>
      <c r="R266" s="4"/>
      <c r="S266" s="4"/>
      <c r="T266" s="4"/>
      <c r="U266" s="4"/>
      <c r="V266" s="4"/>
      <c r="W266" s="4"/>
      <c r="X266" s="4"/>
      <c r="Y266" s="4"/>
      <c r="Z266" s="4"/>
    </row>
    <row r="267">
      <c r="A267" s="51"/>
      <c r="B267" s="47"/>
      <c r="C267" s="47"/>
      <c r="D267" s="47"/>
      <c r="E267" s="4"/>
      <c r="F267" s="4"/>
      <c r="G267" s="4"/>
      <c r="H267" s="4"/>
      <c r="I267" s="4"/>
      <c r="J267" s="4"/>
      <c r="K267" s="4"/>
      <c r="L267" s="4"/>
      <c r="M267" s="4"/>
      <c r="N267" s="4"/>
      <c r="O267" s="4"/>
      <c r="P267" s="4"/>
      <c r="Q267" s="4"/>
      <c r="R267" s="4"/>
      <c r="S267" s="4"/>
      <c r="T267" s="4"/>
      <c r="U267" s="4"/>
      <c r="V267" s="4"/>
      <c r="W267" s="4"/>
      <c r="X267" s="4"/>
      <c r="Y267" s="4"/>
      <c r="Z267" s="4"/>
    </row>
    <row r="268">
      <c r="A268" s="51"/>
      <c r="B268" s="47"/>
      <c r="C268" s="47"/>
      <c r="D268" s="47"/>
      <c r="E268" s="4"/>
      <c r="F268" s="4"/>
      <c r="G268" s="4"/>
      <c r="H268" s="4"/>
      <c r="I268" s="4"/>
      <c r="J268" s="4"/>
      <c r="K268" s="4"/>
      <c r="L268" s="4"/>
      <c r="M268" s="4"/>
      <c r="N268" s="4"/>
      <c r="O268" s="4"/>
      <c r="P268" s="4"/>
      <c r="Q268" s="4"/>
      <c r="R268" s="4"/>
      <c r="S268" s="4"/>
      <c r="T268" s="4"/>
      <c r="U268" s="4"/>
      <c r="V268" s="4"/>
      <c r="W268" s="4"/>
      <c r="X268" s="4"/>
      <c r="Y268" s="4"/>
      <c r="Z268" s="4"/>
    </row>
    <row r="269">
      <c r="A269" s="51"/>
      <c r="B269" s="47"/>
      <c r="C269" s="47"/>
      <c r="D269" s="47"/>
      <c r="E269" s="4"/>
      <c r="F269" s="4"/>
      <c r="G269" s="4"/>
      <c r="H269" s="4"/>
      <c r="I269" s="4"/>
      <c r="J269" s="4"/>
      <c r="K269" s="4"/>
      <c r="L269" s="4"/>
      <c r="M269" s="4"/>
      <c r="N269" s="4"/>
      <c r="O269" s="4"/>
      <c r="P269" s="4"/>
      <c r="Q269" s="4"/>
      <c r="R269" s="4"/>
      <c r="S269" s="4"/>
      <c r="T269" s="4"/>
      <c r="U269" s="4"/>
      <c r="V269" s="4"/>
      <c r="W269" s="4"/>
      <c r="X269" s="4"/>
      <c r="Y269" s="4"/>
      <c r="Z269" s="4"/>
    </row>
    <row r="270">
      <c r="A270" s="51"/>
      <c r="B270" s="47"/>
      <c r="C270" s="47"/>
      <c r="D270" s="47"/>
      <c r="E270" s="4"/>
      <c r="F270" s="4"/>
      <c r="G270" s="4"/>
      <c r="H270" s="4"/>
      <c r="I270" s="4"/>
      <c r="J270" s="4"/>
      <c r="K270" s="4"/>
      <c r="L270" s="4"/>
      <c r="M270" s="4"/>
      <c r="N270" s="4"/>
      <c r="O270" s="4"/>
      <c r="P270" s="4"/>
      <c r="Q270" s="4"/>
      <c r="R270" s="4"/>
      <c r="S270" s="4"/>
      <c r="T270" s="4"/>
      <c r="U270" s="4"/>
      <c r="V270" s="4"/>
      <c r="W270" s="4"/>
      <c r="X270" s="4"/>
      <c r="Y270" s="4"/>
      <c r="Z270" s="4"/>
    </row>
    <row r="271">
      <c r="A271" s="51"/>
      <c r="B271" s="47"/>
      <c r="C271" s="47"/>
      <c r="D271" s="47"/>
      <c r="E271" s="4"/>
      <c r="F271" s="4"/>
      <c r="G271" s="4"/>
      <c r="H271" s="4"/>
      <c r="I271" s="4"/>
      <c r="J271" s="4"/>
      <c r="K271" s="4"/>
      <c r="L271" s="4"/>
      <c r="M271" s="4"/>
      <c r="N271" s="4"/>
      <c r="O271" s="4"/>
      <c r="P271" s="4"/>
      <c r="Q271" s="4"/>
      <c r="R271" s="4"/>
      <c r="S271" s="4"/>
      <c r="T271" s="4"/>
      <c r="U271" s="4"/>
      <c r="V271" s="4"/>
      <c r="W271" s="4"/>
      <c r="X271" s="4"/>
      <c r="Y271" s="4"/>
      <c r="Z271" s="4"/>
    </row>
    <row r="272">
      <c r="A272" s="51"/>
      <c r="B272" s="47"/>
      <c r="C272" s="47"/>
      <c r="D272" s="47"/>
      <c r="E272" s="4"/>
      <c r="F272" s="4"/>
      <c r="G272" s="4"/>
      <c r="H272" s="4"/>
      <c r="I272" s="4"/>
      <c r="J272" s="4"/>
      <c r="K272" s="4"/>
      <c r="L272" s="4"/>
      <c r="M272" s="4"/>
      <c r="N272" s="4"/>
      <c r="O272" s="4"/>
      <c r="P272" s="4"/>
      <c r="Q272" s="4"/>
      <c r="R272" s="4"/>
      <c r="S272" s="4"/>
      <c r="T272" s="4"/>
      <c r="U272" s="4"/>
      <c r="V272" s="4"/>
      <c r="W272" s="4"/>
      <c r="X272" s="4"/>
      <c r="Y272" s="4"/>
      <c r="Z272" s="4"/>
    </row>
    <row r="273">
      <c r="A273" s="51"/>
      <c r="B273" s="47"/>
      <c r="C273" s="47"/>
      <c r="D273" s="47"/>
      <c r="E273" s="4"/>
      <c r="F273" s="4"/>
      <c r="G273" s="4"/>
      <c r="H273" s="4"/>
      <c r="I273" s="4"/>
      <c r="J273" s="4"/>
      <c r="K273" s="4"/>
      <c r="L273" s="4"/>
      <c r="M273" s="4"/>
      <c r="N273" s="4"/>
      <c r="O273" s="4"/>
      <c r="P273" s="4"/>
      <c r="Q273" s="4"/>
      <c r="R273" s="4"/>
      <c r="S273" s="4"/>
      <c r="T273" s="4"/>
      <c r="U273" s="4"/>
      <c r="V273" s="4"/>
      <c r="W273" s="4"/>
      <c r="X273" s="4"/>
      <c r="Y273" s="4"/>
      <c r="Z273" s="4"/>
    </row>
    <row r="274">
      <c r="A274" s="51"/>
      <c r="B274" s="47"/>
      <c r="C274" s="47"/>
      <c r="D274" s="47"/>
      <c r="E274" s="4"/>
      <c r="F274" s="4"/>
      <c r="G274" s="4"/>
      <c r="H274" s="4"/>
      <c r="I274" s="4"/>
      <c r="J274" s="4"/>
      <c r="K274" s="4"/>
      <c r="L274" s="4"/>
      <c r="M274" s="4"/>
      <c r="N274" s="4"/>
      <c r="O274" s="4"/>
      <c r="P274" s="4"/>
      <c r="Q274" s="4"/>
      <c r="R274" s="4"/>
      <c r="S274" s="4"/>
      <c r="T274" s="4"/>
      <c r="U274" s="4"/>
      <c r="V274" s="4"/>
      <c r="W274" s="4"/>
      <c r="X274" s="4"/>
      <c r="Y274" s="4"/>
      <c r="Z274" s="4"/>
    </row>
    <row r="275">
      <c r="A275" s="51"/>
      <c r="B275" s="47"/>
      <c r="C275" s="47"/>
      <c r="D275" s="47"/>
      <c r="E275" s="4"/>
      <c r="F275" s="4"/>
      <c r="G275" s="4"/>
      <c r="H275" s="4"/>
      <c r="I275" s="4"/>
      <c r="J275" s="4"/>
      <c r="K275" s="4"/>
      <c r="L275" s="4"/>
      <c r="M275" s="4"/>
      <c r="N275" s="4"/>
      <c r="O275" s="4"/>
      <c r="P275" s="4"/>
      <c r="Q275" s="4"/>
      <c r="R275" s="4"/>
      <c r="S275" s="4"/>
      <c r="T275" s="4"/>
      <c r="U275" s="4"/>
      <c r="V275" s="4"/>
      <c r="W275" s="4"/>
      <c r="X275" s="4"/>
      <c r="Y275" s="4"/>
      <c r="Z275" s="4"/>
    </row>
    <row r="276">
      <c r="A276" s="51"/>
      <c r="B276" s="47"/>
      <c r="C276" s="47"/>
      <c r="D276" s="47"/>
      <c r="E276" s="4"/>
      <c r="F276" s="4"/>
      <c r="G276" s="4"/>
      <c r="H276" s="4"/>
      <c r="I276" s="4"/>
      <c r="J276" s="4"/>
      <c r="K276" s="4"/>
      <c r="L276" s="4"/>
      <c r="M276" s="4"/>
      <c r="N276" s="4"/>
      <c r="O276" s="4"/>
      <c r="P276" s="4"/>
      <c r="Q276" s="4"/>
      <c r="R276" s="4"/>
      <c r="S276" s="4"/>
      <c r="T276" s="4"/>
      <c r="U276" s="4"/>
      <c r="V276" s="4"/>
      <c r="W276" s="4"/>
      <c r="X276" s="4"/>
      <c r="Y276" s="4"/>
      <c r="Z276" s="4"/>
    </row>
    <row r="277">
      <c r="A277" s="51"/>
      <c r="B277" s="47"/>
      <c r="C277" s="47"/>
      <c r="D277" s="47"/>
      <c r="E277" s="4"/>
      <c r="F277" s="4"/>
      <c r="G277" s="4"/>
      <c r="H277" s="4"/>
      <c r="I277" s="4"/>
      <c r="J277" s="4"/>
      <c r="K277" s="4"/>
      <c r="L277" s="4"/>
      <c r="M277" s="4"/>
      <c r="N277" s="4"/>
      <c r="O277" s="4"/>
      <c r="P277" s="4"/>
      <c r="Q277" s="4"/>
      <c r="R277" s="4"/>
      <c r="S277" s="4"/>
      <c r="T277" s="4"/>
      <c r="U277" s="4"/>
      <c r="V277" s="4"/>
      <c r="W277" s="4"/>
      <c r="X277" s="4"/>
      <c r="Y277" s="4"/>
      <c r="Z277" s="4"/>
    </row>
    <row r="278">
      <c r="A278" s="51"/>
      <c r="B278" s="47"/>
      <c r="C278" s="47"/>
      <c r="D278" s="47"/>
      <c r="E278" s="4"/>
      <c r="F278" s="4"/>
      <c r="G278" s="4"/>
      <c r="H278" s="4"/>
      <c r="I278" s="4"/>
      <c r="J278" s="4"/>
      <c r="K278" s="4"/>
      <c r="L278" s="4"/>
      <c r="M278" s="4"/>
      <c r="N278" s="4"/>
      <c r="O278" s="4"/>
      <c r="P278" s="4"/>
      <c r="Q278" s="4"/>
      <c r="R278" s="4"/>
      <c r="S278" s="4"/>
      <c r="T278" s="4"/>
      <c r="U278" s="4"/>
      <c r="V278" s="4"/>
      <c r="W278" s="4"/>
      <c r="X278" s="4"/>
      <c r="Y278" s="4"/>
      <c r="Z278" s="4"/>
    </row>
    <row r="279">
      <c r="A279" s="51"/>
      <c r="B279" s="47"/>
      <c r="C279" s="47"/>
      <c r="D279" s="47"/>
      <c r="E279" s="4"/>
      <c r="F279" s="4"/>
      <c r="G279" s="4"/>
      <c r="H279" s="4"/>
      <c r="I279" s="4"/>
      <c r="J279" s="4"/>
      <c r="K279" s="4"/>
      <c r="L279" s="4"/>
      <c r="M279" s="4"/>
      <c r="N279" s="4"/>
      <c r="O279" s="4"/>
      <c r="P279" s="4"/>
      <c r="Q279" s="4"/>
      <c r="R279" s="4"/>
      <c r="S279" s="4"/>
      <c r="T279" s="4"/>
      <c r="U279" s="4"/>
      <c r="V279" s="4"/>
      <c r="W279" s="4"/>
      <c r="X279" s="4"/>
      <c r="Y279" s="4"/>
      <c r="Z279" s="4"/>
    </row>
    <row r="280">
      <c r="A280" s="51"/>
      <c r="B280" s="47"/>
      <c r="C280" s="47"/>
      <c r="D280" s="47"/>
      <c r="E280" s="4"/>
      <c r="F280" s="4"/>
      <c r="G280" s="4"/>
      <c r="H280" s="4"/>
      <c r="I280" s="4"/>
      <c r="J280" s="4"/>
      <c r="K280" s="4"/>
      <c r="L280" s="4"/>
      <c r="M280" s="4"/>
      <c r="N280" s="4"/>
      <c r="O280" s="4"/>
      <c r="P280" s="4"/>
      <c r="Q280" s="4"/>
      <c r="R280" s="4"/>
      <c r="S280" s="4"/>
      <c r="T280" s="4"/>
      <c r="U280" s="4"/>
      <c r="V280" s="4"/>
      <c r="W280" s="4"/>
      <c r="X280" s="4"/>
      <c r="Y280" s="4"/>
      <c r="Z280" s="4"/>
    </row>
    <row r="281">
      <c r="A281" s="51"/>
      <c r="B281" s="47"/>
      <c r="C281" s="47"/>
      <c r="D281" s="47"/>
      <c r="E281" s="4"/>
      <c r="F281" s="4"/>
      <c r="G281" s="4"/>
      <c r="H281" s="4"/>
      <c r="I281" s="4"/>
      <c r="J281" s="4"/>
      <c r="K281" s="4"/>
      <c r="L281" s="4"/>
      <c r="M281" s="4"/>
      <c r="N281" s="4"/>
      <c r="O281" s="4"/>
      <c r="P281" s="4"/>
      <c r="Q281" s="4"/>
      <c r="R281" s="4"/>
      <c r="S281" s="4"/>
      <c r="T281" s="4"/>
      <c r="U281" s="4"/>
      <c r="V281" s="4"/>
      <c r="W281" s="4"/>
      <c r="X281" s="4"/>
      <c r="Y281" s="4"/>
      <c r="Z281" s="4"/>
    </row>
    <row r="282">
      <c r="A282" s="51"/>
      <c r="B282" s="47"/>
      <c r="C282" s="47"/>
      <c r="D282" s="47"/>
      <c r="E282" s="4"/>
      <c r="F282" s="4"/>
      <c r="G282" s="4"/>
      <c r="H282" s="4"/>
      <c r="I282" s="4"/>
      <c r="J282" s="4"/>
      <c r="K282" s="4"/>
      <c r="L282" s="4"/>
      <c r="M282" s="4"/>
      <c r="N282" s="4"/>
      <c r="O282" s="4"/>
      <c r="P282" s="4"/>
      <c r="Q282" s="4"/>
      <c r="R282" s="4"/>
      <c r="S282" s="4"/>
      <c r="T282" s="4"/>
      <c r="U282" s="4"/>
      <c r="V282" s="4"/>
      <c r="W282" s="4"/>
      <c r="X282" s="4"/>
      <c r="Y282" s="4"/>
      <c r="Z282" s="4"/>
    </row>
    <row r="283">
      <c r="A283" s="51"/>
      <c r="B283" s="47"/>
      <c r="C283" s="47"/>
      <c r="D283" s="47"/>
      <c r="E283" s="4"/>
      <c r="F283" s="4"/>
      <c r="G283" s="4"/>
      <c r="H283" s="4"/>
      <c r="I283" s="4"/>
      <c r="J283" s="4"/>
      <c r="K283" s="4"/>
      <c r="L283" s="4"/>
      <c r="M283" s="4"/>
      <c r="N283" s="4"/>
      <c r="O283" s="4"/>
      <c r="P283" s="4"/>
      <c r="Q283" s="4"/>
      <c r="R283" s="4"/>
      <c r="S283" s="4"/>
      <c r="T283" s="4"/>
      <c r="U283" s="4"/>
      <c r="V283" s="4"/>
      <c r="W283" s="4"/>
      <c r="X283" s="4"/>
      <c r="Y283" s="4"/>
      <c r="Z283" s="4"/>
    </row>
    <row r="284">
      <c r="A284" s="51"/>
      <c r="B284" s="47"/>
      <c r="C284" s="47"/>
      <c r="D284" s="47"/>
      <c r="E284" s="4"/>
      <c r="F284" s="4"/>
      <c r="G284" s="4"/>
      <c r="H284" s="4"/>
      <c r="I284" s="4"/>
      <c r="J284" s="4"/>
      <c r="K284" s="4"/>
      <c r="L284" s="4"/>
      <c r="M284" s="4"/>
      <c r="N284" s="4"/>
      <c r="O284" s="4"/>
      <c r="P284" s="4"/>
      <c r="Q284" s="4"/>
      <c r="R284" s="4"/>
      <c r="S284" s="4"/>
      <c r="T284" s="4"/>
      <c r="U284" s="4"/>
      <c r="V284" s="4"/>
      <c r="W284" s="4"/>
      <c r="X284" s="4"/>
      <c r="Y284" s="4"/>
      <c r="Z284" s="4"/>
    </row>
    <row r="285">
      <c r="A285" s="51"/>
      <c r="B285" s="47"/>
      <c r="C285" s="47"/>
      <c r="D285" s="47"/>
      <c r="E285" s="4"/>
      <c r="F285" s="4"/>
      <c r="G285" s="4"/>
      <c r="H285" s="4"/>
      <c r="I285" s="4"/>
      <c r="J285" s="4"/>
      <c r="K285" s="4"/>
      <c r="L285" s="4"/>
      <c r="M285" s="4"/>
      <c r="N285" s="4"/>
      <c r="O285" s="4"/>
      <c r="P285" s="4"/>
      <c r="Q285" s="4"/>
      <c r="R285" s="4"/>
      <c r="S285" s="4"/>
      <c r="T285" s="4"/>
      <c r="U285" s="4"/>
      <c r="V285" s="4"/>
      <c r="W285" s="4"/>
      <c r="X285" s="4"/>
      <c r="Y285" s="4"/>
      <c r="Z285" s="4"/>
    </row>
    <row r="286">
      <c r="A286" s="51"/>
      <c r="B286" s="47"/>
      <c r="C286" s="47"/>
      <c r="D286" s="47"/>
      <c r="E286" s="4"/>
      <c r="F286" s="4"/>
      <c r="G286" s="4"/>
      <c r="H286" s="4"/>
      <c r="I286" s="4"/>
      <c r="J286" s="4"/>
      <c r="K286" s="4"/>
      <c r="L286" s="4"/>
      <c r="M286" s="4"/>
      <c r="N286" s="4"/>
      <c r="O286" s="4"/>
      <c r="P286" s="4"/>
      <c r="Q286" s="4"/>
      <c r="R286" s="4"/>
      <c r="S286" s="4"/>
      <c r="T286" s="4"/>
      <c r="U286" s="4"/>
      <c r="V286" s="4"/>
      <c r="W286" s="4"/>
      <c r="X286" s="4"/>
      <c r="Y286" s="4"/>
      <c r="Z286" s="4"/>
    </row>
    <row r="287">
      <c r="A287" s="51"/>
      <c r="B287" s="47"/>
      <c r="C287" s="47"/>
      <c r="D287" s="47"/>
      <c r="E287" s="4"/>
      <c r="F287" s="4"/>
      <c r="G287" s="4"/>
      <c r="H287" s="4"/>
      <c r="I287" s="4"/>
      <c r="J287" s="4"/>
      <c r="K287" s="4"/>
      <c r="L287" s="4"/>
      <c r="M287" s="4"/>
      <c r="N287" s="4"/>
      <c r="O287" s="4"/>
      <c r="P287" s="4"/>
      <c r="Q287" s="4"/>
      <c r="R287" s="4"/>
      <c r="S287" s="4"/>
      <c r="T287" s="4"/>
      <c r="U287" s="4"/>
      <c r="V287" s="4"/>
      <c r="W287" s="4"/>
      <c r="X287" s="4"/>
      <c r="Y287" s="4"/>
      <c r="Z287" s="4"/>
    </row>
    <row r="288">
      <c r="A288" s="51"/>
      <c r="B288" s="47"/>
      <c r="C288" s="47"/>
      <c r="D288" s="47"/>
      <c r="E288" s="4"/>
      <c r="F288" s="4"/>
      <c r="G288" s="4"/>
      <c r="H288" s="4"/>
      <c r="I288" s="4"/>
      <c r="J288" s="4"/>
      <c r="K288" s="4"/>
      <c r="L288" s="4"/>
      <c r="M288" s="4"/>
      <c r="N288" s="4"/>
      <c r="O288" s="4"/>
      <c r="P288" s="4"/>
      <c r="Q288" s="4"/>
      <c r="R288" s="4"/>
      <c r="S288" s="4"/>
      <c r="T288" s="4"/>
      <c r="U288" s="4"/>
      <c r="V288" s="4"/>
      <c r="W288" s="4"/>
      <c r="X288" s="4"/>
      <c r="Y288" s="4"/>
      <c r="Z288" s="4"/>
    </row>
    <row r="289">
      <c r="A289" s="51"/>
      <c r="B289" s="47"/>
      <c r="C289" s="47"/>
      <c r="D289" s="47"/>
      <c r="E289" s="4"/>
      <c r="F289" s="4"/>
      <c r="G289" s="4"/>
      <c r="H289" s="4"/>
      <c r="I289" s="4"/>
      <c r="J289" s="4"/>
      <c r="K289" s="4"/>
      <c r="L289" s="4"/>
      <c r="M289" s="4"/>
      <c r="N289" s="4"/>
      <c r="O289" s="4"/>
      <c r="P289" s="4"/>
      <c r="Q289" s="4"/>
      <c r="R289" s="4"/>
      <c r="S289" s="4"/>
      <c r="T289" s="4"/>
      <c r="U289" s="4"/>
      <c r="V289" s="4"/>
      <c r="W289" s="4"/>
      <c r="X289" s="4"/>
      <c r="Y289" s="4"/>
      <c r="Z289" s="4"/>
    </row>
    <row r="290">
      <c r="A290" s="51"/>
      <c r="B290" s="47"/>
      <c r="C290" s="47"/>
      <c r="D290" s="47"/>
      <c r="E290" s="4"/>
      <c r="F290" s="4"/>
      <c r="G290" s="4"/>
      <c r="H290" s="4"/>
      <c r="I290" s="4"/>
      <c r="J290" s="4"/>
      <c r="K290" s="4"/>
      <c r="L290" s="4"/>
      <c r="M290" s="4"/>
      <c r="N290" s="4"/>
      <c r="O290" s="4"/>
      <c r="P290" s="4"/>
      <c r="Q290" s="4"/>
      <c r="R290" s="4"/>
      <c r="S290" s="4"/>
      <c r="T290" s="4"/>
      <c r="U290" s="4"/>
      <c r="V290" s="4"/>
      <c r="W290" s="4"/>
      <c r="X290" s="4"/>
      <c r="Y290" s="4"/>
      <c r="Z290" s="4"/>
    </row>
    <row r="291">
      <c r="A291" s="51"/>
      <c r="B291" s="47"/>
      <c r="C291" s="47"/>
      <c r="D291" s="47"/>
      <c r="E291" s="4"/>
      <c r="F291" s="4"/>
      <c r="G291" s="4"/>
      <c r="H291" s="4"/>
      <c r="I291" s="4"/>
      <c r="J291" s="4"/>
      <c r="K291" s="4"/>
      <c r="L291" s="4"/>
      <c r="M291" s="4"/>
      <c r="N291" s="4"/>
      <c r="O291" s="4"/>
      <c r="P291" s="4"/>
      <c r="Q291" s="4"/>
      <c r="R291" s="4"/>
      <c r="S291" s="4"/>
      <c r="T291" s="4"/>
      <c r="U291" s="4"/>
      <c r="V291" s="4"/>
      <c r="W291" s="4"/>
      <c r="X291" s="4"/>
      <c r="Y291" s="4"/>
      <c r="Z291" s="4"/>
    </row>
    <row r="292">
      <c r="A292" s="51"/>
      <c r="B292" s="47"/>
      <c r="C292" s="47"/>
      <c r="D292" s="47"/>
      <c r="E292" s="4"/>
      <c r="F292" s="4"/>
      <c r="G292" s="4"/>
      <c r="H292" s="4"/>
      <c r="I292" s="4"/>
      <c r="J292" s="4"/>
      <c r="K292" s="4"/>
      <c r="L292" s="4"/>
      <c r="M292" s="4"/>
      <c r="N292" s="4"/>
      <c r="O292" s="4"/>
      <c r="P292" s="4"/>
      <c r="Q292" s="4"/>
      <c r="R292" s="4"/>
      <c r="S292" s="4"/>
      <c r="T292" s="4"/>
      <c r="U292" s="4"/>
      <c r="V292" s="4"/>
      <c r="W292" s="4"/>
      <c r="X292" s="4"/>
      <c r="Y292" s="4"/>
      <c r="Z292" s="4"/>
    </row>
    <row r="293">
      <c r="A293" s="51"/>
      <c r="B293" s="47"/>
      <c r="C293" s="47"/>
      <c r="D293" s="47"/>
      <c r="E293" s="4"/>
      <c r="F293" s="4"/>
      <c r="G293" s="4"/>
      <c r="H293" s="4"/>
      <c r="I293" s="4"/>
      <c r="J293" s="4"/>
      <c r="K293" s="4"/>
      <c r="L293" s="4"/>
      <c r="M293" s="4"/>
      <c r="N293" s="4"/>
      <c r="O293" s="4"/>
      <c r="P293" s="4"/>
      <c r="Q293" s="4"/>
      <c r="R293" s="4"/>
      <c r="S293" s="4"/>
      <c r="T293" s="4"/>
      <c r="U293" s="4"/>
      <c r="V293" s="4"/>
      <c r="W293" s="4"/>
      <c r="X293" s="4"/>
      <c r="Y293" s="4"/>
      <c r="Z293" s="4"/>
    </row>
    <row r="294">
      <c r="A294" s="51"/>
      <c r="B294" s="47"/>
      <c r="C294" s="47"/>
      <c r="D294" s="47"/>
      <c r="E294" s="4"/>
      <c r="F294" s="4"/>
      <c r="G294" s="4"/>
      <c r="H294" s="4"/>
      <c r="I294" s="4"/>
      <c r="J294" s="4"/>
      <c r="K294" s="4"/>
      <c r="L294" s="4"/>
      <c r="M294" s="4"/>
      <c r="N294" s="4"/>
      <c r="O294" s="4"/>
      <c r="P294" s="4"/>
      <c r="Q294" s="4"/>
      <c r="R294" s="4"/>
      <c r="S294" s="4"/>
      <c r="T294" s="4"/>
      <c r="U294" s="4"/>
      <c r="V294" s="4"/>
      <c r="W294" s="4"/>
      <c r="X294" s="4"/>
      <c r="Y294" s="4"/>
      <c r="Z294" s="4"/>
    </row>
    <row r="295">
      <c r="A295" s="51"/>
      <c r="B295" s="47"/>
      <c r="C295" s="47"/>
      <c r="D295" s="47"/>
      <c r="E295" s="4"/>
      <c r="F295" s="4"/>
      <c r="G295" s="4"/>
      <c r="H295" s="4"/>
      <c r="I295" s="4"/>
      <c r="J295" s="4"/>
      <c r="K295" s="4"/>
      <c r="L295" s="4"/>
      <c r="M295" s="4"/>
      <c r="N295" s="4"/>
      <c r="O295" s="4"/>
      <c r="P295" s="4"/>
      <c r="Q295" s="4"/>
      <c r="R295" s="4"/>
      <c r="S295" s="4"/>
      <c r="T295" s="4"/>
      <c r="U295" s="4"/>
      <c r="V295" s="4"/>
      <c r="W295" s="4"/>
      <c r="X295" s="4"/>
      <c r="Y295" s="4"/>
      <c r="Z295" s="4"/>
    </row>
    <row r="296">
      <c r="A296" s="51"/>
      <c r="B296" s="47"/>
      <c r="C296" s="47"/>
      <c r="D296" s="47"/>
      <c r="E296" s="4"/>
      <c r="F296" s="4"/>
      <c r="G296" s="4"/>
      <c r="H296" s="4"/>
      <c r="I296" s="4"/>
      <c r="J296" s="4"/>
      <c r="K296" s="4"/>
      <c r="L296" s="4"/>
      <c r="M296" s="4"/>
      <c r="N296" s="4"/>
      <c r="O296" s="4"/>
      <c r="P296" s="4"/>
      <c r="Q296" s="4"/>
      <c r="R296" s="4"/>
      <c r="S296" s="4"/>
      <c r="T296" s="4"/>
      <c r="U296" s="4"/>
      <c r="V296" s="4"/>
      <c r="W296" s="4"/>
      <c r="X296" s="4"/>
      <c r="Y296" s="4"/>
      <c r="Z296" s="4"/>
    </row>
    <row r="297">
      <c r="A297" s="51"/>
      <c r="B297" s="47"/>
      <c r="C297" s="47"/>
      <c r="D297" s="47"/>
      <c r="E297" s="4"/>
      <c r="F297" s="4"/>
      <c r="G297" s="4"/>
      <c r="H297" s="4"/>
      <c r="I297" s="4"/>
      <c r="J297" s="4"/>
      <c r="K297" s="4"/>
      <c r="L297" s="4"/>
      <c r="M297" s="4"/>
      <c r="N297" s="4"/>
      <c r="O297" s="4"/>
      <c r="P297" s="4"/>
      <c r="Q297" s="4"/>
      <c r="R297" s="4"/>
      <c r="S297" s="4"/>
      <c r="T297" s="4"/>
      <c r="U297" s="4"/>
      <c r="V297" s="4"/>
      <c r="W297" s="4"/>
      <c r="X297" s="4"/>
      <c r="Y297" s="4"/>
      <c r="Z297" s="4"/>
    </row>
    <row r="298">
      <c r="A298" s="51"/>
      <c r="B298" s="47"/>
      <c r="C298" s="47"/>
      <c r="D298" s="47"/>
      <c r="E298" s="4"/>
      <c r="F298" s="4"/>
      <c r="G298" s="4"/>
      <c r="H298" s="4"/>
      <c r="I298" s="4"/>
      <c r="J298" s="4"/>
      <c r="K298" s="4"/>
      <c r="L298" s="4"/>
      <c r="M298" s="4"/>
      <c r="N298" s="4"/>
      <c r="O298" s="4"/>
      <c r="P298" s="4"/>
      <c r="Q298" s="4"/>
      <c r="R298" s="4"/>
      <c r="S298" s="4"/>
      <c r="T298" s="4"/>
      <c r="U298" s="4"/>
      <c r="V298" s="4"/>
      <c r="W298" s="4"/>
      <c r="X298" s="4"/>
      <c r="Y298" s="4"/>
      <c r="Z298" s="4"/>
    </row>
    <row r="299">
      <c r="A299" s="51"/>
      <c r="B299" s="47"/>
      <c r="C299" s="47"/>
      <c r="D299" s="47"/>
      <c r="E299" s="4"/>
      <c r="F299" s="4"/>
      <c r="G299" s="4"/>
      <c r="H299" s="4"/>
      <c r="I299" s="4"/>
      <c r="J299" s="4"/>
      <c r="K299" s="4"/>
      <c r="L299" s="4"/>
      <c r="M299" s="4"/>
      <c r="N299" s="4"/>
      <c r="O299" s="4"/>
      <c r="P299" s="4"/>
      <c r="Q299" s="4"/>
      <c r="R299" s="4"/>
      <c r="S299" s="4"/>
      <c r="T299" s="4"/>
      <c r="U299" s="4"/>
      <c r="V299" s="4"/>
      <c r="W299" s="4"/>
      <c r="X299" s="4"/>
      <c r="Y299" s="4"/>
      <c r="Z299" s="4"/>
    </row>
    <row r="300">
      <c r="A300" s="51"/>
      <c r="B300" s="47"/>
      <c r="C300" s="47"/>
      <c r="D300" s="47"/>
      <c r="E300" s="4"/>
      <c r="F300" s="4"/>
      <c r="G300" s="4"/>
      <c r="H300" s="4"/>
      <c r="I300" s="4"/>
      <c r="J300" s="4"/>
      <c r="K300" s="4"/>
      <c r="L300" s="4"/>
      <c r="M300" s="4"/>
      <c r="N300" s="4"/>
      <c r="O300" s="4"/>
      <c r="P300" s="4"/>
      <c r="Q300" s="4"/>
      <c r="R300" s="4"/>
      <c r="S300" s="4"/>
      <c r="T300" s="4"/>
      <c r="U300" s="4"/>
      <c r="V300" s="4"/>
      <c r="W300" s="4"/>
      <c r="X300" s="4"/>
      <c r="Y300" s="4"/>
      <c r="Z300" s="4"/>
    </row>
    <row r="301">
      <c r="A301" s="51"/>
      <c r="B301" s="47"/>
      <c r="C301" s="47"/>
      <c r="D301" s="47"/>
      <c r="E301" s="4"/>
      <c r="F301" s="4"/>
      <c r="G301" s="4"/>
      <c r="H301" s="4"/>
      <c r="I301" s="4"/>
      <c r="J301" s="4"/>
      <c r="K301" s="4"/>
      <c r="L301" s="4"/>
      <c r="M301" s="4"/>
      <c r="N301" s="4"/>
      <c r="O301" s="4"/>
      <c r="P301" s="4"/>
      <c r="Q301" s="4"/>
      <c r="R301" s="4"/>
      <c r="S301" s="4"/>
      <c r="T301" s="4"/>
      <c r="U301" s="4"/>
      <c r="V301" s="4"/>
      <c r="W301" s="4"/>
      <c r="X301" s="4"/>
      <c r="Y301" s="4"/>
      <c r="Z301" s="4"/>
    </row>
    <row r="302">
      <c r="A302" s="51"/>
      <c r="B302" s="47"/>
      <c r="C302" s="47"/>
      <c r="D302" s="47"/>
      <c r="E302" s="4"/>
      <c r="F302" s="4"/>
      <c r="G302" s="4"/>
      <c r="H302" s="4"/>
      <c r="I302" s="4"/>
      <c r="J302" s="4"/>
      <c r="K302" s="4"/>
      <c r="L302" s="4"/>
      <c r="M302" s="4"/>
      <c r="N302" s="4"/>
      <c r="O302" s="4"/>
      <c r="P302" s="4"/>
      <c r="Q302" s="4"/>
      <c r="R302" s="4"/>
      <c r="S302" s="4"/>
      <c r="T302" s="4"/>
      <c r="U302" s="4"/>
      <c r="V302" s="4"/>
      <c r="W302" s="4"/>
      <c r="X302" s="4"/>
      <c r="Y302" s="4"/>
      <c r="Z302" s="4"/>
    </row>
    <row r="303">
      <c r="A303" s="51"/>
      <c r="B303" s="47"/>
      <c r="C303" s="47"/>
      <c r="D303" s="47"/>
      <c r="E303" s="4"/>
      <c r="F303" s="4"/>
      <c r="G303" s="4"/>
      <c r="H303" s="4"/>
      <c r="I303" s="4"/>
      <c r="J303" s="4"/>
      <c r="K303" s="4"/>
      <c r="L303" s="4"/>
      <c r="M303" s="4"/>
      <c r="N303" s="4"/>
      <c r="O303" s="4"/>
      <c r="P303" s="4"/>
      <c r="Q303" s="4"/>
      <c r="R303" s="4"/>
      <c r="S303" s="4"/>
      <c r="T303" s="4"/>
      <c r="U303" s="4"/>
      <c r="V303" s="4"/>
      <c r="W303" s="4"/>
      <c r="X303" s="4"/>
      <c r="Y303" s="4"/>
      <c r="Z303" s="4"/>
    </row>
    <row r="304">
      <c r="A304" s="51"/>
      <c r="B304" s="47"/>
      <c r="C304" s="47"/>
      <c r="D304" s="47"/>
      <c r="E304" s="4"/>
      <c r="F304" s="4"/>
      <c r="G304" s="4"/>
      <c r="H304" s="4"/>
      <c r="I304" s="4"/>
      <c r="J304" s="4"/>
      <c r="K304" s="4"/>
      <c r="L304" s="4"/>
      <c r="M304" s="4"/>
      <c r="N304" s="4"/>
      <c r="O304" s="4"/>
      <c r="P304" s="4"/>
      <c r="Q304" s="4"/>
      <c r="R304" s="4"/>
      <c r="S304" s="4"/>
      <c r="T304" s="4"/>
      <c r="U304" s="4"/>
      <c r="V304" s="4"/>
      <c r="W304" s="4"/>
      <c r="X304" s="4"/>
      <c r="Y304" s="4"/>
      <c r="Z304" s="4"/>
    </row>
    <row r="305">
      <c r="A305" s="51"/>
      <c r="B305" s="47"/>
      <c r="C305" s="47"/>
      <c r="D305" s="47"/>
      <c r="E305" s="4"/>
      <c r="F305" s="4"/>
      <c r="G305" s="4"/>
      <c r="H305" s="4"/>
      <c r="I305" s="4"/>
      <c r="J305" s="4"/>
      <c r="K305" s="4"/>
      <c r="L305" s="4"/>
      <c r="M305" s="4"/>
      <c r="N305" s="4"/>
      <c r="O305" s="4"/>
      <c r="P305" s="4"/>
      <c r="Q305" s="4"/>
      <c r="R305" s="4"/>
      <c r="S305" s="4"/>
      <c r="T305" s="4"/>
      <c r="U305" s="4"/>
      <c r="V305" s="4"/>
      <c r="W305" s="4"/>
      <c r="X305" s="4"/>
      <c r="Y305" s="4"/>
      <c r="Z305" s="4"/>
    </row>
    <row r="306">
      <c r="A306" s="51"/>
      <c r="B306" s="47"/>
      <c r="C306" s="47"/>
      <c r="D306" s="47"/>
      <c r="E306" s="4"/>
      <c r="F306" s="4"/>
      <c r="G306" s="4"/>
      <c r="H306" s="4"/>
      <c r="I306" s="4"/>
      <c r="J306" s="4"/>
      <c r="K306" s="4"/>
      <c r="L306" s="4"/>
      <c r="M306" s="4"/>
      <c r="N306" s="4"/>
      <c r="O306" s="4"/>
      <c r="P306" s="4"/>
      <c r="Q306" s="4"/>
      <c r="R306" s="4"/>
      <c r="S306" s="4"/>
      <c r="T306" s="4"/>
      <c r="U306" s="4"/>
      <c r="V306" s="4"/>
      <c r="W306" s="4"/>
      <c r="X306" s="4"/>
      <c r="Y306" s="4"/>
      <c r="Z306" s="4"/>
    </row>
    <row r="307">
      <c r="A307" s="51"/>
      <c r="B307" s="47"/>
      <c r="C307" s="47"/>
      <c r="D307" s="47"/>
      <c r="E307" s="4"/>
      <c r="F307" s="4"/>
      <c r="G307" s="4"/>
      <c r="H307" s="4"/>
      <c r="I307" s="4"/>
      <c r="J307" s="4"/>
      <c r="K307" s="4"/>
      <c r="L307" s="4"/>
      <c r="M307" s="4"/>
      <c r="N307" s="4"/>
      <c r="O307" s="4"/>
      <c r="P307" s="4"/>
      <c r="Q307" s="4"/>
      <c r="R307" s="4"/>
      <c r="S307" s="4"/>
      <c r="T307" s="4"/>
      <c r="U307" s="4"/>
      <c r="V307" s="4"/>
      <c r="W307" s="4"/>
      <c r="X307" s="4"/>
      <c r="Y307" s="4"/>
      <c r="Z307" s="4"/>
    </row>
    <row r="308">
      <c r="A308" s="51"/>
      <c r="B308" s="47"/>
      <c r="C308" s="47"/>
      <c r="D308" s="47"/>
      <c r="E308" s="4"/>
      <c r="F308" s="4"/>
      <c r="G308" s="4"/>
      <c r="H308" s="4"/>
      <c r="I308" s="4"/>
      <c r="J308" s="4"/>
      <c r="K308" s="4"/>
      <c r="L308" s="4"/>
      <c r="M308" s="4"/>
      <c r="N308" s="4"/>
      <c r="O308" s="4"/>
      <c r="P308" s="4"/>
      <c r="Q308" s="4"/>
      <c r="R308" s="4"/>
      <c r="S308" s="4"/>
      <c r="T308" s="4"/>
      <c r="U308" s="4"/>
      <c r="V308" s="4"/>
      <c r="W308" s="4"/>
      <c r="X308" s="4"/>
      <c r="Y308" s="4"/>
      <c r="Z308" s="4"/>
    </row>
    <row r="309">
      <c r="A309" s="51"/>
      <c r="B309" s="47"/>
      <c r="C309" s="47"/>
      <c r="D309" s="47"/>
      <c r="E309" s="4"/>
      <c r="F309" s="4"/>
      <c r="G309" s="4"/>
      <c r="H309" s="4"/>
      <c r="I309" s="4"/>
      <c r="J309" s="4"/>
      <c r="K309" s="4"/>
      <c r="L309" s="4"/>
      <c r="M309" s="4"/>
      <c r="N309" s="4"/>
      <c r="O309" s="4"/>
      <c r="P309" s="4"/>
      <c r="Q309" s="4"/>
      <c r="R309" s="4"/>
      <c r="S309" s="4"/>
      <c r="T309" s="4"/>
      <c r="U309" s="4"/>
      <c r="V309" s="4"/>
      <c r="W309" s="4"/>
      <c r="X309" s="4"/>
      <c r="Y309" s="4"/>
      <c r="Z309" s="4"/>
    </row>
    <row r="310">
      <c r="A310" s="51"/>
      <c r="B310" s="47"/>
      <c r="C310" s="47"/>
      <c r="D310" s="47"/>
      <c r="E310" s="4"/>
      <c r="F310" s="4"/>
      <c r="G310" s="4"/>
      <c r="H310" s="4"/>
      <c r="I310" s="4"/>
      <c r="J310" s="4"/>
      <c r="K310" s="4"/>
      <c r="L310" s="4"/>
      <c r="M310" s="4"/>
      <c r="N310" s="4"/>
      <c r="O310" s="4"/>
      <c r="P310" s="4"/>
      <c r="Q310" s="4"/>
      <c r="R310" s="4"/>
      <c r="S310" s="4"/>
      <c r="T310" s="4"/>
      <c r="U310" s="4"/>
      <c r="V310" s="4"/>
      <c r="W310" s="4"/>
      <c r="X310" s="4"/>
      <c r="Y310" s="4"/>
      <c r="Z310" s="4"/>
    </row>
    <row r="311">
      <c r="A311" s="51"/>
      <c r="B311" s="47"/>
      <c r="C311" s="47"/>
      <c r="D311" s="47"/>
      <c r="E311" s="4"/>
      <c r="F311" s="4"/>
      <c r="G311" s="4"/>
      <c r="H311" s="4"/>
      <c r="I311" s="4"/>
      <c r="J311" s="4"/>
      <c r="K311" s="4"/>
      <c r="L311" s="4"/>
      <c r="M311" s="4"/>
      <c r="N311" s="4"/>
      <c r="O311" s="4"/>
      <c r="P311" s="4"/>
      <c r="Q311" s="4"/>
      <c r="R311" s="4"/>
      <c r="S311" s="4"/>
      <c r="T311" s="4"/>
      <c r="U311" s="4"/>
      <c r="V311" s="4"/>
      <c r="W311" s="4"/>
      <c r="X311" s="4"/>
      <c r="Y311" s="4"/>
      <c r="Z311" s="4"/>
    </row>
    <row r="312">
      <c r="A312" s="51"/>
      <c r="B312" s="47"/>
      <c r="C312" s="47"/>
      <c r="D312" s="47"/>
      <c r="E312" s="4"/>
      <c r="F312" s="4"/>
      <c r="G312" s="4"/>
      <c r="H312" s="4"/>
      <c r="I312" s="4"/>
      <c r="J312" s="4"/>
      <c r="K312" s="4"/>
      <c r="L312" s="4"/>
      <c r="M312" s="4"/>
      <c r="N312" s="4"/>
      <c r="O312" s="4"/>
      <c r="P312" s="4"/>
      <c r="Q312" s="4"/>
      <c r="R312" s="4"/>
      <c r="S312" s="4"/>
      <c r="T312" s="4"/>
      <c r="U312" s="4"/>
      <c r="V312" s="4"/>
      <c r="W312" s="4"/>
      <c r="X312" s="4"/>
      <c r="Y312" s="4"/>
      <c r="Z312" s="4"/>
    </row>
    <row r="313">
      <c r="A313" s="51"/>
      <c r="B313" s="47"/>
      <c r="C313" s="47"/>
      <c r="D313" s="47"/>
      <c r="E313" s="4"/>
      <c r="F313" s="4"/>
      <c r="G313" s="4"/>
      <c r="H313" s="4"/>
      <c r="I313" s="4"/>
      <c r="J313" s="4"/>
      <c r="K313" s="4"/>
      <c r="L313" s="4"/>
      <c r="M313" s="4"/>
      <c r="N313" s="4"/>
      <c r="O313" s="4"/>
      <c r="P313" s="4"/>
      <c r="Q313" s="4"/>
      <c r="R313" s="4"/>
      <c r="S313" s="4"/>
      <c r="T313" s="4"/>
      <c r="U313" s="4"/>
      <c r="V313" s="4"/>
      <c r="W313" s="4"/>
      <c r="X313" s="4"/>
      <c r="Y313" s="4"/>
      <c r="Z313" s="4"/>
    </row>
    <row r="314">
      <c r="A314" s="51"/>
      <c r="B314" s="47"/>
      <c r="C314" s="47"/>
      <c r="D314" s="47"/>
      <c r="E314" s="4"/>
      <c r="F314" s="4"/>
      <c r="G314" s="4"/>
      <c r="H314" s="4"/>
      <c r="I314" s="4"/>
      <c r="J314" s="4"/>
      <c r="K314" s="4"/>
      <c r="L314" s="4"/>
      <c r="M314" s="4"/>
      <c r="N314" s="4"/>
      <c r="O314" s="4"/>
      <c r="P314" s="4"/>
      <c r="Q314" s="4"/>
      <c r="R314" s="4"/>
      <c r="S314" s="4"/>
      <c r="T314" s="4"/>
      <c r="U314" s="4"/>
      <c r="V314" s="4"/>
      <c r="W314" s="4"/>
      <c r="X314" s="4"/>
      <c r="Y314" s="4"/>
      <c r="Z314" s="4"/>
    </row>
    <row r="315">
      <c r="A315" s="51"/>
      <c r="B315" s="47"/>
      <c r="C315" s="47"/>
      <c r="D315" s="47"/>
      <c r="E315" s="4"/>
      <c r="F315" s="4"/>
      <c r="G315" s="4"/>
      <c r="H315" s="4"/>
      <c r="I315" s="4"/>
      <c r="J315" s="4"/>
      <c r="K315" s="4"/>
      <c r="L315" s="4"/>
      <c r="M315" s="4"/>
      <c r="N315" s="4"/>
      <c r="O315" s="4"/>
      <c r="P315" s="4"/>
      <c r="Q315" s="4"/>
      <c r="R315" s="4"/>
      <c r="S315" s="4"/>
      <c r="T315" s="4"/>
      <c r="U315" s="4"/>
      <c r="V315" s="4"/>
      <c r="W315" s="4"/>
      <c r="X315" s="4"/>
      <c r="Y315" s="4"/>
      <c r="Z315" s="4"/>
    </row>
    <row r="316">
      <c r="A316" s="51"/>
      <c r="B316" s="47"/>
      <c r="C316" s="47"/>
      <c r="D316" s="47"/>
      <c r="E316" s="4"/>
      <c r="F316" s="4"/>
      <c r="G316" s="4"/>
      <c r="H316" s="4"/>
      <c r="I316" s="4"/>
      <c r="J316" s="4"/>
      <c r="K316" s="4"/>
      <c r="L316" s="4"/>
      <c r="M316" s="4"/>
      <c r="N316" s="4"/>
      <c r="O316" s="4"/>
      <c r="P316" s="4"/>
      <c r="Q316" s="4"/>
      <c r="R316" s="4"/>
      <c r="S316" s="4"/>
      <c r="T316" s="4"/>
      <c r="U316" s="4"/>
      <c r="V316" s="4"/>
      <c r="W316" s="4"/>
      <c r="X316" s="4"/>
      <c r="Y316" s="4"/>
      <c r="Z316" s="4"/>
    </row>
    <row r="317">
      <c r="A317" s="51"/>
      <c r="B317" s="47"/>
      <c r="C317" s="47"/>
      <c r="D317" s="47"/>
      <c r="E317" s="4"/>
      <c r="F317" s="4"/>
      <c r="G317" s="4"/>
      <c r="H317" s="4"/>
      <c r="I317" s="4"/>
      <c r="J317" s="4"/>
      <c r="K317" s="4"/>
      <c r="L317" s="4"/>
      <c r="M317" s="4"/>
      <c r="N317" s="4"/>
      <c r="O317" s="4"/>
      <c r="P317" s="4"/>
      <c r="Q317" s="4"/>
      <c r="R317" s="4"/>
      <c r="S317" s="4"/>
      <c r="T317" s="4"/>
      <c r="U317" s="4"/>
      <c r="V317" s="4"/>
      <c r="W317" s="4"/>
      <c r="X317" s="4"/>
      <c r="Y317" s="4"/>
      <c r="Z317" s="4"/>
    </row>
    <row r="318">
      <c r="A318" s="51"/>
      <c r="B318" s="47"/>
      <c r="C318" s="47"/>
      <c r="D318" s="47"/>
      <c r="E318" s="4"/>
      <c r="F318" s="4"/>
      <c r="G318" s="4"/>
      <c r="H318" s="4"/>
      <c r="I318" s="4"/>
      <c r="J318" s="4"/>
      <c r="K318" s="4"/>
      <c r="L318" s="4"/>
      <c r="M318" s="4"/>
      <c r="N318" s="4"/>
      <c r="O318" s="4"/>
      <c r="P318" s="4"/>
      <c r="Q318" s="4"/>
      <c r="R318" s="4"/>
      <c r="S318" s="4"/>
      <c r="T318" s="4"/>
      <c r="U318" s="4"/>
      <c r="V318" s="4"/>
      <c r="W318" s="4"/>
      <c r="X318" s="4"/>
      <c r="Y318" s="4"/>
      <c r="Z318" s="4"/>
    </row>
    <row r="319">
      <c r="A319" s="51"/>
      <c r="B319" s="47"/>
      <c r="C319" s="47"/>
      <c r="D319" s="47"/>
      <c r="E319" s="4"/>
      <c r="F319" s="4"/>
      <c r="G319" s="4"/>
      <c r="H319" s="4"/>
      <c r="I319" s="4"/>
      <c r="J319" s="4"/>
      <c r="K319" s="4"/>
      <c r="L319" s="4"/>
      <c r="M319" s="4"/>
      <c r="N319" s="4"/>
      <c r="O319" s="4"/>
      <c r="P319" s="4"/>
      <c r="Q319" s="4"/>
      <c r="R319" s="4"/>
      <c r="S319" s="4"/>
      <c r="T319" s="4"/>
      <c r="U319" s="4"/>
      <c r="V319" s="4"/>
      <c r="W319" s="4"/>
      <c r="X319" s="4"/>
      <c r="Y319" s="4"/>
      <c r="Z319" s="4"/>
    </row>
    <row r="320">
      <c r="A320" s="51"/>
      <c r="B320" s="47"/>
      <c r="C320" s="47"/>
      <c r="D320" s="47"/>
      <c r="E320" s="4"/>
      <c r="F320" s="4"/>
      <c r="G320" s="4"/>
      <c r="H320" s="4"/>
      <c r="I320" s="4"/>
      <c r="J320" s="4"/>
      <c r="K320" s="4"/>
      <c r="L320" s="4"/>
      <c r="M320" s="4"/>
      <c r="N320" s="4"/>
      <c r="O320" s="4"/>
      <c r="P320" s="4"/>
      <c r="Q320" s="4"/>
      <c r="R320" s="4"/>
      <c r="S320" s="4"/>
      <c r="T320" s="4"/>
      <c r="U320" s="4"/>
      <c r="V320" s="4"/>
      <c r="W320" s="4"/>
      <c r="X320" s="4"/>
      <c r="Y320" s="4"/>
      <c r="Z320" s="4"/>
    </row>
    <row r="321">
      <c r="A321" s="51"/>
      <c r="B321" s="47"/>
      <c r="C321" s="47"/>
      <c r="D321" s="47"/>
      <c r="E321" s="4"/>
      <c r="F321" s="4"/>
      <c r="G321" s="4"/>
      <c r="H321" s="4"/>
      <c r="I321" s="4"/>
      <c r="J321" s="4"/>
      <c r="K321" s="4"/>
      <c r="L321" s="4"/>
      <c r="M321" s="4"/>
      <c r="N321" s="4"/>
      <c r="O321" s="4"/>
      <c r="P321" s="4"/>
      <c r="Q321" s="4"/>
      <c r="R321" s="4"/>
      <c r="S321" s="4"/>
      <c r="T321" s="4"/>
      <c r="U321" s="4"/>
      <c r="V321" s="4"/>
      <c r="W321" s="4"/>
      <c r="X321" s="4"/>
      <c r="Y321" s="4"/>
      <c r="Z321" s="4"/>
    </row>
    <row r="322">
      <c r="A322" s="51"/>
      <c r="B322" s="47"/>
      <c r="C322" s="47"/>
      <c r="D322" s="47"/>
      <c r="E322" s="4"/>
      <c r="F322" s="4"/>
      <c r="G322" s="4"/>
      <c r="H322" s="4"/>
      <c r="I322" s="4"/>
      <c r="J322" s="4"/>
      <c r="K322" s="4"/>
      <c r="L322" s="4"/>
      <c r="M322" s="4"/>
      <c r="N322" s="4"/>
      <c r="O322" s="4"/>
      <c r="P322" s="4"/>
      <c r="Q322" s="4"/>
      <c r="R322" s="4"/>
      <c r="S322" s="4"/>
      <c r="T322" s="4"/>
      <c r="U322" s="4"/>
      <c r="V322" s="4"/>
      <c r="W322" s="4"/>
      <c r="X322" s="4"/>
      <c r="Y322" s="4"/>
      <c r="Z322" s="4"/>
    </row>
    <row r="323">
      <c r="A323" s="51"/>
      <c r="B323" s="47"/>
      <c r="C323" s="47"/>
      <c r="D323" s="47"/>
      <c r="E323" s="4"/>
      <c r="F323" s="4"/>
      <c r="G323" s="4"/>
      <c r="H323" s="4"/>
      <c r="I323" s="4"/>
      <c r="J323" s="4"/>
      <c r="K323" s="4"/>
      <c r="L323" s="4"/>
      <c r="M323" s="4"/>
      <c r="N323" s="4"/>
      <c r="O323" s="4"/>
      <c r="P323" s="4"/>
      <c r="Q323" s="4"/>
      <c r="R323" s="4"/>
      <c r="S323" s="4"/>
      <c r="T323" s="4"/>
      <c r="U323" s="4"/>
      <c r="V323" s="4"/>
      <c r="W323" s="4"/>
      <c r="X323" s="4"/>
      <c r="Y323" s="4"/>
      <c r="Z323" s="4"/>
    </row>
    <row r="324">
      <c r="A324" s="51"/>
      <c r="B324" s="47"/>
      <c r="C324" s="47"/>
      <c r="D324" s="47"/>
      <c r="E324" s="4"/>
      <c r="F324" s="4"/>
      <c r="G324" s="4"/>
      <c r="H324" s="4"/>
      <c r="I324" s="4"/>
      <c r="J324" s="4"/>
      <c r="K324" s="4"/>
      <c r="L324" s="4"/>
      <c r="M324" s="4"/>
      <c r="N324" s="4"/>
      <c r="O324" s="4"/>
      <c r="P324" s="4"/>
      <c r="Q324" s="4"/>
      <c r="R324" s="4"/>
      <c r="S324" s="4"/>
      <c r="T324" s="4"/>
      <c r="U324" s="4"/>
      <c r="V324" s="4"/>
      <c r="W324" s="4"/>
      <c r="X324" s="4"/>
      <c r="Y324" s="4"/>
      <c r="Z324" s="4"/>
    </row>
    <row r="325">
      <c r="A325" s="51"/>
      <c r="B325" s="47"/>
      <c r="C325" s="47"/>
      <c r="D325" s="47"/>
      <c r="E325" s="4"/>
      <c r="F325" s="4"/>
      <c r="G325" s="4"/>
      <c r="H325" s="4"/>
      <c r="I325" s="4"/>
      <c r="J325" s="4"/>
      <c r="K325" s="4"/>
      <c r="L325" s="4"/>
      <c r="M325" s="4"/>
      <c r="N325" s="4"/>
      <c r="O325" s="4"/>
      <c r="P325" s="4"/>
      <c r="Q325" s="4"/>
      <c r="R325" s="4"/>
      <c r="S325" s="4"/>
      <c r="T325" s="4"/>
      <c r="U325" s="4"/>
      <c r="V325" s="4"/>
      <c r="W325" s="4"/>
      <c r="X325" s="4"/>
      <c r="Y325" s="4"/>
      <c r="Z325" s="4"/>
    </row>
    <row r="326">
      <c r="A326" s="51"/>
      <c r="B326" s="47"/>
      <c r="C326" s="47"/>
      <c r="D326" s="47"/>
      <c r="E326" s="4"/>
      <c r="F326" s="4"/>
      <c r="G326" s="4"/>
      <c r="H326" s="4"/>
      <c r="I326" s="4"/>
      <c r="J326" s="4"/>
      <c r="K326" s="4"/>
      <c r="L326" s="4"/>
      <c r="M326" s="4"/>
      <c r="N326" s="4"/>
      <c r="O326" s="4"/>
      <c r="P326" s="4"/>
      <c r="Q326" s="4"/>
      <c r="R326" s="4"/>
      <c r="S326" s="4"/>
      <c r="T326" s="4"/>
      <c r="U326" s="4"/>
      <c r="V326" s="4"/>
      <c r="W326" s="4"/>
      <c r="X326" s="4"/>
      <c r="Y326" s="4"/>
      <c r="Z326" s="4"/>
    </row>
    <row r="327">
      <c r="A327" s="51"/>
      <c r="B327" s="47"/>
      <c r="C327" s="47"/>
      <c r="D327" s="47"/>
      <c r="E327" s="4"/>
      <c r="F327" s="4"/>
      <c r="G327" s="4"/>
      <c r="H327" s="4"/>
      <c r="I327" s="4"/>
      <c r="J327" s="4"/>
      <c r="K327" s="4"/>
      <c r="L327" s="4"/>
      <c r="M327" s="4"/>
      <c r="N327" s="4"/>
      <c r="O327" s="4"/>
      <c r="P327" s="4"/>
      <c r="Q327" s="4"/>
      <c r="R327" s="4"/>
      <c r="S327" s="4"/>
      <c r="T327" s="4"/>
      <c r="U327" s="4"/>
      <c r="V327" s="4"/>
      <c r="W327" s="4"/>
      <c r="X327" s="4"/>
      <c r="Y327" s="4"/>
      <c r="Z327" s="4"/>
    </row>
    <row r="328">
      <c r="A328" s="51"/>
      <c r="B328" s="47"/>
      <c r="C328" s="47"/>
      <c r="D328" s="47"/>
      <c r="E328" s="4"/>
      <c r="F328" s="4"/>
      <c r="G328" s="4"/>
      <c r="H328" s="4"/>
      <c r="I328" s="4"/>
      <c r="J328" s="4"/>
      <c r="K328" s="4"/>
      <c r="L328" s="4"/>
      <c r="M328" s="4"/>
      <c r="N328" s="4"/>
      <c r="O328" s="4"/>
      <c r="P328" s="4"/>
      <c r="Q328" s="4"/>
      <c r="R328" s="4"/>
      <c r="S328" s="4"/>
      <c r="T328" s="4"/>
      <c r="U328" s="4"/>
      <c r="V328" s="4"/>
      <c r="W328" s="4"/>
      <c r="X328" s="4"/>
      <c r="Y328" s="4"/>
      <c r="Z328" s="4"/>
    </row>
    <row r="329">
      <c r="A329" s="51"/>
      <c r="B329" s="47"/>
      <c r="C329" s="47"/>
      <c r="D329" s="47"/>
      <c r="E329" s="4"/>
      <c r="F329" s="4"/>
      <c r="G329" s="4"/>
      <c r="H329" s="4"/>
      <c r="I329" s="4"/>
      <c r="J329" s="4"/>
      <c r="K329" s="4"/>
      <c r="L329" s="4"/>
      <c r="M329" s="4"/>
      <c r="N329" s="4"/>
      <c r="O329" s="4"/>
      <c r="P329" s="4"/>
      <c r="Q329" s="4"/>
      <c r="R329" s="4"/>
      <c r="S329" s="4"/>
      <c r="T329" s="4"/>
      <c r="U329" s="4"/>
      <c r="V329" s="4"/>
      <c r="W329" s="4"/>
      <c r="X329" s="4"/>
      <c r="Y329" s="4"/>
      <c r="Z329" s="4"/>
    </row>
    <row r="330">
      <c r="A330" s="51"/>
      <c r="B330" s="47"/>
      <c r="C330" s="47"/>
      <c r="D330" s="47"/>
      <c r="E330" s="4"/>
      <c r="F330" s="4"/>
      <c r="G330" s="4"/>
      <c r="H330" s="4"/>
      <c r="I330" s="4"/>
      <c r="J330" s="4"/>
      <c r="K330" s="4"/>
      <c r="L330" s="4"/>
      <c r="M330" s="4"/>
      <c r="N330" s="4"/>
      <c r="O330" s="4"/>
      <c r="P330" s="4"/>
      <c r="Q330" s="4"/>
      <c r="R330" s="4"/>
      <c r="S330" s="4"/>
      <c r="T330" s="4"/>
      <c r="U330" s="4"/>
      <c r="V330" s="4"/>
      <c r="W330" s="4"/>
      <c r="X330" s="4"/>
      <c r="Y330" s="4"/>
      <c r="Z330" s="4"/>
    </row>
    <row r="331">
      <c r="A331" s="51"/>
      <c r="B331" s="47"/>
      <c r="C331" s="47"/>
      <c r="D331" s="47"/>
      <c r="E331" s="4"/>
      <c r="F331" s="4"/>
      <c r="G331" s="4"/>
      <c r="H331" s="4"/>
      <c r="I331" s="4"/>
      <c r="J331" s="4"/>
      <c r="K331" s="4"/>
      <c r="L331" s="4"/>
      <c r="M331" s="4"/>
      <c r="N331" s="4"/>
      <c r="O331" s="4"/>
      <c r="P331" s="4"/>
      <c r="Q331" s="4"/>
      <c r="R331" s="4"/>
      <c r="S331" s="4"/>
      <c r="T331" s="4"/>
      <c r="U331" s="4"/>
      <c r="V331" s="4"/>
      <c r="W331" s="4"/>
      <c r="X331" s="4"/>
      <c r="Y331" s="4"/>
      <c r="Z331" s="4"/>
    </row>
    <row r="332">
      <c r="A332" s="51"/>
      <c r="B332" s="47"/>
      <c r="C332" s="47"/>
      <c r="D332" s="47"/>
      <c r="E332" s="4"/>
      <c r="F332" s="4"/>
      <c r="G332" s="4"/>
      <c r="H332" s="4"/>
      <c r="I332" s="4"/>
      <c r="J332" s="4"/>
      <c r="K332" s="4"/>
      <c r="L332" s="4"/>
      <c r="M332" s="4"/>
      <c r="N332" s="4"/>
      <c r="O332" s="4"/>
      <c r="P332" s="4"/>
      <c r="Q332" s="4"/>
      <c r="R332" s="4"/>
      <c r="S332" s="4"/>
      <c r="T332" s="4"/>
      <c r="U332" s="4"/>
      <c r="V332" s="4"/>
      <c r="W332" s="4"/>
      <c r="X332" s="4"/>
      <c r="Y332" s="4"/>
      <c r="Z332" s="4"/>
    </row>
    <row r="333">
      <c r="A333" s="51"/>
      <c r="B333" s="47"/>
      <c r="C333" s="47"/>
      <c r="D333" s="47"/>
      <c r="E333" s="4"/>
      <c r="F333" s="4"/>
      <c r="G333" s="4"/>
      <c r="H333" s="4"/>
      <c r="I333" s="4"/>
      <c r="J333" s="4"/>
      <c r="K333" s="4"/>
      <c r="L333" s="4"/>
      <c r="M333" s="4"/>
      <c r="N333" s="4"/>
      <c r="O333" s="4"/>
      <c r="P333" s="4"/>
      <c r="Q333" s="4"/>
      <c r="R333" s="4"/>
      <c r="S333" s="4"/>
      <c r="T333" s="4"/>
      <c r="U333" s="4"/>
      <c r="V333" s="4"/>
      <c r="W333" s="4"/>
      <c r="X333" s="4"/>
      <c r="Y333" s="4"/>
      <c r="Z333" s="4"/>
    </row>
    <row r="334">
      <c r="A334" s="51"/>
      <c r="B334" s="47"/>
      <c r="C334" s="47"/>
      <c r="D334" s="47"/>
      <c r="E334" s="4"/>
      <c r="F334" s="4"/>
      <c r="G334" s="4"/>
      <c r="H334" s="4"/>
      <c r="I334" s="4"/>
      <c r="J334" s="4"/>
      <c r="K334" s="4"/>
      <c r="L334" s="4"/>
      <c r="M334" s="4"/>
      <c r="N334" s="4"/>
      <c r="O334" s="4"/>
      <c r="P334" s="4"/>
      <c r="Q334" s="4"/>
      <c r="R334" s="4"/>
      <c r="S334" s="4"/>
      <c r="T334" s="4"/>
      <c r="U334" s="4"/>
      <c r="V334" s="4"/>
      <c r="W334" s="4"/>
      <c r="X334" s="4"/>
      <c r="Y334" s="4"/>
      <c r="Z334" s="4"/>
    </row>
    <row r="335">
      <c r="A335" s="51"/>
      <c r="B335" s="47"/>
      <c r="C335" s="47"/>
      <c r="D335" s="47"/>
      <c r="E335" s="4"/>
      <c r="F335" s="4"/>
      <c r="G335" s="4"/>
      <c r="H335" s="4"/>
      <c r="I335" s="4"/>
      <c r="J335" s="4"/>
      <c r="K335" s="4"/>
      <c r="L335" s="4"/>
      <c r="M335" s="4"/>
      <c r="N335" s="4"/>
      <c r="O335" s="4"/>
      <c r="P335" s="4"/>
      <c r="Q335" s="4"/>
      <c r="R335" s="4"/>
      <c r="S335" s="4"/>
      <c r="T335" s="4"/>
      <c r="U335" s="4"/>
      <c r="V335" s="4"/>
      <c r="W335" s="4"/>
      <c r="X335" s="4"/>
      <c r="Y335" s="4"/>
      <c r="Z335" s="4"/>
    </row>
    <row r="336">
      <c r="A336" s="51"/>
      <c r="B336" s="47"/>
      <c r="C336" s="47"/>
      <c r="D336" s="47"/>
      <c r="E336" s="4"/>
      <c r="F336" s="4"/>
      <c r="G336" s="4"/>
      <c r="H336" s="4"/>
      <c r="I336" s="4"/>
      <c r="J336" s="4"/>
      <c r="K336" s="4"/>
      <c r="L336" s="4"/>
      <c r="M336" s="4"/>
      <c r="N336" s="4"/>
      <c r="O336" s="4"/>
      <c r="P336" s="4"/>
      <c r="Q336" s="4"/>
      <c r="R336" s="4"/>
      <c r="S336" s="4"/>
      <c r="T336" s="4"/>
      <c r="U336" s="4"/>
      <c r="V336" s="4"/>
      <c r="W336" s="4"/>
      <c r="X336" s="4"/>
      <c r="Y336" s="4"/>
      <c r="Z336" s="4"/>
    </row>
    <row r="337">
      <c r="A337" s="51"/>
      <c r="B337" s="47"/>
      <c r="C337" s="47"/>
      <c r="D337" s="47"/>
      <c r="E337" s="4"/>
      <c r="F337" s="4"/>
      <c r="G337" s="4"/>
      <c r="H337" s="4"/>
      <c r="I337" s="4"/>
      <c r="J337" s="4"/>
      <c r="K337" s="4"/>
      <c r="L337" s="4"/>
      <c r="M337" s="4"/>
      <c r="N337" s="4"/>
      <c r="O337" s="4"/>
      <c r="P337" s="4"/>
      <c r="Q337" s="4"/>
      <c r="R337" s="4"/>
      <c r="S337" s="4"/>
      <c r="T337" s="4"/>
      <c r="U337" s="4"/>
      <c r="V337" s="4"/>
      <c r="W337" s="4"/>
      <c r="X337" s="4"/>
      <c r="Y337" s="4"/>
      <c r="Z337" s="4"/>
    </row>
    <row r="338">
      <c r="A338" s="51"/>
      <c r="B338" s="47"/>
      <c r="C338" s="47"/>
      <c r="D338" s="47"/>
      <c r="E338" s="4"/>
      <c r="F338" s="4"/>
      <c r="G338" s="4"/>
      <c r="H338" s="4"/>
      <c r="I338" s="4"/>
      <c r="J338" s="4"/>
      <c r="K338" s="4"/>
      <c r="L338" s="4"/>
      <c r="M338" s="4"/>
      <c r="N338" s="4"/>
      <c r="O338" s="4"/>
      <c r="P338" s="4"/>
      <c r="Q338" s="4"/>
      <c r="R338" s="4"/>
      <c r="S338" s="4"/>
      <c r="T338" s="4"/>
      <c r="U338" s="4"/>
      <c r="V338" s="4"/>
      <c r="W338" s="4"/>
      <c r="X338" s="4"/>
      <c r="Y338" s="4"/>
      <c r="Z338" s="4"/>
    </row>
    <row r="339">
      <c r="A339" s="51"/>
      <c r="B339" s="47"/>
      <c r="C339" s="47"/>
      <c r="D339" s="47"/>
      <c r="E339" s="4"/>
      <c r="F339" s="4"/>
      <c r="G339" s="4"/>
      <c r="H339" s="4"/>
      <c r="I339" s="4"/>
      <c r="J339" s="4"/>
      <c r="K339" s="4"/>
      <c r="L339" s="4"/>
      <c r="M339" s="4"/>
      <c r="N339" s="4"/>
      <c r="O339" s="4"/>
      <c r="P339" s="4"/>
      <c r="Q339" s="4"/>
      <c r="R339" s="4"/>
      <c r="S339" s="4"/>
      <c r="T339" s="4"/>
      <c r="U339" s="4"/>
      <c r="V339" s="4"/>
      <c r="W339" s="4"/>
      <c r="X339" s="4"/>
      <c r="Y339" s="4"/>
      <c r="Z339" s="4"/>
    </row>
    <row r="340">
      <c r="A340" s="51"/>
      <c r="B340" s="47"/>
      <c r="C340" s="47"/>
      <c r="D340" s="47"/>
      <c r="E340" s="4"/>
      <c r="F340" s="4"/>
      <c r="G340" s="4"/>
      <c r="H340" s="4"/>
      <c r="I340" s="4"/>
      <c r="J340" s="4"/>
      <c r="K340" s="4"/>
      <c r="L340" s="4"/>
      <c r="M340" s="4"/>
      <c r="N340" s="4"/>
      <c r="O340" s="4"/>
      <c r="P340" s="4"/>
      <c r="Q340" s="4"/>
      <c r="R340" s="4"/>
      <c r="S340" s="4"/>
      <c r="T340" s="4"/>
      <c r="U340" s="4"/>
      <c r="V340" s="4"/>
      <c r="W340" s="4"/>
      <c r="X340" s="4"/>
      <c r="Y340" s="4"/>
      <c r="Z340" s="4"/>
    </row>
    <row r="341">
      <c r="A341" s="51"/>
      <c r="B341" s="47"/>
      <c r="C341" s="47"/>
      <c r="D341" s="47"/>
      <c r="E341" s="4"/>
      <c r="F341" s="4"/>
      <c r="G341" s="4"/>
      <c r="H341" s="4"/>
      <c r="I341" s="4"/>
      <c r="J341" s="4"/>
      <c r="K341" s="4"/>
      <c r="L341" s="4"/>
      <c r="M341" s="4"/>
      <c r="N341" s="4"/>
      <c r="O341" s="4"/>
      <c r="P341" s="4"/>
      <c r="Q341" s="4"/>
      <c r="R341" s="4"/>
      <c r="S341" s="4"/>
      <c r="T341" s="4"/>
      <c r="U341" s="4"/>
      <c r="V341" s="4"/>
      <c r="W341" s="4"/>
      <c r="X341" s="4"/>
      <c r="Y341" s="4"/>
      <c r="Z341" s="4"/>
    </row>
    <row r="342">
      <c r="A342" s="51"/>
      <c r="B342" s="47"/>
      <c r="C342" s="47"/>
      <c r="D342" s="47"/>
      <c r="E342" s="4"/>
      <c r="F342" s="4"/>
      <c r="G342" s="4"/>
      <c r="H342" s="4"/>
      <c r="I342" s="4"/>
      <c r="J342" s="4"/>
      <c r="K342" s="4"/>
      <c r="L342" s="4"/>
      <c r="M342" s="4"/>
      <c r="N342" s="4"/>
      <c r="O342" s="4"/>
      <c r="P342" s="4"/>
      <c r="Q342" s="4"/>
      <c r="R342" s="4"/>
      <c r="S342" s="4"/>
      <c r="T342" s="4"/>
      <c r="U342" s="4"/>
      <c r="V342" s="4"/>
      <c r="W342" s="4"/>
      <c r="X342" s="4"/>
      <c r="Y342" s="4"/>
      <c r="Z342" s="4"/>
    </row>
    <row r="343">
      <c r="A343" s="51"/>
      <c r="B343" s="47"/>
      <c r="C343" s="47"/>
      <c r="D343" s="47"/>
      <c r="E343" s="4"/>
      <c r="F343" s="4"/>
      <c r="G343" s="4"/>
      <c r="H343" s="4"/>
      <c r="I343" s="4"/>
      <c r="J343" s="4"/>
      <c r="K343" s="4"/>
      <c r="L343" s="4"/>
      <c r="M343" s="4"/>
      <c r="N343" s="4"/>
      <c r="O343" s="4"/>
      <c r="P343" s="4"/>
      <c r="Q343" s="4"/>
      <c r="R343" s="4"/>
      <c r="S343" s="4"/>
      <c r="T343" s="4"/>
      <c r="U343" s="4"/>
      <c r="V343" s="4"/>
      <c r="W343" s="4"/>
      <c r="X343" s="4"/>
      <c r="Y343" s="4"/>
      <c r="Z343" s="4"/>
    </row>
    <row r="344">
      <c r="A344" s="51"/>
      <c r="B344" s="47"/>
      <c r="C344" s="47"/>
      <c r="D344" s="47"/>
      <c r="E344" s="4"/>
      <c r="F344" s="4"/>
      <c r="G344" s="4"/>
      <c r="H344" s="4"/>
      <c r="I344" s="4"/>
      <c r="J344" s="4"/>
      <c r="K344" s="4"/>
      <c r="L344" s="4"/>
      <c r="M344" s="4"/>
      <c r="N344" s="4"/>
      <c r="O344" s="4"/>
      <c r="P344" s="4"/>
      <c r="Q344" s="4"/>
      <c r="R344" s="4"/>
      <c r="S344" s="4"/>
      <c r="T344" s="4"/>
      <c r="U344" s="4"/>
      <c r="V344" s="4"/>
      <c r="W344" s="4"/>
      <c r="X344" s="4"/>
      <c r="Y344" s="4"/>
      <c r="Z344" s="4"/>
    </row>
    <row r="345">
      <c r="A345" s="51"/>
      <c r="B345" s="47"/>
      <c r="C345" s="47"/>
      <c r="D345" s="47"/>
      <c r="E345" s="4"/>
      <c r="F345" s="4"/>
      <c r="G345" s="4"/>
      <c r="H345" s="4"/>
      <c r="I345" s="4"/>
      <c r="J345" s="4"/>
      <c r="K345" s="4"/>
      <c r="L345" s="4"/>
      <c r="M345" s="4"/>
      <c r="N345" s="4"/>
      <c r="O345" s="4"/>
      <c r="P345" s="4"/>
      <c r="Q345" s="4"/>
      <c r="R345" s="4"/>
      <c r="S345" s="4"/>
      <c r="T345" s="4"/>
      <c r="U345" s="4"/>
      <c r="V345" s="4"/>
      <c r="W345" s="4"/>
      <c r="X345" s="4"/>
      <c r="Y345" s="4"/>
      <c r="Z345" s="4"/>
    </row>
    <row r="346">
      <c r="A346" s="51"/>
      <c r="B346" s="47"/>
      <c r="C346" s="47"/>
      <c r="D346" s="47"/>
      <c r="E346" s="4"/>
      <c r="F346" s="4"/>
      <c r="G346" s="4"/>
      <c r="H346" s="4"/>
      <c r="I346" s="4"/>
      <c r="J346" s="4"/>
      <c r="K346" s="4"/>
      <c r="L346" s="4"/>
      <c r="M346" s="4"/>
      <c r="N346" s="4"/>
      <c r="O346" s="4"/>
      <c r="P346" s="4"/>
      <c r="Q346" s="4"/>
      <c r="R346" s="4"/>
      <c r="S346" s="4"/>
      <c r="T346" s="4"/>
      <c r="U346" s="4"/>
      <c r="V346" s="4"/>
      <c r="W346" s="4"/>
      <c r="X346" s="4"/>
      <c r="Y346" s="4"/>
      <c r="Z346" s="4"/>
    </row>
    <row r="347">
      <c r="A347" s="51"/>
      <c r="B347" s="47"/>
      <c r="C347" s="47"/>
      <c r="D347" s="47"/>
      <c r="E347" s="4"/>
      <c r="F347" s="4"/>
      <c r="G347" s="4"/>
      <c r="H347" s="4"/>
      <c r="I347" s="4"/>
      <c r="J347" s="4"/>
      <c r="K347" s="4"/>
      <c r="L347" s="4"/>
      <c r="M347" s="4"/>
      <c r="N347" s="4"/>
      <c r="O347" s="4"/>
      <c r="P347" s="4"/>
      <c r="Q347" s="4"/>
      <c r="R347" s="4"/>
      <c r="S347" s="4"/>
      <c r="T347" s="4"/>
      <c r="U347" s="4"/>
      <c r="V347" s="4"/>
      <c r="W347" s="4"/>
      <c r="X347" s="4"/>
      <c r="Y347" s="4"/>
      <c r="Z347" s="4"/>
    </row>
    <row r="348">
      <c r="A348" s="51"/>
      <c r="B348" s="47"/>
      <c r="C348" s="47"/>
      <c r="D348" s="47"/>
      <c r="E348" s="4"/>
      <c r="F348" s="4"/>
      <c r="G348" s="4"/>
      <c r="H348" s="4"/>
      <c r="I348" s="4"/>
      <c r="J348" s="4"/>
      <c r="K348" s="4"/>
      <c r="L348" s="4"/>
      <c r="M348" s="4"/>
      <c r="N348" s="4"/>
      <c r="O348" s="4"/>
      <c r="P348" s="4"/>
      <c r="Q348" s="4"/>
      <c r="R348" s="4"/>
      <c r="S348" s="4"/>
      <c r="T348" s="4"/>
      <c r="U348" s="4"/>
      <c r="V348" s="4"/>
      <c r="W348" s="4"/>
      <c r="X348" s="4"/>
      <c r="Y348" s="4"/>
      <c r="Z348" s="4"/>
    </row>
    <row r="349">
      <c r="A349" s="51"/>
      <c r="B349" s="47"/>
      <c r="C349" s="47"/>
      <c r="D349" s="47"/>
      <c r="E349" s="4"/>
      <c r="F349" s="4"/>
      <c r="G349" s="4"/>
      <c r="H349" s="4"/>
      <c r="I349" s="4"/>
      <c r="J349" s="4"/>
      <c r="K349" s="4"/>
      <c r="L349" s="4"/>
      <c r="M349" s="4"/>
      <c r="N349" s="4"/>
      <c r="O349" s="4"/>
      <c r="P349" s="4"/>
      <c r="Q349" s="4"/>
      <c r="R349" s="4"/>
      <c r="S349" s="4"/>
      <c r="T349" s="4"/>
      <c r="U349" s="4"/>
      <c r="V349" s="4"/>
      <c r="W349" s="4"/>
      <c r="X349" s="4"/>
      <c r="Y349" s="4"/>
      <c r="Z349" s="4"/>
    </row>
    <row r="350">
      <c r="A350" s="51"/>
      <c r="B350" s="47"/>
      <c r="C350" s="47"/>
      <c r="D350" s="47"/>
      <c r="E350" s="4"/>
      <c r="F350" s="4"/>
      <c r="G350" s="4"/>
      <c r="H350" s="4"/>
      <c r="I350" s="4"/>
      <c r="J350" s="4"/>
      <c r="K350" s="4"/>
      <c r="L350" s="4"/>
      <c r="M350" s="4"/>
      <c r="N350" s="4"/>
      <c r="O350" s="4"/>
      <c r="P350" s="4"/>
      <c r="Q350" s="4"/>
      <c r="R350" s="4"/>
      <c r="S350" s="4"/>
      <c r="T350" s="4"/>
      <c r="U350" s="4"/>
      <c r="V350" s="4"/>
      <c r="W350" s="4"/>
      <c r="X350" s="4"/>
      <c r="Y350" s="4"/>
      <c r="Z350" s="4"/>
    </row>
    <row r="351">
      <c r="A351" s="51"/>
      <c r="B351" s="47"/>
      <c r="C351" s="47"/>
      <c r="D351" s="47"/>
      <c r="E351" s="4"/>
      <c r="F351" s="4"/>
      <c r="G351" s="4"/>
      <c r="H351" s="4"/>
      <c r="I351" s="4"/>
      <c r="J351" s="4"/>
      <c r="K351" s="4"/>
      <c r="L351" s="4"/>
      <c r="M351" s="4"/>
      <c r="N351" s="4"/>
      <c r="O351" s="4"/>
      <c r="P351" s="4"/>
      <c r="Q351" s="4"/>
      <c r="R351" s="4"/>
      <c r="S351" s="4"/>
      <c r="T351" s="4"/>
      <c r="U351" s="4"/>
      <c r="V351" s="4"/>
      <c r="W351" s="4"/>
      <c r="X351" s="4"/>
      <c r="Y351" s="4"/>
      <c r="Z351" s="4"/>
    </row>
    <row r="352">
      <c r="A352" s="51"/>
      <c r="B352" s="47"/>
      <c r="C352" s="47"/>
      <c r="D352" s="47"/>
      <c r="E352" s="4"/>
      <c r="F352" s="4"/>
      <c r="G352" s="4"/>
      <c r="H352" s="4"/>
      <c r="I352" s="4"/>
      <c r="J352" s="4"/>
      <c r="K352" s="4"/>
      <c r="L352" s="4"/>
      <c r="M352" s="4"/>
      <c r="N352" s="4"/>
      <c r="O352" s="4"/>
      <c r="P352" s="4"/>
      <c r="Q352" s="4"/>
      <c r="R352" s="4"/>
      <c r="S352" s="4"/>
      <c r="T352" s="4"/>
      <c r="U352" s="4"/>
      <c r="V352" s="4"/>
      <c r="W352" s="4"/>
      <c r="X352" s="4"/>
      <c r="Y352" s="4"/>
      <c r="Z352" s="4"/>
    </row>
    <row r="353">
      <c r="A353" s="51"/>
      <c r="B353" s="47"/>
      <c r="C353" s="47"/>
      <c r="D353" s="47"/>
      <c r="E353" s="4"/>
      <c r="F353" s="4"/>
      <c r="G353" s="4"/>
      <c r="H353" s="4"/>
      <c r="I353" s="4"/>
      <c r="J353" s="4"/>
      <c r="K353" s="4"/>
      <c r="L353" s="4"/>
      <c r="M353" s="4"/>
      <c r="N353" s="4"/>
      <c r="O353" s="4"/>
      <c r="P353" s="4"/>
      <c r="Q353" s="4"/>
      <c r="R353" s="4"/>
      <c r="S353" s="4"/>
      <c r="T353" s="4"/>
      <c r="U353" s="4"/>
      <c r="V353" s="4"/>
      <c r="W353" s="4"/>
      <c r="X353" s="4"/>
      <c r="Y353" s="4"/>
      <c r="Z353" s="4"/>
    </row>
    <row r="354">
      <c r="A354" s="51"/>
      <c r="B354" s="47"/>
      <c r="C354" s="47"/>
      <c r="D354" s="47"/>
      <c r="E354" s="4"/>
      <c r="F354" s="4"/>
      <c r="G354" s="4"/>
      <c r="H354" s="4"/>
      <c r="I354" s="4"/>
      <c r="J354" s="4"/>
      <c r="K354" s="4"/>
      <c r="L354" s="4"/>
      <c r="M354" s="4"/>
      <c r="N354" s="4"/>
      <c r="O354" s="4"/>
      <c r="P354" s="4"/>
      <c r="Q354" s="4"/>
      <c r="R354" s="4"/>
      <c r="S354" s="4"/>
      <c r="T354" s="4"/>
      <c r="U354" s="4"/>
      <c r="V354" s="4"/>
      <c r="W354" s="4"/>
      <c r="X354" s="4"/>
      <c r="Y354" s="4"/>
      <c r="Z354" s="4"/>
    </row>
    <row r="355">
      <c r="A355" s="51"/>
      <c r="B355" s="47"/>
      <c r="C355" s="47"/>
      <c r="D355" s="47"/>
      <c r="E355" s="4"/>
      <c r="F355" s="4"/>
      <c r="G355" s="4"/>
      <c r="H355" s="4"/>
      <c r="I355" s="4"/>
      <c r="J355" s="4"/>
      <c r="K355" s="4"/>
      <c r="L355" s="4"/>
      <c r="M355" s="4"/>
      <c r="N355" s="4"/>
      <c r="O355" s="4"/>
      <c r="P355" s="4"/>
      <c r="Q355" s="4"/>
      <c r="R355" s="4"/>
      <c r="S355" s="4"/>
      <c r="T355" s="4"/>
      <c r="U355" s="4"/>
      <c r="V355" s="4"/>
      <c r="W355" s="4"/>
      <c r="X355" s="4"/>
      <c r="Y355" s="4"/>
      <c r="Z355" s="4"/>
    </row>
    <row r="356">
      <c r="A356" s="51"/>
      <c r="B356" s="47"/>
      <c r="C356" s="47"/>
      <c r="D356" s="47"/>
      <c r="E356" s="4"/>
      <c r="F356" s="4"/>
      <c r="G356" s="4"/>
      <c r="H356" s="4"/>
      <c r="I356" s="4"/>
      <c r="J356" s="4"/>
      <c r="K356" s="4"/>
      <c r="L356" s="4"/>
      <c r="M356" s="4"/>
      <c r="N356" s="4"/>
      <c r="O356" s="4"/>
      <c r="P356" s="4"/>
      <c r="Q356" s="4"/>
      <c r="R356" s="4"/>
      <c r="S356" s="4"/>
      <c r="T356" s="4"/>
      <c r="U356" s="4"/>
      <c r="V356" s="4"/>
      <c r="W356" s="4"/>
      <c r="X356" s="4"/>
      <c r="Y356" s="4"/>
      <c r="Z356" s="4"/>
    </row>
    <row r="357">
      <c r="A357" s="51"/>
      <c r="B357" s="47"/>
      <c r="C357" s="47"/>
      <c r="D357" s="47"/>
      <c r="E357" s="4"/>
      <c r="F357" s="4"/>
      <c r="G357" s="4"/>
      <c r="H357" s="4"/>
      <c r="I357" s="4"/>
      <c r="J357" s="4"/>
      <c r="K357" s="4"/>
      <c r="L357" s="4"/>
      <c r="M357" s="4"/>
      <c r="N357" s="4"/>
      <c r="O357" s="4"/>
      <c r="P357" s="4"/>
      <c r="Q357" s="4"/>
      <c r="R357" s="4"/>
      <c r="S357" s="4"/>
      <c r="T357" s="4"/>
      <c r="U357" s="4"/>
      <c r="V357" s="4"/>
      <c r="W357" s="4"/>
      <c r="X357" s="4"/>
      <c r="Y357" s="4"/>
      <c r="Z357" s="4"/>
    </row>
    <row r="358">
      <c r="A358" s="51"/>
      <c r="B358" s="47"/>
      <c r="C358" s="47"/>
      <c r="D358" s="47"/>
      <c r="E358" s="4"/>
      <c r="F358" s="4"/>
      <c r="G358" s="4"/>
      <c r="H358" s="4"/>
      <c r="I358" s="4"/>
      <c r="J358" s="4"/>
      <c r="K358" s="4"/>
      <c r="L358" s="4"/>
      <c r="M358" s="4"/>
      <c r="N358" s="4"/>
      <c r="O358" s="4"/>
      <c r="P358" s="4"/>
      <c r="Q358" s="4"/>
      <c r="R358" s="4"/>
      <c r="S358" s="4"/>
      <c r="T358" s="4"/>
      <c r="U358" s="4"/>
      <c r="V358" s="4"/>
      <c r="W358" s="4"/>
      <c r="X358" s="4"/>
      <c r="Y358" s="4"/>
      <c r="Z358" s="4"/>
    </row>
    <row r="359">
      <c r="A359" s="51"/>
      <c r="B359" s="47"/>
      <c r="C359" s="47"/>
      <c r="D359" s="47"/>
      <c r="E359" s="4"/>
      <c r="F359" s="4"/>
      <c r="G359" s="4"/>
      <c r="H359" s="4"/>
      <c r="I359" s="4"/>
      <c r="J359" s="4"/>
      <c r="K359" s="4"/>
      <c r="L359" s="4"/>
      <c r="M359" s="4"/>
      <c r="N359" s="4"/>
      <c r="O359" s="4"/>
      <c r="P359" s="4"/>
      <c r="Q359" s="4"/>
      <c r="R359" s="4"/>
      <c r="S359" s="4"/>
      <c r="T359" s="4"/>
      <c r="U359" s="4"/>
      <c r="V359" s="4"/>
      <c r="W359" s="4"/>
      <c r="X359" s="4"/>
      <c r="Y359" s="4"/>
      <c r="Z359" s="4"/>
    </row>
    <row r="360">
      <c r="A360" s="51"/>
      <c r="B360" s="47"/>
      <c r="C360" s="47"/>
      <c r="D360" s="47"/>
      <c r="E360" s="4"/>
      <c r="F360" s="4"/>
      <c r="G360" s="4"/>
      <c r="H360" s="4"/>
      <c r="I360" s="4"/>
      <c r="J360" s="4"/>
      <c r="K360" s="4"/>
      <c r="L360" s="4"/>
      <c r="M360" s="4"/>
      <c r="N360" s="4"/>
      <c r="O360" s="4"/>
      <c r="P360" s="4"/>
      <c r="Q360" s="4"/>
      <c r="R360" s="4"/>
      <c r="S360" s="4"/>
      <c r="T360" s="4"/>
      <c r="U360" s="4"/>
      <c r="V360" s="4"/>
      <c r="W360" s="4"/>
      <c r="X360" s="4"/>
      <c r="Y360" s="4"/>
      <c r="Z360" s="4"/>
    </row>
    <row r="361">
      <c r="A361" s="51"/>
      <c r="B361" s="47"/>
      <c r="C361" s="47"/>
      <c r="D361" s="47"/>
      <c r="E361" s="4"/>
      <c r="F361" s="4"/>
      <c r="G361" s="4"/>
      <c r="H361" s="4"/>
      <c r="I361" s="4"/>
      <c r="J361" s="4"/>
      <c r="K361" s="4"/>
      <c r="L361" s="4"/>
      <c r="M361" s="4"/>
      <c r="N361" s="4"/>
      <c r="O361" s="4"/>
      <c r="P361" s="4"/>
      <c r="Q361" s="4"/>
      <c r="R361" s="4"/>
      <c r="S361" s="4"/>
      <c r="T361" s="4"/>
      <c r="U361" s="4"/>
      <c r="V361" s="4"/>
      <c r="W361" s="4"/>
      <c r="X361" s="4"/>
      <c r="Y361" s="4"/>
      <c r="Z361" s="4"/>
    </row>
    <row r="362">
      <c r="A362" s="51"/>
      <c r="B362" s="47"/>
      <c r="C362" s="47"/>
      <c r="D362" s="47"/>
      <c r="E362" s="4"/>
      <c r="F362" s="4"/>
      <c r="G362" s="4"/>
      <c r="H362" s="4"/>
      <c r="I362" s="4"/>
      <c r="J362" s="4"/>
      <c r="K362" s="4"/>
      <c r="L362" s="4"/>
      <c r="M362" s="4"/>
      <c r="N362" s="4"/>
      <c r="O362" s="4"/>
      <c r="P362" s="4"/>
      <c r="Q362" s="4"/>
      <c r="R362" s="4"/>
      <c r="S362" s="4"/>
      <c r="T362" s="4"/>
      <c r="U362" s="4"/>
      <c r="V362" s="4"/>
      <c r="W362" s="4"/>
      <c r="X362" s="4"/>
      <c r="Y362" s="4"/>
      <c r="Z362" s="4"/>
    </row>
    <row r="363">
      <c r="A363" s="51"/>
      <c r="B363" s="47"/>
      <c r="C363" s="47"/>
      <c r="D363" s="47"/>
      <c r="E363" s="4"/>
      <c r="F363" s="4"/>
      <c r="G363" s="4"/>
      <c r="H363" s="4"/>
      <c r="I363" s="4"/>
      <c r="J363" s="4"/>
      <c r="K363" s="4"/>
      <c r="L363" s="4"/>
      <c r="M363" s="4"/>
      <c r="N363" s="4"/>
      <c r="O363" s="4"/>
      <c r="P363" s="4"/>
      <c r="Q363" s="4"/>
      <c r="R363" s="4"/>
      <c r="S363" s="4"/>
      <c r="T363" s="4"/>
      <c r="U363" s="4"/>
      <c r="V363" s="4"/>
      <c r="W363" s="4"/>
      <c r="X363" s="4"/>
      <c r="Y363" s="4"/>
      <c r="Z363" s="4"/>
    </row>
    <row r="364">
      <c r="A364" s="51"/>
      <c r="B364" s="47"/>
      <c r="C364" s="47"/>
      <c r="D364" s="47"/>
      <c r="E364" s="4"/>
      <c r="F364" s="4"/>
      <c r="G364" s="4"/>
      <c r="H364" s="4"/>
      <c r="I364" s="4"/>
      <c r="J364" s="4"/>
      <c r="K364" s="4"/>
      <c r="L364" s="4"/>
      <c r="M364" s="4"/>
      <c r="N364" s="4"/>
      <c r="O364" s="4"/>
      <c r="P364" s="4"/>
      <c r="Q364" s="4"/>
      <c r="R364" s="4"/>
      <c r="S364" s="4"/>
      <c r="T364" s="4"/>
      <c r="U364" s="4"/>
      <c r="V364" s="4"/>
      <c r="W364" s="4"/>
      <c r="X364" s="4"/>
      <c r="Y364" s="4"/>
      <c r="Z364" s="4"/>
    </row>
    <row r="365">
      <c r="A365" s="51"/>
      <c r="B365" s="47"/>
      <c r="C365" s="47"/>
      <c r="D365" s="47"/>
      <c r="E365" s="4"/>
      <c r="F365" s="4"/>
      <c r="G365" s="4"/>
      <c r="H365" s="4"/>
      <c r="I365" s="4"/>
      <c r="J365" s="4"/>
      <c r="K365" s="4"/>
      <c r="L365" s="4"/>
      <c r="M365" s="4"/>
      <c r="N365" s="4"/>
      <c r="O365" s="4"/>
      <c r="P365" s="4"/>
      <c r="Q365" s="4"/>
      <c r="R365" s="4"/>
      <c r="S365" s="4"/>
      <c r="T365" s="4"/>
      <c r="U365" s="4"/>
      <c r="V365" s="4"/>
      <c r="W365" s="4"/>
      <c r="X365" s="4"/>
      <c r="Y365" s="4"/>
      <c r="Z365" s="4"/>
    </row>
    <row r="366">
      <c r="A366" s="51"/>
      <c r="B366" s="47"/>
      <c r="C366" s="47"/>
      <c r="D366" s="47"/>
      <c r="E366" s="4"/>
      <c r="F366" s="4"/>
      <c r="G366" s="4"/>
      <c r="H366" s="4"/>
      <c r="I366" s="4"/>
      <c r="J366" s="4"/>
      <c r="K366" s="4"/>
      <c r="L366" s="4"/>
      <c r="M366" s="4"/>
      <c r="N366" s="4"/>
      <c r="O366" s="4"/>
      <c r="P366" s="4"/>
      <c r="Q366" s="4"/>
      <c r="R366" s="4"/>
      <c r="S366" s="4"/>
      <c r="T366" s="4"/>
      <c r="U366" s="4"/>
      <c r="V366" s="4"/>
      <c r="W366" s="4"/>
      <c r="X366" s="4"/>
      <c r="Y366" s="4"/>
      <c r="Z366" s="4"/>
    </row>
    <row r="367">
      <c r="A367" s="51"/>
      <c r="B367" s="47"/>
      <c r="C367" s="47"/>
      <c r="D367" s="47"/>
      <c r="E367" s="4"/>
      <c r="F367" s="4"/>
      <c r="G367" s="4"/>
      <c r="H367" s="4"/>
      <c r="I367" s="4"/>
      <c r="J367" s="4"/>
      <c r="K367" s="4"/>
      <c r="L367" s="4"/>
      <c r="M367" s="4"/>
      <c r="N367" s="4"/>
      <c r="O367" s="4"/>
      <c r="P367" s="4"/>
      <c r="Q367" s="4"/>
      <c r="R367" s="4"/>
      <c r="S367" s="4"/>
      <c r="T367" s="4"/>
      <c r="U367" s="4"/>
      <c r="V367" s="4"/>
      <c r="W367" s="4"/>
      <c r="X367" s="4"/>
      <c r="Y367" s="4"/>
      <c r="Z367" s="4"/>
    </row>
    <row r="368">
      <c r="A368" s="51"/>
      <c r="B368" s="47"/>
      <c r="C368" s="47"/>
      <c r="D368" s="47"/>
      <c r="E368" s="4"/>
      <c r="F368" s="4"/>
      <c r="G368" s="4"/>
      <c r="H368" s="4"/>
      <c r="I368" s="4"/>
      <c r="J368" s="4"/>
      <c r="K368" s="4"/>
      <c r="L368" s="4"/>
      <c r="M368" s="4"/>
      <c r="N368" s="4"/>
      <c r="O368" s="4"/>
      <c r="P368" s="4"/>
      <c r="Q368" s="4"/>
      <c r="R368" s="4"/>
      <c r="S368" s="4"/>
      <c r="T368" s="4"/>
      <c r="U368" s="4"/>
      <c r="V368" s="4"/>
      <c r="W368" s="4"/>
      <c r="X368" s="4"/>
      <c r="Y368" s="4"/>
      <c r="Z368" s="4"/>
    </row>
    <row r="369">
      <c r="A369" s="51"/>
      <c r="B369" s="47"/>
      <c r="C369" s="47"/>
      <c r="D369" s="47"/>
      <c r="E369" s="4"/>
      <c r="F369" s="4"/>
      <c r="G369" s="4"/>
      <c r="H369" s="4"/>
      <c r="I369" s="4"/>
      <c r="J369" s="4"/>
      <c r="K369" s="4"/>
      <c r="L369" s="4"/>
      <c r="M369" s="4"/>
      <c r="N369" s="4"/>
      <c r="O369" s="4"/>
      <c r="P369" s="4"/>
      <c r="Q369" s="4"/>
      <c r="R369" s="4"/>
      <c r="S369" s="4"/>
      <c r="T369" s="4"/>
      <c r="U369" s="4"/>
      <c r="V369" s="4"/>
      <c r="W369" s="4"/>
      <c r="X369" s="4"/>
      <c r="Y369" s="4"/>
      <c r="Z369" s="4"/>
    </row>
    <row r="370">
      <c r="A370" s="51"/>
      <c r="B370" s="47"/>
      <c r="C370" s="47"/>
      <c r="D370" s="47"/>
      <c r="E370" s="4"/>
      <c r="F370" s="4"/>
      <c r="G370" s="4"/>
      <c r="H370" s="4"/>
      <c r="I370" s="4"/>
      <c r="J370" s="4"/>
      <c r="K370" s="4"/>
      <c r="L370" s="4"/>
      <c r="M370" s="4"/>
      <c r="N370" s="4"/>
      <c r="O370" s="4"/>
      <c r="P370" s="4"/>
      <c r="Q370" s="4"/>
      <c r="R370" s="4"/>
      <c r="S370" s="4"/>
      <c r="T370" s="4"/>
      <c r="U370" s="4"/>
      <c r="V370" s="4"/>
      <c r="W370" s="4"/>
      <c r="X370" s="4"/>
      <c r="Y370" s="4"/>
      <c r="Z370" s="4"/>
    </row>
    <row r="371">
      <c r="A371" s="51"/>
      <c r="B371" s="47"/>
      <c r="C371" s="47"/>
      <c r="D371" s="47"/>
      <c r="E371" s="4"/>
      <c r="F371" s="4"/>
      <c r="G371" s="4"/>
      <c r="H371" s="4"/>
      <c r="I371" s="4"/>
      <c r="J371" s="4"/>
      <c r="K371" s="4"/>
      <c r="L371" s="4"/>
      <c r="M371" s="4"/>
      <c r="N371" s="4"/>
      <c r="O371" s="4"/>
      <c r="P371" s="4"/>
      <c r="Q371" s="4"/>
      <c r="R371" s="4"/>
      <c r="S371" s="4"/>
      <c r="T371" s="4"/>
      <c r="U371" s="4"/>
      <c r="V371" s="4"/>
      <c r="W371" s="4"/>
      <c r="X371" s="4"/>
      <c r="Y371" s="4"/>
      <c r="Z371" s="4"/>
    </row>
    <row r="372">
      <c r="A372" s="51"/>
      <c r="B372" s="47"/>
      <c r="C372" s="47"/>
      <c r="D372" s="47"/>
      <c r="E372" s="4"/>
      <c r="F372" s="4"/>
      <c r="G372" s="4"/>
      <c r="H372" s="4"/>
      <c r="I372" s="4"/>
      <c r="J372" s="4"/>
      <c r="K372" s="4"/>
      <c r="L372" s="4"/>
      <c r="M372" s="4"/>
      <c r="N372" s="4"/>
      <c r="O372" s="4"/>
      <c r="P372" s="4"/>
      <c r="Q372" s="4"/>
      <c r="R372" s="4"/>
      <c r="S372" s="4"/>
      <c r="T372" s="4"/>
      <c r="U372" s="4"/>
      <c r="V372" s="4"/>
      <c r="W372" s="4"/>
      <c r="X372" s="4"/>
      <c r="Y372" s="4"/>
      <c r="Z372" s="4"/>
    </row>
    <row r="373">
      <c r="A373" s="51"/>
      <c r="B373" s="47"/>
      <c r="C373" s="47"/>
      <c r="D373" s="47"/>
      <c r="E373" s="4"/>
      <c r="F373" s="4"/>
      <c r="G373" s="4"/>
      <c r="H373" s="4"/>
      <c r="I373" s="4"/>
      <c r="J373" s="4"/>
      <c r="K373" s="4"/>
      <c r="L373" s="4"/>
      <c r="M373" s="4"/>
      <c r="N373" s="4"/>
      <c r="O373" s="4"/>
      <c r="P373" s="4"/>
      <c r="Q373" s="4"/>
      <c r="R373" s="4"/>
      <c r="S373" s="4"/>
      <c r="T373" s="4"/>
      <c r="U373" s="4"/>
      <c r="V373" s="4"/>
      <c r="W373" s="4"/>
      <c r="X373" s="4"/>
      <c r="Y373" s="4"/>
      <c r="Z373" s="4"/>
    </row>
    <row r="374">
      <c r="A374" s="51"/>
      <c r="B374" s="47"/>
      <c r="C374" s="47"/>
      <c r="D374" s="47"/>
      <c r="E374" s="4"/>
      <c r="F374" s="4"/>
      <c r="G374" s="4"/>
      <c r="H374" s="4"/>
      <c r="I374" s="4"/>
      <c r="J374" s="4"/>
      <c r="K374" s="4"/>
      <c r="L374" s="4"/>
      <c r="M374" s="4"/>
      <c r="N374" s="4"/>
      <c r="O374" s="4"/>
      <c r="P374" s="4"/>
      <c r="Q374" s="4"/>
      <c r="R374" s="4"/>
      <c r="S374" s="4"/>
      <c r="T374" s="4"/>
      <c r="U374" s="4"/>
      <c r="V374" s="4"/>
      <c r="W374" s="4"/>
      <c r="X374" s="4"/>
      <c r="Y374" s="4"/>
      <c r="Z374" s="4"/>
    </row>
    <row r="375">
      <c r="A375" s="51"/>
      <c r="B375" s="47"/>
      <c r="C375" s="47"/>
      <c r="D375" s="47"/>
      <c r="E375" s="4"/>
      <c r="F375" s="4"/>
      <c r="G375" s="4"/>
      <c r="H375" s="4"/>
      <c r="I375" s="4"/>
      <c r="J375" s="4"/>
      <c r="K375" s="4"/>
      <c r="L375" s="4"/>
      <c r="M375" s="4"/>
      <c r="N375" s="4"/>
      <c r="O375" s="4"/>
      <c r="P375" s="4"/>
      <c r="Q375" s="4"/>
      <c r="R375" s="4"/>
      <c r="S375" s="4"/>
      <c r="T375" s="4"/>
      <c r="U375" s="4"/>
      <c r="V375" s="4"/>
      <c r="W375" s="4"/>
      <c r="X375" s="4"/>
      <c r="Y375" s="4"/>
      <c r="Z375" s="4"/>
    </row>
    <row r="376">
      <c r="A376" s="51"/>
      <c r="B376" s="47"/>
      <c r="C376" s="47"/>
      <c r="D376" s="47"/>
      <c r="E376" s="4"/>
      <c r="F376" s="4"/>
      <c r="G376" s="4"/>
      <c r="H376" s="4"/>
      <c r="I376" s="4"/>
      <c r="J376" s="4"/>
      <c r="K376" s="4"/>
      <c r="L376" s="4"/>
      <c r="M376" s="4"/>
      <c r="N376" s="4"/>
      <c r="O376" s="4"/>
      <c r="P376" s="4"/>
      <c r="Q376" s="4"/>
      <c r="R376" s="4"/>
      <c r="S376" s="4"/>
      <c r="T376" s="4"/>
      <c r="U376" s="4"/>
      <c r="V376" s="4"/>
      <c r="W376" s="4"/>
      <c r="X376" s="4"/>
      <c r="Y376" s="4"/>
      <c r="Z376" s="4"/>
    </row>
    <row r="377">
      <c r="A377" s="51"/>
      <c r="B377" s="47"/>
      <c r="C377" s="47"/>
      <c r="D377" s="47"/>
      <c r="E377" s="4"/>
      <c r="F377" s="4"/>
      <c r="G377" s="4"/>
      <c r="H377" s="4"/>
      <c r="I377" s="4"/>
      <c r="J377" s="4"/>
      <c r="K377" s="4"/>
      <c r="L377" s="4"/>
      <c r="M377" s="4"/>
      <c r="N377" s="4"/>
      <c r="O377" s="4"/>
      <c r="P377" s="4"/>
      <c r="Q377" s="4"/>
      <c r="R377" s="4"/>
      <c r="S377" s="4"/>
      <c r="T377" s="4"/>
      <c r="U377" s="4"/>
      <c r="V377" s="4"/>
      <c r="W377" s="4"/>
      <c r="X377" s="4"/>
      <c r="Y377" s="4"/>
      <c r="Z377" s="4"/>
    </row>
    <row r="378">
      <c r="A378" s="51"/>
      <c r="B378" s="47"/>
      <c r="C378" s="47"/>
      <c r="D378" s="47"/>
      <c r="E378" s="4"/>
      <c r="F378" s="4"/>
      <c r="G378" s="4"/>
      <c r="H378" s="4"/>
      <c r="I378" s="4"/>
      <c r="J378" s="4"/>
      <c r="K378" s="4"/>
      <c r="L378" s="4"/>
      <c r="M378" s="4"/>
      <c r="N378" s="4"/>
      <c r="O378" s="4"/>
      <c r="P378" s="4"/>
      <c r="Q378" s="4"/>
      <c r="R378" s="4"/>
      <c r="S378" s="4"/>
      <c r="T378" s="4"/>
      <c r="U378" s="4"/>
      <c r="V378" s="4"/>
      <c r="W378" s="4"/>
      <c r="X378" s="4"/>
      <c r="Y378" s="4"/>
      <c r="Z378" s="4"/>
    </row>
    <row r="379">
      <c r="A379" s="51"/>
      <c r="B379" s="47"/>
      <c r="C379" s="47"/>
      <c r="D379" s="47"/>
      <c r="E379" s="4"/>
      <c r="F379" s="4"/>
      <c r="G379" s="4"/>
      <c r="H379" s="4"/>
      <c r="I379" s="4"/>
      <c r="J379" s="4"/>
      <c r="K379" s="4"/>
      <c r="L379" s="4"/>
      <c r="M379" s="4"/>
      <c r="N379" s="4"/>
      <c r="O379" s="4"/>
      <c r="P379" s="4"/>
      <c r="Q379" s="4"/>
      <c r="R379" s="4"/>
      <c r="S379" s="4"/>
      <c r="T379" s="4"/>
      <c r="U379" s="4"/>
      <c r="V379" s="4"/>
      <c r="W379" s="4"/>
      <c r="X379" s="4"/>
      <c r="Y379" s="4"/>
      <c r="Z379" s="4"/>
    </row>
    <row r="380">
      <c r="A380" s="51"/>
      <c r="B380" s="47"/>
      <c r="C380" s="47"/>
      <c r="D380" s="47"/>
      <c r="E380" s="4"/>
      <c r="F380" s="4"/>
      <c r="G380" s="4"/>
      <c r="H380" s="4"/>
      <c r="I380" s="4"/>
      <c r="J380" s="4"/>
      <c r="K380" s="4"/>
      <c r="L380" s="4"/>
      <c r="M380" s="4"/>
      <c r="N380" s="4"/>
      <c r="O380" s="4"/>
      <c r="P380" s="4"/>
      <c r="Q380" s="4"/>
      <c r="R380" s="4"/>
      <c r="S380" s="4"/>
      <c r="T380" s="4"/>
      <c r="U380" s="4"/>
      <c r="V380" s="4"/>
      <c r="W380" s="4"/>
      <c r="X380" s="4"/>
      <c r="Y380" s="4"/>
      <c r="Z380" s="4"/>
    </row>
    <row r="381">
      <c r="A381" s="51"/>
      <c r="B381" s="47"/>
      <c r="C381" s="47"/>
      <c r="D381" s="47"/>
      <c r="E381" s="4"/>
      <c r="F381" s="4"/>
      <c r="G381" s="4"/>
      <c r="H381" s="4"/>
      <c r="I381" s="4"/>
      <c r="J381" s="4"/>
      <c r="K381" s="4"/>
      <c r="L381" s="4"/>
      <c r="M381" s="4"/>
      <c r="N381" s="4"/>
      <c r="O381" s="4"/>
      <c r="P381" s="4"/>
      <c r="Q381" s="4"/>
      <c r="R381" s="4"/>
      <c r="S381" s="4"/>
      <c r="T381" s="4"/>
      <c r="U381" s="4"/>
      <c r="V381" s="4"/>
      <c r="W381" s="4"/>
      <c r="X381" s="4"/>
      <c r="Y381" s="4"/>
      <c r="Z381" s="4"/>
    </row>
    <row r="382">
      <c r="A382" s="51"/>
      <c r="B382" s="47"/>
      <c r="C382" s="47"/>
      <c r="D382" s="47"/>
      <c r="E382" s="4"/>
      <c r="F382" s="4"/>
      <c r="G382" s="4"/>
      <c r="H382" s="4"/>
      <c r="I382" s="4"/>
      <c r="J382" s="4"/>
      <c r="K382" s="4"/>
      <c r="L382" s="4"/>
      <c r="M382" s="4"/>
      <c r="N382" s="4"/>
      <c r="O382" s="4"/>
      <c r="P382" s="4"/>
      <c r="Q382" s="4"/>
      <c r="R382" s="4"/>
      <c r="S382" s="4"/>
      <c r="T382" s="4"/>
      <c r="U382" s="4"/>
      <c r="V382" s="4"/>
      <c r="W382" s="4"/>
      <c r="X382" s="4"/>
      <c r="Y382" s="4"/>
      <c r="Z382" s="4"/>
    </row>
    <row r="383">
      <c r="A383" s="51"/>
      <c r="B383" s="47"/>
      <c r="C383" s="47"/>
      <c r="D383" s="47"/>
      <c r="E383" s="4"/>
      <c r="F383" s="4"/>
      <c r="G383" s="4"/>
      <c r="H383" s="4"/>
      <c r="I383" s="4"/>
      <c r="J383" s="4"/>
      <c r="K383" s="4"/>
      <c r="L383" s="4"/>
      <c r="M383" s="4"/>
      <c r="N383" s="4"/>
      <c r="O383" s="4"/>
      <c r="P383" s="4"/>
      <c r="Q383" s="4"/>
      <c r="R383" s="4"/>
      <c r="S383" s="4"/>
      <c r="T383" s="4"/>
      <c r="U383" s="4"/>
      <c r="V383" s="4"/>
      <c r="W383" s="4"/>
      <c r="X383" s="4"/>
      <c r="Y383" s="4"/>
      <c r="Z383" s="4"/>
    </row>
    <row r="384">
      <c r="A384" s="51"/>
      <c r="B384" s="47"/>
      <c r="C384" s="47"/>
      <c r="D384" s="47"/>
      <c r="E384" s="4"/>
      <c r="F384" s="4"/>
      <c r="G384" s="4"/>
      <c r="H384" s="4"/>
      <c r="I384" s="4"/>
      <c r="J384" s="4"/>
      <c r="K384" s="4"/>
      <c r="L384" s="4"/>
      <c r="M384" s="4"/>
      <c r="N384" s="4"/>
      <c r="O384" s="4"/>
      <c r="P384" s="4"/>
      <c r="Q384" s="4"/>
      <c r="R384" s="4"/>
      <c r="S384" s="4"/>
      <c r="T384" s="4"/>
      <c r="U384" s="4"/>
      <c r="V384" s="4"/>
      <c r="W384" s="4"/>
      <c r="X384" s="4"/>
      <c r="Y384" s="4"/>
      <c r="Z384" s="4"/>
    </row>
    <row r="385">
      <c r="A385" s="51"/>
      <c r="B385" s="47"/>
      <c r="C385" s="47"/>
      <c r="D385" s="47"/>
      <c r="E385" s="4"/>
      <c r="F385" s="4"/>
      <c r="G385" s="4"/>
      <c r="H385" s="4"/>
      <c r="I385" s="4"/>
      <c r="J385" s="4"/>
      <c r="K385" s="4"/>
      <c r="L385" s="4"/>
      <c r="M385" s="4"/>
      <c r="N385" s="4"/>
      <c r="O385" s="4"/>
      <c r="P385" s="4"/>
      <c r="Q385" s="4"/>
      <c r="R385" s="4"/>
      <c r="S385" s="4"/>
      <c r="T385" s="4"/>
      <c r="U385" s="4"/>
      <c r="V385" s="4"/>
      <c r="W385" s="4"/>
      <c r="X385" s="4"/>
      <c r="Y385" s="4"/>
      <c r="Z385" s="4"/>
    </row>
    <row r="386">
      <c r="A386" s="51"/>
      <c r="B386" s="47"/>
      <c r="C386" s="47"/>
      <c r="D386" s="47"/>
      <c r="E386" s="4"/>
      <c r="F386" s="4"/>
      <c r="G386" s="4"/>
      <c r="H386" s="4"/>
      <c r="I386" s="4"/>
      <c r="J386" s="4"/>
      <c r="K386" s="4"/>
      <c r="L386" s="4"/>
      <c r="M386" s="4"/>
      <c r="N386" s="4"/>
      <c r="O386" s="4"/>
      <c r="P386" s="4"/>
      <c r="Q386" s="4"/>
      <c r="R386" s="4"/>
      <c r="S386" s="4"/>
      <c r="T386" s="4"/>
      <c r="U386" s="4"/>
      <c r="V386" s="4"/>
      <c r="W386" s="4"/>
      <c r="X386" s="4"/>
      <c r="Y386" s="4"/>
      <c r="Z386" s="4"/>
    </row>
    <row r="387">
      <c r="A387" s="51"/>
      <c r="B387" s="47"/>
      <c r="C387" s="47"/>
      <c r="D387" s="47"/>
      <c r="E387" s="4"/>
      <c r="F387" s="4"/>
      <c r="G387" s="4"/>
      <c r="H387" s="4"/>
      <c r="I387" s="4"/>
      <c r="J387" s="4"/>
      <c r="K387" s="4"/>
      <c r="L387" s="4"/>
      <c r="M387" s="4"/>
      <c r="N387" s="4"/>
      <c r="O387" s="4"/>
      <c r="P387" s="4"/>
      <c r="Q387" s="4"/>
      <c r="R387" s="4"/>
      <c r="S387" s="4"/>
      <c r="T387" s="4"/>
      <c r="U387" s="4"/>
      <c r="V387" s="4"/>
      <c r="W387" s="4"/>
      <c r="X387" s="4"/>
      <c r="Y387" s="4"/>
      <c r="Z387" s="4"/>
    </row>
    <row r="388">
      <c r="A388" s="51"/>
      <c r="B388" s="47"/>
      <c r="C388" s="47"/>
      <c r="D388" s="47"/>
      <c r="E388" s="4"/>
      <c r="F388" s="4"/>
      <c r="G388" s="4"/>
      <c r="H388" s="4"/>
      <c r="I388" s="4"/>
      <c r="J388" s="4"/>
      <c r="K388" s="4"/>
      <c r="L388" s="4"/>
      <c r="M388" s="4"/>
      <c r="N388" s="4"/>
      <c r="O388" s="4"/>
      <c r="P388" s="4"/>
      <c r="Q388" s="4"/>
      <c r="R388" s="4"/>
      <c r="S388" s="4"/>
      <c r="T388" s="4"/>
      <c r="U388" s="4"/>
      <c r="V388" s="4"/>
      <c r="W388" s="4"/>
      <c r="X388" s="4"/>
      <c r="Y388" s="4"/>
      <c r="Z388" s="4"/>
    </row>
    <row r="389">
      <c r="A389" s="51"/>
      <c r="B389" s="47"/>
      <c r="C389" s="47"/>
      <c r="D389" s="47"/>
      <c r="E389" s="4"/>
      <c r="F389" s="4"/>
      <c r="G389" s="4"/>
      <c r="H389" s="4"/>
      <c r="I389" s="4"/>
      <c r="J389" s="4"/>
      <c r="K389" s="4"/>
      <c r="L389" s="4"/>
      <c r="M389" s="4"/>
      <c r="N389" s="4"/>
      <c r="O389" s="4"/>
      <c r="P389" s="4"/>
      <c r="Q389" s="4"/>
      <c r="R389" s="4"/>
      <c r="S389" s="4"/>
      <c r="T389" s="4"/>
      <c r="U389" s="4"/>
      <c r="V389" s="4"/>
      <c r="W389" s="4"/>
      <c r="X389" s="4"/>
      <c r="Y389" s="4"/>
      <c r="Z389" s="4"/>
    </row>
    <row r="390">
      <c r="A390" s="51"/>
      <c r="B390" s="47"/>
      <c r="C390" s="47"/>
      <c r="D390" s="47"/>
      <c r="E390" s="4"/>
      <c r="F390" s="4"/>
      <c r="G390" s="4"/>
      <c r="H390" s="4"/>
      <c r="I390" s="4"/>
      <c r="J390" s="4"/>
      <c r="K390" s="4"/>
      <c r="L390" s="4"/>
      <c r="M390" s="4"/>
      <c r="N390" s="4"/>
      <c r="O390" s="4"/>
      <c r="P390" s="4"/>
      <c r="Q390" s="4"/>
      <c r="R390" s="4"/>
      <c r="S390" s="4"/>
      <c r="T390" s="4"/>
      <c r="U390" s="4"/>
      <c r="V390" s="4"/>
      <c r="W390" s="4"/>
      <c r="X390" s="4"/>
      <c r="Y390" s="4"/>
      <c r="Z390" s="4"/>
    </row>
    <row r="391">
      <c r="A391" s="51"/>
      <c r="B391" s="47"/>
      <c r="C391" s="47"/>
      <c r="D391" s="47"/>
      <c r="E391" s="4"/>
      <c r="F391" s="4"/>
      <c r="G391" s="4"/>
      <c r="H391" s="4"/>
      <c r="I391" s="4"/>
      <c r="J391" s="4"/>
      <c r="K391" s="4"/>
      <c r="L391" s="4"/>
      <c r="M391" s="4"/>
      <c r="N391" s="4"/>
      <c r="O391" s="4"/>
      <c r="P391" s="4"/>
      <c r="Q391" s="4"/>
      <c r="R391" s="4"/>
      <c r="S391" s="4"/>
      <c r="T391" s="4"/>
      <c r="U391" s="4"/>
      <c r="V391" s="4"/>
      <c r="W391" s="4"/>
      <c r="X391" s="4"/>
      <c r="Y391" s="4"/>
      <c r="Z391" s="4"/>
    </row>
    <row r="392">
      <c r="A392" s="51"/>
      <c r="B392" s="47"/>
      <c r="C392" s="47"/>
      <c r="D392" s="47"/>
      <c r="E392" s="4"/>
      <c r="F392" s="4"/>
      <c r="G392" s="4"/>
      <c r="H392" s="4"/>
      <c r="I392" s="4"/>
      <c r="J392" s="4"/>
      <c r="K392" s="4"/>
      <c r="L392" s="4"/>
      <c r="M392" s="4"/>
      <c r="N392" s="4"/>
      <c r="O392" s="4"/>
      <c r="P392" s="4"/>
      <c r="Q392" s="4"/>
      <c r="R392" s="4"/>
      <c r="S392" s="4"/>
      <c r="T392" s="4"/>
      <c r="U392" s="4"/>
      <c r="V392" s="4"/>
      <c r="W392" s="4"/>
      <c r="X392" s="4"/>
      <c r="Y392" s="4"/>
      <c r="Z392" s="4"/>
    </row>
    <row r="393">
      <c r="A393" s="51"/>
      <c r="B393" s="47"/>
      <c r="C393" s="47"/>
      <c r="D393" s="47"/>
      <c r="E393" s="4"/>
      <c r="F393" s="4"/>
      <c r="G393" s="4"/>
      <c r="H393" s="4"/>
      <c r="I393" s="4"/>
      <c r="J393" s="4"/>
      <c r="K393" s="4"/>
      <c r="L393" s="4"/>
      <c r="M393" s="4"/>
      <c r="N393" s="4"/>
      <c r="O393" s="4"/>
      <c r="P393" s="4"/>
      <c r="Q393" s="4"/>
      <c r="R393" s="4"/>
      <c r="S393" s="4"/>
      <c r="T393" s="4"/>
      <c r="U393" s="4"/>
      <c r="V393" s="4"/>
      <c r="W393" s="4"/>
      <c r="X393" s="4"/>
      <c r="Y393" s="4"/>
      <c r="Z393" s="4"/>
    </row>
    <row r="394">
      <c r="A394" s="51"/>
      <c r="B394" s="47"/>
      <c r="C394" s="47"/>
      <c r="D394" s="47"/>
      <c r="E394" s="4"/>
      <c r="F394" s="4"/>
      <c r="G394" s="4"/>
      <c r="H394" s="4"/>
      <c r="I394" s="4"/>
      <c r="J394" s="4"/>
      <c r="K394" s="4"/>
      <c r="L394" s="4"/>
      <c r="M394" s="4"/>
      <c r="N394" s="4"/>
      <c r="O394" s="4"/>
      <c r="P394" s="4"/>
      <c r="Q394" s="4"/>
      <c r="R394" s="4"/>
      <c r="S394" s="4"/>
      <c r="T394" s="4"/>
      <c r="U394" s="4"/>
      <c r="V394" s="4"/>
      <c r="W394" s="4"/>
      <c r="X394" s="4"/>
      <c r="Y394" s="4"/>
      <c r="Z394" s="4"/>
    </row>
    <row r="395">
      <c r="A395" s="51"/>
      <c r="B395" s="47"/>
      <c r="C395" s="47"/>
      <c r="D395" s="47"/>
      <c r="E395" s="4"/>
      <c r="F395" s="4"/>
      <c r="G395" s="4"/>
      <c r="H395" s="4"/>
      <c r="I395" s="4"/>
      <c r="J395" s="4"/>
      <c r="K395" s="4"/>
      <c r="L395" s="4"/>
      <c r="M395" s="4"/>
      <c r="N395" s="4"/>
      <c r="O395" s="4"/>
      <c r="P395" s="4"/>
      <c r="Q395" s="4"/>
      <c r="R395" s="4"/>
      <c r="S395" s="4"/>
      <c r="T395" s="4"/>
      <c r="U395" s="4"/>
      <c r="V395" s="4"/>
      <c r="W395" s="4"/>
      <c r="X395" s="4"/>
      <c r="Y395" s="4"/>
      <c r="Z395" s="4"/>
    </row>
    <row r="396">
      <c r="A396" s="51"/>
      <c r="B396" s="47"/>
      <c r="C396" s="47"/>
      <c r="D396" s="47"/>
      <c r="E396" s="4"/>
      <c r="F396" s="4"/>
      <c r="G396" s="4"/>
      <c r="H396" s="4"/>
      <c r="I396" s="4"/>
      <c r="J396" s="4"/>
      <c r="K396" s="4"/>
      <c r="L396" s="4"/>
      <c r="M396" s="4"/>
      <c r="N396" s="4"/>
      <c r="O396" s="4"/>
      <c r="P396" s="4"/>
      <c r="Q396" s="4"/>
      <c r="R396" s="4"/>
      <c r="S396" s="4"/>
      <c r="T396" s="4"/>
      <c r="U396" s="4"/>
      <c r="V396" s="4"/>
      <c r="W396" s="4"/>
      <c r="X396" s="4"/>
      <c r="Y396" s="4"/>
      <c r="Z396" s="4"/>
    </row>
    <row r="397">
      <c r="A397" s="51"/>
      <c r="B397" s="47"/>
      <c r="C397" s="47"/>
      <c r="D397" s="47"/>
      <c r="E397" s="4"/>
      <c r="F397" s="4"/>
      <c r="G397" s="4"/>
      <c r="H397" s="4"/>
      <c r="I397" s="4"/>
      <c r="J397" s="4"/>
      <c r="K397" s="4"/>
      <c r="L397" s="4"/>
      <c r="M397" s="4"/>
      <c r="N397" s="4"/>
      <c r="O397" s="4"/>
      <c r="P397" s="4"/>
      <c r="Q397" s="4"/>
      <c r="R397" s="4"/>
      <c r="S397" s="4"/>
      <c r="T397" s="4"/>
      <c r="U397" s="4"/>
      <c r="V397" s="4"/>
      <c r="W397" s="4"/>
      <c r="X397" s="4"/>
      <c r="Y397" s="4"/>
      <c r="Z397" s="4"/>
    </row>
    <row r="398">
      <c r="A398" s="51"/>
      <c r="B398" s="47"/>
      <c r="C398" s="47"/>
      <c r="D398" s="47"/>
      <c r="E398" s="4"/>
      <c r="F398" s="4"/>
      <c r="G398" s="4"/>
      <c r="H398" s="4"/>
      <c r="I398" s="4"/>
      <c r="J398" s="4"/>
      <c r="K398" s="4"/>
      <c r="L398" s="4"/>
      <c r="M398" s="4"/>
      <c r="N398" s="4"/>
      <c r="O398" s="4"/>
      <c r="P398" s="4"/>
      <c r="Q398" s="4"/>
      <c r="R398" s="4"/>
      <c r="S398" s="4"/>
      <c r="T398" s="4"/>
      <c r="U398" s="4"/>
      <c r="V398" s="4"/>
      <c r="W398" s="4"/>
      <c r="X398" s="4"/>
      <c r="Y398" s="4"/>
      <c r="Z398" s="4"/>
    </row>
    <row r="399">
      <c r="A399" s="51"/>
      <c r="B399" s="47"/>
      <c r="C399" s="47"/>
      <c r="D399" s="47"/>
      <c r="E399" s="4"/>
      <c r="F399" s="4"/>
      <c r="G399" s="4"/>
      <c r="H399" s="4"/>
      <c r="I399" s="4"/>
      <c r="J399" s="4"/>
      <c r="K399" s="4"/>
      <c r="L399" s="4"/>
      <c r="M399" s="4"/>
      <c r="N399" s="4"/>
      <c r="O399" s="4"/>
      <c r="P399" s="4"/>
      <c r="Q399" s="4"/>
      <c r="R399" s="4"/>
      <c r="S399" s="4"/>
      <c r="T399" s="4"/>
      <c r="U399" s="4"/>
      <c r="V399" s="4"/>
      <c r="W399" s="4"/>
      <c r="X399" s="4"/>
      <c r="Y399" s="4"/>
      <c r="Z399" s="4"/>
    </row>
    <row r="400">
      <c r="A400" s="51"/>
      <c r="B400" s="47"/>
      <c r="C400" s="47"/>
      <c r="D400" s="47"/>
      <c r="E400" s="4"/>
      <c r="F400" s="4"/>
      <c r="G400" s="4"/>
      <c r="H400" s="4"/>
      <c r="I400" s="4"/>
      <c r="J400" s="4"/>
      <c r="K400" s="4"/>
      <c r="L400" s="4"/>
      <c r="M400" s="4"/>
      <c r="N400" s="4"/>
      <c r="O400" s="4"/>
      <c r="P400" s="4"/>
      <c r="Q400" s="4"/>
      <c r="R400" s="4"/>
      <c r="S400" s="4"/>
      <c r="T400" s="4"/>
      <c r="U400" s="4"/>
      <c r="V400" s="4"/>
      <c r="W400" s="4"/>
      <c r="X400" s="4"/>
      <c r="Y400" s="4"/>
      <c r="Z400" s="4"/>
    </row>
    <row r="401">
      <c r="A401" s="51"/>
      <c r="B401" s="47"/>
      <c r="C401" s="47"/>
      <c r="D401" s="47"/>
      <c r="E401" s="4"/>
      <c r="F401" s="4"/>
      <c r="G401" s="4"/>
      <c r="H401" s="4"/>
      <c r="I401" s="4"/>
      <c r="J401" s="4"/>
      <c r="K401" s="4"/>
      <c r="L401" s="4"/>
      <c r="M401" s="4"/>
      <c r="N401" s="4"/>
      <c r="O401" s="4"/>
      <c r="P401" s="4"/>
      <c r="Q401" s="4"/>
      <c r="R401" s="4"/>
      <c r="S401" s="4"/>
      <c r="T401" s="4"/>
      <c r="U401" s="4"/>
      <c r="V401" s="4"/>
      <c r="W401" s="4"/>
      <c r="X401" s="4"/>
      <c r="Y401" s="4"/>
      <c r="Z401" s="4"/>
    </row>
    <row r="402">
      <c r="A402" s="51"/>
      <c r="B402" s="47"/>
      <c r="C402" s="47"/>
      <c r="D402" s="47"/>
      <c r="E402" s="4"/>
      <c r="F402" s="4"/>
      <c r="G402" s="4"/>
      <c r="H402" s="4"/>
      <c r="I402" s="4"/>
      <c r="J402" s="4"/>
      <c r="K402" s="4"/>
      <c r="L402" s="4"/>
      <c r="M402" s="4"/>
      <c r="N402" s="4"/>
      <c r="O402" s="4"/>
      <c r="P402" s="4"/>
      <c r="Q402" s="4"/>
      <c r="R402" s="4"/>
      <c r="S402" s="4"/>
      <c r="T402" s="4"/>
      <c r="U402" s="4"/>
      <c r="V402" s="4"/>
      <c r="W402" s="4"/>
      <c r="X402" s="4"/>
      <c r="Y402" s="4"/>
      <c r="Z402" s="4"/>
    </row>
    <row r="403">
      <c r="A403" s="51"/>
      <c r="B403" s="47"/>
      <c r="C403" s="47"/>
      <c r="D403" s="47"/>
      <c r="E403" s="4"/>
      <c r="F403" s="4"/>
      <c r="G403" s="4"/>
      <c r="H403" s="4"/>
      <c r="I403" s="4"/>
      <c r="J403" s="4"/>
      <c r="K403" s="4"/>
      <c r="L403" s="4"/>
      <c r="M403" s="4"/>
      <c r="N403" s="4"/>
      <c r="O403" s="4"/>
      <c r="P403" s="4"/>
      <c r="Q403" s="4"/>
      <c r="R403" s="4"/>
      <c r="S403" s="4"/>
      <c r="T403" s="4"/>
      <c r="U403" s="4"/>
      <c r="V403" s="4"/>
      <c r="W403" s="4"/>
      <c r="X403" s="4"/>
      <c r="Y403" s="4"/>
      <c r="Z403" s="4"/>
    </row>
    <row r="404">
      <c r="A404" s="51"/>
      <c r="B404" s="47"/>
      <c r="C404" s="47"/>
      <c r="D404" s="47"/>
      <c r="E404" s="4"/>
      <c r="F404" s="4"/>
      <c r="G404" s="4"/>
      <c r="H404" s="4"/>
      <c r="I404" s="4"/>
      <c r="J404" s="4"/>
      <c r="K404" s="4"/>
      <c r="L404" s="4"/>
      <c r="M404" s="4"/>
      <c r="N404" s="4"/>
      <c r="O404" s="4"/>
      <c r="P404" s="4"/>
      <c r="Q404" s="4"/>
      <c r="R404" s="4"/>
      <c r="S404" s="4"/>
      <c r="T404" s="4"/>
      <c r="U404" s="4"/>
      <c r="V404" s="4"/>
      <c r="W404" s="4"/>
      <c r="X404" s="4"/>
      <c r="Y404" s="4"/>
      <c r="Z404" s="4"/>
    </row>
    <row r="405">
      <c r="A405" s="51"/>
      <c r="B405" s="47"/>
      <c r="C405" s="47"/>
      <c r="D405" s="47"/>
      <c r="E405" s="4"/>
      <c r="F405" s="4"/>
      <c r="G405" s="4"/>
      <c r="H405" s="4"/>
      <c r="I405" s="4"/>
      <c r="J405" s="4"/>
      <c r="K405" s="4"/>
      <c r="L405" s="4"/>
      <c r="M405" s="4"/>
      <c r="N405" s="4"/>
      <c r="O405" s="4"/>
      <c r="P405" s="4"/>
      <c r="Q405" s="4"/>
      <c r="R405" s="4"/>
      <c r="S405" s="4"/>
      <c r="T405" s="4"/>
      <c r="U405" s="4"/>
      <c r="V405" s="4"/>
      <c r="W405" s="4"/>
      <c r="X405" s="4"/>
      <c r="Y405" s="4"/>
      <c r="Z405" s="4"/>
    </row>
    <row r="406">
      <c r="A406" s="51"/>
      <c r="B406" s="47"/>
      <c r="C406" s="47"/>
      <c r="D406" s="47"/>
      <c r="E406" s="4"/>
      <c r="F406" s="4"/>
      <c r="G406" s="4"/>
      <c r="H406" s="4"/>
      <c r="I406" s="4"/>
      <c r="J406" s="4"/>
      <c r="K406" s="4"/>
      <c r="L406" s="4"/>
      <c r="M406" s="4"/>
      <c r="N406" s="4"/>
      <c r="O406" s="4"/>
      <c r="P406" s="4"/>
      <c r="Q406" s="4"/>
      <c r="R406" s="4"/>
      <c r="S406" s="4"/>
      <c r="T406" s="4"/>
      <c r="U406" s="4"/>
      <c r="V406" s="4"/>
      <c r="W406" s="4"/>
      <c r="X406" s="4"/>
      <c r="Y406" s="4"/>
      <c r="Z406" s="4"/>
    </row>
    <row r="407">
      <c r="A407" s="51"/>
      <c r="B407" s="47"/>
      <c r="C407" s="47"/>
      <c r="D407" s="47"/>
      <c r="E407" s="4"/>
      <c r="F407" s="4"/>
      <c r="G407" s="4"/>
      <c r="H407" s="4"/>
      <c r="I407" s="4"/>
      <c r="J407" s="4"/>
      <c r="K407" s="4"/>
      <c r="L407" s="4"/>
      <c r="M407" s="4"/>
      <c r="N407" s="4"/>
      <c r="O407" s="4"/>
      <c r="P407" s="4"/>
      <c r="Q407" s="4"/>
      <c r="R407" s="4"/>
      <c r="S407" s="4"/>
      <c r="T407" s="4"/>
      <c r="U407" s="4"/>
      <c r="V407" s="4"/>
      <c r="W407" s="4"/>
      <c r="X407" s="4"/>
      <c r="Y407" s="4"/>
      <c r="Z407" s="4"/>
    </row>
    <row r="408">
      <c r="A408" s="51"/>
      <c r="B408" s="47"/>
      <c r="C408" s="47"/>
      <c r="D408" s="47"/>
      <c r="E408" s="4"/>
      <c r="F408" s="4"/>
      <c r="G408" s="4"/>
      <c r="H408" s="4"/>
      <c r="I408" s="4"/>
      <c r="J408" s="4"/>
      <c r="K408" s="4"/>
      <c r="L408" s="4"/>
      <c r="M408" s="4"/>
      <c r="N408" s="4"/>
      <c r="O408" s="4"/>
      <c r="P408" s="4"/>
      <c r="Q408" s="4"/>
      <c r="R408" s="4"/>
      <c r="S408" s="4"/>
      <c r="T408" s="4"/>
      <c r="U408" s="4"/>
      <c r="V408" s="4"/>
      <c r="W408" s="4"/>
      <c r="X408" s="4"/>
      <c r="Y408" s="4"/>
      <c r="Z408" s="4"/>
    </row>
    <row r="409">
      <c r="A409" s="51"/>
      <c r="B409" s="47"/>
      <c r="C409" s="47"/>
      <c r="D409" s="47"/>
      <c r="E409" s="4"/>
      <c r="F409" s="4"/>
      <c r="G409" s="4"/>
      <c r="H409" s="4"/>
      <c r="I409" s="4"/>
      <c r="J409" s="4"/>
      <c r="K409" s="4"/>
      <c r="L409" s="4"/>
      <c r="M409" s="4"/>
      <c r="N409" s="4"/>
      <c r="O409" s="4"/>
      <c r="P409" s="4"/>
      <c r="Q409" s="4"/>
      <c r="R409" s="4"/>
      <c r="S409" s="4"/>
      <c r="T409" s="4"/>
      <c r="U409" s="4"/>
      <c r="V409" s="4"/>
      <c r="W409" s="4"/>
      <c r="X409" s="4"/>
      <c r="Y409" s="4"/>
      <c r="Z409" s="4"/>
    </row>
    <row r="410">
      <c r="A410" s="51"/>
      <c r="B410" s="47"/>
      <c r="C410" s="47"/>
      <c r="D410" s="47"/>
      <c r="E410" s="4"/>
      <c r="F410" s="4"/>
      <c r="G410" s="4"/>
      <c r="H410" s="4"/>
      <c r="I410" s="4"/>
      <c r="J410" s="4"/>
      <c r="K410" s="4"/>
      <c r="L410" s="4"/>
      <c r="M410" s="4"/>
      <c r="N410" s="4"/>
      <c r="O410" s="4"/>
      <c r="P410" s="4"/>
      <c r="Q410" s="4"/>
      <c r="R410" s="4"/>
      <c r="S410" s="4"/>
      <c r="T410" s="4"/>
      <c r="U410" s="4"/>
      <c r="V410" s="4"/>
      <c r="W410" s="4"/>
      <c r="X410" s="4"/>
      <c r="Y410" s="4"/>
      <c r="Z410" s="4"/>
    </row>
    <row r="411">
      <c r="A411" s="51"/>
      <c r="B411" s="47"/>
      <c r="C411" s="47"/>
      <c r="D411" s="47"/>
      <c r="E411" s="4"/>
      <c r="F411" s="4"/>
      <c r="G411" s="4"/>
      <c r="H411" s="4"/>
      <c r="I411" s="4"/>
      <c r="J411" s="4"/>
      <c r="K411" s="4"/>
      <c r="L411" s="4"/>
      <c r="M411" s="4"/>
      <c r="N411" s="4"/>
      <c r="O411" s="4"/>
      <c r="P411" s="4"/>
      <c r="Q411" s="4"/>
      <c r="R411" s="4"/>
      <c r="S411" s="4"/>
      <c r="T411" s="4"/>
      <c r="U411" s="4"/>
      <c r="V411" s="4"/>
      <c r="W411" s="4"/>
      <c r="X411" s="4"/>
      <c r="Y411" s="4"/>
      <c r="Z411" s="4"/>
    </row>
    <row r="412">
      <c r="A412" s="51"/>
      <c r="B412" s="47"/>
      <c r="C412" s="47"/>
      <c r="D412" s="47"/>
      <c r="E412" s="4"/>
      <c r="F412" s="4"/>
      <c r="G412" s="4"/>
      <c r="H412" s="4"/>
      <c r="I412" s="4"/>
      <c r="J412" s="4"/>
      <c r="K412" s="4"/>
      <c r="L412" s="4"/>
      <c r="M412" s="4"/>
      <c r="N412" s="4"/>
      <c r="O412" s="4"/>
      <c r="P412" s="4"/>
      <c r="Q412" s="4"/>
      <c r="R412" s="4"/>
      <c r="S412" s="4"/>
      <c r="T412" s="4"/>
      <c r="U412" s="4"/>
      <c r="V412" s="4"/>
      <c r="W412" s="4"/>
      <c r="X412" s="4"/>
      <c r="Y412" s="4"/>
      <c r="Z412" s="4"/>
    </row>
    <row r="413">
      <c r="A413" s="51"/>
      <c r="B413" s="47"/>
      <c r="C413" s="47"/>
      <c r="D413" s="47"/>
      <c r="E413" s="4"/>
      <c r="F413" s="4"/>
      <c r="G413" s="4"/>
      <c r="H413" s="4"/>
      <c r="I413" s="4"/>
      <c r="J413" s="4"/>
      <c r="K413" s="4"/>
      <c r="L413" s="4"/>
      <c r="M413" s="4"/>
      <c r="N413" s="4"/>
      <c r="O413" s="4"/>
      <c r="P413" s="4"/>
      <c r="Q413" s="4"/>
      <c r="R413" s="4"/>
      <c r="S413" s="4"/>
      <c r="T413" s="4"/>
      <c r="U413" s="4"/>
      <c r="V413" s="4"/>
      <c r="W413" s="4"/>
      <c r="X413" s="4"/>
      <c r="Y413" s="4"/>
      <c r="Z413" s="4"/>
    </row>
    <row r="414">
      <c r="A414" s="51"/>
      <c r="B414" s="47"/>
      <c r="C414" s="47"/>
      <c r="D414" s="47"/>
      <c r="E414" s="4"/>
      <c r="F414" s="4"/>
      <c r="G414" s="4"/>
      <c r="H414" s="4"/>
      <c r="I414" s="4"/>
      <c r="J414" s="4"/>
      <c r="K414" s="4"/>
      <c r="L414" s="4"/>
      <c r="M414" s="4"/>
      <c r="N414" s="4"/>
      <c r="O414" s="4"/>
      <c r="P414" s="4"/>
      <c r="Q414" s="4"/>
      <c r="R414" s="4"/>
      <c r="S414" s="4"/>
      <c r="T414" s="4"/>
      <c r="U414" s="4"/>
      <c r="V414" s="4"/>
      <c r="W414" s="4"/>
      <c r="X414" s="4"/>
      <c r="Y414" s="4"/>
      <c r="Z414" s="4"/>
    </row>
    <row r="415">
      <c r="A415" s="51"/>
      <c r="B415" s="47"/>
      <c r="C415" s="47"/>
      <c r="D415" s="47"/>
      <c r="E415" s="4"/>
      <c r="F415" s="4"/>
      <c r="G415" s="4"/>
      <c r="H415" s="4"/>
      <c r="I415" s="4"/>
      <c r="J415" s="4"/>
      <c r="K415" s="4"/>
      <c r="L415" s="4"/>
      <c r="M415" s="4"/>
      <c r="N415" s="4"/>
      <c r="O415" s="4"/>
      <c r="P415" s="4"/>
      <c r="Q415" s="4"/>
      <c r="R415" s="4"/>
      <c r="S415" s="4"/>
      <c r="T415" s="4"/>
      <c r="U415" s="4"/>
      <c r="V415" s="4"/>
      <c r="W415" s="4"/>
      <c r="X415" s="4"/>
      <c r="Y415" s="4"/>
      <c r="Z415" s="4"/>
    </row>
    <row r="416">
      <c r="A416" s="51"/>
      <c r="B416" s="47"/>
      <c r="C416" s="47"/>
      <c r="D416" s="47"/>
      <c r="E416" s="4"/>
      <c r="F416" s="4"/>
      <c r="G416" s="4"/>
      <c r="H416" s="4"/>
      <c r="I416" s="4"/>
      <c r="J416" s="4"/>
      <c r="K416" s="4"/>
      <c r="L416" s="4"/>
      <c r="M416" s="4"/>
      <c r="N416" s="4"/>
      <c r="O416" s="4"/>
      <c r="P416" s="4"/>
      <c r="Q416" s="4"/>
      <c r="R416" s="4"/>
      <c r="S416" s="4"/>
      <c r="T416" s="4"/>
      <c r="U416" s="4"/>
      <c r="V416" s="4"/>
      <c r="W416" s="4"/>
      <c r="X416" s="4"/>
      <c r="Y416" s="4"/>
      <c r="Z416" s="4"/>
    </row>
    <row r="417">
      <c r="A417" s="51"/>
      <c r="B417" s="47"/>
      <c r="C417" s="47"/>
      <c r="D417" s="47"/>
      <c r="E417" s="4"/>
      <c r="F417" s="4"/>
      <c r="G417" s="4"/>
      <c r="H417" s="4"/>
      <c r="I417" s="4"/>
      <c r="J417" s="4"/>
      <c r="K417" s="4"/>
      <c r="L417" s="4"/>
      <c r="M417" s="4"/>
      <c r="N417" s="4"/>
      <c r="O417" s="4"/>
      <c r="P417" s="4"/>
      <c r="Q417" s="4"/>
      <c r="R417" s="4"/>
      <c r="S417" s="4"/>
      <c r="T417" s="4"/>
      <c r="U417" s="4"/>
      <c r="V417" s="4"/>
      <c r="W417" s="4"/>
      <c r="X417" s="4"/>
      <c r="Y417" s="4"/>
      <c r="Z417" s="4"/>
    </row>
    <row r="418">
      <c r="A418" s="51"/>
      <c r="B418" s="47"/>
      <c r="C418" s="47"/>
      <c r="D418" s="47"/>
      <c r="E418" s="4"/>
      <c r="F418" s="4"/>
      <c r="G418" s="4"/>
      <c r="H418" s="4"/>
      <c r="I418" s="4"/>
      <c r="J418" s="4"/>
      <c r="K418" s="4"/>
      <c r="L418" s="4"/>
      <c r="M418" s="4"/>
      <c r="N418" s="4"/>
      <c r="O418" s="4"/>
      <c r="P418" s="4"/>
      <c r="Q418" s="4"/>
      <c r="R418" s="4"/>
      <c r="S418" s="4"/>
      <c r="T418" s="4"/>
      <c r="U418" s="4"/>
      <c r="V418" s="4"/>
      <c r="W418" s="4"/>
      <c r="X418" s="4"/>
      <c r="Y418" s="4"/>
      <c r="Z418" s="4"/>
    </row>
    <row r="419">
      <c r="A419" s="51"/>
      <c r="B419" s="47"/>
      <c r="C419" s="47"/>
      <c r="D419" s="47"/>
      <c r="E419" s="4"/>
      <c r="F419" s="4"/>
      <c r="G419" s="4"/>
      <c r="H419" s="4"/>
      <c r="I419" s="4"/>
      <c r="J419" s="4"/>
      <c r="K419" s="4"/>
      <c r="L419" s="4"/>
      <c r="M419" s="4"/>
      <c r="N419" s="4"/>
      <c r="O419" s="4"/>
      <c r="P419" s="4"/>
      <c r="Q419" s="4"/>
      <c r="R419" s="4"/>
      <c r="S419" s="4"/>
      <c r="T419" s="4"/>
      <c r="U419" s="4"/>
      <c r="V419" s="4"/>
      <c r="W419" s="4"/>
      <c r="X419" s="4"/>
      <c r="Y419" s="4"/>
      <c r="Z419" s="4"/>
    </row>
    <row r="420">
      <c r="A420" s="51"/>
      <c r="B420" s="47"/>
      <c r="C420" s="47"/>
      <c r="D420" s="47"/>
      <c r="E420" s="4"/>
      <c r="F420" s="4"/>
      <c r="G420" s="4"/>
      <c r="H420" s="4"/>
      <c r="I420" s="4"/>
      <c r="J420" s="4"/>
      <c r="K420" s="4"/>
      <c r="L420" s="4"/>
      <c r="M420" s="4"/>
      <c r="N420" s="4"/>
      <c r="O420" s="4"/>
      <c r="P420" s="4"/>
      <c r="Q420" s="4"/>
      <c r="R420" s="4"/>
      <c r="S420" s="4"/>
      <c r="T420" s="4"/>
      <c r="U420" s="4"/>
      <c r="V420" s="4"/>
      <c r="W420" s="4"/>
      <c r="X420" s="4"/>
      <c r="Y420" s="4"/>
      <c r="Z420" s="4"/>
    </row>
    <row r="421">
      <c r="A421" s="51"/>
      <c r="B421" s="47"/>
      <c r="C421" s="47"/>
      <c r="D421" s="47"/>
      <c r="E421" s="4"/>
      <c r="F421" s="4"/>
      <c r="G421" s="4"/>
      <c r="H421" s="4"/>
      <c r="I421" s="4"/>
      <c r="J421" s="4"/>
      <c r="K421" s="4"/>
      <c r="L421" s="4"/>
      <c r="M421" s="4"/>
      <c r="N421" s="4"/>
      <c r="O421" s="4"/>
      <c r="P421" s="4"/>
      <c r="Q421" s="4"/>
      <c r="R421" s="4"/>
      <c r="S421" s="4"/>
      <c r="T421" s="4"/>
      <c r="U421" s="4"/>
      <c r="V421" s="4"/>
      <c r="W421" s="4"/>
      <c r="X421" s="4"/>
      <c r="Y421" s="4"/>
      <c r="Z421" s="4"/>
    </row>
    <row r="422">
      <c r="A422" s="51"/>
      <c r="B422" s="47"/>
      <c r="C422" s="47"/>
      <c r="D422" s="47"/>
      <c r="E422" s="4"/>
      <c r="F422" s="4"/>
      <c r="G422" s="4"/>
      <c r="H422" s="4"/>
      <c r="I422" s="4"/>
      <c r="J422" s="4"/>
      <c r="K422" s="4"/>
      <c r="L422" s="4"/>
      <c r="M422" s="4"/>
      <c r="N422" s="4"/>
      <c r="O422" s="4"/>
      <c r="P422" s="4"/>
      <c r="Q422" s="4"/>
      <c r="R422" s="4"/>
      <c r="S422" s="4"/>
      <c r="T422" s="4"/>
      <c r="U422" s="4"/>
      <c r="V422" s="4"/>
      <c r="W422" s="4"/>
      <c r="X422" s="4"/>
      <c r="Y422" s="4"/>
      <c r="Z422" s="4"/>
    </row>
    <row r="423">
      <c r="A423" s="51"/>
      <c r="B423" s="47"/>
      <c r="C423" s="47"/>
      <c r="D423" s="47"/>
      <c r="E423" s="4"/>
      <c r="F423" s="4"/>
      <c r="G423" s="4"/>
      <c r="H423" s="4"/>
      <c r="I423" s="4"/>
      <c r="J423" s="4"/>
      <c r="K423" s="4"/>
      <c r="L423" s="4"/>
      <c r="M423" s="4"/>
      <c r="N423" s="4"/>
      <c r="O423" s="4"/>
      <c r="P423" s="4"/>
      <c r="Q423" s="4"/>
      <c r="R423" s="4"/>
      <c r="S423" s="4"/>
      <c r="T423" s="4"/>
      <c r="U423" s="4"/>
      <c r="V423" s="4"/>
      <c r="W423" s="4"/>
      <c r="X423" s="4"/>
      <c r="Y423" s="4"/>
      <c r="Z423" s="4"/>
    </row>
    <row r="424">
      <c r="A424" s="51"/>
      <c r="B424" s="47"/>
      <c r="C424" s="47"/>
      <c r="D424" s="47"/>
      <c r="E424" s="4"/>
      <c r="F424" s="4"/>
      <c r="G424" s="4"/>
      <c r="H424" s="4"/>
      <c r="I424" s="4"/>
      <c r="J424" s="4"/>
      <c r="K424" s="4"/>
      <c r="L424" s="4"/>
      <c r="M424" s="4"/>
      <c r="N424" s="4"/>
      <c r="O424" s="4"/>
      <c r="P424" s="4"/>
      <c r="Q424" s="4"/>
      <c r="R424" s="4"/>
      <c r="S424" s="4"/>
      <c r="T424" s="4"/>
      <c r="U424" s="4"/>
      <c r="V424" s="4"/>
      <c r="W424" s="4"/>
      <c r="X424" s="4"/>
      <c r="Y424" s="4"/>
      <c r="Z424" s="4"/>
    </row>
    <row r="425">
      <c r="A425" s="51"/>
      <c r="B425" s="47"/>
      <c r="C425" s="47"/>
      <c r="D425" s="47"/>
      <c r="E425" s="4"/>
      <c r="F425" s="4"/>
      <c r="G425" s="4"/>
      <c r="H425" s="4"/>
      <c r="I425" s="4"/>
      <c r="J425" s="4"/>
      <c r="K425" s="4"/>
      <c r="L425" s="4"/>
      <c r="M425" s="4"/>
      <c r="N425" s="4"/>
      <c r="O425" s="4"/>
      <c r="P425" s="4"/>
      <c r="Q425" s="4"/>
      <c r="R425" s="4"/>
      <c r="S425" s="4"/>
      <c r="T425" s="4"/>
      <c r="U425" s="4"/>
      <c r="V425" s="4"/>
      <c r="W425" s="4"/>
      <c r="X425" s="4"/>
      <c r="Y425" s="4"/>
      <c r="Z425" s="4"/>
    </row>
    <row r="426">
      <c r="A426" s="51"/>
      <c r="B426" s="47"/>
      <c r="C426" s="47"/>
      <c r="D426" s="47"/>
      <c r="E426" s="4"/>
      <c r="F426" s="4"/>
      <c r="G426" s="4"/>
      <c r="H426" s="4"/>
      <c r="I426" s="4"/>
      <c r="J426" s="4"/>
      <c r="K426" s="4"/>
      <c r="L426" s="4"/>
      <c r="M426" s="4"/>
      <c r="N426" s="4"/>
      <c r="O426" s="4"/>
      <c r="P426" s="4"/>
      <c r="Q426" s="4"/>
      <c r="R426" s="4"/>
      <c r="S426" s="4"/>
      <c r="T426" s="4"/>
      <c r="U426" s="4"/>
      <c r="V426" s="4"/>
      <c r="W426" s="4"/>
      <c r="X426" s="4"/>
      <c r="Y426" s="4"/>
      <c r="Z426" s="4"/>
    </row>
    <row r="427">
      <c r="A427" s="51"/>
      <c r="B427" s="47"/>
      <c r="C427" s="47"/>
      <c r="D427" s="47"/>
      <c r="E427" s="4"/>
      <c r="F427" s="4"/>
      <c r="G427" s="4"/>
      <c r="H427" s="4"/>
      <c r="I427" s="4"/>
      <c r="J427" s="4"/>
      <c r="K427" s="4"/>
      <c r="L427" s="4"/>
      <c r="M427" s="4"/>
      <c r="N427" s="4"/>
      <c r="O427" s="4"/>
      <c r="P427" s="4"/>
      <c r="Q427" s="4"/>
      <c r="R427" s="4"/>
      <c r="S427" s="4"/>
      <c r="T427" s="4"/>
      <c r="U427" s="4"/>
      <c r="V427" s="4"/>
      <c r="W427" s="4"/>
      <c r="X427" s="4"/>
      <c r="Y427" s="4"/>
      <c r="Z427" s="4"/>
    </row>
    <row r="428">
      <c r="A428" s="51"/>
      <c r="B428" s="47"/>
      <c r="C428" s="47"/>
      <c r="D428" s="47"/>
      <c r="E428" s="4"/>
      <c r="F428" s="4"/>
      <c r="G428" s="4"/>
      <c r="H428" s="4"/>
      <c r="I428" s="4"/>
      <c r="J428" s="4"/>
      <c r="K428" s="4"/>
      <c r="L428" s="4"/>
      <c r="M428" s="4"/>
      <c r="N428" s="4"/>
      <c r="O428" s="4"/>
      <c r="P428" s="4"/>
      <c r="Q428" s="4"/>
      <c r="R428" s="4"/>
      <c r="S428" s="4"/>
      <c r="T428" s="4"/>
      <c r="U428" s="4"/>
      <c r="V428" s="4"/>
      <c r="W428" s="4"/>
      <c r="X428" s="4"/>
      <c r="Y428" s="4"/>
      <c r="Z428" s="4"/>
    </row>
    <row r="429">
      <c r="A429" s="51"/>
      <c r="B429" s="47"/>
      <c r="C429" s="47"/>
      <c r="D429" s="47"/>
      <c r="E429" s="4"/>
      <c r="F429" s="4"/>
      <c r="G429" s="4"/>
      <c r="H429" s="4"/>
      <c r="I429" s="4"/>
      <c r="J429" s="4"/>
      <c r="K429" s="4"/>
      <c r="L429" s="4"/>
      <c r="M429" s="4"/>
      <c r="N429" s="4"/>
      <c r="O429" s="4"/>
      <c r="P429" s="4"/>
      <c r="Q429" s="4"/>
      <c r="R429" s="4"/>
      <c r="S429" s="4"/>
      <c r="T429" s="4"/>
      <c r="U429" s="4"/>
      <c r="V429" s="4"/>
      <c r="W429" s="4"/>
      <c r="X429" s="4"/>
      <c r="Y429" s="4"/>
      <c r="Z429" s="4"/>
    </row>
    <row r="430">
      <c r="A430" s="51"/>
      <c r="B430" s="47"/>
      <c r="C430" s="47"/>
      <c r="D430" s="47"/>
      <c r="E430" s="4"/>
      <c r="F430" s="4"/>
      <c r="G430" s="4"/>
      <c r="H430" s="4"/>
      <c r="I430" s="4"/>
      <c r="J430" s="4"/>
      <c r="K430" s="4"/>
      <c r="L430" s="4"/>
      <c r="M430" s="4"/>
      <c r="N430" s="4"/>
      <c r="O430" s="4"/>
      <c r="P430" s="4"/>
      <c r="Q430" s="4"/>
      <c r="R430" s="4"/>
      <c r="S430" s="4"/>
      <c r="T430" s="4"/>
      <c r="U430" s="4"/>
      <c r="V430" s="4"/>
      <c r="W430" s="4"/>
      <c r="X430" s="4"/>
      <c r="Y430" s="4"/>
      <c r="Z430" s="4"/>
    </row>
    <row r="431">
      <c r="A431" s="51"/>
      <c r="B431" s="47"/>
      <c r="C431" s="47"/>
      <c r="D431" s="47"/>
      <c r="E431" s="4"/>
      <c r="F431" s="4"/>
      <c r="G431" s="4"/>
      <c r="H431" s="4"/>
      <c r="I431" s="4"/>
      <c r="J431" s="4"/>
      <c r="K431" s="4"/>
      <c r="L431" s="4"/>
      <c r="M431" s="4"/>
      <c r="N431" s="4"/>
      <c r="O431" s="4"/>
      <c r="P431" s="4"/>
      <c r="Q431" s="4"/>
      <c r="R431" s="4"/>
      <c r="S431" s="4"/>
      <c r="T431" s="4"/>
      <c r="U431" s="4"/>
      <c r="V431" s="4"/>
      <c r="W431" s="4"/>
      <c r="X431" s="4"/>
      <c r="Y431" s="4"/>
      <c r="Z431" s="4"/>
    </row>
    <row r="432">
      <c r="A432" s="51"/>
      <c r="B432" s="47"/>
      <c r="C432" s="47"/>
      <c r="D432" s="47"/>
      <c r="E432" s="4"/>
      <c r="F432" s="4"/>
      <c r="G432" s="4"/>
      <c r="H432" s="4"/>
      <c r="I432" s="4"/>
      <c r="J432" s="4"/>
      <c r="K432" s="4"/>
      <c r="L432" s="4"/>
      <c r="M432" s="4"/>
      <c r="N432" s="4"/>
      <c r="O432" s="4"/>
      <c r="P432" s="4"/>
      <c r="Q432" s="4"/>
      <c r="R432" s="4"/>
      <c r="S432" s="4"/>
      <c r="T432" s="4"/>
      <c r="U432" s="4"/>
      <c r="V432" s="4"/>
      <c r="W432" s="4"/>
      <c r="X432" s="4"/>
      <c r="Y432" s="4"/>
      <c r="Z432" s="4"/>
    </row>
    <row r="433">
      <c r="A433" s="51"/>
      <c r="B433" s="47"/>
      <c r="C433" s="47"/>
      <c r="D433" s="47"/>
      <c r="E433" s="4"/>
      <c r="F433" s="4"/>
      <c r="G433" s="4"/>
      <c r="H433" s="4"/>
      <c r="I433" s="4"/>
      <c r="J433" s="4"/>
      <c r="K433" s="4"/>
      <c r="L433" s="4"/>
      <c r="M433" s="4"/>
      <c r="N433" s="4"/>
      <c r="O433" s="4"/>
      <c r="P433" s="4"/>
      <c r="Q433" s="4"/>
      <c r="R433" s="4"/>
      <c r="S433" s="4"/>
      <c r="T433" s="4"/>
      <c r="U433" s="4"/>
      <c r="V433" s="4"/>
      <c r="W433" s="4"/>
      <c r="X433" s="4"/>
      <c r="Y433" s="4"/>
      <c r="Z433" s="4"/>
    </row>
    <row r="434">
      <c r="A434" s="51"/>
      <c r="B434" s="47"/>
      <c r="C434" s="47"/>
      <c r="D434" s="47"/>
      <c r="E434" s="4"/>
      <c r="F434" s="4"/>
      <c r="G434" s="4"/>
      <c r="H434" s="4"/>
      <c r="I434" s="4"/>
      <c r="J434" s="4"/>
      <c r="K434" s="4"/>
      <c r="L434" s="4"/>
      <c r="M434" s="4"/>
      <c r="N434" s="4"/>
      <c r="O434" s="4"/>
      <c r="P434" s="4"/>
      <c r="Q434" s="4"/>
      <c r="R434" s="4"/>
      <c r="S434" s="4"/>
      <c r="T434" s="4"/>
      <c r="U434" s="4"/>
      <c r="V434" s="4"/>
      <c r="W434" s="4"/>
      <c r="X434" s="4"/>
      <c r="Y434" s="4"/>
      <c r="Z434" s="4"/>
    </row>
    <row r="435">
      <c r="A435" s="51"/>
      <c r="B435" s="47"/>
      <c r="C435" s="47"/>
      <c r="D435" s="47"/>
      <c r="E435" s="4"/>
      <c r="F435" s="4"/>
      <c r="G435" s="4"/>
      <c r="H435" s="4"/>
      <c r="I435" s="4"/>
      <c r="J435" s="4"/>
      <c r="K435" s="4"/>
      <c r="L435" s="4"/>
      <c r="M435" s="4"/>
      <c r="N435" s="4"/>
      <c r="O435" s="4"/>
      <c r="P435" s="4"/>
      <c r="Q435" s="4"/>
      <c r="R435" s="4"/>
      <c r="S435" s="4"/>
      <c r="T435" s="4"/>
      <c r="U435" s="4"/>
      <c r="V435" s="4"/>
      <c r="W435" s="4"/>
      <c r="X435" s="4"/>
      <c r="Y435" s="4"/>
      <c r="Z435" s="4"/>
    </row>
    <row r="436">
      <c r="A436" s="51"/>
      <c r="B436" s="47"/>
      <c r="C436" s="47"/>
      <c r="D436" s="47"/>
      <c r="E436" s="4"/>
      <c r="F436" s="4"/>
      <c r="G436" s="4"/>
      <c r="H436" s="4"/>
      <c r="I436" s="4"/>
      <c r="J436" s="4"/>
      <c r="K436" s="4"/>
      <c r="L436" s="4"/>
      <c r="M436" s="4"/>
      <c r="N436" s="4"/>
      <c r="O436" s="4"/>
      <c r="P436" s="4"/>
      <c r="Q436" s="4"/>
      <c r="R436" s="4"/>
      <c r="S436" s="4"/>
      <c r="T436" s="4"/>
      <c r="U436" s="4"/>
      <c r="V436" s="4"/>
      <c r="W436" s="4"/>
      <c r="X436" s="4"/>
      <c r="Y436" s="4"/>
      <c r="Z436" s="4"/>
    </row>
    <row r="437">
      <c r="A437" s="51"/>
      <c r="B437" s="47"/>
      <c r="C437" s="47"/>
      <c r="D437" s="47"/>
      <c r="E437" s="4"/>
      <c r="F437" s="4"/>
      <c r="G437" s="4"/>
      <c r="H437" s="4"/>
      <c r="I437" s="4"/>
      <c r="J437" s="4"/>
      <c r="K437" s="4"/>
      <c r="L437" s="4"/>
      <c r="M437" s="4"/>
      <c r="N437" s="4"/>
      <c r="O437" s="4"/>
      <c r="P437" s="4"/>
      <c r="Q437" s="4"/>
      <c r="R437" s="4"/>
      <c r="S437" s="4"/>
      <c r="T437" s="4"/>
      <c r="U437" s="4"/>
      <c r="V437" s="4"/>
      <c r="W437" s="4"/>
      <c r="X437" s="4"/>
      <c r="Y437" s="4"/>
      <c r="Z437" s="4"/>
    </row>
    <row r="438">
      <c r="A438" s="51"/>
      <c r="B438" s="47"/>
      <c r="C438" s="47"/>
      <c r="D438" s="47"/>
      <c r="E438" s="4"/>
      <c r="F438" s="4"/>
      <c r="G438" s="4"/>
      <c r="H438" s="4"/>
      <c r="I438" s="4"/>
      <c r="J438" s="4"/>
      <c r="K438" s="4"/>
      <c r="L438" s="4"/>
      <c r="M438" s="4"/>
      <c r="N438" s="4"/>
      <c r="O438" s="4"/>
      <c r="P438" s="4"/>
      <c r="Q438" s="4"/>
      <c r="R438" s="4"/>
      <c r="S438" s="4"/>
      <c r="T438" s="4"/>
      <c r="U438" s="4"/>
      <c r="V438" s="4"/>
      <c r="W438" s="4"/>
      <c r="X438" s="4"/>
      <c r="Y438" s="4"/>
      <c r="Z438" s="4"/>
    </row>
    <row r="439">
      <c r="A439" s="51"/>
      <c r="B439" s="47"/>
      <c r="C439" s="47"/>
      <c r="D439" s="47"/>
      <c r="E439" s="4"/>
      <c r="F439" s="4"/>
      <c r="G439" s="4"/>
      <c r="H439" s="4"/>
      <c r="I439" s="4"/>
      <c r="J439" s="4"/>
      <c r="K439" s="4"/>
      <c r="L439" s="4"/>
      <c r="M439" s="4"/>
      <c r="N439" s="4"/>
      <c r="O439" s="4"/>
      <c r="P439" s="4"/>
      <c r="Q439" s="4"/>
      <c r="R439" s="4"/>
      <c r="S439" s="4"/>
      <c r="T439" s="4"/>
      <c r="U439" s="4"/>
      <c r="V439" s="4"/>
      <c r="W439" s="4"/>
      <c r="X439" s="4"/>
      <c r="Y439" s="4"/>
      <c r="Z439" s="4"/>
    </row>
    <row r="440">
      <c r="A440" s="51"/>
      <c r="B440" s="47"/>
      <c r="C440" s="47"/>
      <c r="D440" s="47"/>
      <c r="E440" s="4"/>
      <c r="F440" s="4"/>
      <c r="G440" s="4"/>
      <c r="H440" s="4"/>
      <c r="I440" s="4"/>
      <c r="J440" s="4"/>
      <c r="K440" s="4"/>
      <c r="L440" s="4"/>
      <c r="M440" s="4"/>
      <c r="N440" s="4"/>
      <c r="O440" s="4"/>
      <c r="P440" s="4"/>
      <c r="Q440" s="4"/>
      <c r="R440" s="4"/>
      <c r="S440" s="4"/>
      <c r="T440" s="4"/>
      <c r="U440" s="4"/>
      <c r="V440" s="4"/>
      <c r="W440" s="4"/>
      <c r="X440" s="4"/>
      <c r="Y440" s="4"/>
      <c r="Z440" s="4"/>
    </row>
    <row r="441">
      <c r="A441" s="51"/>
      <c r="B441" s="47"/>
      <c r="C441" s="47"/>
      <c r="D441" s="47"/>
      <c r="E441" s="4"/>
      <c r="F441" s="4"/>
      <c r="G441" s="4"/>
      <c r="H441" s="4"/>
      <c r="I441" s="4"/>
      <c r="J441" s="4"/>
      <c r="K441" s="4"/>
      <c r="L441" s="4"/>
      <c r="M441" s="4"/>
      <c r="N441" s="4"/>
      <c r="O441" s="4"/>
      <c r="P441" s="4"/>
      <c r="Q441" s="4"/>
      <c r="R441" s="4"/>
      <c r="S441" s="4"/>
      <c r="T441" s="4"/>
      <c r="U441" s="4"/>
      <c r="V441" s="4"/>
      <c r="W441" s="4"/>
      <c r="X441" s="4"/>
      <c r="Y441" s="4"/>
      <c r="Z441" s="4"/>
    </row>
    <row r="442">
      <c r="A442" s="51"/>
      <c r="B442" s="47"/>
      <c r="C442" s="47"/>
      <c r="D442" s="47"/>
      <c r="E442" s="4"/>
      <c r="F442" s="4"/>
      <c r="G442" s="4"/>
      <c r="H442" s="4"/>
      <c r="I442" s="4"/>
      <c r="J442" s="4"/>
      <c r="K442" s="4"/>
      <c r="L442" s="4"/>
      <c r="M442" s="4"/>
      <c r="N442" s="4"/>
      <c r="O442" s="4"/>
      <c r="P442" s="4"/>
      <c r="Q442" s="4"/>
      <c r="R442" s="4"/>
      <c r="S442" s="4"/>
      <c r="T442" s="4"/>
      <c r="U442" s="4"/>
      <c r="V442" s="4"/>
      <c r="W442" s="4"/>
      <c r="X442" s="4"/>
      <c r="Y442" s="4"/>
      <c r="Z442" s="4"/>
    </row>
    <row r="443">
      <c r="A443" s="51"/>
      <c r="B443" s="47"/>
      <c r="C443" s="47"/>
      <c r="D443" s="47"/>
      <c r="E443" s="4"/>
      <c r="F443" s="4"/>
      <c r="G443" s="4"/>
      <c r="H443" s="4"/>
      <c r="I443" s="4"/>
      <c r="J443" s="4"/>
      <c r="K443" s="4"/>
      <c r="L443" s="4"/>
      <c r="M443" s="4"/>
      <c r="N443" s="4"/>
      <c r="O443" s="4"/>
      <c r="P443" s="4"/>
      <c r="Q443" s="4"/>
      <c r="R443" s="4"/>
      <c r="S443" s="4"/>
      <c r="T443" s="4"/>
      <c r="U443" s="4"/>
      <c r="V443" s="4"/>
      <c r="W443" s="4"/>
      <c r="X443" s="4"/>
      <c r="Y443" s="4"/>
      <c r="Z443" s="4"/>
    </row>
    <row r="444">
      <c r="A444" s="51"/>
      <c r="B444" s="47"/>
      <c r="C444" s="47"/>
      <c r="D444" s="47"/>
      <c r="E444" s="4"/>
      <c r="F444" s="4"/>
      <c r="G444" s="4"/>
      <c r="H444" s="4"/>
      <c r="I444" s="4"/>
      <c r="J444" s="4"/>
      <c r="K444" s="4"/>
      <c r="L444" s="4"/>
      <c r="M444" s="4"/>
      <c r="N444" s="4"/>
      <c r="O444" s="4"/>
      <c r="P444" s="4"/>
      <c r="Q444" s="4"/>
      <c r="R444" s="4"/>
      <c r="S444" s="4"/>
      <c r="T444" s="4"/>
      <c r="U444" s="4"/>
      <c r="V444" s="4"/>
      <c r="W444" s="4"/>
      <c r="X444" s="4"/>
      <c r="Y444" s="4"/>
      <c r="Z444" s="4"/>
    </row>
    <row r="445">
      <c r="A445" s="51"/>
      <c r="B445" s="47"/>
      <c r="C445" s="47"/>
      <c r="D445" s="47"/>
      <c r="E445" s="4"/>
      <c r="F445" s="4"/>
      <c r="G445" s="4"/>
      <c r="H445" s="4"/>
      <c r="I445" s="4"/>
      <c r="J445" s="4"/>
      <c r="K445" s="4"/>
      <c r="L445" s="4"/>
      <c r="M445" s="4"/>
      <c r="N445" s="4"/>
      <c r="O445" s="4"/>
      <c r="P445" s="4"/>
      <c r="Q445" s="4"/>
      <c r="R445" s="4"/>
      <c r="S445" s="4"/>
      <c r="T445" s="4"/>
      <c r="U445" s="4"/>
      <c r="V445" s="4"/>
      <c r="W445" s="4"/>
      <c r="X445" s="4"/>
      <c r="Y445" s="4"/>
      <c r="Z445" s="4"/>
    </row>
    <row r="446">
      <c r="A446" s="51"/>
      <c r="B446" s="47"/>
      <c r="C446" s="47"/>
      <c r="D446" s="47"/>
      <c r="E446" s="4"/>
      <c r="F446" s="4"/>
      <c r="G446" s="4"/>
      <c r="H446" s="4"/>
      <c r="I446" s="4"/>
      <c r="J446" s="4"/>
      <c r="K446" s="4"/>
      <c r="L446" s="4"/>
      <c r="M446" s="4"/>
      <c r="N446" s="4"/>
      <c r="O446" s="4"/>
      <c r="P446" s="4"/>
      <c r="Q446" s="4"/>
      <c r="R446" s="4"/>
      <c r="S446" s="4"/>
      <c r="T446" s="4"/>
      <c r="U446" s="4"/>
      <c r="V446" s="4"/>
      <c r="W446" s="4"/>
      <c r="X446" s="4"/>
      <c r="Y446" s="4"/>
      <c r="Z446" s="4"/>
    </row>
    <row r="447">
      <c r="A447" s="51"/>
      <c r="B447" s="47"/>
      <c r="C447" s="47"/>
      <c r="D447" s="47"/>
      <c r="E447" s="4"/>
      <c r="F447" s="4"/>
      <c r="G447" s="4"/>
      <c r="H447" s="4"/>
      <c r="I447" s="4"/>
      <c r="J447" s="4"/>
      <c r="K447" s="4"/>
      <c r="L447" s="4"/>
      <c r="M447" s="4"/>
      <c r="N447" s="4"/>
      <c r="O447" s="4"/>
      <c r="P447" s="4"/>
      <c r="Q447" s="4"/>
      <c r="R447" s="4"/>
      <c r="S447" s="4"/>
      <c r="T447" s="4"/>
      <c r="U447" s="4"/>
      <c r="V447" s="4"/>
      <c r="W447" s="4"/>
      <c r="X447" s="4"/>
      <c r="Y447" s="4"/>
      <c r="Z447" s="4"/>
    </row>
    <row r="448">
      <c r="A448" s="51"/>
      <c r="B448" s="47"/>
      <c r="C448" s="47"/>
      <c r="D448" s="47"/>
      <c r="E448" s="4"/>
      <c r="F448" s="4"/>
      <c r="G448" s="4"/>
      <c r="H448" s="4"/>
      <c r="I448" s="4"/>
      <c r="J448" s="4"/>
      <c r="K448" s="4"/>
      <c r="L448" s="4"/>
      <c r="M448" s="4"/>
      <c r="N448" s="4"/>
      <c r="O448" s="4"/>
      <c r="P448" s="4"/>
      <c r="Q448" s="4"/>
      <c r="R448" s="4"/>
      <c r="S448" s="4"/>
      <c r="T448" s="4"/>
      <c r="U448" s="4"/>
      <c r="V448" s="4"/>
      <c r="W448" s="4"/>
      <c r="X448" s="4"/>
      <c r="Y448" s="4"/>
      <c r="Z448" s="4"/>
    </row>
    <row r="449">
      <c r="A449" s="51"/>
      <c r="B449" s="47"/>
      <c r="C449" s="47"/>
      <c r="D449" s="47"/>
      <c r="E449" s="4"/>
      <c r="F449" s="4"/>
      <c r="G449" s="4"/>
      <c r="H449" s="4"/>
      <c r="I449" s="4"/>
      <c r="J449" s="4"/>
      <c r="K449" s="4"/>
      <c r="L449" s="4"/>
      <c r="M449" s="4"/>
      <c r="N449" s="4"/>
      <c r="O449" s="4"/>
      <c r="P449" s="4"/>
      <c r="Q449" s="4"/>
      <c r="R449" s="4"/>
      <c r="S449" s="4"/>
      <c r="T449" s="4"/>
      <c r="U449" s="4"/>
      <c r="V449" s="4"/>
      <c r="W449" s="4"/>
      <c r="X449" s="4"/>
      <c r="Y449" s="4"/>
      <c r="Z449" s="4"/>
    </row>
    <row r="450">
      <c r="A450" s="51"/>
      <c r="B450" s="47"/>
      <c r="C450" s="47"/>
      <c r="D450" s="47"/>
      <c r="E450" s="4"/>
      <c r="F450" s="4"/>
      <c r="G450" s="4"/>
      <c r="H450" s="4"/>
      <c r="I450" s="4"/>
      <c r="J450" s="4"/>
      <c r="K450" s="4"/>
      <c r="L450" s="4"/>
      <c r="M450" s="4"/>
      <c r="N450" s="4"/>
      <c r="O450" s="4"/>
      <c r="P450" s="4"/>
      <c r="Q450" s="4"/>
      <c r="R450" s="4"/>
      <c r="S450" s="4"/>
      <c r="T450" s="4"/>
      <c r="U450" s="4"/>
      <c r="V450" s="4"/>
      <c r="W450" s="4"/>
      <c r="X450" s="4"/>
      <c r="Y450" s="4"/>
      <c r="Z450" s="4"/>
    </row>
    <row r="451">
      <c r="A451" s="51"/>
      <c r="B451" s="47"/>
      <c r="C451" s="47"/>
      <c r="D451" s="47"/>
      <c r="E451" s="4"/>
      <c r="F451" s="4"/>
      <c r="G451" s="4"/>
      <c r="H451" s="4"/>
      <c r="I451" s="4"/>
      <c r="J451" s="4"/>
      <c r="K451" s="4"/>
      <c r="L451" s="4"/>
      <c r="M451" s="4"/>
      <c r="N451" s="4"/>
      <c r="O451" s="4"/>
      <c r="P451" s="4"/>
      <c r="Q451" s="4"/>
      <c r="R451" s="4"/>
      <c r="S451" s="4"/>
      <c r="T451" s="4"/>
      <c r="U451" s="4"/>
      <c r="V451" s="4"/>
      <c r="W451" s="4"/>
      <c r="X451" s="4"/>
      <c r="Y451" s="4"/>
      <c r="Z451" s="4"/>
    </row>
    <row r="452">
      <c r="A452" s="51"/>
      <c r="B452" s="47"/>
      <c r="C452" s="47"/>
      <c r="D452" s="47"/>
      <c r="E452" s="4"/>
      <c r="F452" s="4"/>
      <c r="G452" s="4"/>
      <c r="H452" s="4"/>
      <c r="I452" s="4"/>
      <c r="J452" s="4"/>
      <c r="K452" s="4"/>
      <c r="L452" s="4"/>
      <c r="M452" s="4"/>
      <c r="N452" s="4"/>
      <c r="O452" s="4"/>
      <c r="P452" s="4"/>
      <c r="Q452" s="4"/>
      <c r="R452" s="4"/>
      <c r="S452" s="4"/>
      <c r="T452" s="4"/>
      <c r="U452" s="4"/>
      <c r="V452" s="4"/>
      <c r="W452" s="4"/>
      <c r="X452" s="4"/>
      <c r="Y452" s="4"/>
      <c r="Z452" s="4"/>
    </row>
    <row r="453">
      <c r="A453" s="51"/>
      <c r="B453" s="47"/>
      <c r="C453" s="47"/>
      <c r="D453" s="47"/>
      <c r="E453" s="4"/>
      <c r="F453" s="4"/>
      <c r="G453" s="4"/>
      <c r="H453" s="4"/>
      <c r="I453" s="4"/>
      <c r="J453" s="4"/>
      <c r="K453" s="4"/>
      <c r="L453" s="4"/>
      <c r="M453" s="4"/>
      <c r="N453" s="4"/>
      <c r="O453" s="4"/>
      <c r="P453" s="4"/>
      <c r="Q453" s="4"/>
      <c r="R453" s="4"/>
      <c r="S453" s="4"/>
      <c r="T453" s="4"/>
      <c r="U453" s="4"/>
      <c r="V453" s="4"/>
      <c r="W453" s="4"/>
      <c r="X453" s="4"/>
      <c r="Y453" s="4"/>
      <c r="Z453" s="4"/>
    </row>
    <row r="454">
      <c r="A454" s="51"/>
      <c r="B454" s="47"/>
      <c r="C454" s="47"/>
      <c r="D454" s="47"/>
      <c r="E454" s="4"/>
      <c r="F454" s="4"/>
      <c r="G454" s="4"/>
      <c r="H454" s="4"/>
      <c r="I454" s="4"/>
      <c r="J454" s="4"/>
      <c r="K454" s="4"/>
      <c r="L454" s="4"/>
      <c r="M454" s="4"/>
      <c r="N454" s="4"/>
      <c r="O454" s="4"/>
      <c r="P454" s="4"/>
      <c r="Q454" s="4"/>
      <c r="R454" s="4"/>
      <c r="S454" s="4"/>
      <c r="T454" s="4"/>
      <c r="U454" s="4"/>
      <c r="V454" s="4"/>
      <c r="W454" s="4"/>
      <c r="X454" s="4"/>
      <c r="Y454" s="4"/>
      <c r="Z454" s="4"/>
    </row>
    <row r="455">
      <c r="A455" s="51"/>
      <c r="B455" s="47"/>
      <c r="C455" s="47"/>
      <c r="D455" s="47"/>
      <c r="E455" s="4"/>
      <c r="F455" s="4"/>
      <c r="G455" s="4"/>
      <c r="H455" s="4"/>
      <c r="I455" s="4"/>
      <c r="J455" s="4"/>
      <c r="K455" s="4"/>
      <c r="L455" s="4"/>
      <c r="M455" s="4"/>
      <c r="N455" s="4"/>
      <c r="O455" s="4"/>
      <c r="P455" s="4"/>
      <c r="Q455" s="4"/>
      <c r="R455" s="4"/>
      <c r="S455" s="4"/>
      <c r="T455" s="4"/>
      <c r="U455" s="4"/>
      <c r="V455" s="4"/>
      <c r="W455" s="4"/>
      <c r="X455" s="4"/>
      <c r="Y455" s="4"/>
      <c r="Z455" s="4"/>
    </row>
    <row r="456">
      <c r="A456" s="51"/>
      <c r="B456" s="47"/>
      <c r="C456" s="47"/>
      <c r="D456" s="47"/>
      <c r="E456" s="4"/>
      <c r="F456" s="4"/>
      <c r="G456" s="4"/>
      <c r="H456" s="4"/>
      <c r="I456" s="4"/>
      <c r="J456" s="4"/>
      <c r="K456" s="4"/>
      <c r="L456" s="4"/>
      <c r="M456" s="4"/>
      <c r="N456" s="4"/>
      <c r="O456" s="4"/>
      <c r="P456" s="4"/>
      <c r="Q456" s="4"/>
      <c r="R456" s="4"/>
      <c r="S456" s="4"/>
      <c r="T456" s="4"/>
      <c r="U456" s="4"/>
      <c r="V456" s="4"/>
      <c r="W456" s="4"/>
      <c r="X456" s="4"/>
      <c r="Y456" s="4"/>
      <c r="Z456" s="4"/>
    </row>
    <row r="457">
      <c r="A457" s="51"/>
      <c r="B457" s="47"/>
      <c r="C457" s="47"/>
      <c r="D457" s="47"/>
      <c r="E457" s="4"/>
      <c r="F457" s="4"/>
      <c r="G457" s="4"/>
      <c r="H457" s="4"/>
      <c r="I457" s="4"/>
      <c r="J457" s="4"/>
      <c r="K457" s="4"/>
      <c r="L457" s="4"/>
      <c r="M457" s="4"/>
      <c r="N457" s="4"/>
      <c r="O457" s="4"/>
      <c r="P457" s="4"/>
      <c r="Q457" s="4"/>
      <c r="R457" s="4"/>
      <c r="S457" s="4"/>
      <c r="T457" s="4"/>
      <c r="U457" s="4"/>
      <c r="V457" s="4"/>
      <c r="W457" s="4"/>
      <c r="X457" s="4"/>
      <c r="Y457" s="4"/>
      <c r="Z457" s="4"/>
    </row>
    <row r="458">
      <c r="A458" s="51"/>
      <c r="B458" s="47"/>
      <c r="C458" s="47"/>
      <c r="D458" s="47"/>
      <c r="E458" s="4"/>
      <c r="F458" s="4"/>
      <c r="G458" s="4"/>
      <c r="H458" s="4"/>
      <c r="I458" s="4"/>
      <c r="J458" s="4"/>
      <c r="K458" s="4"/>
      <c r="L458" s="4"/>
      <c r="M458" s="4"/>
      <c r="N458" s="4"/>
      <c r="O458" s="4"/>
      <c r="P458" s="4"/>
      <c r="Q458" s="4"/>
      <c r="R458" s="4"/>
      <c r="S458" s="4"/>
      <c r="T458" s="4"/>
      <c r="U458" s="4"/>
      <c r="V458" s="4"/>
      <c r="W458" s="4"/>
      <c r="X458" s="4"/>
      <c r="Y458" s="4"/>
      <c r="Z458" s="4"/>
    </row>
    <row r="459">
      <c r="A459" s="51"/>
      <c r="B459" s="47"/>
      <c r="C459" s="47"/>
      <c r="D459" s="47"/>
      <c r="E459" s="4"/>
      <c r="F459" s="4"/>
      <c r="G459" s="4"/>
      <c r="H459" s="4"/>
      <c r="I459" s="4"/>
      <c r="J459" s="4"/>
      <c r="K459" s="4"/>
      <c r="L459" s="4"/>
      <c r="M459" s="4"/>
      <c r="N459" s="4"/>
      <c r="O459" s="4"/>
      <c r="P459" s="4"/>
      <c r="Q459" s="4"/>
      <c r="R459" s="4"/>
      <c r="S459" s="4"/>
      <c r="T459" s="4"/>
      <c r="U459" s="4"/>
      <c r="V459" s="4"/>
      <c r="W459" s="4"/>
      <c r="X459" s="4"/>
      <c r="Y459" s="4"/>
      <c r="Z459" s="4"/>
    </row>
    <row r="460">
      <c r="A460" s="51"/>
      <c r="B460" s="47"/>
      <c r="C460" s="47"/>
      <c r="D460" s="47"/>
      <c r="E460" s="4"/>
      <c r="F460" s="4"/>
      <c r="G460" s="4"/>
      <c r="H460" s="4"/>
      <c r="I460" s="4"/>
      <c r="J460" s="4"/>
      <c r="K460" s="4"/>
      <c r="L460" s="4"/>
      <c r="M460" s="4"/>
      <c r="N460" s="4"/>
      <c r="O460" s="4"/>
      <c r="P460" s="4"/>
      <c r="Q460" s="4"/>
      <c r="R460" s="4"/>
      <c r="S460" s="4"/>
      <c r="T460" s="4"/>
      <c r="U460" s="4"/>
      <c r="V460" s="4"/>
      <c r="W460" s="4"/>
      <c r="X460" s="4"/>
      <c r="Y460" s="4"/>
      <c r="Z460" s="4"/>
    </row>
    <row r="461">
      <c r="A461" s="51"/>
      <c r="B461" s="47"/>
      <c r="C461" s="47"/>
      <c r="D461" s="47"/>
      <c r="E461" s="4"/>
      <c r="F461" s="4"/>
      <c r="G461" s="4"/>
      <c r="H461" s="4"/>
      <c r="I461" s="4"/>
      <c r="J461" s="4"/>
      <c r="K461" s="4"/>
      <c r="L461" s="4"/>
      <c r="M461" s="4"/>
      <c r="N461" s="4"/>
      <c r="O461" s="4"/>
      <c r="P461" s="4"/>
      <c r="Q461" s="4"/>
      <c r="R461" s="4"/>
      <c r="S461" s="4"/>
      <c r="T461" s="4"/>
      <c r="U461" s="4"/>
      <c r="V461" s="4"/>
      <c r="W461" s="4"/>
      <c r="X461" s="4"/>
      <c r="Y461" s="4"/>
      <c r="Z461" s="4"/>
    </row>
    <row r="462">
      <c r="A462" s="51"/>
      <c r="B462" s="47"/>
      <c r="C462" s="47"/>
      <c r="D462" s="47"/>
      <c r="E462" s="4"/>
      <c r="F462" s="4"/>
      <c r="G462" s="4"/>
      <c r="H462" s="4"/>
      <c r="I462" s="4"/>
      <c r="J462" s="4"/>
      <c r="K462" s="4"/>
      <c r="L462" s="4"/>
      <c r="M462" s="4"/>
      <c r="N462" s="4"/>
      <c r="O462" s="4"/>
      <c r="P462" s="4"/>
      <c r="Q462" s="4"/>
      <c r="R462" s="4"/>
      <c r="S462" s="4"/>
      <c r="T462" s="4"/>
      <c r="U462" s="4"/>
      <c r="V462" s="4"/>
      <c r="W462" s="4"/>
      <c r="X462" s="4"/>
      <c r="Y462" s="4"/>
      <c r="Z462" s="4"/>
    </row>
    <row r="463">
      <c r="A463" s="51"/>
      <c r="B463" s="47"/>
      <c r="C463" s="47"/>
      <c r="D463" s="47"/>
      <c r="E463" s="4"/>
      <c r="F463" s="4"/>
      <c r="G463" s="4"/>
      <c r="H463" s="4"/>
      <c r="I463" s="4"/>
      <c r="J463" s="4"/>
      <c r="K463" s="4"/>
      <c r="L463" s="4"/>
      <c r="M463" s="4"/>
      <c r="N463" s="4"/>
      <c r="O463" s="4"/>
      <c r="P463" s="4"/>
      <c r="Q463" s="4"/>
      <c r="R463" s="4"/>
      <c r="S463" s="4"/>
      <c r="T463" s="4"/>
      <c r="U463" s="4"/>
      <c r="V463" s="4"/>
      <c r="W463" s="4"/>
      <c r="X463" s="4"/>
      <c r="Y463" s="4"/>
      <c r="Z463" s="4"/>
    </row>
    <row r="464">
      <c r="A464" s="51"/>
      <c r="B464" s="47"/>
      <c r="C464" s="47"/>
      <c r="D464" s="47"/>
      <c r="E464" s="4"/>
      <c r="F464" s="4"/>
      <c r="G464" s="4"/>
      <c r="H464" s="4"/>
      <c r="I464" s="4"/>
      <c r="J464" s="4"/>
      <c r="K464" s="4"/>
      <c r="L464" s="4"/>
      <c r="M464" s="4"/>
      <c r="N464" s="4"/>
      <c r="O464" s="4"/>
      <c r="P464" s="4"/>
      <c r="Q464" s="4"/>
      <c r="R464" s="4"/>
      <c r="S464" s="4"/>
      <c r="T464" s="4"/>
      <c r="U464" s="4"/>
      <c r="V464" s="4"/>
      <c r="W464" s="4"/>
      <c r="X464" s="4"/>
      <c r="Y464" s="4"/>
      <c r="Z464" s="4"/>
    </row>
    <row r="465">
      <c r="A465" s="51"/>
      <c r="B465" s="47"/>
      <c r="C465" s="47"/>
      <c r="D465" s="47"/>
      <c r="E465" s="4"/>
      <c r="F465" s="4"/>
      <c r="G465" s="4"/>
      <c r="H465" s="4"/>
      <c r="I465" s="4"/>
      <c r="J465" s="4"/>
      <c r="K465" s="4"/>
      <c r="L465" s="4"/>
      <c r="M465" s="4"/>
      <c r="N465" s="4"/>
      <c r="O465" s="4"/>
      <c r="P465" s="4"/>
      <c r="Q465" s="4"/>
      <c r="R465" s="4"/>
      <c r="S465" s="4"/>
      <c r="T465" s="4"/>
      <c r="U465" s="4"/>
      <c r="V465" s="4"/>
      <c r="W465" s="4"/>
      <c r="X465" s="4"/>
      <c r="Y465" s="4"/>
      <c r="Z465" s="4"/>
    </row>
    <row r="466">
      <c r="A466" s="51"/>
      <c r="B466" s="47"/>
      <c r="C466" s="47"/>
      <c r="D466" s="47"/>
      <c r="E466" s="4"/>
      <c r="F466" s="4"/>
      <c r="G466" s="4"/>
      <c r="H466" s="4"/>
      <c r="I466" s="4"/>
      <c r="J466" s="4"/>
      <c r="K466" s="4"/>
      <c r="L466" s="4"/>
      <c r="M466" s="4"/>
      <c r="N466" s="4"/>
      <c r="O466" s="4"/>
      <c r="P466" s="4"/>
      <c r="Q466" s="4"/>
      <c r="R466" s="4"/>
      <c r="S466" s="4"/>
      <c r="T466" s="4"/>
      <c r="U466" s="4"/>
      <c r="V466" s="4"/>
      <c r="W466" s="4"/>
      <c r="X466" s="4"/>
      <c r="Y466" s="4"/>
      <c r="Z466" s="4"/>
    </row>
    <row r="467">
      <c r="A467" s="51"/>
      <c r="B467" s="47"/>
      <c r="C467" s="47"/>
      <c r="D467" s="47"/>
      <c r="E467" s="4"/>
      <c r="F467" s="4"/>
      <c r="G467" s="4"/>
      <c r="H467" s="4"/>
      <c r="I467" s="4"/>
      <c r="J467" s="4"/>
      <c r="K467" s="4"/>
      <c r="L467" s="4"/>
      <c r="M467" s="4"/>
      <c r="N467" s="4"/>
      <c r="O467" s="4"/>
      <c r="P467" s="4"/>
      <c r="Q467" s="4"/>
      <c r="R467" s="4"/>
      <c r="S467" s="4"/>
      <c r="T467" s="4"/>
      <c r="U467" s="4"/>
      <c r="V467" s="4"/>
      <c r="W467" s="4"/>
      <c r="X467" s="4"/>
      <c r="Y467" s="4"/>
      <c r="Z467" s="4"/>
    </row>
    <row r="468">
      <c r="A468" s="51"/>
      <c r="B468" s="47"/>
      <c r="C468" s="47"/>
      <c r="D468" s="47"/>
      <c r="E468" s="4"/>
      <c r="F468" s="4"/>
      <c r="G468" s="4"/>
      <c r="H468" s="4"/>
      <c r="I468" s="4"/>
      <c r="J468" s="4"/>
      <c r="K468" s="4"/>
      <c r="L468" s="4"/>
      <c r="M468" s="4"/>
      <c r="N468" s="4"/>
      <c r="O468" s="4"/>
      <c r="P468" s="4"/>
      <c r="Q468" s="4"/>
      <c r="R468" s="4"/>
      <c r="S468" s="4"/>
      <c r="T468" s="4"/>
      <c r="U468" s="4"/>
      <c r="V468" s="4"/>
      <c r="W468" s="4"/>
      <c r="X468" s="4"/>
      <c r="Y468" s="4"/>
      <c r="Z468" s="4"/>
    </row>
    <row r="469">
      <c r="A469" s="51"/>
      <c r="B469" s="47"/>
      <c r="C469" s="47"/>
      <c r="D469" s="47"/>
      <c r="E469" s="4"/>
      <c r="F469" s="4"/>
      <c r="G469" s="4"/>
      <c r="H469" s="4"/>
      <c r="I469" s="4"/>
      <c r="J469" s="4"/>
      <c r="K469" s="4"/>
      <c r="L469" s="4"/>
      <c r="M469" s="4"/>
      <c r="N469" s="4"/>
      <c r="O469" s="4"/>
      <c r="P469" s="4"/>
      <c r="Q469" s="4"/>
      <c r="R469" s="4"/>
      <c r="S469" s="4"/>
      <c r="T469" s="4"/>
      <c r="U469" s="4"/>
      <c r="V469" s="4"/>
      <c r="W469" s="4"/>
      <c r="X469" s="4"/>
      <c r="Y469" s="4"/>
      <c r="Z469" s="4"/>
    </row>
    <row r="470">
      <c r="A470" s="51"/>
      <c r="B470" s="47"/>
      <c r="C470" s="47"/>
      <c r="D470" s="47"/>
      <c r="E470" s="4"/>
      <c r="F470" s="4"/>
      <c r="G470" s="4"/>
      <c r="H470" s="4"/>
      <c r="I470" s="4"/>
      <c r="J470" s="4"/>
      <c r="K470" s="4"/>
      <c r="L470" s="4"/>
      <c r="M470" s="4"/>
      <c r="N470" s="4"/>
      <c r="O470" s="4"/>
      <c r="P470" s="4"/>
      <c r="Q470" s="4"/>
      <c r="R470" s="4"/>
      <c r="S470" s="4"/>
      <c r="T470" s="4"/>
      <c r="U470" s="4"/>
      <c r="V470" s="4"/>
      <c r="W470" s="4"/>
      <c r="X470" s="4"/>
      <c r="Y470" s="4"/>
      <c r="Z470" s="4"/>
    </row>
    <row r="471">
      <c r="A471" s="51"/>
      <c r="B471" s="47"/>
      <c r="C471" s="47"/>
      <c r="D471" s="47"/>
      <c r="E471" s="4"/>
      <c r="F471" s="4"/>
      <c r="G471" s="4"/>
      <c r="H471" s="4"/>
      <c r="I471" s="4"/>
      <c r="J471" s="4"/>
      <c r="K471" s="4"/>
      <c r="L471" s="4"/>
      <c r="M471" s="4"/>
      <c r="N471" s="4"/>
      <c r="O471" s="4"/>
      <c r="P471" s="4"/>
      <c r="Q471" s="4"/>
      <c r="R471" s="4"/>
      <c r="S471" s="4"/>
      <c r="T471" s="4"/>
      <c r="U471" s="4"/>
      <c r="V471" s="4"/>
      <c r="W471" s="4"/>
      <c r="X471" s="4"/>
      <c r="Y471" s="4"/>
      <c r="Z471" s="4"/>
    </row>
    <row r="472">
      <c r="A472" s="51"/>
      <c r="B472" s="47"/>
      <c r="C472" s="47"/>
      <c r="D472" s="47"/>
      <c r="E472" s="4"/>
      <c r="F472" s="4"/>
      <c r="G472" s="4"/>
      <c r="H472" s="4"/>
      <c r="I472" s="4"/>
      <c r="J472" s="4"/>
      <c r="K472" s="4"/>
      <c r="L472" s="4"/>
      <c r="M472" s="4"/>
      <c r="N472" s="4"/>
      <c r="O472" s="4"/>
      <c r="P472" s="4"/>
      <c r="Q472" s="4"/>
      <c r="R472" s="4"/>
      <c r="S472" s="4"/>
      <c r="T472" s="4"/>
      <c r="U472" s="4"/>
      <c r="V472" s="4"/>
      <c r="W472" s="4"/>
      <c r="X472" s="4"/>
      <c r="Y472" s="4"/>
      <c r="Z472" s="4"/>
    </row>
    <row r="473">
      <c r="A473" s="51"/>
      <c r="B473" s="47"/>
      <c r="C473" s="47"/>
      <c r="D473" s="47"/>
      <c r="E473" s="4"/>
      <c r="F473" s="4"/>
      <c r="G473" s="4"/>
      <c r="H473" s="4"/>
      <c r="I473" s="4"/>
      <c r="J473" s="4"/>
      <c r="K473" s="4"/>
      <c r="L473" s="4"/>
      <c r="M473" s="4"/>
      <c r="N473" s="4"/>
      <c r="O473" s="4"/>
      <c r="P473" s="4"/>
      <c r="Q473" s="4"/>
      <c r="R473" s="4"/>
      <c r="S473" s="4"/>
      <c r="T473" s="4"/>
      <c r="U473" s="4"/>
      <c r="V473" s="4"/>
      <c r="W473" s="4"/>
      <c r="X473" s="4"/>
      <c r="Y473" s="4"/>
      <c r="Z473" s="4"/>
    </row>
    <row r="474">
      <c r="A474" s="51"/>
      <c r="B474" s="47"/>
      <c r="C474" s="47"/>
      <c r="D474" s="47"/>
      <c r="E474" s="4"/>
      <c r="F474" s="4"/>
      <c r="G474" s="4"/>
      <c r="H474" s="4"/>
      <c r="I474" s="4"/>
      <c r="J474" s="4"/>
      <c r="K474" s="4"/>
      <c r="L474" s="4"/>
      <c r="M474" s="4"/>
      <c r="N474" s="4"/>
      <c r="O474" s="4"/>
      <c r="P474" s="4"/>
      <c r="Q474" s="4"/>
      <c r="R474" s="4"/>
      <c r="S474" s="4"/>
      <c r="T474" s="4"/>
      <c r="U474" s="4"/>
      <c r="V474" s="4"/>
      <c r="W474" s="4"/>
      <c r="X474" s="4"/>
      <c r="Y474" s="4"/>
      <c r="Z474" s="4"/>
    </row>
    <row r="475">
      <c r="A475" s="51"/>
      <c r="B475" s="47"/>
      <c r="C475" s="47"/>
      <c r="D475" s="47"/>
      <c r="E475" s="4"/>
      <c r="F475" s="4"/>
      <c r="G475" s="4"/>
      <c r="H475" s="4"/>
      <c r="I475" s="4"/>
      <c r="J475" s="4"/>
      <c r="K475" s="4"/>
      <c r="L475" s="4"/>
      <c r="M475" s="4"/>
      <c r="N475" s="4"/>
      <c r="O475" s="4"/>
      <c r="P475" s="4"/>
      <c r="Q475" s="4"/>
      <c r="R475" s="4"/>
      <c r="S475" s="4"/>
      <c r="T475" s="4"/>
      <c r="U475" s="4"/>
      <c r="V475" s="4"/>
      <c r="W475" s="4"/>
      <c r="X475" s="4"/>
      <c r="Y475" s="4"/>
      <c r="Z475" s="4"/>
    </row>
    <row r="476">
      <c r="A476" s="51"/>
      <c r="B476" s="47"/>
      <c r="C476" s="47"/>
      <c r="D476" s="47"/>
      <c r="E476" s="4"/>
      <c r="F476" s="4"/>
      <c r="G476" s="4"/>
      <c r="H476" s="4"/>
      <c r="I476" s="4"/>
      <c r="J476" s="4"/>
      <c r="K476" s="4"/>
      <c r="L476" s="4"/>
      <c r="M476" s="4"/>
      <c r="N476" s="4"/>
      <c r="O476" s="4"/>
      <c r="P476" s="4"/>
      <c r="Q476" s="4"/>
      <c r="R476" s="4"/>
      <c r="S476" s="4"/>
      <c r="T476" s="4"/>
      <c r="U476" s="4"/>
      <c r="V476" s="4"/>
      <c r="W476" s="4"/>
      <c r="X476" s="4"/>
      <c r="Y476" s="4"/>
      <c r="Z476" s="4"/>
    </row>
    <row r="477">
      <c r="A477" s="51"/>
      <c r="B477" s="47"/>
      <c r="C477" s="47"/>
      <c r="D477" s="47"/>
      <c r="E477" s="4"/>
      <c r="F477" s="4"/>
      <c r="G477" s="4"/>
      <c r="H477" s="4"/>
      <c r="I477" s="4"/>
      <c r="J477" s="4"/>
      <c r="K477" s="4"/>
      <c r="L477" s="4"/>
      <c r="M477" s="4"/>
      <c r="N477" s="4"/>
      <c r="O477" s="4"/>
      <c r="P477" s="4"/>
      <c r="Q477" s="4"/>
      <c r="R477" s="4"/>
      <c r="S477" s="4"/>
      <c r="T477" s="4"/>
      <c r="U477" s="4"/>
      <c r="V477" s="4"/>
      <c r="W477" s="4"/>
      <c r="X477" s="4"/>
      <c r="Y477" s="4"/>
      <c r="Z477" s="4"/>
    </row>
    <row r="478">
      <c r="A478" s="51"/>
      <c r="B478" s="47"/>
      <c r="C478" s="47"/>
      <c r="D478" s="47"/>
      <c r="E478" s="4"/>
      <c r="F478" s="4"/>
      <c r="G478" s="4"/>
      <c r="H478" s="4"/>
      <c r="I478" s="4"/>
      <c r="J478" s="4"/>
      <c r="K478" s="4"/>
      <c r="L478" s="4"/>
      <c r="M478" s="4"/>
      <c r="N478" s="4"/>
      <c r="O478" s="4"/>
      <c r="P478" s="4"/>
      <c r="Q478" s="4"/>
      <c r="R478" s="4"/>
      <c r="S478" s="4"/>
      <c r="T478" s="4"/>
      <c r="U478" s="4"/>
      <c r="V478" s="4"/>
      <c r="W478" s="4"/>
      <c r="X478" s="4"/>
      <c r="Y478" s="4"/>
      <c r="Z478" s="4"/>
    </row>
    <row r="479">
      <c r="A479" s="51"/>
      <c r="B479" s="47"/>
      <c r="C479" s="47"/>
      <c r="D479" s="47"/>
      <c r="E479" s="4"/>
      <c r="F479" s="4"/>
      <c r="G479" s="4"/>
      <c r="H479" s="4"/>
      <c r="I479" s="4"/>
      <c r="J479" s="4"/>
      <c r="K479" s="4"/>
      <c r="L479" s="4"/>
      <c r="M479" s="4"/>
      <c r="N479" s="4"/>
      <c r="O479" s="4"/>
      <c r="P479" s="4"/>
      <c r="Q479" s="4"/>
      <c r="R479" s="4"/>
      <c r="S479" s="4"/>
      <c r="T479" s="4"/>
      <c r="U479" s="4"/>
      <c r="V479" s="4"/>
      <c r="W479" s="4"/>
      <c r="X479" s="4"/>
      <c r="Y479" s="4"/>
      <c r="Z479" s="4"/>
    </row>
    <row r="480">
      <c r="A480" s="51"/>
      <c r="B480" s="47"/>
      <c r="C480" s="47"/>
      <c r="D480" s="47"/>
      <c r="E480" s="4"/>
      <c r="F480" s="4"/>
      <c r="G480" s="4"/>
      <c r="H480" s="4"/>
      <c r="I480" s="4"/>
      <c r="J480" s="4"/>
      <c r="K480" s="4"/>
      <c r="L480" s="4"/>
      <c r="M480" s="4"/>
      <c r="N480" s="4"/>
      <c r="O480" s="4"/>
      <c r="P480" s="4"/>
      <c r="Q480" s="4"/>
      <c r="R480" s="4"/>
      <c r="S480" s="4"/>
      <c r="T480" s="4"/>
      <c r="U480" s="4"/>
      <c r="V480" s="4"/>
      <c r="W480" s="4"/>
      <c r="X480" s="4"/>
      <c r="Y480" s="4"/>
      <c r="Z480" s="4"/>
    </row>
    <row r="481">
      <c r="A481" s="51"/>
      <c r="B481" s="47"/>
      <c r="C481" s="47"/>
      <c r="D481" s="47"/>
      <c r="E481" s="4"/>
      <c r="F481" s="4"/>
      <c r="G481" s="4"/>
      <c r="H481" s="4"/>
      <c r="I481" s="4"/>
      <c r="J481" s="4"/>
      <c r="K481" s="4"/>
      <c r="L481" s="4"/>
      <c r="M481" s="4"/>
      <c r="N481" s="4"/>
      <c r="O481" s="4"/>
      <c r="P481" s="4"/>
      <c r="Q481" s="4"/>
      <c r="R481" s="4"/>
      <c r="S481" s="4"/>
      <c r="T481" s="4"/>
      <c r="U481" s="4"/>
      <c r="V481" s="4"/>
      <c r="W481" s="4"/>
      <c r="X481" s="4"/>
      <c r="Y481" s="4"/>
      <c r="Z481" s="4"/>
    </row>
    <row r="482">
      <c r="A482" s="51"/>
      <c r="B482" s="47"/>
      <c r="C482" s="47"/>
      <c r="D482" s="47"/>
      <c r="E482" s="4"/>
      <c r="F482" s="4"/>
      <c r="G482" s="4"/>
      <c r="H482" s="4"/>
      <c r="I482" s="4"/>
      <c r="J482" s="4"/>
      <c r="K482" s="4"/>
      <c r="L482" s="4"/>
      <c r="M482" s="4"/>
      <c r="N482" s="4"/>
      <c r="O482" s="4"/>
      <c r="P482" s="4"/>
      <c r="Q482" s="4"/>
      <c r="R482" s="4"/>
      <c r="S482" s="4"/>
      <c r="T482" s="4"/>
      <c r="U482" s="4"/>
      <c r="V482" s="4"/>
      <c r="W482" s="4"/>
      <c r="X482" s="4"/>
      <c r="Y482" s="4"/>
      <c r="Z482" s="4"/>
    </row>
    <row r="483">
      <c r="A483" s="51"/>
      <c r="B483" s="47"/>
      <c r="C483" s="47"/>
      <c r="D483" s="47"/>
      <c r="E483" s="4"/>
      <c r="F483" s="4"/>
      <c r="G483" s="4"/>
      <c r="H483" s="4"/>
      <c r="I483" s="4"/>
      <c r="J483" s="4"/>
      <c r="K483" s="4"/>
      <c r="L483" s="4"/>
      <c r="M483" s="4"/>
      <c r="N483" s="4"/>
      <c r="O483" s="4"/>
      <c r="P483" s="4"/>
      <c r="Q483" s="4"/>
      <c r="R483" s="4"/>
      <c r="S483" s="4"/>
      <c r="T483" s="4"/>
      <c r="U483" s="4"/>
      <c r="V483" s="4"/>
      <c r="W483" s="4"/>
      <c r="X483" s="4"/>
      <c r="Y483" s="4"/>
      <c r="Z483" s="4"/>
    </row>
    <row r="484">
      <c r="A484" s="51"/>
      <c r="B484" s="47"/>
      <c r="C484" s="47"/>
      <c r="D484" s="47"/>
      <c r="E484" s="4"/>
      <c r="F484" s="4"/>
      <c r="G484" s="4"/>
      <c r="H484" s="4"/>
      <c r="I484" s="4"/>
      <c r="J484" s="4"/>
      <c r="K484" s="4"/>
      <c r="L484" s="4"/>
      <c r="M484" s="4"/>
      <c r="N484" s="4"/>
      <c r="O484" s="4"/>
      <c r="P484" s="4"/>
      <c r="Q484" s="4"/>
      <c r="R484" s="4"/>
      <c r="S484" s="4"/>
      <c r="T484" s="4"/>
      <c r="U484" s="4"/>
      <c r="V484" s="4"/>
      <c r="W484" s="4"/>
      <c r="X484" s="4"/>
      <c r="Y484" s="4"/>
      <c r="Z484" s="4"/>
    </row>
    <row r="485">
      <c r="A485" s="51"/>
      <c r="B485" s="47"/>
      <c r="C485" s="47"/>
      <c r="D485" s="47"/>
      <c r="E485" s="4"/>
      <c r="F485" s="4"/>
      <c r="G485" s="4"/>
      <c r="H485" s="4"/>
      <c r="I485" s="4"/>
      <c r="J485" s="4"/>
      <c r="K485" s="4"/>
      <c r="L485" s="4"/>
      <c r="M485" s="4"/>
      <c r="N485" s="4"/>
      <c r="O485" s="4"/>
      <c r="P485" s="4"/>
      <c r="Q485" s="4"/>
      <c r="R485" s="4"/>
      <c r="S485" s="4"/>
      <c r="T485" s="4"/>
      <c r="U485" s="4"/>
      <c r="V485" s="4"/>
      <c r="W485" s="4"/>
      <c r="X485" s="4"/>
      <c r="Y485" s="4"/>
      <c r="Z485" s="4"/>
    </row>
    <row r="486">
      <c r="A486" s="51"/>
      <c r="B486" s="47"/>
      <c r="C486" s="47"/>
      <c r="D486" s="47"/>
      <c r="E486" s="4"/>
      <c r="F486" s="4"/>
      <c r="G486" s="4"/>
      <c r="H486" s="4"/>
      <c r="I486" s="4"/>
      <c r="J486" s="4"/>
      <c r="K486" s="4"/>
      <c r="L486" s="4"/>
      <c r="M486" s="4"/>
      <c r="N486" s="4"/>
      <c r="O486" s="4"/>
      <c r="P486" s="4"/>
      <c r="Q486" s="4"/>
      <c r="R486" s="4"/>
      <c r="S486" s="4"/>
      <c r="T486" s="4"/>
      <c r="U486" s="4"/>
      <c r="V486" s="4"/>
      <c r="W486" s="4"/>
      <c r="X486" s="4"/>
      <c r="Y486" s="4"/>
      <c r="Z486" s="4"/>
    </row>
    <row r="487">
      <c r="A487" s="51"/>
      <c r="B487" s="47"/>
      <c r="C487" s="47"/>
      <c r="D487" s="47"/>
      <c r="E487" s="4"/>
      <c r="F487" s="4"/>
      <c r="G487" s="4"/>
      <c r="H487" s="4"/>
      <c r="I487" s="4"/>
      <c r="J487" s="4"/>
      <c r="K487" s="4"/>
      <c r="L487" s="4"/>
      <c r="M487" s="4"/>
      <c r="N487" s="4"/>
      <c r="O487" s="4"/>
      <c r="P487" s="4"/>
      <c r="Q487" s="4"/>
      <c r="R487" s="4"/>
      <c r="S487" s="4"/>
      <c r="T487" s="4"/>
      <c r="U487" s="4"/>
      <c r="V487" s="4"/>
      <c r="W487" s="4"/>
      <c r="X487" s="4"/>
      <c r="Y487" s="4"/>
      <c r="Z487" s="4"/>
    </row>
    <row r="488">
      <c r="A488" s="51"/>
      <c r="B488" s="47"/>
      <c r="C488" s="47"/>
      <c r="D488" s="47"/>
      <c r="E488" s="4"/>
      <c r="F488" s="4"/>
      <c r="G488" s="4"/>
      <c r="H488" s="4"/>
      <c r="I488" s="4"/>
      <c r="J488" s="4"/>
      <c r="K488" s="4"/>
      <c r="L488" s="4"/>
      <c r="M488" s="4"/>
      <c r="N488" s="4"/>
      <c r="O488" s="4"/>
      <c r="P488" s="4"/>
      <c r="Q488" s="4"/>
      <c r="R488" s="4"/>
      <c r="S488" s="4"/>
      <c r="T488" s="4"/>
      <c r="U488" s="4"/>
      <c r="V488" s="4"/>
      <c r="W488" s="4"/>
      <c r="X488" s="4"/>
      <c r="Y488" s="4"/>
      <c r="Z488" s="4"/>
    </row>
    <row r="489">
      <c r="A489" s="51"/>
      <c r="B489" s="47"/>
      <c r="C489" s="47"/>
      <c r="D489" s="47"/>
      <c r="E489" s="4"/>
      <c r="F489" s="4"/>
      <c r="G489" s="4"/>
      <c r="H489" s="4"/>
      <c r="I489" s="4"/>
      <c r="J489" s="4"/>
      <c r="K489" s="4"/>
      <c r="L489" s="4"/>
      <c r="M489" s="4"/>
      <c r="N489" s="4"/>
      <c r="O489" s="4"/>
      <c r="P489" s="4"/>
      <c r="Q489" s="4"/>
      <c r="R489" s="4"/>
      <c r="S489" s="4"/>
      <c r="T489" s="4"/>
      <c r="U489" s="4"/>
      <c r="V489" s="4"/>
      <c r="W489" s="4"/>
      <c r="X489" s="4"/>
      <c r="Y489" s="4"/>
      <c r="Z489" s="4"/>
    </row>
    <row r="490">
      <c r="A490" s="51"/>
      <c r="B490" s="47"/>
      <c r="C490" s="47"/>
      <c r="D490" s="47"/>
      <c r="E490" s="4"/>
      <c r="F490" s="4"/>
      <c r="G490" s="4"/>
      <c r="H490" s="4"/>
      <c r="I490" s="4"/>
      <c r="J490" s="4"/>
      <c r="K490" s="4"/>
      <c r="L490" s="4"/>
      <c r="M490" s="4"/>
      <c r="N490" s="4"/>
      <c r="O490" s="4"/>
      <c r="P490" s="4"/>
      <c r="Q490" s="4"/>
      <c r="R490" s="4"/>
      <c r="S490" s="4"/>
      <c r="T490" s="4"/>
      <c r="U490" s="4"/>
      <c r="V490" s="4"/>
      <c r="W490" s="4"/>
      <c r="X490" s="4"/>
      <c r="Y490" s="4"/>
      <c r="Z490" s="4"/>
    </row>
    <row r="491">
      <c r="A491" s="51"/>
      <c r="B491" s="47"/>
      <c r="C491" s="47"/>
      <c r="D491" s="47"/>
      <c r="E491" s="4"/>
      <c r="F491" s="4"/>
      <c r="G491" s="4"/>
      <c r="H491" s="4"/>
      <c r="I491" s="4"/>
      <c r="J491" s="4"/>
      <c r="K491" s="4"/>
      <c r="L491" s="4"/>
      <c r="M491" s="4"/>
      <c r="N491" s="4"/>
      <c r="O491" s="4"/>
      <c r="P491" s="4"/>
      <c r="Q491" s="4"/>
      <c r="R491" s="4"/>
      <c r="S491" s="4"/>
      <c r="T491" s="4"/>
      <c r="U491" s="4"/>
      <c r="V491" s="4"/>
      <c r="W491" s="4"/>
      <c r="X491" s="4"/>
      <c r="Y491" s="4"/>
      <c r="Z491" s="4"/>
    </row>
    <row r="492">
      <c r="A492" s="51"/>
      <c r="B492" s="47"/>
      <c r="C492" s="47"/>
      <c r="D492" s="47"/>
      <c r="E492" s="4"/>
      <c r="F492" s="4"/>
      <c r="G492" s="4"/>
      <c r="H492" s="4"/>
      <c r="I492" s="4"/>
      <c r="J492" s="4"/>
      <c r="K492" s="4"/>
      <c r="L492" s="4"/>
      <c r="M492" s="4"/>
      <c r="N492" s="4"/>
      <c r="O492" s="4"/>
      <c r="P492" s="4"/>
      <c r="Q492" s="4"/>
      <c r="R492" s="4"/>
      <c r="S492" s="4"/>
      <c r="T492" s="4"/>
      <c r="U492" s="4"/>
      <c r="V492" s="4"/>
      <c r="W492" s="4"/>
      <c r="X492" s="4"/>
      <c r="Y492" s="4"/>
      <c r="Z492" s="4"/>
    </row>
    <row r="493">
      <c r="A493" s="51"/>
      <c r="B493" s="47"/>
      <c r="C493" s="47"/>
      <c r="D493" s="47"/>
      <c r="E493" s="4"/>
      <c r="F493" s="4"/>
      <c r="G493" s="4"/>
      <c r="H493" s="4"/>
      <c r="I493" s="4"/>
      <c r="J493" s="4"/>
      <c r="K493" s="4"/>
      <c r="L493" s="4"/>
      <c r="M493" s="4"/>
      <c r="N493" s="4"/>
      <c r="O493" s="4"/>
      <c r="P493" s="4"/>
      <c r="Q493" s="4"/>
      <c r="R493" s="4"/>
      <c r="S493" s="4"/>
      <c r="T493" s="4"/>
      <c r="U493" s="4"/>
      <c r="V493" s="4"/>
      <c r="W493" s="4"/>
      <c r="X493" s="4"/>
      <c r="Y493" s="4"/>
      <c r="Z493" s="4"/>
    </row>
    <row r="494">
      <c r="A494" s="51"/>
      <c r="B494" s="47"/>
      <c r="C494" s="47"/>
      <c r="D494" s="47"/>
      <c r="E494" s="4"/>
      <c r="F494" s="4"/>
      <c r="G494" s="4"/>
      <c r="H494" s="4"/>
      <c r="I494" s="4"/>
      <c r="J494" s="4"/>
      <c r="K494" s="4"/>
      <c r="L494" s="4"/>
      <c r="M494" s="4"/>
      <c r="N494" s="4"/>
      <c r="O494" s="4"/>
      <c r="P494" s="4"/>
      <c r="Q494" s="4"/>
      <c r="R494" s="4"/>
      <c r="S494" s="4"/>
      <c r="T494" s="4"/>
      <c r="U494" s="4"/>
      <c r="V494" s="4"/>
      <c r="W494" s="4"/>
      <c r="X494" s="4"/>
      <c r="Y494" s="4"/>
      <c r="Z494" s="4"/>
    </row>
    <row r="495">
      <c r="A495" s="51"/>
      <c r="B495" s="47"/>
      <c r="C495" s="47"/>
      <c r="D495" s="47"/>
      <c r="E495" s="4"/>
      <c r="F495" s="4"/>
      <c r="G495" s="4"/>
      <c r="H495" s="4"/>
      <c r="I495" s="4"/>
      <c r="J495" s="4"/>
      <c r="K495" s="4"/>
      <c r="L495" s="4"/>
      <c r="M495" s="4"/>
      <c r="N495" s="4"/>
      <c r="O495" s="4"/>
      <c r="P495" s="4"/>
      <c r="Q495" s="4"/>
      <c r="R495" s="4"/>
      <c r="S495" s="4"/>
      <c r="T495" s="4"/>
      <c r="U495" s="4"/>
      <c r="V495" s="4"/>
      <c r="W495" s="4"/>
      <c r="X495" s="4"/>
      <c r="Y495" s="4"/>
      <c r="Z495" s="4"/>
    </row>
    <row r="496">
      <c r="A496" s="51"/>
      <c r="B496" s="47"/>
      <c r="C496" s="47"/>
      <c r="D496" s="47"/>
      <c r="E496" s="4"/>
      <c r="F496" s="4"/>
      <c r="G496" s="4"/>
      <c r="H496" s="4"/>
      <c r="I496" s="4"/>
      <c r="J496" s="4"/>
      <c r="K496" s="4"/>
      <c r="L496" s="4"/>
      <c r="M496" s="4"/>
      <c r="N496" s="4"/>
      <c r="O496" s="4"/>
      <c r="P496" s="4"/>
      <c r="Q496" s="4"/>
      <c r="R496" s="4"/>
      <c r="S496" s="4"/>
      <c r="T496" s="4"/>
      <c r="U496" s="4"/>
      <c r="V496" s="4"/>
      <c r="W496" s="4"/>
      <c r="X496" s="4"/>
      <c r="Y496" s="4"/>
      <c r="Z496" s="4"/>
    </row>
    <row r="497">
      <c r="A497" s="51"/>
      <c r="B497" s="47"/>
      <c r="C497" s="47"/>
      <c r="D497" s="47"/>
      <c r="E497" s="4"/>
      <c r="F497" s="4"/>
      <c r="G497" s="4"/>
      <c r="H497" s="4"/>
      <c r="I497" s="4"/>
      <c r="J497" s="4"/>
      <c r="K497" s="4"/>
      <c r="L497" s="4"/>
      <c r="M497" s="4"/>
      <c r="N497" s="4"/>
      <c r="O497" s="4"/>
      <c r="P497" s="4"/>
      <c r="Q497" s="4"/>
      <c r="R497" s="4"/>
      <c r="S497" s="4"/>
      <c r="T497" s="4"/>
      <c r="U497" s="4"/>
      <c r="V497" s="4"/>
      <c r="W497" s="4"/>
      <c r="X497" s="4"/>
      <c r="Y497" s="4"/>
      <c r="Z497" s="4"/>
    </row>
    <row r="498">
      <c r="A498" s="51"/>
      <c r="B498" s="47"/>
      <c r="C498" s="47"/>
      <c r="D498" s="47"/>
      <c r="E498" s="4"/>
      <c r="F498" s="4"/>
      <c r="G498" s="4"/>
      <c r="H498" s="4"/>
      <c r="I498" s="4"/>
      <c r="J498" s="4"/>
      <c r="K498" s="4"/>
      <c r="L498" s="4"/>
      <c r="M498" s="4"/>
      <c r="N498" s="4"/>
      <c r="O498" s="4"/>
      <c r="P498" s="4"/>
      <c r="Q498" s="4"/>
      <c r="R498" s="4"/>
      <c r="S498" s="4"/>
      <c r="T498" s="4"/>
      <c r="U498" s="4"/>
      <c r="V498" s="4"/>
      <c r="W498" s="4"/>
      <c r="X498" s="4"/>
      <c r="Y498" s="4"/>
      <c r="Z498" s="4"/>
    </row>
    <row r="499">
      <c r="A499" s="51"/>
      <c r="B499" s="47"/>
      <c r="C499" s="47"/>
      <c r="D499" s="47"/>
      <c r="E499" s="4"/>
      <c r="F499" s="4"/>
      <c r="G499" s="4"/>
      <c r="H499" s="4"/>
      <c r="I499" s="4"/>
      <c r="J499" s="4"/>
      <c r="K499" s="4"/>
      <c r="L499" s="4"/>
      <c r="M499" s="4"/>
      <c r="N499" s="4"/>
      <c r="O499" s="4"/>
      <c r="P499" s="4"/>
      <c r="Q499" s="4"/>
      <c r="R499" s="4"/>
      <c r="S499" s="4"/>
      <c r="T499" s="4"/>
      <c r="U499" s="4"/>
      <c r="V499" s="4"/>
      <c r="W499" s="4"/>
      <c r="X499" s="4"/>
      <c r="Y499" s="4"/>
      <c r="Z499" s="4"/>
    </row>
    <row r="500">
      <c r="A500" s="51"/>
      <c r="B500" s="47"/>
      <c r="C500" s="47"/>
      <c r="D500" s="47"/>
      <c r="E500" s="4"/>
      <c r="F500" s="4"/>
      <c r="G500" s="4"/>
      <c r="H500" s="4"/>
      <c r="I500" s="4"/>
      <c r="J500" s="4"/>
      <c r="K500" s="4"/>
      <c r="L500" s="4"/>
      <c r="M500" s="4"/>
      <c r="N500" s="4"/>
      <c r="O500" s="4"/>
      <c r="P500" s="4"/>
      <c r="Q500" s="4"/>
      <c r="R500" s="4"/>
      <c r="S500" s="4"/>
      <c r="T500" s="4"/>
      <c r="U500" s="4"/>
      <c r="V500" s="4"/>
      <c r="W500" s="4"/>
      <c r="X500" s="4"/>
      <c r="Y500" s="4"/>
      <c r="Z500" s="4"/>
    </row>
    <row r="501">
      <c r="A501" s="51"/>
      <c r="B501" s="47"/>
      <c r="C501" s="47"/>
      <c r="D501" s="47"/>
      <c r="E501" s="4"/>
      <c r="F501" s="4"/>
      <c r="G501" s="4"/>
      <c r="H501" s="4"/>
      <c r="I501" s="4"/>
      <c r="J501" s="4"/>
      <c r="K501" s="4"/>
      <c r="L501" s="4"/>
      <c r="M501" s="4"/>
      <c r="N501" s="4"/>
      <c r="O501" s="4"/>
      <c r="P501" s="4"/>
      <c r="Q501" s="4"/>
      <c r="R501" s="4"/>
      <c r="S501" s="4"/>
      <c r="T501" s="4"/>
      <c r="U501" s="4"/>
      <c r="V501" s="4"/>
      <c r="W501" s="4"/>
      <c r="X501" s="4"/>
      <c r="Y501" s="4"/>
      <c r="Z501" s="4"/>
    </row>
    <row r="502">
      <c r="A502" s="51"/>
      <c r="B502" s="47"/>
      <c r="C502" s="47"/>
      <c r="D502" s="47"/>
      <c r="E502" s="4"/>
      <c r="F502" s="4"/>
      <c r="G502" s="4"/>
      <c r="H502" s="4"/>
      <c r="I502" s="4"/>
      <c r="J502" s="4"/>
      <c r="K502" s="4"/>
      <c r="L502" s="4"/>
      <c r="M502" s="4"/>
      <c r="N502" s="4"/>
      <c r="O502" s="4"/>
      <c r="P502" s="4"/>
      <c r="Q502" s="4"/>
      <c r="R502" s="4"/>
      <c r="S502" s="4"/>
      <c r="T502" s="4"/>
      <c r="U502" s="4"/>
      <c r="V502" s="4"/>
      <c r="W502" s="4"/>
      <c r="X502" s="4"/>
      <c r="Y502" s="4"/>
      <c r="Z502" s="4"/>
    </row>
    <row r="503">
      <c r="A503" s="51"/>
      <c r="B503" s="47"/>
      <c r="C503" s="47"/>
      <c r="D503" s="47"/>
      <c r="E503" s="4"/>
      <c r="F503" s="4"/>
      <c r="G503" s="4"/>
      <c r="H503" s="4"/>
      <c r="I503" s="4"/>
      <c r="J503" s="4"/>
      <c r="K503" s="4"/>
      <c r="L503" s="4"/>
      <c r="M503" s="4"/>
      <c r="N503" s="4"/>
      <c r="O503" s="4"/>
      <c r="P503" s="4"/>
      <c r="Q503" s="4"/>
      <c r="R503" s="4"/>
      <c r="S503" s="4"/>
      <c r="T503" s="4"/>
      <c r="U503" s="4"/>
      <c r="V503" s="4"/>
      <c r="W503" s="4"/>
      <c r="X503" s="4"/>
      <c r="Y503" s="4"/>
      <c r="Z503" s="4"/>
    </row>
    <row r="504">
      <c r="A504" s="51"/>
      <c r="B504" s="47"/>
      <c r="C504" s="47"/>
      <c r="D504" s="47"/>
      <c r="E504" s="4"/>
      <c r="F504" s="4"/>
      <c r="G504" s="4"/>
      <c r="H504" s="4"/>
      <c r="I504" s="4"/>
      <c r="J504" s="4"/>
      <c r="K504" s="4"/>
      <c r="L504" s="4"/>
      <c r="M504" s="4"/>
      <c r="N504" s="4"/>
      <c r="O504" s="4"/>
      <c r="P504" s="4"/>
      <c r="Q504" s="4"/>
      <c r="R504" s="4"/>
      <c r="S504" s="4"/>
      <c r="T504" s="4"/>
      <c r="U504" s="4"/>
      <c r="V504" s="4"/>
      <c r="W504" s="4"/>
      <c r="X504" s="4"/>
      <c r="Y504" s="4"/>
      <c r="Z504" s="4"/>
    </row>
    <row r="505">
      <c r="A505" s="51"/>
      <c r="B505" s="47"/>
      <c r="C505" s="47"/>
      <c r="D505" s="47"/>
      <c r="E505" s="4"/>
      <c r="F505" s="4"/>
      <c r="G505" s="4"/>
      <c r="H505" s="4"/>
      <c r="I505" s="4"/>
      <c r="J505" s="4"/>
      <c r="K505" s="4"/>
      <c r="L505" s="4"/>
      <c r="M505" s="4"/>
      <c r="N505" s="4"/>
      <c r="O505" s="4"/>
      <c r="P505" s="4"/>
      <c r="Q505" s="4"/>
      <c r="R505" s="4"/>
      <c r="S505" s="4"/>
      <c r="T505" s="4"/>
      <c r="U505" s="4"/>
      <c r="V505" s="4"/>
      <c r="W505" s="4"/>
      <c r="X505" s="4"/>
      <c r="Y505" s="4"/>
      <c r="Z505" s="4"/>
    </row>
    <row r="506">
      <c r="A506" s="51"/>
      <c r="B506" s="47"/>
      <c r="C506" s="47"/>
      <c r="D506" s="47"/>
      <c r="E506" s="4"/>
      <c r="F506" s="4"/>
      <c r="G506" s="4"/>
      <c r="H506" s="4"/>
      <c r="I506" s="4"/>
      <c r="J506" s="4"/>
      <c r="K506" s="4"/>
      <c r="L506" s="4"/>
      <c r="M506" s="4"/>
      <c r="N506" s="4"/>
      <c r="O506" s="4"/>
      <c r="P506" s="4"/>
      <c r="Q506" s="4"/>
      <c r="R506" s="4"/>
      <c r="S506" s="4"/>
      <c r="T506" s="4"/>
      <c r="U506" s="4"/>
      <c r="V506" s="4"/>
      <c r="W506" s="4"/>
      <c r="X506" s="4"/>
      <c r="Y506" s="4"/>
      <c r="Z506" s="4"/>
    </row>
    <row r="507">
      <c r="A507" s="51"/>
      <c r="B507" s="47"/>
      <c r="C507" s="47"/>
      <c r="D507" s="47"/>
      <c r="E507" s="4"/>
      <c r="F507" s="4"/>
      <c r="G507" s="4"/>
      <c r="H507" s="4"/>
      <c r="I507" s="4"/>
      <c r="J507" s="4"/>
      <c r="K507" s="4"/>
      <c r="L507" s="4"/>
      <c r="M507" s="4"/>
      <c r="N507" s="4"/>
      <c r="O507" s="4"/>
      <c r="P507" s="4"/>
      <c r="Q507" s="4"/>
      <c r="R507" s="4"/>
      <c r="S507" s="4"/>
      <c r="T507" s="4"/>
      <c r="U507" s="4"/>
      <c r="V507" s="4"/>
      <c r="W507" s="4"/>
      <c r="X507" s="4"/>
      <c r="Y507" s="4"/>
      <c r="Z507" s="4"/>
    </row>
    <row r="508">
      <c r="A508" s="51"/>
      <c r="B508" s="47"/>
      <c r="C508" s="47"/>
      <c r="D508" s="47"/>
      <c r="E508" s="4"/>
      <c r="F508" s="4"/>
      <c r="G508" s="4"/>
      <c r="H508" s="4"/>
      <c r="I508" s="4"/>
      <c r="J508" s="4"/>
      <c r="K508" s="4"/>
      <c r="L508" s="4"/>
      <c r="M508" s="4"/>
      <c r="N508" s="4"/>
      <c r="O508" s="4"/>
      <c r="P508" s="4"/>
      <c r="Q508" s="4"/>
      <c r="R508" s="4"/>
      <c r="S508" s="4"/>
      <c r="T508" s="4"/>
      <c r="U508" s="4"/>
      <c r="V508" s="4"/>
      <c r="W508" s="4"/>
      <c r="X508" s="4"/>
      <c r="Y508" s="4"/>
      <c r="Z508" s="4"/>
    </row>
    <row r="509">
      <c r="A509" s="51"/>
      <c r="B509" s="47"/>
      <c r="C509" s="47"/>
      <c r="D509" s="47"/>
      <c r="E509" s="4"/>
      <c r="F509" s="4"/>
      <c r="G509" s="4"/>
      <c r="H509" s="4"/>
      <c r="I509" s="4"/>
      <c r="J509" s="4"/>
      <c r="K509" s="4"/>
      <c r="L509" s="4"/>
      <c r="M509" s="4"/>
      <c r="N509" s="4"/>
      <c r="O509" s="4"/>
      <c r="P509" s="4"/>
      <c r="Q509" s="4"/>
      <c r="R509" s="4"/>
      <c r="S509" s="4"/>
      <c r="T509" s="4"/>
      <c r="U509" s="4"/>
      <c r="V509" s="4"/>
      <c r="W509" s="4"/>
      <c r="X509" s="4"/>
      <c r="Y509" s="4"/>
      <c r="Z509" s="4"/>
    </row>
    <row r="510">
      <c r="A510" s="51"/>
      <c r="B510" s="47"/>
      <c r="C510" s="47"/>
      <c r="D510" s="47"/>
      <c r="E510" s="4"/>
      <c r="F510" s="4"/>
      <c r="G510" s="4"/>
      <c r="H510" s="4"/>
      <c r="I510" s="4"/>
      <c r="J510" s="4"/>
      <c r="K510" s="4"/>
      <c r="L510" s="4"/>
      <c r="M510" s="4"/>
      <c r="N510" s="4"/>
      <c r="O510" s="4"/>
      <c r="P510" s="4"/>
      <c r="Q510" s="4"/>
      <c r="R510" s="4"/>
      <c r="S510" s="4"/>
      <c r="T510" s="4"/>
      <c r="U510" s="4"/>
      <c r="V510" s="4"/>
      <c r="W510" s="4"/>
      <c r="X510" s="4"/>
      <c r="Y510" s="4"/>
      <c r="Z510" s="4"/>
    </row>
    <row r="511">
      <c r="A511" s="51"/>
      <c r="B511" s="47"/>
      <c r="C511" s="47"/>
      <c r="D511" s="47"/>
      <c r="E511" s="4"/>
      <c r="F511" s="4"/>
      <c r="G511" s="4"/>
      <c r="H511" s="4"/>
      <c r="I511" s="4"/>
      <c r="J511" s="4"/>
      <c r="K511" s="4"/>
      <c r="L511" s="4"/>
      <c r="M511" s="4"/>
      <c r="N511" s="4"/>
      <c r="O511" s="4"/>
      <c r="P511" s="4"/>
      <c r="Q511" s="4"/>
      <c r="R511" s="4"/>
      <c r="S511" s="4"/>
      <c r="T511" s="4"/>
      <c r="U511" s="4"/>
      <c r="V511" s="4"/>
      <c r="W511" s="4"/>
      <c r="X511" s="4"/>
      <c r="Y511" s="4"/>
      <c r="Z511" s="4"/>
    </row>
    <row r="512">
      <c r="A512" s="51"/>
      <c r="B512" s="47"/>
      <c r="C512" s="47"/>
      <c r="D512" s="47"/>
      <c r="E512" s="4"/>
      <c r="F512" s="4"/>
      <c r="G512" s="4"/>
      <c r="H512" s="4"/>
      <c r="I512" s="4"/>
      <c r="J512" s="4"/>
      <c r="K512" s="4"/>
      <c r="L512" s="4"/>
      <c r="M512" s="4"/>
      <c r="N512" s="4"/>
      <c r="O512" s="4"/>
      <c r="P512" s="4"/>
      <c r="Q512" s="4"/>
      <c r="R512" s="4"/>
      <c r="S512" s="4"/>
      <c r="T512" s="4"/>
      <c r="U512" s="4"/>
      <c r="V512" s="4"/>
      <c r="W512" s="4"/>
      <c r="X512" s="4"/>
      <c r="Y512" s="4"/>
      <c r="Z512" s="4"/>
    </row>
    <row r="513">
      <c r="A513" s="51"/>
      <c r="B513" s="47"/>
      <c r="C513" s="47"/>
      <c r="D513" s="47"/>
      <c r="E513" s="4"/>
      <c r="F513" s="4"/>
      <c r="G513" s="4"/>
      <c r="H513" s="4"/>
      <c r="I513" s="4"/>
      <c r="J513" s="4"/>
      <c r="K513" s="4"/>
      <c r="L513" s="4"/>
      <c r="M513" s="4"/>
      <c r="N513" s="4"/>
      <c r="O513" s="4"/>
      <c r="P513" s="4"/>
      <c r="Q513" s="4"/>
      <c r="R513" s="4"/>
      <c r="S513" s="4"/>
      <c r="T513" s="4"/>
      <c r="U513" s="4"/>
      <c r="V513" s="4"/>
      <c r="W513" s="4"/>
      <c r="X513" s="4"/>
      <c r="Y513" s="4"/>
      <c r="Z513" s="4"/>
    </row>
    <row r="514">
      <c r="A514" s="51"/>
      <c r="B514" s="47"/>
      <c r="C514" s="47"/>
      <c r="D514" s="47"/>
      <c r="E514" s="4"/>
      <c r="F514" s="4"/>
      <c r="G514" s="4"/>
      <c r="H514" s="4"/>
      <c r="I514" s="4"/>
      <c r="J514" s="4"/>
      <c r="K514" s="4"/>
      <c r="L514" s="4"/>
      <c r="M514" s="4"/>
      <c r="N514" s="4"/>
      <c r="O514" s="4"/>
      <c r="P514" s="4"/>
      <c r="Q514" s="4"/>
      <c r="R514" s="4"/>
      <c r="S514" s="4"/>
      <c r="T514" s="4"/>
      <c r="U514" s="4"/>
      <c r="V514" s="4"/>
      <c r="W514" s="4"/>
      <c r="X514" s="4"/>
      <c r="Y514" s="4"/>
      <c r="Z514" s="4"/>
    </row>
    <row r="515">
      <c r="A515" s="51"/>
      <c r="B515" s="47"/>
      <c r="C515" s="47"/>
      <c r="D515" s="47"/>
      <c r="E515" s="4"/>
      <c r="F515" s="4"/>
      <c r="G515" s="4"/>
      <c r="H515" s="4"/>
      <c r="I515" s="4"/>
      <c r="J515" s="4"/>
      <c r="K515" s="4"/>
      <c r="L515" s="4"/>
      <c r="M515" s="4"/>
      <c r="N515" s="4"/>
      <c r="O515" s="4"/>
      <c r="P515" s="4"/>
      <c r="Q515" s="4"/>
      <c r="R515" s="4"/>
      <c r="S515" s="4"/>
      <c r="T515" s="4"/>
      <c r="U515" s="4"/>
      <c r="V515" s="4"/>
      <c r="W515" s="4"/>
      <c r="X515" s="4"/>
      <c r="Y515" s="4"/>
      <c r="Z515" s="4"/>
    </row>
    <row r="516">
      <c r="A516" s="51"/>
      <c r="B516" s="47"/>
      <c r="C516" s="47"/>
      <c r="D516" s="47"/>
      <c r="E516" s="4"/>
      <c r="F516" s="4"/>
      <c r="G516" s="4"/>
      <c r="H516" s="4"/>
      <c r="I516" s="4"/>
      <c r="J516" s="4"/>
      <c r="K516" s="4"/>
      <c r="L516" s="4"/>
      <c r="M516" s="4"/>
      <c r="N516" s="4"/>
      <c r="O516" s="4"/>
      <c r="P516" s="4"/>
      <c r="Q516" s="4"/>
      <c r="R516" s="4"/>
      <c r="S516" s="4"/>
      <c r="T516" s="4"/>
      <c r="U516" s="4"/>
      <c r="V516" s="4"/>
      <c r="W516" s="4"/>
      <c r="X516" s="4"/>
      <c r="Y516" s="4"/>
      <c r="Z516" s="4"/>
    </row>
    <row r="517">
      <c r="A517" s="51"/>
      <c r="B517" s="47"/>
      <c r="C517" s="47"/>
      <c r="D517" s="47"/>
      <c r="E517" s="4"/>
      <c r="F517" s="4"/>
      <c r="G517" s="4"/>
      <c r="H517" s="4"/>
      <c r="I517" s="4"/>
      <c r="J517" s="4"/>
      <c r="K517" s="4"/>
      <c r="L517" s="4"/>
      <c r="M517" s="4"/>
      <c r="N517" s="4"/>
      <c r="O517" s="4"/>
      <c r="P517" s="4"/>
      <c r="Q517" s="4"/>
      <c r="R517" s="4"/>
      <c r="S517" s="4"/>
      <c r="T517" s="4"/>
      <c r="U517" s="4"/>
      <c r="V517" s="4"/>
      <c r="W517" s="4"/>
      <c r="X517" s="4"/>
      <c r="Y517" s="4"/>
      <c r="Z517" s="4"/>
    </row>
    <row r="518">
      <c r="A518" s="51"/>
      <c r="B518" s="47"/>
      <c r="C518" s="47"/>
      <c r="D518" s="47"/>
      <c r="E518" s="4"/>
      <c r="F518" s="4"/>
      <c r="G518" s="4"/>
      <c r="H518" s="4"/>
      <c r="I518" s="4"/>
      <c r="J518" s="4"/>
      <c r="K518" s="4"/>
      <c r="L518" s="4"/>
      <c r="M518" s="4"/>
      <c r="N518" s="4"/>
      <c r="O518" s="4"/>
      <c r="P518" s="4"/>
      <c r="Q518" s="4"/>
      <c r="R518" s="4"/>
      <c r="S518" s="4"/>
      <c r="T518" s="4"/>
      <c r="U518" s="4"/>
      <c r="V518" s="4"/>
      <c r="W518" s="4"/>
      <c r="X518" s="4"/>
      <c r="Y518" s="4"/>
      <c r="Z518" s="4"/>
    </row>
    <row r="519">
      <c r="A519" s="51"/>
      <c r="B519" s="47"/>
      <c r="C519" s="47"/>
      <c r="D519" s="47"/>
      <c r="E519" s="4"/>
      <c r="F519" s="4"/>
      <c r="G519" s="4"/>
      <c r="H519" s="4"/>
      <c r="I519" s="4"/>
      <c r="J519" s="4"/>
      <c r="K519" s="4"/>
      <c r="L519" s="4"/>
      <c r="M519" s="4"/>
      <c r="N519" s="4"/>
      <c r="O519" s="4"/>
      <c r="P519" s="4"/>
      <c r="Q519" s="4"/>
      <c r="R519" s="4"/>
      <c r="S519" s="4"/>
      <c r="T519" s="4"/>
      <c r="U519" s="4"/>
      <c r="V519" s="4"/>
      <c r="W519" s="4"/>
      <c r="X519" s="4"/>
      <c r="Y519" s="4"/>
      <c r="Z519" s="4"/>
    </row>
    <row r="520">
      <c r="A520" s="51"/>
      <c r="B520" s="47"/>
      <c r="C520" s="47"/>
      <c r="D520" s="47"/>
      <c r="E520" s="4"/>
      <c r="F520" s="4"/>
      <c r="G520" s="4"/>
      <c r="H520" s="4"/>
      <c r="I520" s="4"/>
      <c r="J520" s="4"/>
      <c r="K520" s="4"/>
      <c r="L520" s="4"/>
      <c r="M520" s="4"/>
      <c r="N520" s="4"/>
      <c r="O520" s="4"/>
      <c r="P520" s="4"/>
      <c r="Q520" s="4"/>
      <c r="R520" s="4"/>
      <c r="S520" s="4"/>
      <c r="T520" s="4"/>
      <c r="U520" s="4"/>
      <c r="V520" s="4"/>
      <c r="W520" s="4"/>
      <c r="X520" s="4"/>
      <c r="Y520" s="4"/>
      <c r="Z520" s="4"/>
    </row>
    <row r="521">
      <c r="A521" s="51"/>
      <c r="B521" s="47"/>
      <c r="C521" s="47"/>
      <c r="D521" s="47"/>
      <c r="E521" s="4"/>
      <c r="F521" s="4"/>
      <c r="G521" s="4"/>
      <c r="H521" s="4"/>
      <c r="I521" s="4"/>
      <c r="J521" s="4"/>
      <c r="K521" s="4"/>
      <c r="L521" s="4"/>
      <c r="M521" s="4"/>
      <c r="N521" s="4"/>
      <c r="O521" s="4"/>
      <c r="P521" s="4"/>
      <c r="Q521" s="4"/>
      <c r="R521" s="4"/>
      <c r="S521" s="4"/>
      <c r="T521" s="4"/>
      <c r="U521" s="4"/>
      <c r="V521" s="4"/>
      <c r="W521" s="4"/>
      <c r="X521" s="4"/>
      <c r="Y521" s="4"/>
      <c r="Z521" s="4"/>
    </row>
    <row r="522">
      <c r="A522" s="51"/>
      <c r="B522" s="47"/>
      <c r="C522" s="47"/>
      <c r="D522" s="47"/>
      <c r="E522" s="4"/>
      <c r="F522" s="4"/>
      <c r="G522" s="4"/>
      <c r="H522" s="4"/>
      <c r="I522" s="4"/>
      <c r="J522" s="4"/>
      <c r="K522" s="4"/>
      <c r="L522" s="4"/>
      <c r="M522" s="4"/>
      <c r="N522" s="4"/>
      <c r="O522" s="4"/>
      <c r="P522" s="4"/>
      <c r="Q522" s="4"/>
      <c r="R522" s="4"/>
      <c r="S522" s="4"/>
      <c r="T522" s="4"/>
      <c r="U522" s="4"/>
      <c r="V522" s="4"/>
      <c r="W522" s="4"/>
      <c r="X522" s="4"/>
      <c r="Y522" s="4"/>
      <c r="Z522" s="4"/>
    </row>
    <row r="523">
      <c r="A523" s="51"/>
      <c r="B523" s="47"/>
      <c r="C523" s="47"/>
      <c r="D523" s="47"/>
      <c r="E523" s="4"/>
      <c r="F523" s="4"/>
      <c r="G523" s="4"/>
      <c r="H523" s="4"/>
      <c r="I523" s="4"/>
      <c r="J523" s="4"/>
      <c r="K523" s="4"/>
      <c r="L523" s="4"/>
      <c r="M523" s="4"/>
      <c r="N523" s="4"/>
      <c r="O523" s="4"/>
      <c r="P523" s="4"/>
      <c r="Q523" s="4"/>
      <c r="R523" s="4"/>
      <c r="S523" s="4"/>
      <c r="T523" s="4"/>
      <c r="U523" s="4"/>
      <c r="V523" s="4"/>
      <c r="W523" s="4"/>
      <c r="X523" s="4"/>
      <c r="Y523" s="4"/>
      <c r="Z523" s="4"/>
    </row>
    <row r="524">
      <c r="A524" s="51"/>
      <c r="B524" s="47"/>
      <c r="C524" s="47"/>
      <c r="D524" s="47"/>
      <c r="E524" s="4"/>
      <c r="F524" s="4"/>
      <c r="G524" s="4"/>
      <c r="H524" s="4"/>
      <c r="I524" s="4"/>
      <c r="J524" s="4"/>
      <c r="K524" s="4"/>
      <c r="L524" s="4"/>
      <c r="M524" s="4"/>
      <c r="N524" s="4"/>
      <c r="O524" s="4"/>
      <c r="P524" s="4"/>
      <c r="Q524" s="4"/>
      <c r="R524" s="4"/>
      <c r="S524" s="4"/>
      <c r="T524" s="4"/>
      <c r="U524" s="4"/>
      <c r="V524" s="4"/>
      <c r="W524" s="4"/>
      <c r="X524" s="4"/>
      <c r="Y524" s="4"/>
      <c r="Z524" s="4"/>
    </row>
    <row r="525">
      <c r="A525" s="51"/>
      <c r="B525" s="47"/>
      <c r="C525" s="47"/>
      <c r="D525" s="47"/>
      <c r="E525" s="4"/>
      <c r="F525" s="4"/>
      <c r="G525" s="4"/>
      <c r="H525" s="4"/>
      <c r="I525" s="4"/>
      <c r="J525" s="4"/>
      <c r="K525" s="4"/>
      <c r="L525" s="4"/>
      <c r="M525" s="4"/>
      <c r="N525" s="4"/>
      <c r="O525" s="4"/>
      <c r="P525" s="4"/>
      <c r="Q525" s="4"/>
      <c r="R525" s="4"/>
      <c r="S525" s="4"/>
      <c r="T525" s="4"/>
      <c r="U525" s="4"/>
      <c r="V525" s="4"/>
      <c r="W525" s="4"/>
      <c r="X525" s="4"/>
      <c r="Y525" s="4"/>
      <c r="Z525" s="4"/>
    </row>
    <row r="526">
      <c r="A526" s="51"/>
      <c r="B526" s="47"/>
      <c r="C526" s="47"/>
      <c r="D526" s="47"/>
      <c r="E526" s="4"/>
      <c r="F526" s="4"/>
      <c r="G526" s="4"/>
      <c r="H526" s="4"/>
      <c r="I526" s="4"/>
      <c r="J526" s="4"/>
      <c r="K526" s="4"/>
      <c r="L526" s="4"/>
      <c r="M526" s="4"/>
      <c r="N526" s="4"/>
      <c r="O526" s="4"/>
      <c r="P526" s="4"/>
      <c r="Q526" s="4"/>
      <c r="R526" s="4"/>
      <c r="S526" s="4"/>
      <c r="T526" s="4"/>
      <c r="U526" s="4"/>
      <c r="V526" s="4"/>
      <c r="W526" s="4"/>
      <c r="X526" s="4"/>
      <c r="Y526" s="4"/>
      <c r="Z526" s="4"/>
    </row>
    <row r="527">
      <c r="A527" s="51"/>
      <c r="B527" s="47"/>
      <c r="C527" s="47"/>
      <c r="D527" s="47"/>
      <c r="E527" s="4"/>
      <c r="F527" s="4"/>
      <c r="G527" s="4"/>
      <c r="H527" s="4"/>
      <c r="I527" s="4"/>
      <c r="J527" s="4"/>
      <c r="K527" s="4"/>
      <c r="L527" s="4"/>
      <c r="M527" s="4"/>
      <c r="N527" s="4"/>
      <c r="O527" s="4"/>
      <c r="P527" s="4"/>
      <c r="Q527" s="4"/>
      <c r="R527" s="4"/>
      <c r="S527" s="4"/>
      <c r="T527" s="4"/>
      <c r="U527" s="4"/>
      <c r="V527" s="4"/>
      <c r="W527" s="4"/>
      <c r="X527" s="4"/>
      <c r="Y527" s="4"/>
      <c r="Z527" s="4"/>
    </row>
    <row r="528">
      <c r="A528" s="51"/>
      <c r="B528" s="47"/>
      <c r="C528" s="47"/>
      <c r="D528" s="47"/>
      <c r="E528" s="4"/>
      <c r="F528" s="4"/>
      <c r="G528" s="4"/>
      <c r="H528" s="4"/>
      <c r="I528" s="4"/>
      <c r="J528" s="4"/>
      <c r="K528" s="4"/>
      <c r="L528" s="4"/>
      <c r="M528" s="4"/>
      <c r="N528" s="4"/>
      <c r="O528" s="4"/>
      <c r="P528" s="4"/>
      <c r="Q528" s="4"/>
      <c r="R528" s="4"/>
      <c r="S528" s="4"/>
      <c r="T528" s="4"/>
      <c r="U528" s="4"/>
      <c r="V528" s="4"/>
      <c r="W528" s="4"/>
      <c r="X528" s="4"/>
      <c r="Y528" s="4"/>
      <c r="Z528" s="4"/>
    </row>
    <row r="529">
      <c r="A529" s="51"/>
      <c r="B529" s="47"/>
      <c r="C529" s="47"/>
      <c r="D529" s="47"/>
      <c r="E529" s="4"/>
      <c r="F529" s="4"/>
      <c r="G529" s="4"/>
      <c r="H529" s="4"/>
      <c r="I529" s="4"/>
      <c r="J529" s="4"/>
      <c r="K529" s="4"/>
      <c r="L529" s="4"/>
      <c r="M529" s="4"/>
      <c r="N529" s="4"/>
      <c r="O529" s="4"/>
      <c r="P529" s="4"/>
      <c r="Q529" s="4"/>
      <c r="R529" s="4"/>
      <c r="S529" s="4"/>
      <c r="T529" s="4"/>
      <c r="U529" s="4"/>
      <c r="V529" s="4"/>
      <c r="W529" s="4"/>
      <c r="X529" s="4"/>
      <c r="Y529" s="4"/>
      <c r="Z529" s="4"/>
    </row>
    <row r="530">
      <c r="A530" s="51"/>
      <c r="B530" s="47"/>
      <c r="C530" s="47"/>
      <c r="D530" s="47"/>
      <c r="E530" s="4"/>
      <c r="F530" s="4"/>
      <c r="G530" s="4"/>
      <c r="H530" s="4"/>
      <c r="I530" s="4"/>
      <c r="J530" s="4"/>
      <c r="K530" s="4"/>
      <c r="L530" s="4"/>
      <c r="M530" s="4"/>
      <c r="N530" s="4"/>
      <c r="O530" s="4"/>
      <c r="P530" s="4"/>
      <c r="Q530" s="4"/>
      <c r="R530" s="4"/>
      <c r="S530" s="4"/>
      <c r="T530" s="4"/>
      <c r="U530" s="4"/>
      <c r="V530" s="4"/>
      <c r="W530" s="4"/>
      <c r="X530" s="4"/>
      <c r="Y530" s="4"/>
      <c r="Z530" s="4"/>
    </row>
    <row r="531">
      <c r="A531" s="51"/>
      <c r="B531" s="47"/>
      <c r="C531" s="47"/>
      <c r="D531" s="47"/>
      <c r="E531" s="4"/>
      <c r="F531" s="4"/>
      <c r="G531" s="4"/>
      <c r="H531" s="4"/>
      <c r="I531" s="4"/>
      <c r="J531" s="4"/>
      <c r="K531" s="4"/>
      <c r="L531" s="4"/>
      <c r="M531" s="4"/>
      <c r="N531" s="4"/>
      <c r="O531" s="4"/>
      <c r="P531" s="4"/>
      <c r="Q531" s="4"/>
      <c r="R531" s="4"/>
      <c r="S531" s="4"/>
      <c r="T531" s="4"/>
      <c r="U531" s="4"/>
      <c r="V531" s="4"/>
      <c r="W531" s="4"/>
      <c r="X531" s="4"/>
      <c r="Y531" s="4"/>
      <c r="Z531" s="4"/>
    </row>
    <row r="532">
      <c r="A532" s="51"/>
      <c r="B532" s="47"/>
      <c r="C532" s="47"/>
      <c r="D532" s="47"/>
      <c r="E532" s="4"/>
      <c r="F532" s="4"/>
      <c r="G532" s="4"/>
      <c r="H532" s="4"/>
      <c r="I532" s="4"/>
      <c r="J532" s="4"/>
      <c r="K532" s="4"/>
      <c r="L532" s="4"/>
      <c r="M532" s="4"/>
      <c r="N532" s="4"/>
      <c r="O532" s="4"/>
      <c r="P532" s="4"/>
      <c r="Q532" s="4"/>
      <c r="R532" s="4"/>
      <c r="S532" s="4"/>
      <c r="T532" s="4"/>
      <c r="U532" s="4"/>
      <c r="V532" s="4"/>
      <c r="W532" s="4"/>
      <c r="X532" s="4"/>
      <c r="Y532" s="4"/>
      <c r="Z532" s="4"/>
    </row>
    <row r="533">
      <c r="A533" s="51"/>
      <c r="B533" s="47"/>
      <c r="C533" s="47"/>
      <c r="D533" s="47"/>
      <c r="E533" s="4"/>
      <c r="F533" s="4"/>
      <c r="G533" s="4"/>
      <c r="H533" s="4"/>
      <c r="I533" s="4"/>
      <c r="J533" s="4"/>
      <c r="K533" s="4"/>
      <c r="L533" s="4"/>
      <c r="M533" s="4"/>
      <c r="N533" s="4"/>
      <c r="O533" s="4"/>
      <c r="P533" s="4"/>
      <c r="Q533" s="4"/>
      <c r="R533" s="4"/>
      <c r="S533" s="4"/>
      <c r="T533" s="4"/>
      <c r="U533" s="4"/>
      <c r="V533" s="4"/>
      <c r="W533" s="4"/>
      <c r="X533" s="4"/>
      <c r="Y533" s="4"/>
      <c r="Z533" s="4"/>
    </row>
    <row r="534">
      <c r="A534" s="51"/>
      <c r="B534" s="47"/>
      <c r="C534" s="47"/>
      <c r="D534" s="47"/>
      <c r="E534" s="4"/>
      <c r="F534" s="4"/>
      <c r="G534" s="4"/>
      <c r="H534" s="4"/>
      <c r="I534" s="4"/>
      <c r="J534" s="4"/>
      <c r="K534" s="4"/>
      <c r="L534" s="4"/>
      <c r="M534" s="4"/>
      <c r="N534" s="4"/>
      <c r="O534" s="4"/>
      <c r="P534" s="4"/>
      <c r="Q534" s="4"/>
      <c r="R534" s="4"/>
      <c r="S534" s="4"/>
      <c r="T534" s="4"/>
      <c r="U534" s="4"/>
      <c r="V534" s="4"/>
      <c r="W534" s="4"/>
      <c r="X534" s="4"/>
      <c r="Y534" s="4"/>
      <c r="Z534" s="4"/>
    </row>
    <row r="535">
      <c r="A535" s="51"/>
      <c r="B535" s="47"/>
      <c r="C535" s="47"/>
      <c r="D535" s="47"/>
      <c r="E535" s="4"/>
      <c r="F535" s="4"/>
      <c r="G535" s="4"/>
      <c r="H535" s="4"/>
      <c r="I535" s="4"/>
      <c r="J535" s="4"/>
      <c r="K535" s="4"/>
      <c r="L535" s="4"/>
      <c r="M535" s="4"/>
      <c r="N535" s="4"/>
      <c r="O535" s="4"/>
      <c r="P535" s="4"/>
      <c r="Q535" s="4"/>
      <c r="R535" s="4"/>
      <c r="S535" s="4"/>
      <c r="T535" s="4"/>
      <c r="U535" s="4"/>
      <c r="V535" s="4"/>
      <c r="W535" s="4"/>
      <c r="X535" s="4"/>
      <c r="Y535" s="4"/>
      <c r="Z535" s="4"/>
    </row>
    <row r="536">
      <c r="A536" s="51"/>
      <c r="B536" s="47"/>
      <c r="C536" s="47"/>
      <c r="D536" s="47"/>
      <c r="E536" s="4"/>
      <c r="F536" s="4"/>
      <c r="G536" s="4"/>
      <c r="H536" s="4"/>
      <c r="I536" s="4"/>
      <c r="J536" s="4"/>
      <c r="K536" s="4"/>
      <c r="L536" s="4"/>
      <c r="M536" s="4"/>
      <c r="N536" s="4"/>
      <c r="O536" s="4"/>
      <c r="P536" s="4"/>
      <c r="Q536" s="4"/>
      <c r="R536" s="4"/>
      <c r="S536" s="4"/>
      <c r="T536" s="4"/>
      <c r="U536" s="4"/>
      <c r="V536" s="4"/>
      <c r="W536" s="4"/>
      <c r="X536" s="4"/>
      <c r="Y536" s="4"/>
      <c r="Z536" s="4"/>
    </row>
    <row r="537">
      <c r="A537" s="51"/>
      <c r="B537" s="47"/>
      <c r="C537" s="47"/>
      <c r="D537" s="47"/>
      <c r="E537" s="4"/>
      <c r="F537" s="4"/>
      <c r="G537" s="4"/>
      <c r="H537" s="4"/>
      <c r="I537" s="4"/>
      <c r="J537" s="4"/>
      <c r="K537" s="4"/>
      <c r="L537" s="4"/>
      <c r="M537" s="4"/>
      <c r="N537" s="4"/>
      <c r="O537" s="4"/>
      <c r="P537" s="4"/>
      <c r="Q537" s="4"/>
      <c r="R537" s="4"/>
      <c r="S537" s="4"/>
      <c r="T537" s="4"/>
      <c r="U537" s="4"/>
      <c r="V537" s="4"/>
      <c r="W537" s="4"/>
      <c r="X537" s="4"/>
      <c r="Y537" s="4"/>
      <c r="Z537" s="4"/>
    </row>
    <row r="538">
      <c r="A538" s="51"/>
      <c r="B538" s="47"/>
      <c r="C538" s="47"/>
      <c r="D538" s="47"/>
      <c r="E538" s="4"/>
      <c r="F538" s="4"/>
      <c r="G538" s="4"/>
      <c r="H538" s="4"/>
      <c r="I538" s="4"/>
      <c r="J538" s="4"/>
      <c r="K538" s="4"/>
      <c r="L538" s="4"/>
      <c r="M538" s="4"/>
      <c r="N538" s="4"/>
      <c r="O538" s="4"/>
      <c r="P538" s="4"/>
      <c r="Q538" s="4"/>
      <c r="R538" s="4"/>
      <c r="S538" s="4"/>
      <c r="T538" s="4"/>
      <c r="U538" s="4"/>
      <c r="V538" s="4"/>
      <c r="W538" s="4"/>
      <c r="X538" s="4"/>
      <c r="Y538" s="4"/>
      <c r="Z538" s="4"/>
    </row>
    <row r="539">
      <c r="A539" s="51"/>
      <c r="B539" s="47"/>
      <c r="C539" s="47"/>
      <c r="D539" s="47"/>
      <c r="E539" s="4"/>
      <c r="F539" s="4"/>
      <c r="G539" s="4"/>
      <c r="H539" s="4"/>
      <c r="I539" s="4"/>
      <c r="J539" s="4"/>
      <c r="K539" s="4"/>
      <c r="L539" s="4"/>
      <c r="M539" s="4"/>
      <c r="N539" s="4"/>
      <c r="O539" s="4"/>
      <c r="P539" s="4"/>
      <c r="Q539" s="4"/>
      <c r="R539" s="4"/>
      <c r="S539" s="4"/>
      <c r="T539" s="4"/>
      <c r="U539" s="4"/>
      <c r="V539" s="4"/>
      <c r="W539" s="4"/>
      <c r="X539" s="4"/>
      <c r="Y539" s="4"/>
      <c r="Z539" s="4"/>
    </row>
    <row r="540">
      <c r="A540" s="51"/>
      <c r="B540" s="47"/>
      <c r="C540" s="47"/>
      <c r="D540" s="47"/>
      <c r="E540" s="4"/>
      <c r="F540" s="4"/>
      <c r="G540" s="4"/>
      <c r="H540" s="4"/>
      <c r="I540" s="4"/>
      <c r="J540" s="4"/>
      <c r="K540" s="4"/>
      <c r="L540" s="4"/>
      <c r="M540" s="4"/>
      <c r="N540" s="4"/>
      <c r="O540" s="4"/>
      <c r="P540" s="4"/>
      <c r="Q540" s="4"/>
      <c r="R540" s="4"/>
      <c r="S540" s="4"/>
      <c r="T540" s="4"/>
      <c r="U540" s="4"/>
      <c r="V540" s="4"/>
      <c r="W540" s="4"/>
      <c r="X540" s="4"/>
      <c r="Y540" s="4"/>
      <c r="Z540" s="4"/>
    </row>
    <row r="541">
      <c r="A541" s="51"/>
      <c r="B541" s="47"/>
      <c r="C541" s="47"/>
      <c r="D541" s="47"/>
      <c r="E541" s="4"/>
      <c r="F541" s="4"/>
      <c r="G541" s="4"/>
      <c r="H541" s="4"/>
      <c r="I541" s="4"/>
      <c r="J541" s="4"/>
      <c r="K541" s="4"/>
      <c r="L541" s="4"/>
      <c r="M541" s="4"/>
      <c r="N541" s="4"/>
      <c r="O541" s="4"/>
      <c r="P541" s="4"/>
      <c r="Q541" s="4"/>
      <c r="R541" s="4"/>
      <c r="S541" s="4"/>
      <c r="T541" s="4"/>
      <c r="U541" s="4"/>
      <c r="V541" s="4"/>
      <c r="W541" s="4"/>
      <c r="X541" s="4"/>
      <c r="Y541" s="4"/>
      <c r="Z541" s="4"/>
    </row>
    <row r="542">
      <c r="A542" s="51"/>
      <c r="B542" s="47"/>
      <c r="C542" s="47"/>
      <c r="D542" s="47"/>
      <c r="E542" s="4"/>
      <c r="F542" s="4"/>
      <c r="G542" s="4"/>
      <c r="H542" s="4"/>
      <c r="I542" s="4"/>
      <c r="J542" s="4"/>
      <c r="K542" s="4"/>
      <c r="L542" s="4"/>
      <c r="M542" s="4"/>
      <c r="N542" s="4"/>
      <c r="O542" s="4"/>
      <c r="P542" s="4"/>
      <c r="Q542" s="4"/>
      <c r="R542" s="4"/>
      <c r="S542" s="4"/>
      <c r="T542" s="4"/>
      <c r="U542" s="4"/>
      <c r="V542" s="4"/>
      <c r="W542" s="4"/>
      <c r="X542" s="4"/>
      <c r="Y542" s="4"/>
      <c r="Z542" s="4"/>
    </row>
    <row r="543">
      <c r="A543" s="51"/>
      <c r="B543" s="47"/>
      <c r="C543" s="47"/>
      <c r="D543" s="47"/>
      <c r="E543" s="4"/>
      <c r="F543" s="4"/>
      <c r="G543" s="4"/>
      <c r="H543" s="4"/>
      <c r="I543" s="4"/>
      <c r="J543" s="4"/>
      <c r="K543" s="4"/>
      <c r="L543" s="4"/>
      <c r="M543" s="4"/>
      <c r="N543" s="4"/>
      <c r="O543" s="4"/>
      <c r="P543" s="4"/>
      <c r="Q543" s="4"/>
      <c r="R543" s="4"/>
      <c r="S543" s="4"/>
      <c r="T543" s="4"/>
      <c r="U543" s="4"/>
      <c r="V543" s="4"/>
      <c r="W543" s="4"/>
      <c r="X543" s="4"/>
      <c r="Y543" s="4"/>
      <c r="Z543" s="4"/>
    </row>
    <row r="544">
      <c r="A544" s="51"/>
      <c r="B544" s="47"/>
      <c r="C544" s="47"/>
      <c r="D544" s="47"/>
      <c r="E544" s="4"/>
      <c r="F544" s="4"/>
      <c r="G544" s="4"/>
      <c r="H544" s="4"/>
      <c r="I544" s="4"/>
      <c r="J544" s="4"/>
      <c r="K544" s="4"/>
      <c r="L544" s="4"/>
      <c r="M544" s="4"/>
      <c r="N544" s="4"/>
      <c r="O544" s="4"/>
      <c r="P544" s="4"/>
      <c r="Q544" s="4"/>
      <c r="R544" s="4"/>
      <c r="S544" s="4"/>
      <c r="T544" s="4"/>
      <c r="U544" s="4"/>
      <c r="V544" s="4"/>
      <c r="W544" s="4"/>
      <c r="X544" s="4"/>
      <c r="Y544" s="4"/>
      <c r="Z544" s="4"/>
    </row>
    <row r="545">
      <c r="A545" s="51"/>
      <c r="B545" s="47"/>
      <c r="C545" s="47"/>
      <c r="D545" s="47"/>
      <c r="E545" s="4"/>
      <c r="F545" s="4"/>
      <c r="G545" s="4"/>
      <c r="H545" s="4"/>
      <c r="I545" s="4"/>
      <c r="J545" s="4"/>
      <c r="K545" s="4"/>
      <c r="L545" s="4"/>
      <c r="M545" s="4"/>
      <c r="N545" s="4"/>
      <c r="O545" s="4"/>
      <c r="P545" s="4"/>
      <c r="Q545" s="4"/>
      <c r="R545" s="4"/>
      <c r="S545" s="4"/>
      <c r="T545" s="4"/>
      <c r="U545" s="4"/>
      <c r="V545" s="4"/>
      <c r="W545" s="4"/>
      <c r="X545" s="4"/>
      <c r="Y545" s="4"/>
      <c r="Z545" s="4"/>
    </row>
    <row r="546">
      <c r="A546" s="51"/>
      <c r="B546" s="47"/>
      <c r="C546" s="47"/>
      <c r="D546" s="47"/>
      <c r="E546" s="4"/>
      <c r="F546" s="4"/>
      <c r="G546" s="4"/>
      <c r="H546" s="4"/>
      <c r="I546" s="4"/>
      <c r="J546" s="4"/>
      <c r="K546" s="4"/>
      <c r="L546" s="4"/>
      <c r="M546" s="4"/>
      <c r="N546" s="4"/>
      <c r="O546" s="4"/>
      <c r="P546" s="4"/>
      <c r="Q546" s="4"/>
      <c r="R546" s="4"/>
      <c r="S546" s="4"/>
      <c r="T546" s="4"/>
      <c r="U546" s="4"/>
      <c r="V546" s="4"/>
      <c r="W546" s="4"/>
      <c r="X546" s="4"/>
      <c r="Y546" s="4"/>
      <c r="Z546" s="4"/>
    </row>
    <row r="547">
      <c r="A547" s="51"/>
      <c r="B547" s="47"/>
      <c r="C547" s="47"/>
      <c r="D547" s="47"/>
      <c r="E547" s="4"/>
      <c r="F547" s="4"/>
      <c r="G547" s="4"/>
      <c r="H547" s="4"/>
      <c r="I547" s="4"/>
      <c r="J547" s="4"/>
      <c r="K547" s="4"/>
      <c r="L547" s="4"/>
      <c r="M547" s="4"/>
      <c r="N547" s="4"/>
      <c r="O547" s="4"/>
      <c r="P547" s="4"/>
      <c r="Q547" s="4"/>
      <c r="R547" s="4"/>
      <c r="S547" s="4"/>
      <c r="T547" s="4"/>
      <c r="U547" s="4"/>
      <c r="V547" s="4"/>
      <c r="W547" s="4"/>
      <c r="X547" s="4"/>
      <c r="Y547" s="4"/>
      <c r="Z547" s="4"/>
    </row>
    <row r="548">
      <c r="A548" s="51"/>
      <c r="B548" s="47"/>
      <c r="C548" s="47"/>
      <c r="D548" s="47"/>
      <c r="E548" s="4"/>
      <c r="F548" s="4"/>
      <c r="G548" s="4"/>
      <c r="H548" s="4"/>
      <c r="I548" s="4"/>
      <c r="J548" s="4"/>
      <c r="K548" s="4"/>
      <c r="L548" s="4"/>
      <c r="M548" s="4"/>
      <c r="N548" s="4"/>
      <c r="O548" s="4"/>
      <c r="P548" s="4"/>
      <c r="Q548" s="4"/>
      <c r="R548" s="4"/>
      <c r="S548" s="4"/>
      <c r="T548" s="4"/>
      <c r="U548" s="4"/>
      <c r="V548" s="4"/>
      <c r="W548" s="4"/>
      <c r="X548" s="4"/>
      <c r="Y548" s="4"/>
      <c r="Z548" s="4"/>
    </row>
    <row r="549">
      <c r="A549" s="51"/>
      <c r="B549" s="47"/>
      <c r="C549" s="47"/>
      <c r="D549" s="47"/>
      <c r="E549" s="4"/>
      <c r="F549" s="4"/>
      <c r="G549" s="4"/>
      <c r="H549" s="4"/>
      <c r="I549" s="4"/>
      <c r="J549" s="4"/>
      <c r="K549" s="4"/>
      <c r="L549" s="4"/>
      <c r="M549" s="4"/>
      <c r="N549" s="4"/>
      <c r="O549" s="4"/>
      <c r="P549" s="4"/>
      <c r="Q549" s="4"/>
      <c r="R549" s="4"/>
      <c r="S549" s="4"/>
      <c r="T549" s="4"/>
      <c r="U549" s="4"/>
      <c r="V549" s="4"/>
      <c r="W549" s="4"/>
      <c r="X549" s="4"/>
      <c r="Y549" s="4"/>
      <c r="Z549" s="4"/>
    </row>
    <row r="550">
      <c r="A550" s="51"/>
      <c r="B550" s="47"/>
      <c r="C550" s="47"/>
      <c r="D550" s="47"/>
      <c r="E550" s="4"/>
      <c r="F550" s="4"/>
      <c r="G550" s="4"/>
      <c r="H550" s="4"/>
      <c r="I550" s="4"/>
      <c r="J550" s="4"/>
      <c r="K550" s="4"/>
      <c r="L550" s="4"/>
      <c r="M550" s="4"/>
      <c r="N550" s="4"/>
      <c r="O550" s="4"/>
      <c r="P550" s="4"/>
      <c r="Q550" s="4"/>
      <c r="R550" s="4"/>
      <c r="S550" s="4"/>
      <c r="T550" s="4"/>
      <c r="U550" s="4"/>
      <c r="V550" s="4"/>
      <c r="W550" s="4"/>
      <c r="X550" s="4"/>
      <c r="Y550" s="4"/>
      <c r="Z550" s="4"/>
    </row>
    <row r="551">
      <c r="A551" s="51"/>
      <c r="B551" s="47"/>
      <c r="C551" s="47"/>
      <c r="D551" s="47"/>
      <c r="E551" s="4"/>
      <c r="F551" s="4"/>
      <c r="G551" s="4"/>
      <c r="H551" s="4"/>
      <c r="I551" s="4"/>
      <c r="J551" s="4"/>
      <c r="K551" s="4"/>
      <c r="L551" s="4"/>
      <c r="M551" s="4"/>
      <c r="N551" s="4"/>
      <c r="O551" s="4"/>
      <c r="P551" s="4"/>
      <c r="Q551" s="4"/>
      <c r="R551" s="4"/>
      <c r="S551" s="4"/>
      <c r="T551" s="4"/>
      <c r="U551" s="4"/>
      <c r="V551" s="4"/>
      <c r="W551" s="4"/>
      <c r="X551" s="4"/>
      <c r="Y551" s="4"/>
      <c r="Z551" s="4"/>
    </row>
    <row r="552">
      <c r="A552" s="51"/>
      <c r="B552" s="47"/>
      <c r="C552" s="47"/>
      <c r="D552" s="47"/>
      <c r="E552" s="4"/>
      <c r="F552" s="4"/>
      <c r="G552" s="4"/>
      <c r="H552" s="4"/>
      <c r="I552" s="4"/>
      <c r="J552" s="4"/>
      <c r="K552" s="4"/>
      <c r="L552" s="4"/>
      <c r="M552" s="4"/>
      <c r="N552" s="4"/>
      <c r="O552" s="4"/>
      <c r="P552" s="4"/>
      <c r="Q552" s="4"/>
      <c r="R552" s="4"/>
      <c r="S552" s="4"/>
      <c r="T552" s="4"/>
      <c r="U552" s="4"/>
      <c r="V552" s="4"/>
      <c r="W552" s="4"/>
      <c r="X552" s="4"/>
      <c r="Y552" s="4"/>
      <c r="Z552" s="4"/>
    </row>
    <row r="553">
      <c r="A553" s="51"/>
      <c r="B553" s="47"/>
      <c r="C553" s="47"/>
      <c r="D553" s="47"/>
      <c r="E553" s="4"/>
      <c r="F553" s="4"/>
      <c r="G553" s="4"/>
      <c r="H553" s="4"/>
      <c r="I553" s="4"/>
      <c r="J553" s="4"/>
      <c r="K553" s="4"/>
      <c r="L553" s="4"/>
      <c r="M553" s="4"/>
      <c r="N553" s="4"/>
      <c r="O553" s="4"/>
      <c r="P553" s="4"/>
      <c r="Q553" s="4"/>
      <c r="R553" s="4"/>
      <c r="S553" s="4"/>
      <c r="T553" s="4"/>
      <c r="U553" s="4"/>
      <c r="V553" s="4"/>
      <c r="W553" s="4"/>
      <c r="X553" s="4"/>
      <c r="Y553" s="4"/>
      <c r="Z553" s="4"/>
    </row>
    <row r="554">
      <c r="A554" s="51"/>
      <c r="B554" s="47"/>
      <c r="C554" s="47"/>
      <c r="D554" s="47"/>
      <c r="E554" s="4"/>
      <c r="F554" s="4"/>
      <c r="G554" s="4"/>
      <c r="H554" s="4"/>
      <c r="I554" s="4"/>
      <c r="J554" s="4"/>
      <c r="K554" s="4"/>
      <c r="L554" s="4"/>
      <c r="M554" s="4"/>
      <c r="N554" s="4"/>
      <c r="O554" s="4"/>
      <c r="P554" s="4"/>
      <c r="Q554" s="4"/>
      <c r="R554" s="4"/>
      <c r="S554" s="4"/>
      <c r="T554" s="4"/>
      <c r="U554" s="4"/>
      <c r="V554" s="4"/>
      <c r="W554" s="4"/>
      <c r="X554" s="4"/>
      <c r="Y554" s="4"/>
      <c r="Z554" s="4"/>
    </row>
    <row r="555">
      <c r="A555" s="51"/>
      <c r="B555" s="47"/>
      <c r="C555" s="47"/>
      <c r="D555" s="47"/>
      <c r="E555" s="4"/>
      <c r="F555" s="4"/>
      <c r="G555" s="4"/>
      <c r="H555" s="4"/>
      <c r="I555" s="4"/>
      <c r="J555" s="4"/>
      <c r="K555" s="4"/>
      <c r="L555" s="4"/>
      <c r="M555" s="4"/>
      <c r="N555" s="4"/>
      <c r="O555" s="4"/>
      <c r="P555" s="4"/>
      <c r="Q555" s="4"/>
      <c r="R555" s="4"/>
      <c r="S555" s="4"/>
      <c r="T555" s="4"/>
      <c r="U555" s="4"/>
      <c r="V555" s="4"/>
      <c r="W555" s="4"/>
      <c r="X555" s="4"/>
      <c r="Y555" s="4"/>
      <c r="Z555" s="4"/>
    </row>
    <row r="556">
      <c r="A556" s="51"/>
      <c r="B556" s="47"/>
      <c r="C556" s="47"/>
      <c r="D556" s="47"/>
      <c r="E556" s="4"/>
      <c r="F556" s="4"/>
      <c r="G556" s="4"/>
      <c r="H556" s="4"/>
      <c r="I556" s="4"/>
      <c r="J556" s="4"/>
      <c r="K556" s="4"/>
      <c r="L556" s="4"/>
      <c r="M556" s="4"/>
      <c r="N556" s="4"/>
      <c r="O556" s="4"/>
      <c r="P556" s="4"/>
      <c r="Q556" s="4"/>
      <c r="R556" s="4"/>
      <c r="S556" s="4"/>
      <c r="T556" s="4"/>
      <c r="U556" s="4"/>
      <c r="V556" s="4"/>
      <c r="W556" s="4"/>
      <c r="X556" s="4"/>
      <c r="Y556" s="4"/>
      <c r="Z556" s="4"/>
    </row>
    <row r="557">
      <c r="A557" s="51"/>
      <c r="B557" s="47"/>
      <c r="C557" s="47"/>
      <c r="D557" s="47"/>
      <c r="E557" s="4"/>
      <c r="F557" s="4"/>
      <c r="G557" s="4"/>
      <c r="H557" s="4"/>
      <c r="I557" s="4"/>
      <c r="J557" s="4"/>
      <c r="K557" s="4"/>
      <c r="L557" s="4"/>
      <c r="M557" s="4"/>
      <c r="N557" s="4"/>
      <c r="O557" s="4"/>
      <c r="P557" s="4"/>
      <c r="Q557" s="4"/>
      <c r="R557" s="4"/>
      <c r="S557" s="4"/>
      <c r="T557" s="4"/>
      <c r="U557" s="4"/>
      <c r="V557" s="4"/>
      <c r="W557" s="4"/>
      <c r="X557" s="4"/>
      <c r="Y557" s="4"/>
      <c r="Z557" s="4"/>
    </row>
    <row r="558">
      <c r="A558" s="51"/>
      <c r="B558" s="47"/>
      <c r="C558" s="47"/>
      <c r="D558" s="47"/>
      <c r="E558" s="4"/>
      <c r="F558" s="4"/>
      <c r="G558" s="4"/>
      <c r="H558" s="4"/>
      <c r="I558" s="4"/>
      <c r="J558" s="4"/>
      <c r="K558" s="4"/>
      <c r="L558" s="4"/>
      <c r="M558" s="4"/>
      <c r="N558" s="4"/>
      <c r="O558" s="4"/>
      <c r="P558" s="4"/>
      <c r="Q558" s="4"/>
      <c r="R558" s="4"/>
      <c r="S558" s="4"/>
      <c r="T558" s="4"/>
      <c r="U558" s="4"/>
      <c r="V558" s="4"/>
      <c r="W558" s="4"/>
      <c r="X558" s="4"/>
      <c r="Y558" s="4"/>
      <c r="Z558" s="4"/>
    </row>
    <row r="559">
      <c r="A559" s="51"/>
      <c r="B559" s="47"/>
      <c r="C559" s="47"/>
      <c r="D559" s="47"/>
      <c r="E559" s="4"/>
      <c r="F559" s="4"/>
      <c r="G559" s="4"/>
      <c r="H559" s="4"/>
      <c r="I559" s="4"/>
      <c r="J559" s="4"/>
      <c r="K559" s="4"/>
      <c r="L559" s="4"/>
      <c r="M559" s="4"/>
      <c r="N559" s="4"/>
      <c r="O559" s="4"/>
      <c r="P559" s="4"/>
      <c r="Q559" s="4"/>
      <c r="R559" s="4"/>
      <c r="S559" s="4"/>
      <c r="T559" s="4"/>
      <c r="U559" s="4"/>
      <c r="V559" s="4"/>
      <c r="W559" s="4"/>
      <c r="X559" s="4"/>
      <c r="Y559" s="4"/>
      <c r="Z559" s="4"/>
    </row>
    <row r="560">
      <c r="A560" s="51"/>
      <c r="B560" s="47"/>
      <c r="C560" s="47"/>
      <c r="D560" s="47"/>
      <c r="E560" s="4"/>
      <c r="F560" s="4"/>
      <c r="G560" s="4"/>
      <c r="H560" s="4"/>
      <c r="I560" s="4"/>
      <c r="J560" s="4"/>
      <c r="K560" s="4"/>
      <c r="L560" s="4"/>
      <c r="M560" s="4"/>
      <c r="N560" s="4"/>
      <c r="O560" s="4"/>
      <c r="P560" s="4"/>
      <c r="Q560" s="4"/>
      <c r="R560" s="4"/>
      <c r="S560" s="4"/>
      <c r="T560" s="4"/>
      <c r="U560" s="4"/>
      <c r="V560" s="4"/>
      <c r="W560" s="4"/>
      <c r="X560" s="4"/>
      <c r="Y560" s="4"/>
      <c r="Z560" s="4"/>
    </row>
    <row r="561">
      <c r="A561" s="51"/>
      <c r="B561" s="47"/>
      <c r="C561" s="47"/>
      <c r="D561" s="47"/>
      <c r="E561" s="4"/>
      <c r="F561" s="4"/>
      <c r="G561" s="4"/>
      <c r="H561" s="4"/>
      <c r="I561" s="4"/>
      <c r="J561" s="4"/>
      <c r="K561" s="4"/>
      <c r="L561" s="4"/>
      <c r="M561" s="4"/>
      <c r="N561" s="4"/>
      <c r="O561" s="4"/>
      <c r="P561" s="4"/>
      <c r="Q561" s="4"/>
      <c r="R561" s="4"/>
      <c r="S561" s="4"/>
      <c r="T561" s="4"/>
      <c r="U561" s="4"/>
      <c r="V561" s="4"/>
      <c r="W561" s="4"/>
      <c r="X561" s="4"/>
      <c r="Y561" s="4"/>
      <c r="Z561" s="4"/>
    </row>
    <row r="562">
      <c r="A562" s="51"/>
      <c r="B562" s="47"/>
      <c r="C562" s="47"/>
      <c r="D562" s="47"/>
      <c r="E562" s="4"/>
      <c r="F562" s="4"/>
      <c r="G562" s="4"/>
      <c r="H562" s="4"/>
      <c r="I562" s="4"/>
      <c r="J562" s="4"/>
      <c r="K562" s="4"/>
      <c r="L562" s="4"/>
      <c r="M562" s="4"/>
      <c r="N562" s="4"/>
      <c r="O562" s="4"/>
      <c r="P562" s="4"/>
      <c r="Q562" s="4"/>
      <c r="R562" s="4"/>
      <c r="S562" s="4"/>
      <c r="T562" s="4"/>
      <c r="U562" s="4"/>
      <c r="V562" s="4"/>
      <c r="W562" s="4"/>
      <c r="X562" s="4"/>
      <c r="Y562" s="4"/>
      <c r="Z562" s="4"/>
    </row>
    <row r="563">
      <c r="A563" s="51"/>
      <c r="B563" s="47"/>
      <c r="C563" s="47"/>
      <c r="D563" s="47"/>
      <c r="E563" s="4"/>
      <c r="F563" s="4"/>
      <c r="G563" s="4"/>
      <c r="H563" s="4"/>
      <c r="I563" s="4"/>
      <c r="J563" s="4"/>
      <c r="K563" s="4"/>
      <c r="L563" s="4"/>
      <c r="M563" s="4"/>
      <c r="N563" s="4"/>
      <c r="O563" s="4"/>
      <c r="P563" s="4"/>
      <c r="Q563" s="4"/>
      <c r="R563" s="4"/>
      <c r="S563" s="4"/>
      <c r="T563" s="4"/>
      <c r="U563" s="4"/>
      <c r="V563" s="4"/>
      <c r="W563" s="4"/>
      <c r="X563" s="4"/>
      <c r="Y563" s="4"/>
      <c r="Z563" s="4"/>
    </row>
    <row r="564">
      <c r="A564" s="51"/>
      <c r="B564" s="47"/>
      <c r="C564" s="47"/>
      <c r="D564" s="47"/>
      <c r="E564" s="4"/>
      <c r="F564" s="4"/>
      <c r="G564" s="4"/>
      <c r="H564" s="4"/>
      <c r="I564" s="4"/>
      <c r="J564" s="4"/>
      <c r="K564" s="4"/>
      <c r="L564" s="4"/>
      <c r="M564" s="4"/>
      <c r="N564" s="4"/>
      <c r="O564" s="4"/>
      <c r="P564" s="4"/>
      <c r="Q564" s="4"/>
      <c r="R564" s="4"/>
      <c r="S564" s="4"/>
      <c r="T564" s="4"/>
      <c r="U564" s="4"/>
      <c r="V564" s="4"/>
      <c r="W564" s="4"/>
      <c r="X564" s="4"/>
      <c r="Y564" s="4"/>
      <c r="Z564" s="4"/>
    </row>
    <row r="565">
      <c r="A565" s="51"/>
      <c r="B565" s="47"/>
      <c r="C565" s="47"/>
      <c r="D565" s="47"/>
      <c r="E565" s="4"/>
      <c r="F565" s="4"/>
      <c r="G565" s="4"/>
      <c r="H565" s="4"/>
      <c r="I565" s="4"/>
      <c r="J565" s="4"/>
      <c r="K565" s="4"/>
      <c r="L565" s="4"/>
      <c r="M565" s="4"/>
      <c r="N565" s="4"/>
      <c r="O565" s="4"/>
      <c r="P565" s="4"/>
      <c r="Q565" s="4"/>
      <c r="R565" s="4"/>
      <c r="S565" s="4"/>
      <c r="T565" s="4"/>
      <c r="U565" s="4"/>
      <c r="V565" s="4"/>
      <c r="W565" s="4"/>
      <c r="X565" s="4"/>
      <c r="Y565" s="4"/>
      <c r="Z565" s="4"/>
    </row>
    <row r="566">
      <c r="A566" s="51"/>
      <c r="B566" s="47"/>
      <c r="C566" s="47"/>
      <c r="D566" s="47"/>
      <c r="E566" s="4"/>
      <c r="F566" s="4"/>
      <c r="G566" s="4"/>
      <c r="H566" s="4"/>
      <c r="I566" s="4"/>
      <c r="J566" s="4"/>
      <c r="K566" s="4"/>
      <c r="L566" s="4"/>
      <c r="M566" s="4"/>
      <c r="N566" s="4"/>
      <c r="O566" s="4"/>
      <c r="P566" s="4"/>
      <c r="Q566" s="4"/>
      <c r="R566" s="4"/>
      <c r="S566" s="4"/>
      <c r="T566" s="4"/>
      <c r="U566" s="4"/>
      <c r="V566" s="4"/>
      <c r="W566" s="4"/>
      <c r="X566" s="4"/>
      <c r="Y566" s="4"/>
      <c r="Z566" s="4"/>
    </row>
    <row r="567">
      <c r="A567" s="51"/>
      <c r="B567" s="47"/>
      <c r="C567" s="47"/>
      <c r="D567" s="47"/>
      <c r="E567" s="4"/>
      <c r="F567" s="4"/>
      <c r="G567" s="4"/>
      <c r="H567" s="4"/>
      <c r="I567" s="4"/>
      <c r="J567" s="4"/>
      <c r="K567" s="4"/>
      <c r="L567" s="4"/>
      <c r="M567" s="4"/>
      <c r="N567" s="4"/>
      <c r="O567" s="4"/>
      <c r="P567" s="4"/>
      <c r="Q567" s="4"/>
      <c r="R567" s="4"/>
      <c r="S567" s="4"/>
      <c r="T567" s="4"/>
      <c r="U567" s="4"/>
      <c r="V567" s="4"/>
      <c r="W567" s="4"/>
      <c r="X567" s="4"/>
      <c r="Y567" s="4"/>
      <c r="Z567" s="4"/>
    </row>
    <row r="568">
      <c r="A568" s="51"/>
      <c r="B568" s="47"/>
      <c r="C568" s="47"/>
      <c r="D568" s="47"/>
      <c r="E568" s="4"/>
      <c r="F568" s="4"/>
      <c r="G568" s="4"/>
      <c r="H568" s="4"/>
      <c r="I568" s="4"/>
      <c r="J568" s="4"/>
      <c r="K568" s="4"/>
      <c r="L568" s="4"/>
      <c r="M568" s="4"/>
      <c r="N568" s="4"/>
      <c r="O568" s="4"/>
      <c r="P568" s="4"/>
      <c r="Q568" s="4"/>
      <c r="R568" s="4"/>
      <c r="S568" s="4"/>
      <c r="T568" s="4"/>
      <c r="U568" s="4"/>
      <c r="V568" s="4"/>
      <c r="W568" s="4"/>
      <c r="X568" s="4"/>
      <c r="Y568" s="4"/>
      <c r="Z568" s="4"/>
    </row>
    <row r="569">
      <c r="A569" s="51"/>
      <c r="B569" s="47"/>
      <c r="C569" s="47"/>
      <c r="D569" s="47"/>
      <c r="E569" s="4"/>
      <c r="F569" s="4"/>
      <c r="G569" s="4"/>
      <c r="H569" s="4"/>
      <c r="I569" s="4"/>
      <c r="J569" s="4"/>
      <c r="K569" s="4"/>
      <c r="L569" s="4"/>
      <c r="M569" s="4"/>
      <c r="N569" s="4"/>
      <c r="O569" s="4"/>
      <c r="P569" s="4"/>
      <c r="Q569" s="4"/>
      <c r="R569" s="4"/>
      <c r="S569" s="4"/>
      <c r="T569" s="4"/>
      <c r="U569" s="4"/>
      <c r="V569" s="4"/>
      <c r="W569" s="4"/>
      <c r="X569" s="4"/>
      <c r="Y569" s="4"/>
      <c r="Z569" s="4"/>
    </row>
    <row r="570">
      <c r="A570" s="51"/>
      <c r="B570" s="47"/>
      <c r="C570" s="47"/>
      <c r="D570" s="47"/>
      <c r="E570" s="4"/>
      <c r="F570" s="4"/>
      <c r="G570" s="4"/>
      <c r="H570" s="4"/>
      <c r="I570" s="4"/>
      <c r="J570" s="4"/>
      <c r="K570" s="4"/>
      <c r="L570" s="4"/>
      <c r="M570" s="4"/>
      <c r="N570" s="4"/>
      <c r="O570" s="4"/>
      <c r="P570" s="4"/>
      <c r="Q570" s="4"/>
      <c r="R570" s="4"/>
      <c r="S570" s="4"/>
      <c r="T570" s="4"/>
      <c r="U570" s="4"/>
      <c r="V570" s="4"/>
      <c r="W570" s="4"/>
      <c r="X570" s="4"/>
      <c r="Y570" s="4"/>
      <c r="Z570" s="4"/>
    </row>
    <row r="571">
      <c r="A571" s="51"/>
      <c r="B571" s="47"/>
      <c r="C571" s="47"/>
      <c r="D571" s="47"/>
      <c r="E571" s="4"/>
      <c r="F571" s="4"/>
      <c r="G571" s="4"/>
      <c r="H571" s="4"/>
      <c r="I571" s="4"/>
      <c r="J571" s="4"/>
      <c r="K571" s="4"/>
      <c r="L571" s="4"/>
      <c r="M571" s="4"/>
      <c r="N571" s="4"/>
      <c r="O571" s="4"/>
      <c r="P571" s="4"/>
      <c r="Q571" s="4"/>
      <c r="R571" s="4"/>
      <c r="S571" s="4"/>
      <c r="T571" s="4"/>
      <c r="U571" s="4"/>
      <c r="V571" s="4"/>
      <c r="W571" s="4"/>
      <c r="X571" s="4"/>
      <c r="Y571" s="4"/>
      <c r="Z571" s="4"/>
    </row>
    <row r="572">
      <c r="A572" s="51"/>
      <c r="B572" s="47"/>
      <c r="C572" s="47"/>
      <c r="D572" s="47"/>
      <c r="E572" s="4"/>
      <c r="F572" s="4"/>
      <c r="G572" s="4"/>
      <c r="H572" s="4"/>
      <c r="I572" s="4"/>
      <c r="J572" s="4"/>
      <c r="K572" s="4"/>
      <c r="L572" s="4"/>
      <c r="M572" s="4"/>
      <c r="N572" s="4"/>
      <c r="O572" s="4"/>
      <c r="P572" s="4"/>
      <c r="Q572" s="4"/>
      <c r="R572" s="4"/>
      <c r="S572" s="4"/>
      <c r="T572" s="4"/>
      <c r="U572" s="4"/>
      <c r="V572" s="4"/>
      <c r="W572" s="4"/>
      <c r="X572" s="4"/>
      <c r="Y572" s="4"/>
      <c r="Z572" s="4"/>
    </row>
    <row r="573">
      <c r="A573" s="51"/>
      <c r="B573" s="47"/>
      <c r="C573" s="47"/>
      <c r="D573" s="47"/>
      <c r="E573" s="4"/>
      <c r="F573" s="4"/>
      <c r="G573" s="4"/>
      <c r="H573" s="4"/>
      <c r="I573" s="4"/>
      <c r="J573" s="4"/>
      <c r="K573" s="4"/>
      <c r="L573" s="4"/>
      <c r="M573" s="4"/>
      <c r="N573" s="4"/>
      <c r="O573" s="4"/>
      <c r="P573" s="4"/>
      <c r="Q573" s="4"/>
      <c r="R573" s="4"/>
      <c r="S573" s="4"/>
      <c r="T573" s="4"/>
      <c r="U573" s="4"/>
      <c r="V573" s="4"/>
      <c r="W573" s="4"/>
      <c r="X573" s="4"/>
      <c r="Y573" s="4"/>
      <c r="Z573" s="4"/>
    </row>
    <row r="574">
      <c r="A574" s="51"/>
      <c r="B574" s="47"/>
      <c r="C574" s="47"/>
      <c r="D574" s="47"/>
      <c r="E574" s="4"/>
      <c r="F574" s="4"/>
      <c r="G574" s="4"/>
      <c r="H574" s="4"/>
      <c r="I574" s="4"/>
      <c r="J574" s="4"/>
      <c r="K574" s="4"/>
      <c r="L574" s="4"/>
      <c r="M574" s="4"/>
      <c r="N574" s="4"/>
      <c r="O574" s="4"/>
      <c r="P574" s="4"/>
      <c r="Q574" s="4"/>
      <c r="R574" s="4"/>
      <c r="S574" s="4"/>
      <c r="T574" s="4"/>
      <c r="U574" s="4"/>
      <c r="V574" s="4"/>
      <c r="W574" s="4"/>
      <c r="X574" s="4"/>
      <c r="Y574" s="4"/>
      <c r="Z574" s="4"/>
    </row>
    <row r="575">
      <c r="A575" s="51"/>
      <c r="B575" s="47"/>
      <c r="C575" s="47"/>
      <c r="D575" s="47"/>
      <c r="E575" s="4"/>
      <c r="F575" s="4"/>
      <c r="G575" s="4"/>
      <c r="H575" s="4"/>
      <c r="I575" s="4"/>
      <c r="J575" s="4"/>
      <c r="K575" s="4"/>
      <c r="L575" s="4"/>
      <c r="M575" s="4"/>
      <c r="N575" s="4"/>
      <c r="O575" s="4"/>
      <c r="P575" s="4"/>
      <c r="Q575" s="4"/>
      <c r="R575" s="4"/>
      <c r="S575" s="4"/>
      <c r="T575" s="4"/>
      <c r="U575" s="4"/>
      <c r="V575" s="4"/>
      <c r="W575" s="4"/>
      <c r="X575" s="4"/>
      <c r="Y575" s="4"/>
      <c r="Z575" s="4"/>
    </row>
    <row r="576">
      <c r="A576" s="51"/>
      <c r="B576" s="47"/>
      <c r="C576" s="47"/>
      <c r="D576" s="47"/>
      <c r="E576" s="4"/>
      <c r="F576" s="4"/>
      <c r="G576" s="4"/>
      <c r="H576" s="4"/>
      <c r="I576" s="4"/>
      <c r="J576" s="4"/>
      <c r="K576" s="4"/>
      <c r="L576" s="4"/>
      <c r="M576" s="4"/>
      <c r="N576" s="4"/>
      <c r="O576" s="4"/>
      <c r="P576" s="4"/>
      <c r="Q576" s="4"/>
      <c r="R576" s="4"/>
      <c r="S576" s="4"/>
      <c r="T576" s="4"/>
      <c r="U576" s="4"/>
      <c r="V576" s="4"/>
      <c r="W576" s="4"/>
      <c r="X576" s="4"/>
      <c r="Y576" s="4"/>
      <c r="Z576" s="4"/>
    </row>
    <row r="577">
      <c r="A577" s="51"/>
      <c r="B577" s="47"/>
      <c r="C577" s="47"/>
      <c r="D577" s="47"/>
      <c r="E577" s="4"/>
      <c r="F577" s="4"/>
      <c r="G577" s="4"/>
      <c r="H577" s="4"/>
      <c r="I577" s="4"/>
      <c r="J577" s="4"/>
      <c r="K577" s="4"/>
      <c r="L577" s="4"/>
      <c r="M577" s="4"/>
      <c r="N577" s="4"/>
      <c r="O577" s="4"/>
      <c r="P577" s="4"/>
      <c r="Q577" s="4"/>
      <c r="R577" s="4"/>
      <c r="S577" s="4"/>
      <c r="T577" s="4"/>
      <c r="U577" s="4"/>
      <c r="V577" s="4"/>
      <c r="W577" s="4"/>
      <c r="X577" s="4"/>
      <c r="Y577" s="4"/>
      <c r="Z577" s="4"/>
    </row>
    <row r="578">
      <c r="A578" s="51"/>
      <c r="B578" s="47"/>
      <c r="C578" s="47"/>
      <c r="D578" s="47"/>
      <c r="E578" s="4"/>
      <c r="F578" s="4"/>
      <c r="G578" s="4"/>
      <c r="H578" s="4"/>
      <c r="I578" s="4"/>
      <c r="J578" s="4"/>
      <c r="K578" s="4"/>
      <c r="L578" s="4"/>
      <c r="M578" s="4"/>
      <c r="N578" s="4"/>
      <c r="O578" s="4"/>
      <c r="P578" s="4"/>
      <c r="Q578" s="4"/>
      <c r="R578" s="4"/>
      <c r="S578" s="4"/>
      <c r="T578" s="4"/>
      <c r="U578" s="4"/>
      <c r="V578" s="4"/>
      <c r="W578" s="4"/>
      <c r="X578" s="4"/>
      <c r="Y578" s="4"/>
      <c r="Z578" s="4"/>
    </row>
    <row r="579">
      <c r="A579" s="51"/>
      <c r="B579" s="47"/>
      <c r="C579" s="47"/>
      <c r="D579" s="47"/>
      <c r="E579" s="4"/>
      <c r="F579" s="4"/>
      <c r="G579" s="4"/>
      <c r="H579" s="4"/>
      <c r="I579" s="4"/>
      <c r="J579" s="4"/>
      <c r="K579" s="4"/>
      <c r="L579" s="4"/>
      <c r="M579" s="4"/>
      <c r="N579" s="4"/>
      <c r="O579" s="4"/>
      <c r="P579" s="4"/>
      <c r="Q579" s="4"/>
      <c r="R579" s="4"/>
      <c r="S579" s="4"/>
      <c r="T579" s="4"/>
      <c r="U579" s="4"/>
      <c r="V579" s="4"/>
      <c r="W579" s="4"/>
      <c r="X579" s="4"/>
      <c r="Y579" s="4"/>
      <c r="Z579" s="4"/>
    </row>
    <row r="580">
      <c r="A580" s="51"/>
      <c r="B580" s="47"/>
      <c r="C580" s="47"/>
      <c r="D580" s="47"/>
      <c r="E580" s="4"/>
      <c r="F580" s="4"/>
      <c r="G580" s="4"/>
      <c r="H580" s="4"/>
      <c r="I580" s="4"/>
      <c r="J580" s="4"/>
      <c r="K580" s="4"/>
      <c r="L580" s="4"/>
      <c r="M580" s="4"/>
      <c r="N580" s="4"/>
      <c r="O580" s="4"/>
      <c r="P580" s="4"/>
      <c r="Q580" s="4"/>
      <c r="R580" s="4"/>
      <c r="S580" s="4"/>
      <c r="T580" s="4"/>
      <c r="U580" s="4"/>
      <c r="V580" s="4"/>
      <c r="W580" s="4"/>
      <c r="X580" s="4"/>
      <c r="Y580" s="4"/>
      <c r="Z580" s="4"/>
    </row>
    <row r="581">
      <c r="A581" s="51"/>
      <c r="B581" s="47"/>
      <c r="C581" s="47"/>
      <c r="D581" s="47"/>
      <c r="E581" s="4"/>
      <c r="F581" s="4"/>
      <c r="G581" s="4"/>
      <c r="H581" s="4"/>
      <c r="I581" s="4"/>
      <c r="J581" s="4"/>
      <c r="K581" s="4"/>
      <c r="L581" s="4"/>
      <c r="M581" s="4"/>
      <c r="N581" s="4"/>
      <c r="O581" s="4"/>
      <c r="P581" s="4"/>
      <c r="Q581" s="4"/>
      <c r="R581" s="4"/>
      <c r="S581" s="4"/>
      <c r="T581" s="4"/>
      <c r="U581" s="4"/>
      <c r="V581" s="4"/>
      <c r="W581" s="4"/>
      <c r="X581" s="4"/>
      <c r="Y581" s="4"/>
      <c r="Z581" s="4"/>
    </row>
    <row r="582">
      <c r="A582" s="51"/>
      <c r="B582" s="47"/>
      <c r="C582" s="47"/>
      <c r="D582" s="47"/>
      <c r="E582" s="4"/>
      <c r="F582" s="4"/>
      <c r="G582" s="4"/>
      <c r="H582" s="4"/>
      <c r="I582" s="4"/>
      <c r="J582" s="4"/>
      <c r="K582" s="4"/>
      <c r="L582" s="4"/>
      <c r="M582" s="4"/>
      <c r="N582" s="4"/>
      <c r="O582" s="4"/>
      <c r="P582" s="4"/>
      <c r="Q582" s="4"/>
      <c r="R582" s="4"/>
      <c r="S582" s="4"/>
      <c r="T582" s="4"/>
      <c r="U582" s="4"/>
      <c r="V582" s="4"/>
      <c r="W582" s="4"/>
      <c r="X582" s="4"/>
      <c r="Y582" s="4"/>
      <c r="Z582" s="4"/>
    </row>
    <row r="583">
      <c r="A583" s="51"/>
      <c r="B583" s="47"/>
      <c r="C583" s="47"/>
      <c r="D583" s="47"/>
      <c r="E583" s="4"/>
      <c r="F583" s="4"/>
      <c r="G583" s="4"/>
      <c r="H583" s="4"/>
      <c r="I583" s="4"/>
      <c r="J583" s="4"/>
      <c r="K583" s="4"/>
      <c r="L583" s="4"/>
      <c r="M583" s="4"/>
      <c r="N583" s="4"/>
      <c r="O583" s="4"/>
      <c r="P583" s="4"/>
      <c r="Q583" s="4"/>
      <c r="R583" s="4"/>
      <c r="S583" s="4"/>
      <c r="T583" s="4"/>
      <c r="U583" s="4"/>
      <c r="V583" s="4"/>
      <c r="W583" s="4"/>
      <c r="X583" s="4"/>
      <c r="Y583" s="4"/>
      <c r="Z583" s="4"/>
    </row>
    <row r="584">
      <c r="A584" s="51"/>
      <c r="B584" s="47"/>
      <c r="C584" s="47"/>
      <c r="D584" s="47"/>
      <c r="E584" s="4"/>
      <c r="F584" s="4"/>
      <c r="G584" s="4"/>
      <c r="H584" s="4"/>
      <c r="I584" s="4"/>
      <c r="J584" s="4"/>
      <c r="K584" s="4"/>
      <c r="L584" s="4"/>
      <c r="M584" s="4"/>
      <c r="N584" s="4"/>
      <c r="O584" s="4"/>
      <c r="P584" s="4"/>
      <c r="Q584" s="4"/>
      <c r="R584" s="4"/>
      <c r="S584" s="4"/>
      <c r="T584" s="4"/>
      <c r="U584" s="4"/>
      <c r="V584" s="4"/>
      <c r="W584" s="4"/>
      <c r="X584" s="4"/>
      <c r="Y584" s="4"/>
      <c r="Z584" s="4"/>
    </row>
    <row r="585">
      <c r="A585" s="51"/>
      <c r="B585" s="47"/>
      <c r="C585" s="47"/>
      <c r="D585" s="47"/>
      <c r="E585" s="4"/>
      <c r="F585" s="4"/>
      <c r="G585" s="4"/>
      <c r="H585" s="4"/>
      <c r="I585" s="4"/>
      <c r="J585" s="4"/>
      <c r="K585" s="4"/>
      <c r="L585" s="4"/>
      <c r="M585" s="4"/>
      <c r="N585" s="4"/>
      <c r="O585" s="4"/>
      <c r="P585" s="4"/>
      <c r="Q585" s="4"/>
      <c r="R585" s="4"/>
      <c r="S585" s="4"/>
      <c r="T585" s="4"/>
      <c r="U585" s="4"/>
      <c r="V585" s="4"/>
      <c r="W585" s="4"/>
      <c r="X585" s="4"/>
      <c r="Y585" s="4"/>
      <c r="Z585" s="4"/>
    </row>
    <row r="586">
      <c r="A586" s="51"/>
      <c r="B586" s="47"/>
      <c r="C586" s="47"/>
      <c r="D586" s="47"/>
      <c r="E586" s="4"/>
      <c r="F586" s="4"/>
      <c r="G586" s="4"/>
      <c r="H586" s="4"/>
      <c r="I586" s="4"/>
      <c r="J586" s="4"/>
      <c r="K586" s="4"/>
      <c r="L586" s="4"/>
      <c r="M586" s="4"/>
      <c r="N586" s="4"/>
      <c r="O586" s="4"/>
      <c r="P586" s="4"/>
      <c r="Q586" s="4"/>
      <c r="R586" s="4"/>
      <c r="S586" s="4"/>
      <c r="T586" s="4"/>
      <c r="U586" s="4"/>
      <c r="V586" s="4"/>
      <c r="W586" s="4"/>
      <c r="X586" s="4"/>
      <c r="Y586" s="4"/>
      <c r="Z586" s="4"/>
    </row>
    <row r="587">
      <c r="A587" s="51"/>
      <c r="B587" s="47"/>
      <c r="C587" s="47"/>
      <c r="D587" s="47"/>
      <c r="E587" s="4"/>
      <c r="F587" s="4"/>
      <c r="G587" s="4"/>
      <c r="H587" s="4"/>
      <c r="I587" s="4"/>
      <c r="J587" s="4"/>
      <c r="K587" s="4"/>
      <c r="L587" s="4"/>
      <c r="M587" s="4"/>
      <c r="N587" s="4"/>
      <c r="O587" s="4"/>
      <c r="P587" s="4"/>
      <c r="Q587" s="4"/>
      <c r="R587" s="4"/>
      <c r="S587" s="4"/>
      <c r="T587" s="4"/>
      <c r="U587" s="4"/>
      <c r="V587" s="4"/>
      <c r="W587" s="4"/>
      <c r="X587" s="4"/>
      <c r="Y587" s="4"/>
      <c r="Z587" s="4"/>
    </row>
    <row r="588">
      <c r="A588" s="51"/>
      <c r="B588" s="47"/>
      <c r="C588" s="47"/>
      <c r="D588" s="47"/>
      <c r="E588" s="4"/>
      <c r="F588" s="4"/>
      <c r="G588" s="4"/>
      <c r="H588" s="4"/>
      <c r="I588" s="4"/>
      <c r="J588" s="4"/>
      <c r="K588" s="4"/>
      <c r="L588" s="4"/>
      <c r="M588" s="4"/>
      <c r="N588" s="4"/>
      <c r="O588" s="4"/>
      <c r="P588" s="4"/>
      <c r="Q588" s="4"/>
      <c r="R588" s="4"/>
      <c r="S588" s="4"/>
      <c r="T588" s="4"/>
      <c r="U588" s="4"/>
      <c r="V588" s="4"/>
      <c r="W588" s="4"/>
      <c r="X588" s="4"/>
      <c r="Y588" s="4"/>
      <c r="Z588" s="4"/>
    </row>
    <row r="589">
      <c r="A589" s="51"/>
      <c r="B589" s="47"/>
      <c r="C589" s="47"/>
      <c r="D589" s="47"/>
      <c r="E589" s="4"/>
      <c r="F589" s="4"/>
      <c r="G589" s="4"/>
      <c r="H589" s="4"/>
      <c r="I589" s="4"/>
      <c r="J589" s="4"/>
      <c r="K589" s="4"/>
      <c r="L589" s="4"/>
      <c r="M589" s="4"/>
      <c r="N589" s="4"/>
      <c r="O589" s="4"/>
      <c r="P589" s="4"/>
      <c r="Q589" s="4"/>
      <c r="R589" s="4"/>
      <c r="S589" s="4"/>
      <c r="T589" s="4"/>
      <c r="U589" s="4"/>
      <c r="V589" s="4"/>
      <c r="W589" s="4"/>
      <c r="X589" s="4"/>
      <c r="Y589" s="4"/>
      <c r="Z589" s="4"/>
    </row>
    <row r="590">
      <c r="A590" s="51"/>
      <c r="B590" s="47"/>
      <c r="C590" s="47"/>
      <c r="D590" s="47"/>
      <c r="E590" s="4"/>
      <c r="F590" s="4"/>
      <c r="G590" s="4"/>
      <c r="H590" s="4"/>
      <c r="I590" s="4"/>
      <c r="J590" s="4"/>
      <c r="K590" s="4"/>
      <c r="L590" s="4"/>
      <c r="M590" s="4"/>
      <c r="N590" s="4"/>
      <c r="O590" s="4"/>
      <c r="P590" s="4"/>
      <c r="Q590" s="4"/>
      <c r="R590" s="4"/>
      <c r="S590" s="4"/>
      <c r="T590" s="4"/>
      <c r="U590" s="4"/>
      <c r="V590" s="4"/>
      <c r="W590" s="4"/>
      <c r="X590" s="4"/>
      <c r="Y590" s="4"/>
      <c r="Z590" s="4"/>
    </row>
    <row r="591">
      <c r="A591" s="51"/>
      <c r="B591" s="47"/>
      <c r="C591" s="47"/>
      <c r="D591" s="47"/>
      <c r="E591" s="4"/>
      <c r="F591" s="4"/>
      <c r="G591" s="4"/>
      <c r="H591" s="4"/>
      <c r="I591" s="4"/>
      <c r="J591" s="4"/>
      <c r="K591" s="4"/>
      <c r="L591" s="4"/>
      <c r="M591" s="4"/>
      <c r="N591" s="4"/>
      <c r="O591" s="4"/>
      <c r="P591" s="4"/>
      <c r="Q591" s="4"/>
      <c r="R591" s="4"/>
      <c r="S591" s="4"/>
      <c r="T591" s="4"/>
      <c r="U591" s="4"/>
      <c r="V591" s="4"/>
      <c r="W591" s="4"/>
      <c r="X591" s="4"/>
      <c r="Y591" s="4"/>
      <c r="Z591" s="4"/>
    </row>
    <row r="592">
      <c r="A592" s="51"/>
      <c r="B592" s="47"/>
      <c r="C592" s="47"/>
      <c r="D592" s="47"/>
      <c r="E592" s="4"/>
      <c r="F592" s="4"/>
      <c r="G592" s="4"/>
      <c r="H592" s="4"/>
      <c r="I592" s="4"/>
      <c r="J592" s="4"/>
      <c r="K592" s="4"/>
      <c r="L592" s="4"/>
      <c r="M592" s="4"/>
      <c r="N592" s="4"/>
      <c r="O592" s="4"/>
      <c r="P592" s="4"/>
      <c r="Q592" s="4"/>
      <c r="R592" s="4"/>
      <c r="S592" s="4"/>
      <c r="T592" s="4"/>
      <c r="U592" s="4"/>
      <c r="V592" s="4"/>
      <c r="W592" s="4"/>
      <c r="X592" s="4"/>
      <c r="Y592" s="4"/>
      <c r="Z592" s="4"/>
    </row>
    <row r="593">
      <c r="A593" s="51"/>
      <c r="B593" s="47"/>
      <c r="C593" s="47"/>
      <c r="D593" s="47"/>
      <c r="E593" s="4"/>
      <c r="F593" s="4"/>
      <c r="G593" s="4"/>
      <c r="H593" s="4"/>
      <c r="I593" s="4"/>
      <c r="J593" s="4"/>
      <c r="K593" s="4"/>
      <c r="L593" s="4"/>
      <c r="M593" s="4"/>
      <c r="N593" s="4"/>
      <c r="O593" s="4"/>
      <c r="P593" s="4"/>
      <c r="Q593" s="4"/>
      <c r="R593" s="4"/>
      <c r="S593" s="4"/>
      <c r="T593" s="4"/>
      <c r="U593" s="4"/>
      <c r="V593" s="4"/>
      <c r="W593" s="4"/>
      <c r="X593" s="4"/>
      <c r="Y593" s="4"/>
      <c r="Z593" s="4"/>
    </row>
    <row r="594">
      <c r="A594" s="51"/>
      <c r="B594" s="47"/>
      <c r="C594" s="47"/>
      <c r="D594" s="47"/>
      <c r="E594" s="4"/>
      <c r="F594" s="4"/>
      <c r="G594" s="4"/>
      <c r="H594" s="4"/>
      <c r="I594" s="4"/>
      <c r="J594" s="4"/>
      <c r="K594" s="4"/>
      <c r="L594" s="4"/>
      <c r="M594" s="4"/>
      <c r="N594" s="4"/>
      <c r="O594" s="4"/>
      <c r="P594" s="4"/>
      <c r="Q594" s="4"/>
      <c r="R594" s="4"/>
      <c r="S594" s="4"/>
      <c r="T594" s="4"/>
      <c r="U594" s="4"/>
      <c r="V594" s="4"/>
      <c r="W594" s="4"/>
      <c r="X594" s="4"/>
      <c r="Y594" s="4"/>
      <c r="Z594" s="4"/>
    </row>
    <row r="595">
      <c r="A595" s="51"/>
      <c r="B595" s="47"/>
      <c r="C595" s="47"/>
      <c r="D595" s="47"/>
      <c r="E595" s="4"/>
      <c r="F595" s="4"/>
      <c r="G595" s="4"/>
      <c r="H595" s="4"/>
      <c r="I595" s="4"/>
      <c r="J595" s="4"/>
      <c r="K595" s="4"/>
      <c r="L595" s="4"/>
      <c r="M595" s="4"/>
      <c r="N595" s="4"/>
      <c r="O595" s="4"/>
      <c r="P595" s="4"/>
      <c r="Q595" s="4"/>
      <c r="R595" s="4"/>
      <c r="S595" s="4"/>
      <c r="T595" s="4"/>
      <c r="U595" s="4"/>
      <c r="V595" s="4"/>
      <c r="W595" s="4"/>
      <c r="X595" s="4"/>
      <c r="Y595" s="4"/>
      <c r="Z595" s="4"/>
    </row>
    <row r="596">
      <c r="A596" s="51"/>
      <c r="B596" s="47"/>
      <c r="C596" s="47"/>
      <c r="D596" s="47"/>
      <c r="E596" s="4"/>
      <c r="F596" s="4"/>
      <c r="G596" s="4"/>
      <c r="H596" s="4"/>
      <c r="I596" s="4"/>
      <c r="J596" s="4"/>
      <c r="K596" s="4"/>
      <c r="L596" s="4"/>
      <c r="M596" s="4"/>
      <c r="N596" s="4"/>
      <c r="O596" s="4"/>
      <c r="P596" s="4"/>
      <c r="Q596" s="4"/>
      <c r="R596" s="4"/>
      <c r="S596" s="4"/>
      <c r="T596" s="4"/>
      <c r="U596" s="4"/>
      <c r="V596" s="4"/>
      <c r="W596" s="4"/>
      <c r="X596" s="4"/>
      <c r="Y596" s="4"/>
      <c r="Z596" s="4"/>
    </row>
    <row r="597">
      <c r="A597" s="51"/>
      <c r="B597" s="47"/>
      <c r="C597" s="47"/>
      <c r="D597" s="47"/>
      <c r="E597" s="4"/>
      <c r="F597" s="4"/>
      <c r="G597" s="4"/>
      <c r="H597" s="4"/>
      <c r="I597" s="4"/>
      <c r="J597" s="4"/>
      <c r="K597" s="4"/>
      <c r="L597" s="4"/>
      <c r="M597" s="4"/>
      <c r="N597" s="4"/>
      <c r="O597" s="4"/>
      <c r="P597" s="4"/>
      <c r="Q597" s="4"/>
      <c r="R597" s="4"/>
      <c r="S597" s="4"/>
      <c r="T597" s="4"/>
      <c r="U597" s="4"/>
      <c r="V597" s="4"/>
      <c r="W597" s="4"/>
      <c r="X597" s="4"/>
      <c r="Y597" s="4"/>
      <c r="Z597" s="4"/>
    </row>
    <row r="598">
      <c r="A598" s="51"/>
      <c r="B598" s="47"/>
      <c r="C598" s="47"/>
      <c r="D598" s="47"/>
      <c r="E598" s="4"/>
      <c r="F598" s="4"/>
      <c r="G598" s="4"/>
      <c r="H598" s="4"/>
      <c r="I598" s="4"/>
      <c r="J598" s="4"/>
      <c r="K598" s="4"/>
      <c r="L598" s="4"/>
      <c r="M598" s="4"/>
      <c r="N598" s="4"/>
      <c r="O598" s="4"/>
      <c r="P598" s="4"/>
      <c r="Q598" s="4"/>
      <c r="R598" s="4"/>
      <c r="S598" s="4"/>
      <c r="T598" s="4"/>
      <c r="U598" s="4"/>
      <c r="V598" s="4"/>
      <c r="W598" s="4"/>
      <c r="X598" s="4"/>
      <c r="Y598" s="4"/>
      <c r="Z598" s="4"/>
    </row>
    <row r="599">
      <c r="A599" s="51"/>
      <c r="B599" s="47"/>
      <c r="C599" s="47"/>
      <c r="D599" s="47"/>
      <c r="E599" s="4"/>
      <c r="F599" s="4"/>
      <c r="G599" s="4"/>
      <c r="H599" s="4"/>
      <c r="I599" s="4"/>
      <c r="J599" s="4"/>
      <c r="K599" s="4"/>
      <c r="L599" s="4"/>
      <c r="M599" s="4"/>
      <c r="N599" s="4"/>
      <c r="O599" s="4"/>
      <c r="P599" s="4"/>
      <c r="Q599" s="4"/>
      <c r="R599" s="4"/>
      <c r="S599" s="4"/>
      <c r="T599" s="4"/>
      <c r="U599" s="4"/>
      <c r="V599" s="4"/>
      <c r="W599" s="4"/>
      <c r="X599" s="4"/>
      <c r="Y599" s="4"/>
      <c r="Z599" s="4"/>
    </row>
    <row r="600">
      <c r="A600" s="51"/>
      <c r="B600" s="47"/>
      <c r="C600" s="47"/>
      <c r="D600" s="47"/>
      <c r="E600" s="4"/>
      <c r="F600" s="4"/>
      <c r="G600" s="4"/>
      <c r="H600" s="4"/>
      <c r="I600" s="4"/>
      <c r="J600" s="4"/>
      <c r="K600" s="4"/>
      <c r="L600" s="4"/>
      <c r="M600" s="4"/>
      <c r="N600" s="4"/>
      <c r="O600" s="4"/>
      <c r="P600" s="4"/>
      <c r="Q600" s="4"/>
      <c r="R600" s="4"/>
      <c r="S600" s="4"/>
      <c r="T600" s="4"/>
      <c r="U600" s="4"/>
      <c r="V600" s="4"/>
      <c r="W600" s="4"/>
      <c r="X600" s="4"/>
      <c r="Y600" s="4"/>
      <c r="Z600" s="4"/>
    </row>
    <row r="601">
      <c r="A601" s="51"/>
      <c r="B601" s="47"/>
      <c r="C601" s="47"/>
      <c r="D601" s="47"/>
      <c r="E601" s="4"/>
      <c r="F601" s="4"/>
      <c r="G601" s="4"/>
      <c r="H601" s="4"/>
      <c r="I601" s="4"/>
      <c r="J601" s="4"/>
      <c r="K601" s="4"/>
      <c r="L601" s="4"/>
      <c r="M601" s="4"/>
      <c r="N601" s="4"/>
      <c r="O601" s="4"/>
      <c r="P601" s="4"/>
      <c r="Q601" s="4"/>
      <c r="R601" s="4"/>
      <c r="S601" s="4"/>
      <c r="T601" s="4"/>
      <c r="U601" s="4"/>
      <c r="V601" s="4"/>
      <c r="W601" s="4"/>
      <c r="X601" s="4"/>
      <c r="Y601" s="4"/>
      <c r="Z601" s="4"/>
    </row>
    <row r="602">
      <c r="A602" s="51"/>
      <c r="B602" s="47"/>
      <c r="C602" s="47"/>
      <c r="D602" s="47"/>
      <c r="E602" s="4"/>
      <c r="F602" s="4"/>
      <c r="G602" s="4"/>
      <c r="H602" s="4"/>
      <c r="I602" s="4"/>
      <c r="J602" s="4"/>
      <c r="K602" s="4"/>
      <c r="L602" s="4"/>
      <c r="M602" s="4"/>
      <c r="N602" s="4"/>
      <c r="O602" s="4"/>
      <c r="P602" s="4"/>
      <c r="Q602" s="4"/>
      <c r="R602" s="4"/>
      <c r="S602" s="4"/>
      <c r="T602" s="4"/>
      <c r="U602" s="4"/>
      <c r="V602" s="4"/>
      <c r="W602" s="4"/>
      <c r="X602" s="4"/>
      <c r="Y602" s="4"/>
      <c r="Z602" s="4"/>
    </row>
    <row r="603">
      <c r="A603" s="51"/>
      <c r="B603" s="47"/>
      <c r="C603" s="47"/>
      <c r="D603" s="47"/>
      <c r="E603" s="4"/>
      <c r="F603" s="4"/>
      <c r="G603" s="4"/>
      <c r="H603" s="4"/>
      <c r="I603" s="4"/>
      <c r="J603" s="4"/>
      <c r="K603" s="4"/>
      <c r="L603" s="4"/>
      <c r="M603" s="4"/>
      <c r="N603" s="4"/>
      <c r="O603" s="4"/>
      <c r="P603" s="4"/>
      <c r="Q603" s="4"/>
      <c r="R603" s="4"/>
      <c r="S603" s="4"/>
      <c r="T603" s="4"/>
      <c r="U603" s="4"/>
      <c r="V603" s="4"/>
      <c r="W603" s="4"/>
      <c r="X603" s="4"/>
      <c r="Y603" s="4"/>
      <c r="Z603" s="4"/>
    </row>
    <row r="604">
      <c r="A604" s="51"/>
      <c r="B604" s="47"/>
      <c r="C604" s="47"/>
      <c r="D604" s="47"/>
      <c r="E604" s="4"/>
      <c r="F604" s="4"/>
      <c r="G604" s="4"/>
      <c r="H604" s="4"/>
      <c r="I604" s="4"/>
      <c r="J604" s="4"/>
      <c r="K604" s="4"/>
      <c r="L604" s="4"/>
      <c r="M604" s="4"/>
      <c r="N604" s="4"/>
      <c r="O604" s="4"/>
      <c r="P604" s="4"/>
      <c r="Q604" s="4"/>
      <c r="R604" s="4"/>
      <c r="S604" s="4"/>
      <c r="T604" s="4"/>
      <c r="U604" s="4"/>
      <c r="V604" s="4"/>
      <c r="W604" s="4"/>
      <c r="X604" s="4"/>
      <c r="Y604" s="4"/>
      <c r="Z604" s="4"/>
    </row>
    <row r="605">
      <c r="A605" s="51"/>
      <c r="B605" s="47"/>
      <c r="C605" s="47"/>
      <c r="D605" s="47"/>
      <c r="E605" s="4"/>
      <c r="F605" s="4"/>
      <c r="G605" s="4"/>
      <c r="H605" s="4"/>
      <c r="I605" s="4"/>
      <c r="J605" s="4"/>
      <c r="K605" s="4"/>
      <c r="L605" s="4"/>
      <c r="M605" s="4"/>
      <c r="N605" s="4"/>
      <c r="O605" s="4"/>
      <c r="P605" s="4"/>
      <c r="Q605" s="4"/>
      <c r="R605" s="4"/>
      <c r="S605" s="4"/>
      <c r="T605" s="4"/>
      <c r="U605" s="4"/>
      <c r="V605" s="4"/>
      <c r="W605" s="4"/>
      <c r="X605" s="4"/>
      <c r="Y605" s="4"/>
      <c r="Z605" s="4"/>
    </row>
    <row r="606">
      <c r="A606" s="51"/>
      <c r="B606" s="47"/>
      <c r="C606" s="47"/>
      <c r="D606" s="47"/>
      <c r="E606" s="4"/>
      <c r="F606" s="4"/>
      <c r="G606" s="4"/>
      <c r="H606" s="4"/>
      <c r="I606" s="4"/>
      <c r="J606" s="4"/>
      <c r="K606" s="4"/>
      <c r="L606" s="4"/>
      <c r="M606" s="4"/>
      <c r="N606" s="4"/>
      <c r="O606" s="4"/>
      <c r="P606" s="4"/>
      <c r="Q606" s="4"/>
      <c r="R606" s="4"/>
      <c r="S606" s="4"/>
      <c r="T606" s="4"/>
      <c r="U606" s="4"/>
      <c r="V606" s="4"/>
      <c r="W606" s="4"/>
      <c r="X606" s="4"/>
      <c r="Y606" s="4"/>
      <c r="Z606" s="4"/>
    </row>
    <row r="607">
      <c r="A607" s="51"/>
      <c r="B607" s="47"/>
      <c r="C607" s="47"/>
      <c r="D607" s="47"/>
      <c r="E607" s="4"/>
      <c r="F607" s="4"/>
      <c r="G607" s="4"/>
      <c r="H607" s="4"/>
      <c r="I607" s="4"/>
      <c r="J607" s="4"/>
      <c r="K607" s="4"/>
      <c r="L607" s="4"/>
      <c r="M607" s="4"/>
      <c r="N607" s="4"/>
      <c r="O607" s="4"/>
      <c r="P607" s="4"/>
      <c r="Q607" s="4"/>
      <c r="R607" s="4"/>
      <c r="S607" s="4"/>
      <c r="T607" s="4"/>
      <c r="U607" s="4"/>
      <c r="V607" s="4"/>
      <c r="W607" s="4"/>
      <c r="X607" s="4"/>
      <c r="Y607" s="4"/>
      <c r="Z607" s="4"/>
    </row>
    <row r="608">
      <c r="A608" s="51"/>
      <c r="B608" s="47"/>
      <c r="C608" s="47"/>
      <c r="D608" s="47"/>
      <c r="E608" s="4"/>
      <c r="F608" s="4"/>
      <c r="G608" s="4"/>
      <c r="H608" s="4"/>
      <c r="I608" s="4"/>
      <c r="J608" s="4"/>
      <c r="K608" s="4"/>
      <c r="L608" s="4"/>
      <c r="M608" s="4"/>
      <c r="N608" s="4"/>
      <c r="O608" s="4"/>
      <c r="P608" s="4"/>
      <c r="Q608" s="4"/>
      <c r="R608" s="4"/>
      <c r="S608" s="4"/>
      <c r="T608" s="4"/>
      <c r="U608" s="4"/>
      <c r="V608" s="4"/>
      <c r="W608" s="4"/>
      <c r="X608" s="4"/>
      <c r="Y608" s="4"/>
      <c r="Z608" s="4"/>
    </row>
    <row r="609">
      <c r="A609" s="51"/>
      <c r="B609" s="47"/>
      <c r="C609" s="47"/>
      <c r="D609" s="47"/>
      <c r="E609" s="4"/>
      <c r="F609" s="4"/>
      <c r="G609" s="4"/>
      <c r="H609" s="4"/>
      <c r="I609" s="4"/>
      <c r="J609" s="4"/>
      <c r="K609" s="4"/>
      <c r="L609" s="4"/>
      <c r="M609" s="4"/>
      <c r="N609" s="4"/>
      <c r="O609" s="4"/>
      <c r="P609" s="4"/>
      <c r="Q609" s="4"/>
      <c r="R609" s="4"/>
      <c r="S609" s="4"/>
      <c r="T609" s="4"/>
      <c r="U609" s="4"/>
      <c r="V609" s="4"/>
      <c r="W609" s="4"/>
      <c r="X609" s="4"/>
      <c r="Y609" s="4"/>
      <c r="Z609" s="4"/>
    </row>
    <row r="610">
      <c r="A610" s="51"/>
      <c r="B610" s="47"/>
      <c r="C610" s="47"/>
      <c r="D610" s="47"/>
      <c r="E610" s="4"/>
      <c r="F610" s="4"/>
      <c r="G610" s="4"/>
      <c r="H610" s="4"/>
      <c r="I610" s="4"/>
      <c r="J610" s="4"/>
      <c r="K610" s="4"/>
      <c r="L610" s="4"/>
      <c r="M610" s="4"/>
      <c r="N610" s="4"/>
      <c r="O610" s="4"/>
      <c r="P610" s="4"/>
      <c r="Q610" s="4"/>
      <c r="R610" s="4"/>
      <c r="S610" s="4"/>
      <c r="T610" s="4"/>
      <c r="U610" s="4"/>
      <c r="V610" s="4"/>
      <c r="W610" s="4"/>
      <c r="X610" s="4"/>
      <c r="Y610" s="4"/>
      <c r="Z610" s="4"/>
    </row>
    <row r="611">
      <c r="A611" s="51"/>
      <c r="B611" s="47"/>
      <c r="C611" s="47"/>
      <c r="D611" s="47"/>
      <c r="E611" s="4"/>
      <c r="F611" s="4"/>
      <c r="G611" s="4"/>
      <c r="H611" s="4"/>
      <c r="I611" s="4"/>
      <c r="J611" s="4"/>
      <c r="K611" s="4"/>
      <c r="L611" s="4"/>
      <c r="M611" s="4"/>
      <c r="N611" s="4"/>
      <c r="O611" s="4"/>
      <c r="P611" s="4"/>
      <c r="Q611" s="4"/>
      <c r="R611" s="4"/>
      <c r="S611" s="4"/>
      <c r="T611" s="4"/>
      <c r="U611" s="4"/>
      <c r="V611" s="4"/>
      <c r="W611" s="4"/>
      <c r="X611" s="4"/>
      <c r="Y611" s="4"/>
      <c r="Z611" s="4"/>
    </row>
    <row r="612">
      <c r="A612" s="51"/>
      <c r="B612" s="47"/>
      <c r="C612" s="47"/>
      <c r="D612" s="47"/>
      <c r="E612" s="4"/>
      <c r="F612" s="4"/>
      <c r="G612" s="4"/>
      <c r="H612" s="4"/>
      <c r="I612" s="4"/>
      <c r="J612" s="4"/>
      <c r="K612" s="4"/>
      <c r="L612" s="4"/>
      <c r="M612" s="4"/>
      <c r="N612" s="4"/>
      <c r="O612" s="4"/>
      <c r="P612" s="4"/>
      <c r="Q612" s="4"/>
      <c r="R612" s="4"/>
      <c r="S612" s="4"/>
      <c r="T612" s="4"/>
      <c r="U612" s="4"/>
      <c r="V612" s="4"/>
      <c r="W612" s="4"/>
      <c r="X612" s="4"/>
      <c r="Y612" s="4"/>
      <c r="Z612" s="4"/>
    </row>
    <row r="613">
      <c r="A613" s="51"/>
      <c r="B613" s="47"/>
      <c r="C613" s="47"/>
      <c r="D613" s="47"/>
      <c r="E613" s="4"/>
      <c r="F613" s="4"/>
      <c r="G613" s="4"/>
      <c r="H613" s="4"/>
      <c r="I613" s="4"/>
      <c r="J613" s="4"/>
      <c r="K613" s="4"/>
      <c r="L613" s="4"/>
      <c r="M613" s="4"/>
      <c r="N613" s="4"/>
      <c r="O613" s="4"/>
      <c r="P613" s="4"/>
      <c r="Q613" s="4"/>
      <c r="R613" s="4"/>
      <c r="S613" s="4"/>
      <c r="T613" s="4"/>
      <c r="U613" s="4"/>
      <c r="V613" s="4"/>
      <c r="W613" s="4"/>
      <c r="X613" s="4"/>
      <c r="Y613" s="4"/>
      <c r="Z613" s="4"/>
    </row>
    <row r="614">
      <c r="A614" s="51"/>
      <c r="B614" s="47"/>
      <c r="C614" s="47"/>
      <c r="D614" s="47"/>
      <c r="E614" s="4"/>
      <c r="F614" s="4"/>
      <c r="G614" s="4"/>
      <c r="H614" s="4"/>
      <c r="I614" s="4"/>
      <c r="J614" s="4"/>
      <c r="K614" s="4"/>
      <c r="L614" s="4"/>
      <c r="M614" s="4"/>
      <c r="N614" s="4"/>
      <c r="O614" s="4"/>
      <c r="P614" s="4"/>
      <c r="Q614" s="4"/>
      <c r="R614" s="4"/>
      <c r="S614" s="4"/>
      <c r="T614" s="4"/>
      <c r="U614" s="4"/>
      <c r="V614" s="4"/>
      <c r="W614" s="4"/>
      <c r="X614" s="4"/>
      <c r="Y614" s="4"/>
      <c r="Z614" s="4"/>
    </row>
    <row r="615">
      <c r="A615" s="51"/>
      <c r="B615" s="47"/>
      <c r="C615" s="47"/>
      <c r="D615" s="47"/>
      <c r="E615" s="4"/>
      <c r="F615" s="4"/>
      <c r="G615" s="4"/>
      <c r="H615" s="4"/>
      <c r="I615" s="4"/>
      <c r="J615" s="4"/>
      <c r="K615" s="4"/>
      <c r="L615" s="4"/>
      <c r="M615" s="4"/>
      <c r="N615" s="4"/>
      <c r="O615" s="4"/>
      <c r="P615" s="4"/>
      <c r="Q615" s="4"/>
      <c r="R615" s="4"/>
      <c r="S615" s="4"/>
      <c r="T615" s="4"/>
      <c r="U615" s="4"/>
      <c r="V615" s="4"/>
      <c r="W615" s="4"/>
      <c r="X615" s="4"/>
      <c r="Y615" s="4"/>
      <c r="Z615" s="4"/>
    </row>
    <row r="616">
      <c r="A616" s="51"/>
      <c r="B616" s="47"/>
      <c r="C616" s="47"/>
      <c r="D616" s="47"/>
      <c r="E616" s="4"/>
      <c r="F616" s="4"/>
      <c r="G616" s="4"/>
      <c r="H616" s="4"/>
      <c r="I616" s="4"/>
      <c r="J616" s="4"/>
      <c r="K616" s="4"/>
      <c r="L616" s="4"/>
      <c r="M616" s="4"/>
      <c r="N616" s="4"/>
      <c r="O616" s="4"/>
      <c r="P616" s="4"/>
      <c r="Q616" s="4"/>
      <c r="R616" s="4"/>
      <c r="S616" s="4"/>
      <c r="T616" s="4"/>
      <c r="U616" s="4"/>
      <c r="V616" s="4"/>
      <c r="W616" s="4"/>
      <c r="X616" s="4"/>
      <c r="Y616" s="4"/>
      <c r="Z616" s="4"/>
    </row>
    <row r="617">
      <c r="A617" s="51"/>
      <c r="B617" s="47"/>
      <c r="C617" s="47"/>
      <c r="D617" s="47"/>
      <c r="E617" s="4"/>
      <c r="F617" s="4"/>
      <c r="G617" s="4"/>
      <c r="H617" s="4"/>
      <c r="I617" s="4"/>
      <c r="J617" s="4"/>
      <c r="K617" s="4"/>
      <c r="L617" s="4"/>
      <c r="M617" s="4"/>
      <c r="N617" s="4"/>
      <c r="O617" s="4"/>
      <c r="P617" s="4"/>
      <c r="Q617" s="4"/>
      <c r="R617" s="4"/>
      <c r="S617" s="4"/>
      <c r="T617" s="4"/>
      <c r="U617" s="4"/>
      <c r="V617" s="4"/>
      <c r="W617" s="4"/>
      <c r="X617" s="4"/>
      <c r="Y617" s="4"/>
      <c r="Z617" s="4"/>
    </row>
    <row r="618">
      <c r="A618" s="51"/>
      <c r="B618" s="47"/>
      <c r="C618" s="47"/>
      <c r="D618" s="47"/>
      <c r="E618" s="4"/>
      <c r="F618" s="4"/>
      <c r="G618" s="4"/>
      <c r="H618" s="4"/>
      <c r="I618" s="4"/>
      <c r="J618" s="4"/>
      <c r="K618" s="4"/>
      <c r="L618" s="4"/>
      <c r="M618" s="4"/>
      <c r="N618" s="4"/>
      <c r="O618" s="4"/>
      <c r="P618" s="4"/>
      <c r="Q618" s="4"/>
      <c r="R618" s="4"/>
      <c r="S618" s="4"/>
      <c r="T618" s="4"/>
      <c r="U618" s="4"/>
      <c r="V618" s="4"/>
      <c r="W618" s="4"/>
      <c r="X618" s="4"/>
      <c r="Y618" s="4"/>
      <c r="Z618" s="4"/>
    </row>
    <row r="619">
      <c r="A619" s="51"/>
      <c r="B619" s="47"/>
      <c r="C619" s="47"/>
      <c r="D619" s="47"/>
      <c r="E619" s="4"/>
      <c r="F619" s="4"/>
      <c r="G619" s="4"/>
      <c r="H619" s="4"/>
      <c r="I619" s="4"/>
      <c r="J619" s="4"/>
      <c r="K619" s="4"/>
      <c r="L619" s="4"/>
      <c r="M619" s="4"/>
      <c r="N619" s="4"/>
      <c r="O619" s="4"/>
      <c r="P619" s="4"/>
      <c r="Q619" s="4"/>
      <c r="R619" s="4"/>
      <c r="S619" s="4"/>
      <c r="T619" s="4"/>
      <c r="U619" s="4"/>
      <c r="V619" s="4"/>
      <c r="W619" s="4"/>
      <c r="X619" s="4"/>
      <c r="Y619" s="4"/>
      <c r="Z619" s="4"/>
    </row>
    <row r="620">
      <c r="A620" s="51"/>
      <c r="B620" s="47"/>
      <c r="C620" s="47"/>
      <c r="D620" s="47"/>
      <c r="E620" s="4"/>
      <c r="F620" s="4"/>
      <c r="G620" s="4"/>
      <c r="H620" s="4"/>
      <c r="I620" s="4"/>
      <c r="J620" s="4"/>
      <c r="K620" s="4"/>
      <c r="L620" s="4"/>
      <c r="M620" s="4"/>
      <c r="N620" s="4"/>
      <c r="O620" s="4"/>
      <c r="P620" s="4"/>
      <c r="Q620" s="4"/>
      <c r="R620" s="4"/>
      <c r="S620" s="4"/>
      <c r="T620" s="4"/>
      <c r="U620" s="4"/>
      <c r="V620" s="4"/>
      <c r="W620" s="4"/>
      <c r="X620" s="4"/>
      <c r="Y620" s="4"/>
      <c r="Z620" s="4"/>
    </row>
    <row r="621">
      <c r="A621" s="51"/>
      <c r="B621" s="47"/>
      <c r="C621" s="47"/>
      <c r="D621" s="47"/>
      <c r="E621" s="4"/>
      <c r="F621" s="4"/>
      <c r="G621" s="4"/>
      <c r="H621" s="4"/>
      <c r="I621" s="4"/>
      <c r="J621" s="4"/>
      <c r="K621" s="4"/>
      <c r="L621" s="4"/>
      <c r="M621" s="4"/>
      <c r="N621" s="4"/>
      <c r="O621" s="4"/>
      <c r="P621" s="4"/>
      <c r="Q621" s="4"/>
      <c r="R621" s="4"/>
      <c r="S621" s="4"/>
      <c r="T621" s="4"/>
      <c r="U621" s="4"/>
      <c r="V621" s="4"/>
      <c r="W621" s="4"/>
      <c r="X621" s="4"/>
      <c r="Y621" s="4"/>
      <c r="Z621" s="4"/>
    </row>
    <row r="622">
      <c r="A622" s="51"/>
      <c r="B622" s="47"/>
      <c r="C622" s="47"/>
      <c r="D622" s="47"/>
      <c r="E622" s="4"/>
      <c r="F622" s="4"/>
      <c r="G622" s="4"/>
      <c r="H622" s="4"/>
      <c r="I622" s="4"/>
      <c r="J622" s="4"/>
      <c r="K622" s="4"/>
      <c r="L622" s="4"/>
      <c r="M622" s="4"/>
      <c r="N622" s="4"/>
      <c r="O622" s="4"/>
      <c r="P622" s="4"/>
      <c r="Q622" s="4"/>
      <c r="R622" s="4"/>
      <c r="S622" s="4"/>
      <c r="T622" s="4"/>
      <c r="U622" s="4"/>
      <c r="V622" s="4"/>
      <c r="W622" s="4"/>
      <c r="X622" s="4"/>
      <c r="Y622" s="4"/>
      <c r="Z622" s="4"/>
    </row>
    <row r="623">
      <c r="A623" s="51"/>
      <c r="B623" s="47"/>
      <c r="C623" s="47"/>
      <c r="D623" s="47"/>
      <c r="E623" s="4"/>
      <c r="F623" s="4"/>
      <c r="G623" s="4"/>
      <c r="H623" s="4"/>
      <c r="I623" s="4"/>
      <c r="J623" s="4"/>
      <c r="K623" s="4"/>
      <c r="L623" s="4"/>
      <c r="M623" s="4"/>
      <c r="N623" s="4"/>
      <c r="O623" s="4"/>
      <c r="P623" s="4"/>
      <c r="Q623" s="4"/>
      <c r="R623" s="4"/>
      <c r="S623" s="4"/>
      <c r="T623" s="4"/>
      <c r="U623" s="4"/>
      <c r="V623" s="4"/>
      <c r="W623" s="4"/>
      <c r="X623" s="4"/>
      <c r="Y623" s="4"/>
      <c r="Z623" s="4"/>
    </row>
    <row r="624">
      <c r="A624" s="51"/>
      <c r="B624" s="47"/>
      <c r="C624" s="47"/>
      <c r="D624" s="47"/>
      <c r="E624" s="4"/>
      <c r="F624" s="4"/>
      <c r="G624" s="4"/>
      <c r="H624" s="4"/>
      <c r="I624" s="4"/>
      <c r="J624" s="4"/>
      <c r="K624" s="4"/>
      <c r="L624" s="4"/>
      <c r="M624" s="4"/>
      <c r="N624" s="4"/>
      <c r="O624" s="4"/>
      <c r="P624" s="4"/>
      <c r="Q624" s="4"/>
      <c r="R624" s="4"/>
      <c r="S624" s="4"/>
      <c r="T624" s="4"/>
      <c r="U624" s="4"/>
      <c r="V624" s="4"/>
      <c r="W624" s="4"/>
      <c r="X624" s="4"/>
      <c r="Y624" s="4"/>
      <c r="Z624" s="4"/>
    </row>
    <row r="625">
      <c r="A625" s="51"/>
      <c r="B625" s="47"/>
      <c r="C625" s="47"/>
      <c r="D625" s="47"/>
      <c r="E625" s="4"/>
      <c r="F625" s="4"/>
      <c r="G625" s="4"/>
      <c r="H625" s="4"/>
      <c r="I625" s="4"/>
      <c r="J625" s="4"/>
      <c r="K625" s="4"/>
      <c r="L625" s="4"/>
      <c r="M625" s="4"/>
      <c r="N625" s="4"/>
      <c r="O625" s="4"/>
      <c r="P625" s="4"/>
      <c r="Q625" s="4"/>
      <c r="R625" s="4"/>
      <c r="S625" s="4"/>
      <c r="T625" s="4"/>
      <c r="U625" s="4"/>
      <c r="V625" s="4"/>
      <c r="W625" s="4"/>
      <c r="X625" s="4"/>
      <c r="Y625" s="4"/>
      <c r="Z625" s="4"/>
    </row>
    <row r="626">
      <c r="A626" s="51"/>
      <c r="B626" s="47"/>
      <c r="C626" s="47"/>
      <c r="D626" s="47"/>
      <c r="E626" s="4"/>
      <c r="F626" s="4"/>
      <c r="G626" s="4"/>
      <c r="H626" s="4"/>
      <c r="I626" s="4"/>
      <c r="J626" s="4"/>
      <c r="K626" s="4"/>
      <c r="L626" s="4"/>
      <c r="M626" s="4"/>
      <c r="N626" s="4"/>
      <c r="O626" s="4"/>
      <c r="P626" s="4"/>
      <c r="Q626" s="4"/>
      <c r="R626" s="4"/>
      <c r="S626" s="4"/>
      <c r="T626" s="4"/>
      <c r="U626" s="4"/>
      <c r="V626" s="4"/>
      <c r="W626" s="4"/>
      <c r="X626" s="4"/>
      <c r="Y626" s="4"/>
      <c r="Z626" s="4"/>
    </row>
    <row r="627">
      <c r="A627" s="51"/>
      <c r="B627" s="47"/>
      <c r="C627" s="47"/>
      <c r="D627" s="47"/>
      <c r="E627" s="4"/>
      <c r="F627" s="4"/>
      <c r="G627" s="4"/>
      <c r="H627" s="4"/>
      <c r="I627" s="4"/>
      <c r="J627" s="4"/>
      <c r="K627" s="4"/>
      <c r="L627" s="4"/>
      <c r="M627" s="4"/>
      <c r="N627" s="4"/>
      <c r="O627" s="4"/>
      <c r="P627" s="4"/>
      <c r="Q627" s="4"/>
      <c r="R627" s="4"/>
      <c r="S627" s="4"/>
      <c r="T627" s="4"/>
      <c r="U627" s="4"/>
      <c r="V627" s="4"/>
      <c r="W627" s="4"/>
      <c r="X627" s="4"/>
      <c r="Y627" s="4"/>
      <c r="Z627" s="4"/>
    </row>
    <row r="628">
      <c r="A628" s="51"/>
      <c r="B628" s="47"/>
      <c r="C628" s="47"/>
      <c r="D628" s="47"/>
      <c r="E628" s="4"/>
      <c r="F628" s="4"/>
      <c r="G628" s="4"/>
      <c r="H628" s="4"/>
      <c r="I628" s="4"/>
      <c r="J628" s="4"/>
      <c r="K628" s="4"/>
      <c r="L628" s="4"/>
      <c r="M628" s="4"/>
      <c r="N628" s="4"/>
      <c r="O628" s="4"/>
      <c r="P628" s="4"/>
      <c r="Q628" s="4"/>
      <c r="R628" s="4"/>
      <c r="S628" s="4"/>
      <c r="T628" s="4"/>
      <c r="U628" s="4"/>
      <c r="V628" s="4"/>
      <c r="W628" s="4"/>
      <c r="X628" s="4"/>
      <c r="Y628" s="4"/>
      <c r="Z628" s="4"/>
    </row>
    <row r="629">
      <c r="A629" s="51"/>
      <c r="B629" s="47"/>
      <c r="C629" s="47"/>
      <c r="D629" s="47"/>
      <c r="E629" s="4"/>
      <c r="F629" s="4"/>
      <c r="G629" s="4"/>
      <c r="H629" s="4"/>
      <c r="I629" s="4"/>
      <c r="J629" s="4"/>
      <c r="K629" s="4"/>
      <c r="L629" s="4"/>
      <c r="M629" s="4"/>
      <c r="N629" s="4"/>
      <c r="O629" s="4"/>
      <c r="P629" s="4"/>
      <c r="Q629" s="4"/>
      <c r="R629" s="4"/>
      <c r="S629" s="4"/>
      <c r="T629" s="4"/>
      <c r="U629" s="4"/>
      <c r="V629" s="4"/>
      <c r="W629" s="4"/>
      <c r="X629" s="4"/>
      <c r="Y629" s="4"/>
      <c r="Z629" s="4"/>
    </row>
    <row r="630">
      <c r="A630" s="51"/>
      <c r="B630" s="47"/>
      <c r="C630" s="47"/>
      <c r="D630" s="47"/>
      <c r="E630" s="4"/>
      <c r="F630" s="4"/>
      <c r="G630" s="4"/>
      <c r="H630" s="4"/>
      <c r="I630" s="4"/>
      <c r="J630" s="4"/>
      <c r="K630" s="4"/>
      <c r="L630" s="4"/>
      <c r="M630" s="4"/>
      <c r="N630" s="4"/>
      <c r="O630" s="4"/>
      <c r="P630" s="4"/>
      <c r="Q630" s="4"/>
      <c r="R630" s="4"/>
      <c r="S630" s="4"/>
      <c r="T630" s="4"/>
      <c r="U630" s="4"/>
      <c r="V630" s="4"/>
      <c r="W630" s="4"/>
      <c r="X630" s="4"/>
      <c r="Y630" s="4"/>
      <c r="Z630" s="4"/>
    </row>
    <row r="631">
      <c r="A631" s="51"/>
      <c r="B631" s="47"/>
      <c r="C631" s="47"/>
      <c r="D631" s="47"/>
      <c r="E631" s="4"/>
      <c r="F631" s="4"/>
      <c r="G631" s="4"/>
      <c r="H631" s="4"/>
      <c r="I631" s="4"/>
      <c r="J631" s="4"/>
      <c r="K631" s="4"/>
      <c r="L631" s="4"/>
      <c r="M631" s="4"/>
      <c r="N631" s="4"/>
      <c r="O631" s="4"/>
      <c r="P631" s="4"/>
      <c r="Q631" s="4"/>
      <c r="R631" s="4"/>
      <c r="S631" s="4"/>
      <c r="T631" s="4"/>
      <c r="U631" s="4"/>
      <c r="V631" s="4"/>
      <c r="W631" s="4"/>
      <c r="X631" s="4"/>
      <c r="Y631" s="4"/>
      <c r="Z631" s="4"/>
    </row>
    <row r="632">
      <c r="A632" s="51"/>
      <c r="B632" s="47"/>
      <c r="C632" s="47"/>
      <c r="D632" s="47"/>
      <c r="E632" s="4"/>
      <c r="F632" s="4"/>
      <c r="G632" s="4"/>
      <c r="H632" s="4"/>
      <c r="I632" s="4"/>
      <c r="J632" s="4"/>
      <c r="K632" s="4"/>
      <c r="L632" s="4"/>
      <c r="M632" s="4"/>
      <c r="N632" s="4"/>
      <c r="O632" s="4"/>
      <c r="P632" s="4"/>
      <c r="Q632" s="4"/>
      <c r="R632" s="4"/>
      <c r="S632" s="4"/>
      <c r="T632" s="4"/>
      <c r="U632" s="4"/>
      <c r="V632" s="4"/>
      <c r="W632" s="4"/>
      <c r="X632" s="4"/>
      <c r="Y632" s="4"/>
      <c r="Z632" s="4"/>
    </row>
    <row r="633">
      <c r="A633" s="51"/>
      <c r="B633" s="47"/>
      <c r="C633" s="47"/>
      <c r="D633" s="47"/>
      <c r="E633" s="4"/>
      <c r="F633" s="4"/>
      <c r="G633" s="4"/>
      <c r="H633" s="4"/>
      <c r="I633" s="4"/>
      <c r="J633" s="4"/>
      <c r="K633" s="4"/>
      <c r="L633" s="4"/>
      <c r="M633" s="4"/>
      <c r="N633" s="4"/>
      <c r="O633" s="4"/>
      <c r="P633" s="4"/>
      <c r="Q633" s="4"/>
      <c r="R633" s="4"/>
      <c r="S633" s="4"/>
      <c r="T633" s="4"/>
      <c r="U633" s="4"/>
      <c r="V633" s="4"/>
      <c r="W633" s="4"/>
      <c r="X633" s="4"/>
      <c r="Y633" s="4"/>
      <c r="Z633" s="4"/>
    </row>
    <row r="634">
      <c r="A634" s="51"/>
      <c r="B634" s="47"/>
      <c r="C634" s="47"/>
      <c r="D634" s="47"/>
      <c r="E634" s="4"/>
      <c r="F634" s="4"/>
      <c r="G634" s="4"/>
      <c r="H634" s="4"/>
      <c r="I634" s="4"/>
      <c r="J634" s="4"/>
      <c r="K634" s="4"/>
      <c r="L634" s="4"/>
      <c r="M634" s="4"/>
      <c r="N634" s="4"/>
      <c r="O634" s="4"/>
      <c r="P634" s="4"/>
      <c r="Q634" s="4"/>
      <c r="R634" s="4"/>
      <c r="S634" s="4"/>
      <c r="T634" s="4"/>
      <c r="U634" s="4"/>
      <c r="V634" s="4"/>
      <c r="W634" s="4"/>
      <c r="X634" s="4"/>
      <c r="Y634" s="4"/>
      <c r="Z634" s="4"/>
    </row>
    <row r="635">
      <c r="A635" s="51"/>
      <c r="B635" s="47"/>
      <c r="C635" s="47"/>
      <c r="D635" s="47"/>
      <c r="E635" s="4"/>
      <c r="F635" s="4"/>
      <c r="G635" s="4"/>
      <c r="H635" s="4"/>
      <c r="I635" s="4"/>
      <c r="J635" s="4"/>
      <c r="K635" s="4"/>
      <c r="L635" s="4"/>
      <c r="M635" s="4"/>
      <c r="N635" s="4"/>
      <c r="O635" s="4"/>
      <c r="P635" s="4"/>
      <c r="Q635" s="4"/>
      <c r="R635" s="4"/>
      <c r="S635" s="4"/>
      <c r="T635" s="4"/>
      <c r="U635" s="4"/>
      <c r="V635" s="4"/>
      <c r="W635" s="4"/>
      <c r="X635" s="4"/>
      <c r="Y635" s="4"/>
      <c r="Z635" s="4"/>
    </row>
    <row r="636">
      <c r="A636" s="51"/>
      <c r="B636" s="47"/>
      <c r="C636" s="47"/>
      <c r="D636" s="47"/>
      <c r="E636" s="4"/>
      <c r="F636" s="4"/>
      <c r="G636" s="4"/>
      <c r="H636" s="4"/>
      <c r="I636" s="4"/>
      <c r="J636" s="4"/>
      <c r="K636" s="4"/>
      <c r="L636" s="4"/>
      <c r="M636" s="4"/>
      <c r="N636" s="4"/>
      <c r="O636" s="4"/>
      <c r="P636" s="4"/>
      <c r="Q636" s="4"/>
      <c r="R636" s="4"/>
      <c r="S636" s="4"/>
      <c r="T636" s="4"/>
      <c r="U636" s="4"/>
      <c r="V636" s="4"/>
      <c r="W636" s="4"/>
      <c r="X636" s="4"/>
      <c r="Y636" s="4"/>
      <c r="Z636" s="4"/>
    </row>
    <row r="637">
      <c r="A637" s="51"/>
      <c r="B637" s="47"/>
      <c r="C637" s="47"/>
      <c r="D637" s="47"/>
      <c r="E637" s="4"/>
      <c r="F637" s="4"/>
      <c r="G637" s="4"/>
      <c r="H637" s="4"/>
      <c r="I637" s="4"/>
      <c r="J637" s="4"/>
      <c r="K637" s="4"/>
      <c r="L637" s="4"/>
      <c r="M637" s="4"/>
      <c r="N637" s="4"/>
      <c r="O637" s="4"/>
      <c r="P637" s="4"/>
      <c r="Q637" s="4"/>
      <c r="R637" s="4"/>
      <c r="S637" s="4"/>
      <c r="T637" s="4"/>
      <c r="U637" s="4"/>
      <c r="V637" s="4"/>
      <c r="W637" s="4"/>
      <c r="X637" s="4"/>
      <c r="Y637" s="4"/>
      <c r="Z637" s="4"/>
    </row>
    <row r="638">
      <c r="A638" s="51"/>
      <c r="B638" s="47"/>
      <c r="C638" s="47"/>
      <c r="D638" s="47"/>
      <c r="E638" s="4"/>
      <c r="F638" s="4"/>
      <c r="G638" s="4"/>
      <c r="H638" s="4"/>
      <c r="I638" s="4"/>
      <c r="J638" s="4"/>
      <c r="K638" s="4"/>
      <c r="L638" s="4"/>
      <c r="M638" s="4"/>
      <c r="N638" s="4"/>
      <c r="O638" s="4"/>
      <c r="P638" s="4"/>
      <c r="Q638" s="4"/>
      <c r="R638" s="4"/>
      <c r="S638" s="4"/>
      <c r="T638" s="4"/>
      <c r="U638" s="4"/>
      <c r="V638" s="4"/>
      <c r="W638" s="4"/>
      <c r="X638" s="4"/>
      <c r="Y638" s="4"/>
      <c r="Z638" s="4"/>
    </row>
    <row r="639">
      <c r="A639" s="51"/>
      <c r="B639" s="47"/>
      <c r="C639" s="47"/>
      <c r="D639" s="47"/>
      <c r="E639" s="4"/>
      <c r="F639" s="4"/>
      <c r="G639" s="4"/>
      <c r="H639" s="4"/>
      <c r="I639" s="4"/>
      <c r="J639" s="4"/>
      <c r="K639" s="4"/>
      <c r="L639" s="4"/>
      <c r="M639" s="4"/>
      <c r="N639" s="4"/>
      <c r="O639" s="4"/>
      <c r="P639" s="4"/>
      <c r="Q639" s="4"/>
      <c r="R639" s="4"/>
      <c r="S639" s="4"/>
      <c r="T639" s="4"/>
      <c r="U639" s="4"/>
      <c r="V639" s="4"/>
      <c r="W639" s="4"/>
      <c r="X639" s="4"/>
      <c r="Y639" s="4"/>
      <c r="Z639" s="4"/>
    </row>
    <row r="640">
      <c r="A640" s="51"/>
      <c r="B640" s="47"/>
      <c r="C640" s="47"/>
      <c r="D640" s="47"/>
      <c r="E640" s="4"/>
      <c r="F640" s="4"/>
      <c r="G640" s="4"/>
      <c r="H640" s="4"/>
      <c r="I640" s="4"/>
      <c r="J640" s="4"/>
      <c r="K640" s="4"/>
      <c r="L640" s="4"/>
      <c r="M640" s="4"/>
      <c r="N640" s="4"/>
      <c r="O640" s="4"/>
      <c r="P640" s="4"/>
      <c r="Q640" s="4"/>
      <c r="R640" s="4"/>
      <c r="S640" s="4"/>
      <c r="T640" s="4"/>
      <c r="U640" s="4"/>
      <c r="V640" s="4"/>
      <c r="W640" s="4"/>
      <c r="X640" s="4"/>
      <c r="Y640" s="4"/>
      <c r="Z640" s="4"/>
    </row>
    <row r="641">
      <c r="A641" s="51"/>
      <c r="B641" s="47"/>
      <c r="C641" s="47"/>
      <c r="D641" s="47"/>
      <c r="E641" s="4"/>
      <c r="F641" s="4"/>
      <c r="G641" s="4"/>
      <c r="H641" s="4"/>
      <c r="I641" s="4"/>
      <c r="J641" s="4"/>
      <c r="K641" s="4"/>
      <c r="L641" s="4"/>
      <c r="M641" s="4"/>
      <c r="N641" s="4"/>
      <c r="O641" s="4"/>
      <c r="P641" s="4"/>
      <c r="Q641" s="4"/>
      <c r="R641" s="4"/>
      <c r="S641" s="4"/>
      <c r="T641" s="4"/>
      <c r="U641" s="4"/>
      <c r="V641" s="4"/>
      <c r="W641" s="4"/>
      <c r="X641" s="4"/>
      <c r="Y641" s="4"/>
      <c r="Z641" s="4"/>
    </row>
    <row r="642">
      <c r="A642" s="51"/>
      <c r="B642" s="47"/>
      <c r="C642" s="47"/>
      <c r="D642" s="47"/>
      <c r="E642" s="4"/>
      <c r="F642" s="4"/>
      <c r="G642" s="4"/>
      <c r="H642" s="4"/>
      <c r="I642" s="4"/>
      <c r="J642" s="4"/>
      <c r="K642" s="4"/>
      <c r="L642" s="4"/>
      <c r="M642" s="4"/>
      <c r="N642" s="4"/>
      <c r="O642" s="4"/>
      <c r="P642" s="4"/>
      <c r="Q642" s="4"/>
      <c r="R642" s="4"/>
      <c r="S642" s="4"/>
      <c r="T642" s="4"/>
      <c r="U642" s="4"/>
      <c r="V642" s="4"/>
      <c r="W642" s="4"/>
      <c r="X642" s="4"/>
      <c r="Y642" s="4"/>
      <c r="Z642" s="4"/>
    </row>
    <row r="643">
      <c r="A643" s="51"/>
      <c r="B643" s="47"/>
      <c r="C643" s="47"/>
      <c r="D643" s="47"/>
      <c r="E643" s="4"/>
      <c r="F643" s="4"/>
      <c r="G643" s="4"/>
      <c r="H643" s="4"/>
      <c r="I643" s="4"/>
      <c r="J643" s="4"/>
      <c r="K643" s="4"/>
      <c r="L643" s="4"/>
      <c r="M643" s="4"/>
      <c r="N643" s="4"/>
      <c r="O643" s="4"/>
      <c r="P643" s="4"/>
      <c r="Q643" s="4"/>
      <c r="R643" s="4"/>
      <c r="S643" s="4"/>
      <c r="T643" s="4"/>
      <c r="U643" s="4"/>
      <c r="V643" s="4"/>
      <c r="W643" s="4"/>
      <c r="X643" s="4"/>
      <c r="Y643" s="4"/>
      <c r="Z643" s="4"/>
    </row>
    <row r="644">
      <c r="A644" s="51"/>
      <c r="B644" s="47"/>
      <c r="C644" s="47"/>
      <c r="D644" s="47"/>
      <c r="E644" s="4"/>
      <c r="F644" s="4"/>
      <c r="G644" s="4"/>
      <c r="H644" s="4"/>
      <c r="I644" s="4"/>
      <c r="J644" s="4"/>
      <c r="K644" s="4"/>
      <c r="L644" s="4"/>
      <c r="M644" s="4"/>
      <c r="N644" s="4"/>
      <c r="O644" s="4"/>
      <c r="P644" s="4"/>
      <c r="Q644" s="4"/>
      <c r="R644" s="4"/>
      <c r="S644" s="4"/>
      <c r="T644" s="4"/>
      <c r="U644" s="4"/>
      <c r="V644" s="4"/>
      <c r="W644" s="4"/>
      <c r="X644" s="4"/>
      <c r="Y644" s="4"/>
      <c r="Z644" s="4"/>
    </row>
    <row r="645">
      <c r="A645" s="51"/>
      <c r="B645" s="47"/>
      <c r="C645" s="47"/>
      <c r="D645" s="47"/>
      <c r="E645" s="4"/>
      <c r="F645" s="4"/>
      <c r="G645" s="4"/>
      <c r="H645" s="4"/>
      <c r="I645" s="4"/>
      <c r="J645" s="4"/>
      <c r="K645" s="4"/>
      <c r="L645" s="4"/>
      <c r="M645" s="4"/>
      <c r="N645" s="4"/>
      <c r="O645" s="4"/>
      <c r="P645" s="4"/>
      <c r="Q645" s="4"/>
      <c r="R645" s="4"/>
      <c r="S645" s="4"/>
      <c r="T645" s="4"/>
      <c r="U645" s="4"/>
      <c r="V645" s="4"/>
      <c r="W645" s="4"/>
      <c r="X645" s="4"/>
      <c r="Y645" s="4"/>
      <c r="Z645" s="4"/>
    </row>
    <row r="646">
      <c r="A646" s="51"/>
      <c r="B646" s="47"/>
      <c r="C646" s="47"/>
      <c r="D646" s="47"/>
      <c r="E646" s="4"/>
      <c r="F646" s="4"/>
      <c r="G646" s="4"/>
      <c r="H646" s="4"/>
      <c r="I646" s="4"/>
      <c r="J646" s="4"/>
      <c r="K646" s="4"/>
      <c r="L646" s="4"/>
      <c r="M646" s="4"/>
      <c r="N646" s="4"/>
      <c r="O646" s="4"/>
      <c r="P646" s="4"/>
      <c r="Q646" s="4"/>
      <c r="R646" s="4"/>
      <c r="S646" s="4"/>
      <c r="T646" s="4"/>
      <c r="U646" s="4"/>
      <c r="V646" s="4"/>
      <c r="W646" s="4"/>
      <c r="X646" s="4"/>
      <c r="Y646" s="4"/>
      <c r="Z646" s="4"/>
    </row>
    <row r="647">
      <c r="A647" s="51"/>
      <c r="B647" s="47"/>
      <c r="C647" s="47"/>
      <c r="D647" s="47"/>
      <c r="E647" s="4"/>
      <c r="F647" s="4"/>
      <c r="G647" s="4"/>
      <c r="H647" s="4"/>
      <c r="I647" s="4"/>
      <c r="J647" s="4"/>
      <c r="K647" s="4"/>
      <c r="L647" s="4"/>
      <c r="M647" s="4"/>
      <c r="N647" s="4"/>
      <c r="O647" s="4"/>
      <c r="P647" s="4"/>
      <c r="Q647" s="4"/>
      <c r="R647" s="4"/>
      <c r="S647" s="4"/>
      <c r="T647" s="4"/>
      <c r="U647" s="4"/>
      <c r="V647" s="4"/>
      <c r="W647" s="4"/>
      <c r="X647" s="4"/>
      <c r="Y647" s="4"/>
      <c r="Z647" s="4"/>
    </row>
    <row r="648">
      <c r="A648" s="51"/>
      <c r="B648" s="47"/>
      <c r="C648" s="47"/>
      <c r="D648" s="47"/>
      <c r="E648" s="4"/>
      <c r="F648" s="4"/>
      <c r="G648" s="4"/>
      <c r="H648" s="4"/>
      <c r="I648" s="4"/>
      <c r="J648" s="4"/>
      <c r="K648" s="4"/>
      <c r="L648" s="4"/>
      <c r="M648" s="4"/>
      <c r="N648" s="4"/>
      <c r="O648" s="4"/>
      <c r="P648" s="4"/>
      <c r="Q648" s="4"/>
      <c r="R648" s="4"/>
      <c r="S648" s="4"/>
      <c r="T648" s="4"/>
      <c r="U648" s="4"/>
      <c r="V648" s="4"/>
      <c r="W648" s="4"/>
      <c r="X648" s="4"/>
      <c r="Y648" s="4"/>
      <c r="Z648" s="4"/>
    </row>
    <row r="649">
      <c r="A649" s="51"/>
      <c r="B649" s="47"/>
      <c r="C649" s="47"/>
      <c r="D649" s="47"/>
      <c r="E649" s="4"/>
      <c r="F649" s="4"/>
      <c r="G649" s="4"/>
      <c r="H649" s="4"/>
      <c r="I649" s="4"/>
      <c r="J649" s="4"/>
      <c r="K649" s="4"/>
      <c r="L649" s="4"/>
      <c r="M649" s="4"/>
      <c r="N649" s="4"/>
      <c r="O649" s="4"/>
      <c r="P649" s="4"/>
      <c r="Q649" s="4"/>
      <c r="R649" s="4"/>
      <c r="S649" s="4"/>
      <c r="T649" s="4"/>
      <c r="U649" s="4"/>
      <c r="V649" s="4"/>
      <c r="W649" s="4"/>
      <c r="X649" s="4"/>
      <c r="Y649" s="4"/>
      <c r="Z649" s="4"/>
    </row>
    <row r="650">
      <c r="A650" s="51"/>
      <c r="B650" s="47"/>
      <c r="C650" s="47"/>
      <c r="D650" s="47"/>
      <c r="E650" s="4"/>
      <c r="F650" s="4"/>
      <c r="G650" s="4"/>
      <c r="H650" s="4"/>
      <c r="I650" s="4"/>
      <c r="J650" s="4"/>
      <c r="K650" s="4"/>
      <c r="L650" s="4"/>
      <c r="M650" s="4"/>
      <c r="N650" s="4"/>
      <c r="O650" s="4"/>
      <c r="P650" s="4"/>
      <c r="Q650" s="4"/>
      <c r="R650" s="4"/>
      <c r="S650" s="4"/>
      <c r="T650" s="4"/>
      <c r="U650" s="4"/>
      <c r="V650" s="4"/>
      <c r="W650" s="4"/>
      <c r="X650" s="4"/>
      <c r="Y650" s="4"/>
      <c r="Z650" s="4"/>
    </row>
    <row r="651">
      <c r="A651" s="51"/>
      <c r="B651" s="47"/>
      <c r="C651" s="47"/>
      <c r="D651" s="47"/>
      <c r="E651" s="4"/>
      <c r="F651" s="4"/>
      <c r="G651" s="4"/>
      <c r="H651" s="4"/>
      <c r="I651" s="4"/>
      <c r="J651" s="4"/>
      <c r="K651" s="4"/>
      <c r="L651" s="4"/>
      <c r="M651" s="4"/>
      <c r="N651" s="4"/>
      <c r="O651" s="4"/>
      <c r="P651" s="4"/>
      <c r="Q651" s="4"/>
      <c r="R651" s="4"/>
      <c r="S651" s="4"/>
      <c r="T651" s="4"/>
      <c r="U651" s="4"/>
      <c r="V651" s="4"/>
      <c r="W651" s="4"/>
      <c r="X651" s="4"/>
      <c r="Y651" s="4"/>
      <c r="Z651" s="4"/>
    </row>
    <row r="652">
      <c r="A652" s="51"/>
      <c r="B652" s="47"/>
      <c r="C652" s="47"/>
      <c r="D652" s="47"/>
      <c r="E652" s="4"/>
      <c r="F652" s="4"/>
      <c r="G652" s="4"/>
      <c r="H652" s="4"/>
      <c r="I652" s="4"/>
      <c r="J652" s="4"/>
      <c r="K652" s="4"/>
      <c r="L652" s="4"/>
      <c r="M652" s="4"/>
      <c r="N652" s="4"/>
      <c r="O652" s="4"/>
      <c r="P652" s="4"/>
      <c r="Q652" s="4"/>
      <c r="R652" s="4"/>
      <c r="S652" s="4"/>
      <c r="T652" s="4"/>
      <c r="U652" s="4"/>
      <c r="V652" s="4"/>
      <c r="W652" s="4"/>
      <c r="X652" s="4"/>
      <c r="Y652" s="4"/>
      <c r="Z652" s="4"/>
    </row>
    <row r="653">
      <c r="A653" s="51"/>
      <c r="B653" s="47"/>
      <c r="C653" s="47"/>
      <c r="D653" s="47"/>
      <c r="E653" s="4"/>
      <c r="F653" s="4"/>
      <c r="G653" s="4"/>
      <c r="H653" s="4"/>
      <c r="I653" s="4"/>
      <c r="J653" s="4"/>
      <c r="K653" s="4"/>
      <c r="L653" s="4"/>
      <c r="M653" s="4"/>
      <c r="N653" s="4"/>
      <c r="O653" s="4"/>
      <c r="P653" s="4"/>
      <c r="Q653" s="4"/>
      <c r="R653" s="4"/>
      <c r="S653" s="4"/>
      <c r="T653" s="4"/>
      <c r="U653" s="4"/>
      <c r="V653" s="4"/>
      <c r="W653" s="4"/>
      <c r="X653" s="4"/>
      <c r="Y653" s="4"/>
      <c r="Z653" s="4"/>
    </row>
    <row r="654">
      <c r="A654" s="51"/>
      <c r="B654" s="47"/>
      <c r="C654" s="47"/>
      <c r="D654" s="47"/>
      <c r="E654" s="4"/>
      <c r="F654" s="4"/>
      <c r="G654" s="4"/>
      <c r="H654" s="4"/>
      <c r="I654" s="4"/>
      <c r="J654" s="4"/>
      <c r="K654" s="4"/>
      <c r="L654" s="4"/>
      <c r="M654" s="4"/>
      <c r="N654" s="4"/>
      <c r="O654" s="4"/>
      <c r="P654" s="4"/>
      <c r="Q654" s="4"/>
      <c r="R654" s="4"/>
      <c r="S654" s="4"/>
      <c r="T654" s="4"/>
      <c r="U654" s="4"/>
      <c r="V654" s="4"/>
      <c r="W654" s="4"/>
      <c r="X654" s="4"/>
      <c r="Y654" s="4"/>
      <c r="Z654" s="4"/>
    </row>
    <row r="655">
      <c r="A655" s="51"/>
      <c r="B655" s="47"/>
      <c r="C655" s="47"/>
      <c r="D655" s="47"/>
      <c r="E655" s="4"/>
      <c r="F655" s="4"/>
      <c r="G655" s="4"/>
      <c r="H655" s="4"/>
      <c r="I655" s="4"/>
      <c r="J655" s="4"/>
      <c r="K655" s="4"/>
      <c r="L655" s="4"/>
      <c r="M655" s="4"/>
      <c r="N655" s="4"/>
      <c r="O655" s="4"/>
      <c r="P655" s="4"/>
      <c r="Q655" s="4"/>
      <c r="R655" s="4"/>
      <c r="S655" s="4"/>
      <c r="T655" s="4"/>
      <c r="U655" s="4"/>
      <c r="V655" s="4"/>
      <c r="W655" s="4"/>
      <c r="X655" s="4"/>
      <c r="Y655" s="4"/>
      <c r="Z655" s="4"/>
    </row>
    <row r="656">
      <c r="A656" s="51"/>
      <c r="B656" s="47"/>
      <c r="C656" s="47"/>
      <c r="D656" s="47"/>
      <c r="E656" s="4"/>
      <c r="F656" s="4"/>
      <c r="G656" s="4"/>
      <c r="H656" s="4"/>
      <c r="I656" s="4"/>
      <c r="J656" s="4"/>
      <c r="K656" s="4"/>
      <c r="L656" s="4"/>
      <c r="M656" s="4"/>
      <c r="N656" s="4"/>
      <c r="O656" s="4"/>
      <c r="P656" s="4"/>
      <c r="Q656" s="4"/>
      <c r="R656" s="4"/>
      <c r="S656" s="4"/>
      <c r="T656" s="4"/>
      <c r="U656" s="4"/>
      <c r="V656" s="4"/>
      <c r="W656" s="4"/>
      <c r="X656" s="4"/>
      <c r="Y656" s="4"/>
      <c r="Z656" s="4"/>
    </row>
    <row r="657">
      <c r="A657" s="51"/>
      <c r="B657" s="47"/>
      <c r="C657" s="47"/>
      <c r="D657" s="47"/>
      <c r="E657" s="4"/>
      <c r="F657" s="4"/>
      <c r="G657" s="4"/>
      <c r="H657" s="4"/>
      <c r="I657" s="4"/>
      <c r="J657" s="4"/>
      <c r="K657" s="4"/>
      <c r="L657" s="4"/>
      <c r="M657" s="4"/>
      <c r="N657" s="4"/>
      <c r="O657" s="4"/>
      <c r="P657" s="4"/>
      <c r="Q657" s="4"/>
      <c r="R657" s="4"/>
      <c r="S657" s="4"/>
      <c r="T657" s="4"/>
      <c r="U657" s="4"/>
      <c r="V657" s="4"/>
      <c r="W657" s="4"/>
      <c r="X657" s="4"/>
      <c r="Y657" s="4"/>
      <c r="Z657" s="4"/>
    </row>
    <row r="658">
      <c r="A658" s="51"/>
      <c r="B658" s="47"/>
      <c r="C658" s="47"/>
      <c r="D658" s="47"/>
      <c r="E658" s="4"/>
      <c r="F658" s="4"/>
      <c r="G658" s="4"/>
      <c r="H658" s="4"/>
      <c r="I658" s="4"/>
      <c r="J658" s="4"/>
      <c r="K658" s="4"/>
      <c r="L658" s="4"/>
      <c r="M658" s="4"/>
      <c r="N658" s="4"/>
      <c r="O658" s="4"/>
      <c r="P658" s="4"/>
      <c r="Q658" s="4"/>
      <c r="R658" s="4"/>
      <c r="S658" s="4"/>
      <c r="T658" s="4"/>
      <c r="U658" s="4"/>
      <c r="V658" s="4"/>
      <c r="W658" s="4"/>
      <c r="X658" s="4"/>
      <c r="Y658" s="4"/>
      <c r="Z658" s="4"/>
    </row>
    <row r="659">
      <c r="A659" s="51"/>
      <c r="B659" s="47"/>
      <c r="C659" s="47"/>
      <c r="D659" s="47"/>
      <c r="E659" s="4"/>
      <c r="F659" s="4"/>
      <c r="G659" s="4"/>
      <c r="H659" s="4"/>
      <c r="I659" s="4"/>
      <c r="J659" s="4"/>
      <c r="K659" s="4"/>
      <c r="L659" s="4"/>
      <c r="M659" s="4"/>
      <c r="N659" s="4"/>
      <c r="O659" s="4"/>
      <c r="P659" s="4"/>
      <c r="Q659" s="4"/>
      <c r="R659" s="4"/>
      <c r="S659" s="4"/>
      <c r="T659" s="4"/>
      <c r="U659" s="4"/>
      <c r="V659" s="4"/>
      <c r="W659" s="4"/>
      <c r="X659" s="4"/>
      <c r="Y659" s="4"/>
      <c r="Z659" s="4"/>
    </row>
    <row r="660">
      <c r="A660" s="51"/>
      <c r="B660" s="47"/>
      <c r="C660" s="47"/>
      <c r="D660" s="47"/>
      <c r="E660" s="4"/>
      <c r="F660" s="4"/>
      <c r="G660" s="4"/>
      <c r="H660" s="4"/>
      <c r="I660" s="4"/>
      <c r="J660" s="4"/>
      <c r="K660" s="4"/>
      <c r="L660" s="4"/>
      <c r="M660" s="4"/>
      <c r="N660" s="4"/>
      <c r="O660" s="4"/>
      <c r="P660" s="4"/>
      <c r="Q660" s="4"/>
      <c r="R660" s="4"/>
      <c r="S660" s="4"/>
      <c r="T660" s="4"/>
      <c r="U660" s="4"/>
      <c r="V660" s="4"/>
      <c r="W660" s="4"/>
      <c r="X660" s="4"/>
      <c r="Y660" s="4"/>
      <c r="Z660" s="4"/>
    </row>
    <row r="661">
      <c r="A661" s="51"/>
      <c r="B661" s="47"/>
      <c r="C661" s="47"/>
      <c r="D661" s="47"/>
      <c r="E661" s="4"/>
      <c r="F661" s="4"/>
      <c r="G661" s="4"/>
      <c r="H661" s="4"/>
      <c r="I661" s="4"/>
      <c r="J661" s="4"/>
      <c r="K661" s="4"/>
      <c r="L661" s="4"/>
      <c r="M661" s="4"/>
      <c r="N661" s="4"/>
      <c r="O661" s="4"/>
      <c r="P661" s="4"/>
      <c r="Q661" s="4"/>
      <c r="R661" s="4"/>
      <c r="S661" s="4"/>
      <c r="T661" s="4"/>
      <c r="U661" s="4"/>
      <c r="V661" s="4"/>
      <c r="W661" s="4"/>
      <c r="X661" s="4"/>
      <c r="Y661" s="4"/>
      <c r="Z661" s="4"/>
    </row>
    <row r="662">
      <c r="A662" s="51"/>
      <c r="B662" s="47"/>
      <c r="C662" s="47"/>
      <c r="D662" s="47"/>
      <c r="E662" s="4"/>
      <c r="F662" s="4"/>
      <c r="G662" s="4"/>
      <c r="H662" s="4"/>
      <c r="I662" s="4"/>
      <c r="J662" s="4"/>
      <c r="K662" s="4"/>
      <c r="L662" s="4"/>
      <c r="M662" s="4"/>
      <c r="N662" s="4"/>
      <c r="O662" s="4"/>
      <c r="P662" s="4"/>
      <c r="Q662" s="4"/>
      <c r="R662" s="4"/>
      <c r="S662" s="4"/>
      <c r="T662" s="4"/>
      <c r="U662" s="4"/>
      <c r="V662" s="4"/>
      <c r="W662" s="4"/>
      <c r="X662" s="4"/>
      <c r="Y662" s="4"/>
      <c r="Z662" s="4"/>
    </row>
    <row r="663">
      <c r="A663" s="51"/>
      <c r="B663" s="47"/>
      <c r="C663" s="47"/>
      <c r="D663" s="47"/>
      <c r="E663" s="4"/>
      <c r="F663" s="4"/>
      <c r="G663" s="4"/>
      <c r="H663" s="4"/>
      <c r="I663" s="4"/>
      <c r="J663" s="4"/>
      <c r="K663" s="4"/>
      <c r="L663" s="4"/>
      <c r="M663" s="4"/>
      <c r="N663" s="4"/>
      <c r="O663" s="4"/>
      <c r="P663" s="4"/>
      <c r="Q663" s="4"/>
      <c r="R663" s="4"/>
      <c r="S663" s="4"/>
      <c r="T663" s="4"/>
      <c r="U663" s="4"/>
      <c r="V663" s="4"/>
      <c r="W663" s="4"/>
      <c r="X663" s="4"/>
      <c r="Y663" s="4"/>
      <c r="Z663" s="4"/>
    </row>
    <row r="664">
      <c r="A664" s="51"/>
      <c r="B664" s="47"/>
      <c r="C664" s="47"/>
      <c r="D664" s="47"/>
      <c r="E664" s="4"/>
      <c r="F664" s="4"/>
      <c r="G664" s="4"/>
      <c r="H664" s="4"/>
      <c r="I664" s="4"/>
      <c r="J664" s="4"/>
      <c r="K664" s="4"/>
      <c r="L664" s="4"/>
      <c r="M664" s="4"/>
      <c r="N664" s="4"/>
      <c r="O664" s="4"/>
      <c r="P664" s="4"/>
      <c r="Q664" s="4"/>
      <c r="R664" s="4"/>
      <c r="S664" s="4"/>
      <c r="T664" s="4"/>
      <c r="U664" s="4"/>
      <c r="V664" s="4"/>
      <c r="W664" s="4"/>
      <c r="X664" s="4"/>
      <c r="Y664" s="4"/>
      <c r="Z664" s="4"/>
    </row>
    <row r="665">
      <c r="A665" s="51"/>
      <c r="B665" s="47"/>
      <c r="C665" s="47"/>
      <c r="D665" s="47"/>
      <c r="E665" s="4"/>
      <c r="F665" s="4"/>
      <c r="G665" s="4"/>
      <c r="H665" s="4"/>
      <c r="I665" s="4"/>
      <c r="J665" s="4"/>
      <c r="K665" s="4"/>
      <c r="L665" s="4"/>
      <c r="M665" s="4"/>
      <c r="N665" s="4"/>
      <c r="O665" s="4"/>
      <c r="P665" s="4"/>
      <c r="Q665" s="4"/>
      <c r="R665" s="4"/>
      <c r="S665" s="4"/>
      <c r="T665" s="4"/>
      <c r="U665" s="4"/>
      <c r="V665" s="4"/>
      <c r="W665" s="4"/>
      <c r="X665" s="4"/>
      <c r="Y665" s="4"/>
      <c r="Z665" s="4"/>
    </row>
    <row r="666">
      <c r="A666" s="51"/>
      <c r="B666" s="47"/>
      <c r="C666" s="47"/>
      <c r="D666" s="47"/>
      <c r="E666" s="4"/>
      <c r="F666" s="4"/>
      <c r="G666" s="4"/>
      <c r="H666" s="4"/>
      <c r="I666" s="4"/>
      <c r="J666" s="4"/>
      <c r="K666" s="4"/>
      <c r="L666" s="4"/>
      <c r="M666" s="4"/>
      <c r="N666" s="4"/>
      <c r="O666" s="4"/>
      <c r="P666" s="4"/>
      <c r="Q666" s="4"/>
      <c r="R666" s="4"/>
      <c r="S666" s="4"/>
      <c r="T666" s="4"/>
      <c r="U666" s="4"/>
      <c r="V666" s="4"/>
      <c r="W666" s="4"/>
      <c r="X666" s="4"/>
      <c r="Y666" s="4"/>
      <c r="Z666" s="4"/>
    </row>
    <row r="667">
      <c r="A667" s="51"/>
      <c r="B667" s="47"/>
      <c r="C667" s="47"/>
      <c r="D667" s="47"/>
      <c r="E667" s="4"/>
      <c r="F667" s="4"/>
      <c r="G667" s="4"/>
      <c r="H667" s="4"/>
      <c r="I667" s="4"/>
      <c r="J667" s="4"/>
      <c r="K667" s="4"/>
      <c r="L667" s="4"/>
      <c r="M667" s="4"/>
      <c r="N667" s="4"/>
      <c r="O667" s="4"/>
      <c r="P667" s="4"/>
      <c r="Q667" s="4"/>
      <c r="R667" s="4"/>
      <c r="S667" s="4"/>
      <c r="T667" s="4"/>
      <c r="U667" s="4"/>
      <c r="V667" s="4"/>
      <c r="W667" s="4"/>
      <c r="X667" s="4"/>
      <c r="Y667" s="4"/>
      <c r="Z667" s="4"/>
    </row>
    <row r="668">
      <c r="A668" s="51"/>
      <c r="B668" s="47"/>
      <c r="C668" s="47"/>
      <c r="D668" s="47"/>
      <c r="E668" s="4"/>
      <c r="F668" s="4"/>
      <c r="G668" s="4"/>
      <c r="H668" s="4"/>
      <c r="I668" s="4"/>
      <c r="J668" s="4"/>
      <c r="K668" s="4"/>
      <c r="L668" s="4"/>
      <c r="M668" s="4"/>
      <c r="N668" s="4"/>
      <c r="O668" s="4"/>
      <c r="P668" s="4"/>
      <c r="Q668" s="4"/>
      <c r="R668" s="4"/>
      <c r="S668" s="4"/>
      <c r="T668" s="4"/>
      <c r="U668" s="4"/>
      <c r="V668" s="4"/>
      <c r="W668" s="4"/>
      <c r="X668" s="4"/>
      <c r="Y668" s="4"/>
      <c r="Z668" s="4"/>
    </row>
    <row r="669">
      <c r="A669" s="51"/>
      <c r="B669" s="47"/>
      <c r="C669" s="47"/>
      <c r="D669" s="47"/>
      <c r="E669" s="4"/>
      <c r="F669" s="4"/>
      <c r="G669" s="4"/>
      <c r="H669" s="4"/>
      <c r="I669" s="4"/>
      <c r="J669" s="4"/>
      <c r="K669" s="4"/>
      <c r="L669" s="4"/>
      <c r="M669" s="4"/>
      <c r="N669" s="4"/>
      <c r="O669" s="4"/>
      <c r="P669" s="4"/>
      <c r="Q669" s="4"/>
      <c r="R669" s="4"/>
      <c r="S669" s="4"/>
      <c r="T669" s="4"/>
      <c r="U669" s="4"/>
      <c r="V669" s="4"/>
      <c r="W669" s="4"/>
      <c r="X669" s="4"/>
      <c r="Y669" s="4"/>
      <c r="Z669" s="4"/>
    </row>
    <row r="670">
      <c r="A670" s="51"/>
      <c r="B670" s="47"/>
      <c r="C670" s="47"/>
      <c r="D670" s="47"/>
      <c r="E670" s="4"/>
      <c r="F670" s="4"/>
      <c r="G670" s="4"/>
      <c r="H670" s="4"/>
      <c r="I670" s="4"/>
      <c r="J670" s="4"/>
      <c r="K670" s="4"/>
      <c r="L670" s="4"/>
      <c r="M670" s="4"/>
      <c r="N670" s="4"/>
      <c r="O670" s="4"/>
      <c r="P670" s="4"/>
      <c r="Q670" s="4"/>
      <c r="R670" s="4"/>
      <c r="S670" s="4"/>
      <c r="T670" s="4"/>
      <c r="U670" s="4"/>
      <c r="V670" s="4"/>
      <c r="W670" s="4"/>
      <c r="X670" s="4"/>
      <c r="Y670" s="4"/>
      <c r="Z670" s="4"/>
    </row>
    <row r="671">
      <c r="A671" s="51"/>
      <c r="B671" s="47"/>
      <c r="C671" s="47"/>
      <c r="D671" s="47"/>
      <c r="E671" s="4"/>
      <c r="F671" s="4"/>
      <c r="G671" s="4"/>
      <c r="H671" s="4"/>
      <c r="I671" s="4"/>
      <c r="J671" s="4"/>
      <c r="K671" s="4"/>
      <c r="L671" s="4"/>
      <c r="M671" s="4"/>
      <c r="N671" s="4"/>
      <c r="O671" s="4"/>
      <c r="P671" s="4"/>
      <c r="Q671" s="4"/>
      <c r="R671" s="4"/>
      <c r="S671" s="4"/>
      <c r="T671" s="4"/>
      <c r="U671" s="4"/>
      <c r="V671" s="4"/>
      <c r="W671" s="4"/>
      <c r="X671" s="4"/>
      <c r="Y671" s="4"/>
      <c r="Z671" s="4"/>
    </row>
    <row r="672">
      <c r="A672" s="51"/>
      <c r="B672" s="47"/>
      <c r="C672" s="47"/>
      <c r="D672" s="47"/>
      <c r="E672" s="4"/>
      <c r="F672" s="4"/>
      <c r="G672" s="4"/>
      <c r="H672" s="4"/>
      <c r="I672" s="4"/>
      <c r="J672" s="4"/>
      <c r="K672" s="4"/>
      <c r="L672" s="4"/>
      <c r="M672" s="4"/>
      <c r="N672" s="4"/>
      <c r="O672" s="4"/>
      <c r="P672" s="4"/>
      <c r="Q672" s="4"/>
      <c r="R672" s="4"/>
      <c r="S672" s="4"/>
      <c r="T672" s="4"/>
      <c r="U672" s="4"/>
      <c r="V672" s="4"/>
      <c r="W672" s="4"/>
      <c r="X672" s="4"/>
      <c r="Y672" s="4"/>
      <c r="Z672" s="4"/>
    </row>
    <row r="673">
      <c r="A673" s="51"/>
      <c r="B673" s="47"/>
      <c r="C673" s="47"/>
      <c r="D673" s="47"/>
      <c r="E673" s="4"/>
      <c r="F673" s="4"/>
      <c r="G673" s="4"/>
      <c r="H673" s="4"/>
      <c r="I673" s="4"/>
      <c r="J673" s="4"/>
      <c r="K673" s="4"/>
      <c r="L673" s="4"/>
      <c r="M673" s="4"/>
      <c r="N673" s="4"/>
      <c r="O673" s="4"/>
      <c r="P673" s="4"/>
      <c r="Q673" s="4"/>
      <c r="R673" s="4"/>
      <c r="S673" s="4"/>
      <c r="T673" s="4"/>
      <c r="U673" s="4"/>
      <c r="V673" s="4"/>
      <c r="W673" s="4"/>
      <c r="X673" s="4"/>
      <c r="Y673" s="4"/>
      <c r="Z673" s="4"/>
    </row>
    <row r="674">
      <c r="A674" s="51"/>
      <c r="B674" s="47"/>
      <c r="C674" s="47"/>
      <c r="D674" s="47"/>
      <c r="E674" s="4"/>
      <c r="F674" s="4"/>
      <c r="G674" s="4"/>
      <c r="H674" s="4"/>
      <c r="I674" s="4"/>
      <c r="J674" s="4"/>
      <c r="K674" s="4"/>
      <c r="L674" s="4"/>
      <c r="M674" s="4"/>
      <c r="N674" s="4"/>
      <c r="O674" s="4"/>
      <c r="P674" s="4"/>
      <c r="Q674" s="4"/>
      <c r="R674" s="4"/>
      <c r="S674" s="4"/>
      <c r="T674" s="4"/>
      <c r="U674" s="4"/>
      <c r="V674" s="4"/>
      <c r="W674" s="4"/>
      <c r="X674" s="4"/>
      <c r="Y674" s="4"/>
      <c r="Z674" s="4"/>
    </row>
    <row r="675">
      <c r="A675" s="51"/>
      <c r="B675" s="47"/>
      <c r="C675" s="47"/>
      <c r="D675" s="47"/>
      <c r="E675" s="4"/>
      <c r="F675" s="4"/>
      <c r="G675" s="4"/>
      <c r="H675" s="4"/>
      <c r="I675" s="4"/>
      <c r="J675" s="4"/>
      <c r="K675" s="4"/>
      <c r="L675" s="4"/>
      <c r="M675" s="4"/>
      <c r="N675" s="4"/>
      <c r="O675" s="4"/>
      <c r="P675" s="4"/>
      <c r="Q675" s="4"/>
      <c r="R675" s="4"/>
      <c r="S675" s="4"/>
      <c r="T675" s="4"/>
      <c r="U675" s="4"/>
      <c r="V675" s="4"/>
      <c r="W675" s="4"/>
      <c r="X675" s="4"/>
      <c r="Y675" s="4"/>
      <c r="Z675" s="4"/>
    </row>
    <row r="676">
      <c r="A676" s="51"/>
      <c r="B676" s="47"/>
      <c r="C676" s="47"/>
      <c r="D676" s="47"/>
      <c r="E676" s="4"/>
      <c r="F676" s="4"/>
      <c r="G676" s="4"/>
      <c r="H676" s="4"/>
      <c r="I676" s="4"/>
      <c r="J676" s="4"/>
      <c r="K676" s="4"/>
      <c r="L676" s="4"/>
      <c r="M676" s="4"/>
      <c r="N676" s="4"/>
      <c r="O676" s="4"/>
      <c r="P676" s="4"/>
      <c r="Q676" s="4"/>
      <c r="R676" s="4"/>
      <c r="S676" s="4"/>
      <c r="T676" s="4"/>
      <c r="U676" s="4"/>
      <c r="V676" s="4"/>
      <c r="W676" s="4"/>
      <c r="X676" s="4"/>
      <c r="Y676" s="4"/>
      <c r="Z676" s="4"/>
    </row>
    <row r="677">
      <c r="A677" s="51"/>
      <c r="B677" s="47"/>
      <c r="C677" s="47"/>
      <c r="D677" s="47"/>
      <c r="E677" s="4"/>
      <c r="F677" s="4"/>
      <c r="G677" s="4"/>
      <c r="H677" s="4"/>
      <c r="I677" s="4"/>
      <c r="J677" s="4"/>
      <c r="K677" s="4"/>
      <c r="L677" s="4"/>
      <c r="M677" s="4"/>
      <c r="N677" s="4"/>
      <c r="O677" s="4"/>
      <c r="P677" s="4"/>
      <c r="Q677" s="4"/>
      <c r="R677" s="4"/>
      <c r="S677" s="4"/>
      <c r="T677" s="4"/>
      <c r="U677" s="4"/>
      <c r="V677" s="4"/>
      <c r="W677" s="4"/>
      <c r="X677" s="4"/>
      <c r="Y677" s="4"/>
      <c r="Z677" s="4"/>
    </row>
    <row r="678">
      <c r="A678" s="51"/>
      <c r="B678" s="47"/>
      <c r="C678" s="47"/>
      <c r="D678" s="47"/>
      <c r="E678" s="4"/>
      <c r="F678" s="4"/>
      <c r="G678" s="4"/>
      <c r="H678" s="4"/>
      <c r="I678" s="4"/>
      <c r="J678" s="4"/>
      <c r="K678" s="4"/>
      <c r="L678" s="4"/>
      <c r="M678" s="4"/>
      <c r="N678" s="4"/>
      <c r="O678" s="4"/>
      <c r="P678" s="4"/>
      <c r="Q678" s="4"/>
      <c r="R678" s="4"/>
      <c r="S678" s="4"/>
      <c r="T678" s="4"/>
      <c r="U678" s="4"/>
      <c r="V678" s="4"/>
      <c r="W678" s="4"/>
      <c r="X678" s="4"/>
      <c r="Y678" s="4"/>
      <c r="Z678" s="4"/>
    </row>
    <row r="679">
      <c r="A679" s="51"/>
      <c r="B679" s="47"/>
      <c r="C679" s="47"/>
      <c r="D679" s="47"/>
      <c r="E679" s="4"/>
      <c r="F679" s="4"/>
      <c r="G679" s="4"/>
      <c r="H679" s="4"/>
      <c r="I679" s="4"/>
      <c r="J679" s="4"/>
      <c r="K679" s="4"/>
      <c r="L679" s="4"/>
      <c r="M679" s="4"/>
      <c r="N679" s="4"/>
      <c r="O679" s="4"/>
      <c r="P679" s="4"/>
      <c r="Q679" s="4"/>
      <c r="R679" s="4"/>
      <c r="S679" s="4"/>
      <c r="T679" s="4"/>
      <c r="U679" s="4"/>
      <c r="V679" s="4"/>
      <c r="W679" s="4"/>
      <c r="X679" s="4"/>
      <c r="Y679" s="4"/>
      <c r="Z679" s="4"/>
    </row>
    <row r="680">
      <c r="A680" s="51"/>
      <c r="B680" s="47"/>
      <c r="C680" s="47"/>
      <c r="D680" s="47"/>
      <c r="E680" s="4"/>
      <c r="F680" s="4"/>
      <c r="G680" s="4"/>
      <c r="H680" s="4"/>
      <c r="I680" s="4"/>
      <c r="J680" s="4"/>
      <c r="K680" s="4"/>
      <c r="L680" s="4"/>
      <c r="M680" s="4"/>
      <c r="N680" s="4"/>
      <c r="O680" s="4"/>
      <c r="P680" s="4"/>
      <c r="Q680" s="4"/>
      <c r="R680" s="4"/>
      <c r="S680" s="4"/>
      <c r="T680" s="4"/>
      <c r="U680" s="4"/>
      <c r="V680" s="4"/>
      <c r="W680" s="4"/>
      <c r="X680" s="4"/>
      <c r="Y680" s="4"/>
      <c r="Z680" s="4"/>
    </row>
    <row r="681">
      <c r="A681" s="51"/>
      <c r="B681" s="47"/>
      <c r="C681" s="47"/>
      <c r="D681" s="47"/>
      <c r="E681" s="4"/>
      <c r="F681" s="4"/>
      <c r="G681" s="4"/>
      <c r="H681" s="4"/>
      <c r="I681" s="4"/>
      <c r="J681" s="4"/>
      <c r="K681" s="4"/>
      <c r="L681" s="4"/>
      <c r="M681" s="4"/>
      <c r="N681" s="4"/>
      <c r="O681" s="4"/>
      <c r="P681" s="4"/>
      <c r="Q681" s="4"/>
      <c r="R681" s="4"/>
      <c r="S681" s="4"/>
      <c r="T681" s="4"/>
      <c r="U681" s="4"/>
      <c r="V681" s="4"/>
      <c r="W681" s="4"/>
      <c r="X681" s="4"/>
      <c r="Y681" s="4"/>
      <c r="Z681" s="4"/>
    </row>
    <row r="682">
      <c r="A682" s="51"/>
      <c r="B682" s="47"/>
      <c r="C682" s="47"/>
      <c r="D682" s="47"/>
      <c r="E682" s="4"/>
      <c r="F682" s="4"/>
      <c r="G682" s="4"/>
      <c r="H682" s="4"/>
      <c r="I682" s="4"/>
      <c r="J682" s="4"/>
      <c r="K682" s="4"/>
      <c r="L682" s="4"/>
      <c r="M682" s="4"/>
      <c r="N682" s="4"/>
      <c r="O682" s="4"/>
      <c r="P682" s="4"/>
      <c r="Q682" s="4"/>
      <c r="R682" s="4"/>
      <c r="S682" s="4"/>
      <c r="T682" s="4"/>
      <c r="U682" s="4"/>
      <c r="V682" s="4"/>
      <c r="W682" s="4"/>
      <c r="X682" s="4"/>
      <c r="Y682" s="4"/>
      <c r="Z682" s="4"/>
    </row>
    <row r="683">
      <c r="A683" s="51"/>
      <c r="B683" s="47"/>
      <c r="C683" s="47"/>
      <c r="D683" s="47"/>
      <c r="E683" s="4"/>
      <c r="F683" s="4"/>
      <c r="G683" s="4"/>
      <c r="H683" s="4"/>
      <c r="I683" s="4"/>
      <c r="J683" s="4"/>
      <c r="K683" s="4"/>
      <c r="L683" s="4"/>
      <c r="M683" s="4"/>
      <c r="N683" s="4"/>
      <c r="O683" s="4"/>
      <c r="P683" s="4"/>
      <c r="Q683" s="4"/>
      <c r="R683" s="4"/>
      <c r="S683" s="4"/>
      <c r="T683" s="4"/>
      <c r="U683" s="4"/>
      <c r="V683" s="4"/>
      <c r="W683" s="4"/>
      <c r="X683" s="4"/>
      <c r="Y683" s="4"/>
      <c r="Z683" s="4"/>
    </row>
    <row r="684">
      <c r="A684" s="51"/>
      <c r="B684" s="47"/>
      <c r="C684" s="47"/>
      <c r="D684" s="47"/>
      <c r="E684" s="4"/>
      <c r="F684" s="4"/>
      <c r="G684" s="4"/>
      <c r="H684" s="4"/>
      <c r="I684" s="4"/>
      <c r="J684" s="4"/>
      <c r="K684" s="4"/>
      <c r="L684" s="4"/>
      <c r="M684" s="4"/>
      <c r="N684" s="4"/>
      <c r="O684" s="4"/>
      <c r="P684" s="4"/>
      <c r="Q684" s="4"/>
      <c r="R684" s="4"/>
      <c r="S684" s="4"/>
      <c r="T684" s="4"/>
      <c r="U684" s="4"/>
      <c r="V684" s="4"/>
      <c r="W684" s="4"/>
      <c r="X684" s="4"/>
      <c r="Y684" s="4"/>
      <c r="Z684" s="4"/>
    </row>
    <row r="685">
      <c r="A685" s="51"/>
      <c r="B685" s="47"/>
      <c r="C685" s="47"/>
      <c r="D685" s="47"/>
      <c r="E685" s="4"/>
      <c r="F685" s="4"/>
      <c r="G685" s="4"/>
      <c r="H685" s="4"/>
      <c r="I685" s="4"/>
      <c r="J685" s="4"/>
      <c r="K685" s="4"/>
      <c r="L685" s="4"/>
      <c r="M685" s="4"/>
      <c r="N685" s="4"/>
      <c r="O685" s="4"/>
      <c r="P685" s="4"/>
      <c r="Q685" s="4"/>
      <c r="R685" s="4"/>
      <c r="S685" s="4"/>
      <c r="T685" s="4"/>
      <c r="U685" s="4"/>
      <c r="V685" s="4"/>
      <c r="W685" s="4"/>
      <c r="X685" s="4"/>
      <c r="Y685" s="4"/>
      <c r="Z685" s="4"/>
    </row>
    <row r="686">
      <c r="A686" s="51"/>
      <c r="B686" s="47"/>
      <c r="C686" s="47"/>
      <c r="D686" s="47"/>
      <c r="E686" s="4"/>
      <c r="F686" s="4"/>
      <c r="G686" s="4"/>
      <c r="H686" s="4"/>
      <c r="I686" s="4"/>
      <c r="J686" s="4"/>
      <c r="K686" s="4"/>
      <c r="L686" s="4"/>
      <c r="M686" s="4"/>
      <c r="N686" s="4"/>
      <c r="O686" s="4"/>
      <c r="P686" s="4"/>
      <c r="Q686" s="4"/>
      <c r="R686" s="4"/>
      <c r="S686" s="4"/>
      <c r="T686" s="4"/>
      <c r="U686" s="4"/>
      <c r="V686" s="4"/>
      <c r="W686" s="4"/>
      <c r="X686" s="4"/>
      <c r="Y686" s="4"/>
      <c r="Z686" s="4"/>
    </row>
    <row r="687">
      <c r="A687" s="51"/>
      <c r="B687" s="47"/>
      <c r="C687" s="47"/>
      <c r="D687" s="47"/>
      <c r="E687" s="4"/>
      <c r="F687" s="4"/>
      <c r="G687" s="4"/>
      <c r="H687" s="4"/>
      <c r="I687" s="4"/>
      <c r="J687" s="4"/>
      <c r="K687" s="4"/>
      <c r="L687" s="4"/>
      <c r="M687" s="4"/>
      <c r="N687" s="4"/>
      <c r="O687" s="4"/>
      <c r="P687" s="4"/>
      <c r="Q687" s="4"/>
      <c r="R687" s="4"/>
      <c r="S687" s="4"/>
      <c r="T687" s="4"/>
      <c r="U687" s="4"/>
      <c r="V687" s="4"/>
      <c r="W687" s="4"/>
      <c r="X687" s="4"/>
      <c r="Y687" s="4"/>
      <c r="Z687" s="4"/>
    </row>
    <row r="688">
      <c r="A688" s="51"/>
      <c r="B688" s="47"/>
      <c r="C688" s="47"/>
      <c r="D688" s="47"/>
      <c r="E688" s="4"/>
      <c r="F688" s="4"/>
      <c r="G688" s="4"/>
      <c r="H688" s="4"/>
      <c r="I688" s="4"/>
      <c r="J688" s="4"/>
      <c r="K688" s="4"/>
      <c r="L688" s="4"/>
      <c r="M688" s="4"/>
      <c r="N688" s="4"/>
      <c r="O688" s="4"/>
      <c r="P688" s="4"/>
      <c r="Q688" s="4"/>
      <c r="R688" s="4"/>
      <c r="S688" s="4"/>
      <c r="T688" s="4"/>
      <c r="U688" s="4"/>
      <c r="V688" s="4"/>
      <c r="W688" s="4"/>
      <c r="X688" s="4"/>
      <c r="Y688" s="4"/>
      <c r="Z688" s="4"/>
    </row>
    <row r="689">
      <c r="A689" s="51"/>
      <c r="B689" s="47"/>
      <c r="C689" s="47"/>
      <c r="D689" s="47"/>
      <c r="E689" s="4"/>
      <c r="F689" s="4"/>
      <c r="G689" s="4"/>
      <c r="H689" s="4"/>
      <c r="I689" s="4"/>
      <c r="J689" s="4"/>
      <c r="K689" s="4"/>
      <c r="L689" s="4"/>
      <c r="M689" s="4"/>
      <c r="N689" s="4"/>
      <c r="O689" s="4"/>
      <c r="P689" s="4"/>
      <c r="Q689" s="4"/>
      <c r="R689" s="4"/>
      <c r="S689" s="4"/>
      <c r="T689" s="4"/>
      <c r="U689" s="4"/>
      <c r="V689" s="4"/>
      <c r="W689" s="4"/>
      <c r="X689" s="4"/>
      <c r="Y689" s="4"/>
      <c r="Z689" s="4"/>
    </row>
    <row r="690">
      <c r="A690" s="51"/>
      <c r="B690" s="47"/>
      <c r="C690" s="47"/>
      <c r="D690" s="47"/>
      <c r="E690" s="4"/>
      <c r="F690" s="4"/>
      <c r="G690" s="4"/>
      <c r="H690" s="4"/>
      <c r="I690" s="4"/>
      <c r="J690" s="4"/>
      <c r="K690" s="4"/>
      <c r="L690" s="4"/>
      <c r="M690" s="4"/>
      <c r="N690" s="4"/>
      <c r="O690" s="4"/>
      <c r="P690" s="4"/>
      <c r="Q690" s="4"/>
      <c r="R690" s="4"/>
      <c r="S690" s="4"/>
      <c r="T690" s="4"/>
      <c r="U690" s="4"/>
      <c r="V690" s="4"/>
      <c r="W690" s="4"/>
      <c r="X690" s="4"/>
      <c r="Y690" s="4"/>
      <c r="Z690" s="4"/>
    </row>
    <row r="691">
      <c r="A691" s="51"/>
      <c r="B691" s="47"/>
      <c r="C691" s="47"/>
      <c r="D691" s="47"/>
      <c r="E691" s="4"/>
      <c r="F691" s="4"/>
      <c r="G691" s="4"/>
      <c r="H691" s="4"/>
      <c r="I691" s="4"/>
      <c r="J691" s="4"/>
      <c r="K691" s="4"/>
      <c r="L691" s="4"/>
      <c r="M691" s="4"/>
      <c r="N691" s="4"/>
      <c r="O691" s="4"/>
      <c r="P691" s="4"/>
      <c r="Q691" s="4"/>
      <c r="R691" s="4"/>
      <c r="S691" s="4"/>
      <c r="T691" s="4"/>
      <c r="U691" s="4"/>
      <c r="V691" s="4"/>
      <c r="W691" s="4"/>
      <c r="X691" s="4"/>
      <c r="Y691" s="4"/>
      <c r="Z691" s="4"/>
    </row>
    <row r="692">
      <c r="A692" s="51"/>
      <c r="B692" s="47"/>
      <c r="C692" s="47"/>
      <c r="D692" s="47"/>
      <c r="E692" s="4"/>
      <c r="F692" s="4"/>
      <c r="G692" s="4"/>
      <c r="H692" s="4"/>
      <c r="I692" s="4"/>
      <c r="J692" s="4"/>
      <c r="K692" s="4"/>
      <c r="L692" s="4"/>
      <c r="M692" s="4"/>
      <c r="N692" s="4"/>
      <c r="O692" s="4"/>
      <c r="P692" s="4"/>
      <c r="Q692" s="4"/>
      <c r="R692" s="4"/>
      <c r="S692" s="4"/>
      <c r="T692" s="4"/>
      <c r="U692" s="4"/>
      <c r="V692" s="4"/>
      <c r="W692" s="4"/>
      <c r="X692" s="4"/>
      <c r="Y692" s="4"/>
      <c r="Z692" s="4"/>
    </row>
    <row r="693">
      <c r="A693" s="51"/>
      <c r="B693" s="47"/>
      <c r="C693" s="47"/>
      <c r="D693" s="47"/>
      <c r="E693" s="4"/>
      <c r="F693" s="4"/>
      <c r="G693" s="4"/>
      <c r="H693" s="4"/>
      <c r="I693" s="4"/>
      <c r="J693" s="4"/>
      <c r="K693" s="4"/>
      <c r="L693" s="4"/>
      <c r="M693" s="4"/>
      <c r="N693" s="4"/>
      <c r="O693" s="4"/>
      <c r="P693" s="4"/>
      <c r="Q693" s="4"/>
      <c r="R693" s="4"/>
      <c r="S693" s="4"/>
      <c r="T693" s="4"/>
      <c r="U693" s="4"/>
      <c r="V693" s="4"/>
      <c r="W693" s="4"/>
      <c r="X693" s="4"/>
      <c r="Y693" s="4"/>
      <c r="Z693" s="4"/>
    </row>
    <row r="694">
      <c r="A694" s="51"/>
      <c r="B694" s="47"/>
      <c r="C694" s="47"/>
      <c r="D694" s="47"/>
      <c r="E694" s="4"/>
      <c r="F694" s="4"/>
      <c r="G694" s="4"/>
      <c r="H694" s="4"/>
      <c r="I694" s="4"/>
      <c r="J694" s="4"/>
      <c r="K694" s="4"/>
      <c r="L694" s="4"/>
      <c r="M694" s="4"/>
      <c r="N694" s="4"/>
      <c r="O694" s="4"/>
      <c r="P694" s="4"/>
      <c r="Q694" s="4"/>
      <c r="R694" s="4"/>
      <c r="S694" s="4"/>
      <c r="T694" s="4"/>
      <c r="U694" s="4"/>
      <c r="V694" s="4"/>
      <c r="W694" s="4"/>
      <c r="X694" s="4"/>
      <c r="Y694" s="4"/>
      <c r="Z694" s="4"/>
    </row>
    <row r="695">
      <c r="A695" s="51"/>
      <c r="B695" s="47"/>
      <c r="C695" s="47"/>
      <c r="D695" s="47"/>
      <c r="E695" s="4"/>
      <c r="F695" s="4"/>
      <c r="G695" s="4"/>
      <c r="H695" s="4"/>
      <c r="I695" s="4"/>
      <c r="J695" s="4"/>
      <c r="K695" s="4"/>
      <c r="L695" s="4"/>
      <c r="M695" s="4"/>
      <c r="N695" s="4"/>
      <c r="O695" s="4"/>
      <c r="P695" s="4"/>
      <c r="Q695" s="4"/>
      <c r="R695" s="4"/>
      <c r="S695" s="4"/>
      <c r="T695" s="4"/>
      <c r="U695" s="4"/>
      <c r="V695" s="4"/>
      <c r="W695" s="4"/>
      <c r="X695" s="4"/>
      <c r="Y695" s="4"/>
      <c r="Z695" s="4"/>
    </row>
    <row r="696">
      <c r="A696" s="51"/>
      <c r="B696" s="47"/>
      <c r="C696" s="47"/>
      <c r="D696" s="47"/>
      <c r="E696" s="4"/>
      <c r="F696" s="4"/>
      <c r="G696" s="4"/>
      <c r="H696" s="4"/>
      <c r="I696" s="4"/>
      <c r="J696" s="4"/>
      <c r="K696" s="4"/>
      <c r="L696" s="4"/>
      <c r="M696" s="4"/>
      <c r="N696" s="4"/>
      <c r="O696" s="4"/>
      <c r="P696" s="4"/>
      <c r="Q696" s="4"/>
      <c r="R696" s="4"/>
      <c r="S696" s="4"/>
      <c r="T696" s="4"/>
      <c r="U696" s="4"/>
      <c r="V696" s="4"/>
      <c r="W696" s="4"/>
      <c r="X696" s="4"/>
      <c r="Y696" s="4"/>
      <c r="Z696" s="4"/>
    </row>
    <row r="697">
      <c r="A697" s="51"/>
      <c r="B697" s="47"/>
      <c r="C697" s="47"/>
      <c r="D697" s="47"/>
      <c r="E697" s="4"/>
      <c r="F697" s="4"/>
      <c r="G697" s="4"/>
      <c r="H697" s="4"/>
      <c r="I697" s="4"/>
      <c r="J697" s="4"/>
      <c r="K697" s="4"/>
      <c r="L697" s="4"/>
      <c r="M697" s="4"/>
      <c r="N697" s="4"/>
      <c r="O697" s="4"/>
      <c r="P697" s="4"/>
      <c r="Q697" s="4"/>
      <c r="R697" s="4"/>
      <c r="S697" s="4"/>
      <c r="T697" s="4"/>
      <c r="U697" s="4"/>
      <c r="V697" s="4"/>
      <c r="W697" s="4"/>
      <c r="X697" s="4"/>
      <c r="Y697" s="4"/>
      <c r="Z697" s="4"/>
    </row>
    <row r="698">
      <c r="A698" s="51"/>
      <c r="B698" s="47"/>
      <c r="C698" s="47"/>
      <c r="D698" s="47"/>
      <c r="E698" s="4"/>
      <c r="F698" s="4"/>
      <c r="G698" s="4"/>
      <c r="H698" s="4"/>
      <c r="I698" s="4"/>
      <c r="J698" s="4"/>
      <c r="K698" s="4"/>
      <c r="L698" s="4"/>
      <c r="M698" s="4"/>
      <c r="N698" s="4"/>
      <c r="O698" s="4"/>
      <c r="P698" s="4"/>
      <c r="Q698" s="4"/>
      <c r="R698" s="4"/>
      <c r="S698" s="4"/>
      <c r="T698" s="4"/>
      <c r="U698" s="4"/>
      <c r="V698" s="4"/>
      <c r="W698" s="4"/>
      <c r="X698" s="4"/>
      <c r="Y698" s="4"/>
      <c r="Z698" s="4"/>
    </row>
    <row r="699">
      <c r="A699" s="51"/>
      <c r="B699" s="47"/>
      <c r="C699" s="47"/>
      <c r="D699" s="47"/>
      <c r="E699" s="4"/>
      <c r="F699" s="4"/>
      <c r="G699" s="4"/>
      <c r="H699" s="4"/>
      <c r="I699" s="4"/>
      <c r="J699" s="4"/>
      <c r="K699" s="4"/>
      <c r="L699" s="4"/>
      <c r="M699" s="4"/>
      <c r="N699" s="4"/>
      <c r="O699" s="4"/>
      <c r="P699" s="4"/>
      <c r="Q699" s="4"/>
      <c r="R699" s="4"/>
      <c r="S699" s="4"/>
      <c r="T699" s="4"/>
      <c r="U699" s="4"/>
      <c r="V699" s="4"/>
      <c r="W699" s="4"/>
      <c r="X699" s="4"/>
      <c r="Y699" s="4"/>
      <c r="Z699" s="4"/>
    </row>
    <row r="700">
      <c r="A700" s="51"/>
      <c r="B700" s="47"/>
      <c r="C700" s="47"/>
      <c r="D700" s="47"/>
      <c r="E700" s="4"/>
      <c r="F700" s="4"/>
      <c r="G700" s="4"/>
      <c r="H700" s="4"/>
      <c r="I700" s="4"/>
      <c r="J700" s="4"/>
      <c r="K700" s="4"/>
      <c r="L700" s="4"/>
      <c r="M700" s="4"/>
      <c r="N700" s="4"/>
      <c r="O700" s="4"/>
      <c r="P700" s="4"/>
      <c r="Q700" s="4"/>
      <c r="R700" s="4"/>
      <c r="S700" s="4"/>
      <c r="T700" s="4"/>
      <c r="U700" s="4"/>
      <c r="V700" s="4"/>
      <c r="W700" s="4"/>
      <c r="X700" s="4"/>
      <c r="Y700" s="4"/>
      <c r="Z700" s="4"/>
    </row>
    <row r="701">
      <c r="A701" s="51"/>
      <c r="B701" s="47"/>
      <c r="C701" s="47"/>
      <c r="D701" s="47"/>
      <c r="E701" s="4"/>
      <c r="F701" s="4"/>
      <c r="G701" s="4"/>
      <c r="H701" s="4"/>
      <c r="I701" s="4"/>
      <c r="J701" s="4"/>
      <c r="K701" s="4"/>
      <c r="L701" s="4"/>
      <c r="M701" s="4"/>
      <c r="N701" s="4"/>
      <c r="O701" s="4"/>
      <c r="P701" s="4"/>
      <c r="Q701" s="4"/>
      <c r="R701" s="4"/>
      <c r="S701" s="4"/>
      <c r="T701" s="4"/>
      <c r="U701" s="4"/>
      <c r="V701" s="4"/>
      <c r="W701" s="4"/>
      <c r="X701" s="4"/>
      <c r="Y701" s="4"/>
      <c r="Z701" s="4"/>
    </row>
    <row r="702">
      <c r="A702" s="51"/>
      <c r="B702" s="47"/>
      <c r="C702" s="47"/>
      <c r="D702" s="47"/>
      <c r="E702" s="4"/>
      <c r="F702" s="4"/>
      <c r="G702" s="4"/>
      <c r="H702" s="4"/>
      <c r="I702" s="4"/>
      <c r="J702" s="4"/>
      <c r="K702" s="4"/>
      <c r="L702" s="4"/>
      <c r="M702" s="4"/>
      <c r="N702" s="4"/>
      <c r="O702" s="4"/>
      <c r="P702" s="4"/>
      <c r="Q702" s="4"/>
      <c r="R702" s="4"/>
      <c r="S702" s="4"/>
      <c r="T702" s="4"/>
      <c r="U702" s="4"/>
      <c r="V702" s="4"/>
      <c r="W702" s="4"/>
      <c r="X702" s="4"/>
      <c r="Y702" s="4"/>
      <c r="Z702" s="4"/>
    </row>
    <row r="703">
      <c r="A703" s="51"/>
      <c r="B703" s="47"/>
      <c r="C703" s="47"/>
      <c r="D703" s="47"/>
      <c r="E703" s="4"/>
      <c r="F703" s="4"/>
      <c r="G703" s="4"/>
      <c r="H703" s="4"/>
      <c r="I703" s="4"/>
      <c r="J703" s="4"/>
      <c r="K703" s="4"/>
      <c r="L703" s="4"/>
      <c r="M703" s="4"/>
      <c r="N703" s="4"/>
      <c r="O703" s="4"/>
      <c r="P703" s="4"/>
      <c r="Q703" s="4"/>
      <c r="R703" s="4"/>
      <c r="S703" s="4"/>
      <c r="T703" s="4"/>
      <c r="U703" s="4"/>
      <c r="V703" s="4"/>
      <c r="W703" s="4"/>
      <c r="X703" s="4"/>
      <c r="Y703" s="4"/>
      <c r="Z703" s="4"/>
    </row>
    <row r="704">
      <c r="A704" s="51"/>
      <c r="B704" s="47"/>
      <c r="C704" s="47"/>
      <c r="D704" s="47"/>
      <c r="E704" s="4"/>
      <c r="F704" s="4"/>
      <c r="G704" s="4"/>
      <c r="H704" s="4"/>
      <c r="I704" s="4"/>
      <c r="J704" s="4"/>
      <c r="K704" s="4"/>
      <c r="L704" s="4"/>
      <c r="M704" s="4"/>
      <c r="N704" s="4"/>
      <c r="O704" s="4"/>
      <c r="P704" s="4"/>
      <c r="Q704" s="4"/>
      <c r="R704" s="4"/>
      <c r="S704" s="4"/>
      <c r="T704" s="4"/>
      <c r="U704" s="4"/>
      <c r="V704" s="4"/>
      <c r="W704" s="4"/>
      <c r="X704" s="4"/>
      <c r="Y704" s="4"/>
      <c r="Z704" s="4"/>
    </row>
    <row r="705">
      <c r="A705" s="51"/>
      <c r="B705" s="47"/>
      <c r="C705" s="47"/>
      <c r="D705" s="47"/>
      <c r="E705" s="4"/>
      <c r="F705" s="4"/>
      <c r="G705" s="4"/>
      <c r="H705" s="4"/>
      <c r="I705" s="4"/>
      <c r="J705" s="4"/>
      <c r="K705" s="4"/>
      <c r="L705" s="4"/>
      <c r="M705" s="4"/>
      <c r="N705" s="4"/>
      <c r="O705" s="4"/>
      <c r="P705" s="4"/>
      <c r="Q705" s="4"/>
      <c r="R705" s="4"/>
      <c r="S705" s="4"/>
      <c r="T705" s="4"/>
      <c r="U705" s="4"/>
      <c r="V705" s="4"/>
      <c r="W705" s="4"/>
      <c r="X705" s="4"/>
      <c r="Y705" s="4"/>
      <c r="Z705" s="4"/>
    </row>
    <row r="706">
      <c r="A706" s="51"/>
      <c r="B706" s="47"/>
      <c r="C706" s="47"/>
      <c r="D706" s="47"/>
      <c r="E706" s="4"/>
      <c r="F706" s="4"/>
      <c r="G706" s="4"/>
      <c r="H706" s="4"/>
      <c r="I706" s="4"/>
      <c r="J706" s="4"/>
      <c r="K706" s="4"/>
      <c r="L706" s="4"/>
      <c r="M706" s="4"/>
      <c r="N706" s="4"/>
      <c r="O706" s="4"/>
      <c r="P706" s="4"/>
      <c r="Q706" s="4"/>
      <c r="R706" s="4"/>
      <c r="S706" s="4"/>
      <c r="T706" s="4"/>
      <c r="U706" s="4"/>
      <c r="V706" s="4"/>
      <c r="W706" s="4"/>
      <c r="X706" s="4"/>
      <c r="Y706" s="4"/>
      <c r="Z706" s="4"/>
    </row>
    <row r="707">
      <c r="A707" s="51"/>
      <c r="B707" s="47"/>
      <c r="C707" s="47"/>
      <c r="D707" s="47"/>
      <c r="E707" s="4"/>
      <c r="F707" s="4"/>
      <c r="G707" s="4"/>
      <c r="H707" s="4"/>
      <c r="I707" s="4"/>
      <c r="J707" s="4"/>
      <c r="K707" s="4"/>
      <c r="L707" s="4"/>
      <c r="M707" s="4"/>
      <c r="N707" s="4"/>
      <c r="O707" s="4"/>
      <c r="P707" s="4"/>
      <c r="Q707" s="4"/>
      <c r="R707" s="4"/>
      <c r="S707" s="4"/>
      <c r="T707" s="4"/>
      <c r="U707" s="4"/>
      <c r="V707" s="4"/>
      <c r="W707" s="4"/>
      <c r="X707" s="4"/>
      <c r="Y707" s="4"/>
      <c r="Z707" s="4"/>
    </row>
    <row r="708">
      <c r="A708" s="51"/>
      <c r="B708" s="47"/>
      <c r="C708" s="47"/>
      <c r="D708" s="47"/>
      <c r="E708" s="4"/>
      <c r="F708" s="4"/>
      <c r="G708" s="4"/>
      <c r="H708" s="4"/>
      <c r="I708" s="4"/>
      <c r="J708" s="4"/>
      <c r="K708" s="4"/>
      <c r="L708" s="4"/>
      <c r="M708" s="4"/>
      <c r="N708" s="4"/>
      <c r="O708" s="4"/>
      <c r="P708" s="4"/>
      <c r="Q708" s="4"/>
      <c r="R708" s="4"/>
      <c r="S708" s="4"/>
      <c r="T708" s="4"/>
      <c r="U708" s="4"/>
      <c r="V708" s="4"/>
      <c r="W708" s="4"/>
      <c r="X708" s="4"/>
      <c r="Y708" s="4"/>
      <c r="Z708" s="4"/>
    </row>
    <row r="709">
      <c r="A709" s="51"/>
      <c r="B709" s="47"/>
      <c r="C709" s="47"/>
      <c r="D709" s="47"/>
      <c r="E709" s="4"/>
      <c r="F709" s="4"/>
      <c r="G709" s="4"/>
      <c r="H709" s="4"/>
      <c r="I709" s="4"/>
      <c r="J709" s="4"/>
      <c r="K709" s="4"/>
      <c r="L709" s="4"/>
      <c r="M709" s="4"/>
      <c r="N709" s="4"/>
      <c r="O709" s="4"/>
      <c r="P709" s="4"/>
      <c r="Q709" s="4"/>
      <c r="R709" s="4"/>
      <c r="S709" s="4"/>
      <c r="T709" s="4"/>
      <c r="U709" s="4"/>
      <c r="V709" s="4"/>
      <c r="W709" s="4"/>
      <c r="X709" s="4"/>
      <c r="Y709" s="4"/>
      <c r="Z709" s="4"/>
    </row>
    <row r="710">
      <c r="A710" s="51"/>
      <c r="B710" s="47"/>
      <c r="C710" s="47"/>
      <c r="D710" s="47"/>
      <c r="E710" s="4"/>
      <c r="F710" s="4"/>
      <c r="G710" s="4"/>
      <c r="H710" s="4"/>
      <c r="I710" s="4"/>
      <c r="J710" s="4"/>
      <c r="K710" s="4"/>
      <c r="L710" s="4"/>
      <c r="M710" s="4"/>
      <c r="N710" s="4"/>
      <c r="O710" s="4"/>
      <c r="P710" s="4"/>
      <c r="Q710" s="4"/>
      <c r="R710" s="4"/>
      <c r="S710" s="4"/>
      <c r="T710" s="4"/>
      <c r="U710" s="4"/>
      <c r="V710" s="4"/>
      <c r="W710" s="4"/>
      <c r="X710" s="4"/>
      <c r="Y710" s="4"/>
      <c r="Z710" s="4"/>
    </row>
    <row r="711">
      <c r="A711" s="51"/>
      <c r="B711" s="47"/>
      <c r="C711" s="47"/>
      <c r="D711" s="47"/>
      <c r="E711" s="4"/>
      <c r="F711" s="4"/>
      <c r="G711" s="4"/>
      <c r="H711" s="4"/>
      <c r="I711" s="4"/>
      <c r="J711" s="4"/>
      <c r="K711" s="4"/>
      <c r="L711" s="4"/>
      <c r="M711" s="4"/>
      <c r="N711" s="4"/>
      <c r="O711" s="4"/>
      <c r="P711" s="4"/>
      <c r="Q711" s="4"/>
      <c r="R711" s="4"/>
      <c r="S711" s="4"/>
      <c r="T711" s="4"/>
      <c r="U711" s="4"/>
      <c r="V711" s="4"/>
      <c r="W711" s="4"/>
      <c r="X711" s="4"/>
      <c r="Y711" s="4"/>
      <c r="Z711" s="4"/>
    </row>
    <row r="712">
      <c r="A712" s="51"/>
      <c r="B712" s="47"/>
      <c r="C712" s="47"/>
      <c r="D712" s="47"/>
      <c r="E712" s="4"/>
      <c r="F712" s="4"/>
      <c r="G712" s="4"/>
      <c r="H712" s="4"/>
      <c r="I712" s="4"/>
      <c r="J712" s="4"/>
      <c r="K712" s="4"/>
      <c r="L712" s="4"/>
      <c r="M712" s="4"/>
      <c r="N712" s="4"/>
      <c r="O712" s="4"/>
      <c r="P712" s="4"/>
      <c r="Q712" s="4"/>
      <c r="R712" s="4"/>
      <c r="S712" s="4"/>
      <c r="T712" s="4"/>
      <c r="U712" s="4"/>
      <c r="V712" s="4"/>
      <c r="W712" s="4"/>
      <c r="X712" s="4"/>
      <c r="Y712" s="4"/>
      <c r="Z712" s="4"/>
    </row>
    <row r="713">
      <c r="A713" s="51"/>
      <c r="B713" s="47"/>
      <c r="C713" s="47"/>
      <c r="D713" s="47"/>
      <c r="E713" s="4"/>
      <c r="F713" s="4"/>
      <c r="G713" s="4"/>
      <c r="H713" s="4"/>
      <c r="I713" s="4"/>
      <c r="J713" s="4"/>
      <c r="K713" s="4"/>
      <c r="L713" s="4"/>
      <c r="M713" s="4"/>
      <c r="N713" s="4"/>
      <c r="O713" s="4"/>
      <c r="P713" s="4"/>
      <c r="Q713" s="4"/>
      <c r="R713" s="4"/>
      <c r="S713" s="4"/>
      <c r="T713" s="4"/>
      <c r="U713" s="4"/>
      <c r="V713" s="4"/>
      <c r="W713" s="4"/>
      <c r="X713" s="4"/>
      <c r="Y713" s="4"/>
      <c r="Z713" s="4"/>
    </row>
    <row r="714">
      <c r="A714" s="51"/>
      <c r="B714" s="47"/>
      <c r="C714" s="47"/>
      <c r="D714" s="47"/>
      <c r="E714" s="4"/>
      <c r="F714" s="4"/>
      <c r="G714" s="4"/>
      <c r="H714" s="4"/>
      <c r="I714" s="4"/>
      <c r="J714" s="4"/>
      <c r="K714" s="4"/>
      <c r="L714" s="4"/>
      <c r="M714" s="4"/>
      <c r="N714" s="4"/>
      <c r="O714" s="4"/>
      <c r="P714" s="4"/>
      <c r="Q714" s="4"/>
      <c r="R714" s="4"/>
      <c r="S714" s="4"/>
      <c r="T714" s="4"/>
      <c r="U714" s="4"/>
      <c r="V714" s="4"/>
      <c r="W714" s="4"/>
      <c r="X714" s="4"/>
      <c r="Y714" s="4"/>
      <c r="Z714" s="4"/>
    </row>
    <row r="715">
      <c r="A715" s="51"/>
      <c r="B715" s="47"/>
      <c r="C715" s="47"/>
      <c r="D715" s="47"/>
      <c r="E715" s="4"/>
      <c r="F715" s="4"/>
      <c r="G715" s="4"/>
      <c r="H715" s="4"/>
      <c r="I715" s="4"/>
      <c r="J715" s="4"/>
      <c r="K715" s="4"/>
      <c r="L715" s="4"/>
      <c r="M715" s="4"/>
      <c r="N715" s="4"/>
      <c r="O715" s="4"/>
      <c r="P715" s="4"/>
      <c r="Q715" s="4"/>
      <c r="R715" s="4"/>
      <c r="S715" s="4"/>
      <c r="T715" s="4"/>
      <c r="U715" s="4"/>
      <c r="V715" s="4"/>
      <c r="W715" s="4"/>
      <c r="X715" s="4"/>
      <c r="Y715" s="4"/>
      <c r="Z715" s="4"/>
    </row>
    <row r="716">
      <c r="A716" s="51"/>
      <c r="B716" s="47"/>
      <c r="C716" s="47"/>
      <c r="D716" s="47"/>
      <c r="E716" s="4"/>
      <c r="F716" s="4"/>
      <c r="G716" s="4"/>
      <c r="H716" s="4"/>
      <c r="I716" s="4"/>
      <c r="J716" s="4"/>
      <c r="K716" s="4"/>
      <c r="L716" s="4"/>
      <c r="M716" s="4"/>
      <c r="N716" s="4"/>
      <c r="O716" s="4"/>
      <c r="P716" s="4"/>
      <c r="Q716" s="4"/>
      <c r="R716" s="4"/>
      <c r="S716" s="4"/>
      <c r="T716" s="4"/>
      <c r="U716" s="4"/>
      <c r="V716" s="4"/>
      <c r="W716" s="4"/>
      <c r="X716" s="4"/>
      <c r="Y716" s="4"/>
      <c r="Z716" s="4"/>
    </row>
    <row r="717">
      <c r="A717" s="51"/>
      <c r="B717" s="47"/>
      <c r="C717" s="47"/>
      <c r="D717" s="47"/>
      <c r="E717" s="4"/>
      <c r="F717" s="4"/>
      <c r="G717" s="4"/>
      <c r="H717" s="4"/>
      <c r="I717" s="4"/>
      <c r="J717" s="4"/>
      <c r="K717" s="4"/>
      <c r="L717" s="4"/>
      <c r="M717" s="4"/>
      <c r="N717" s="4"/>
      <c r="O717" s="4"/>
      <c r="P717" s="4"/>
      <c r="Q717" s="4"/>
      <c r="R717" s="4"/>
      <c r="S717" s="4"/>
      <c r="T717" s="4"/>
      <c r="U717" s="4"/>
      <c r="V717" s="4"/>
      <c r="W717" s="4"/>
      <c r="X717" s="4"/>
      <c r="Y717" s="4"/>
      <c r="Z717" s="4"/>
    </row>
    <row r="718">
      <c r="A718" s="51"/>
      <c r="B718" s="47"/>
      <c r="C718" s="47"/>
      <c r="D718" s="47"/>
      <c r="E718" s="4"/>
      <c r="F718" s="4"/>
      <c r="G718" s="4"/>
      <c r="H718" s="4"/>
      <c r="I718" s="4"/>
      <c r="J718" s="4"/>
      <c r="K718" s="4"/>
      <c r="L718" s="4"/>
      <c r="M718" s="4"/>
      <c r="N718" s="4"/>
      <c r="O718" s="4"/>
      <c r="P718" s="4"/>
      <c r="Q718" s="4"/>
      <c r="R718" s="4"/>
      <c r="S718" s="4"/>
      <c r="T718" s="4"/>
      <c r="U718" s="4"/>
      <c r="V718" s="4"/>
      <c r="W718" s="4"/>
      <c r="X718" s="4"/>
      <c r="Y718" s="4"/>
      <c r="Z718" s="4"/>
    </row>
    <row r="719">
      <c r="A719" s="51"/>
      <c r="B719" s="47"/>
      <c r="C719" s="47"/>
      <c r="D719" s="47"/>
      <c r="E719" s="4"/>
      <c r="F719" s="4"/>
      <c r="G719" s="4"/>
      <c r="H719" s="4"/>
      <c r="I719" s="4"/>
      <c r="J719" s="4"/>
      <c r="K719" s="4"/>
      <c r="L719" s="4"/>
      <c r="M719" s="4"/>
      <c r="N719" s="4"/>
      <c r="O719" s="4"/>
      <c r="P719" s="4"/>
      <c r="Q719" s="4"/>
      <c r="R719" s="4"/>
      <c r="S719" s="4"/>
      <c r="T719" s="4"/>
      <c r="U719" s="4"/>
      <c r="V719" s="4"/>
      <c r="W719" s="4"/>
      <c r="X719" s="4"/>
      <c r="Y719" s="4"/>
      <c r="Z719" s="4"/>
    </row>
    <row r="720">
      <c r="A720" s="51"/>
      <c r="B720" s="47"/>
      <c r="C720" s="47"/>
      <c r="D720" s="47"/>
      <c r="E720" s="4"/>
      <c r="F720" s="4"/>
      <c r="G720" s="4"/>
      <c r="H720" s="4"/>
      <c r="I720" s="4"/>
      <c r="J720" s="4"/>
      <c r="K720" s="4"/>
      <c r="L720" s="4"/>
      <c r="M720" s="4"/>
      <c r="N720" s="4"/>
      <c r="O720" s="4"/>
      <c r="P720" s="4"/>
      <c r="Q720" s="4"/>
      <c r="R720" s="4"/>
      <c r="S720" s="4"/>
      <c r="T720" s="4"/>
      <c r="U720" s="4"/>
      <c r="V720" s="4"/>
      <c r="W720" s="4"/>
      <c r="X720" s="4"/>
      <c r="Y720" s="4"/>
      <c r="Z720" s="4"/>
    </row>
    <row r="721">
      <c r="A721" s="51"/>
      <c r="B721" s="47"/>
      <c r="C721" s="47"/>
      <c r="D721" s="47"/>
      <c r="E721" s="4"/>
      <c r="F721" s="4"/>
      <c r="G721" s="4"/>
      <c r="H721" s="4"/>
      <c r="I721" s="4"/>
      <c r="J721" s="4"/>
      <c r="K721" s="4"/>
      <c r="L721" s="4"/>
      <c r="M721" s="4"/>
      <c r="N721" s="4"/>
      <c r="O721" s="4"/>
      <c r="P721" s="4"/>
      <c r="Q721" s="4"/>
      <c r="R721" s="4"/>
      <c r="S721" s="4"/>
      <c r="T721" s="4"/>
      <c r="U721" s="4"/>
      <c r="V721" s="4"/>
      <c r="W721" s="4"/>
      <c r="X721" s="4"/>
      <c r="Y721" s="4"/>
      <c r="Z721" s="4"/>
    </row>
    <row r="722">
      <c r="A722" s="51"/>
      <c r="B722" s="47"/>
      <c r="C722" s="47"/>
      <c r="D722" s="47"/>
      <c r="E722" s="4"/>
      <c r="F722" s="4"/>
      <c r="G722" s="4"/>
      <c r="H722" s="4"/>
      <c r="I722" s="4"/>
      <c r="J722" s="4"/>
      <c r="K722" s="4"/>
      <c r="L722" s="4"/>
      <c r="M722" s="4"/>
      <c r="N722" s="4"/>
      <c r="O722" s="4"/>
      <c r="P722" s="4"/>
      <c r="Q722" s="4"/>
      <c r="R722" s="4"/>
      <c r="S722" s="4"/>
      <c r="T722" s="4"/>
      <c r="U722" s="4"/>
      <c r="V722" s="4"/>
      <c r="W722" s="4"/>
      <c r="X722" s="4"/>
      <c r="Y722" s="4"/>
      <c r="Z722" s="4"/>
    </row>
    <row r="723">
      <c r="A723" s="51"/>
      <c r="B723" s="47"/>
      <c r="C723" s="47"/>
      <c r="D723" s="47"/>
      <c r="E723" s="4"/>
      <c r="F723" s="4"/>
      <c r="G723" s="4"/>
      <c r="H723" s="4"/>
      <c r="I723" s="4"/>
      <c r="J723" s="4"/>
      <c r="K723" s="4"/>
      <c r="L723" s="4"/>
      <c r="M723" s="4"/>
      <c r="N723" s="4"/>
      <c r="O723" s="4"/>
      <c r="P723" s="4"/>
      <c r="Q723" s="4"/>
      <c r="R723" s="4"/>
      <c r="S723" s="4"/>
      <c r="T723" s="4"/>
      <c r="U723" s="4"/>
      <c r="V723" s="4"/>
      <c r="W723" s="4"/>
      <c r="X723" s="4"/>
      <c r="Y723" s="4"/>
      <c r="Z723" s="4"/>
    </row>
    <row r="724">
      <c r="A724" s="51"/>
      <c r="B724" s="47"/>
      <c r="C724" s="47"/>
      <c r="D724" s="47"/>
      <c r="E724" s="4"/>
      <c r="F724" s="4"/>
      <c r="G724" s="4"/>
      <c r="H724" s="4"/>
      <c r="I724" s="4"/>
      <c r="J724" s="4"/>
      <c r="K724" s="4"/>
      <c r="L724" s="4"/>
      <c r="M724" s="4"/>
      <c r="N724" s="4"/>
      <c r="O724" s="4"/>
      <c r="P724" s="4"/>
      <c r="Q724" s="4"/>
      <c r="R724" s="4"/>
      <c r="S724" s="4"/>
      <c r="T724" s="4"/>
      <c r="U724" s="4"/>
      <c r="V724" s="4"/>
      <c r="W724" s="4"/>
      <c r="X724" s="4"/>
      <c r="Y724" s="4"/>
      <c r="Z724" s="4"/>
    </row>
    <row r="725">
      <c r="A725" s="51"/>
      <c r="B725" s="47"/>
      <c r="C725" s="47"/>
      <c r="D725" s="47"/>
      <c r="E725" s="4"/>
      <c r="F725" s="4"/>
      <c r="G725" s="4"/>
      <c r="H725" s="4"/>
      <c r="I725" s="4"/>
      <c r="J725" s="4"/>
      <c r="K725" s="4"/>
      <c r="L725" s="4"/>
      <c r="M725" s="4"/>
      <c r="N725" s="4"/>
      <c r="O725" s="4"/>
      <c r="P725" s="4"/>
      <c r="Q725" s="4"/>
      <c r="R725" s="4"/>
      <c r="S725" s="4"/>
      <c r="T725" s="4"/>
      <c r="U725" s="4"/>
      <c r="V725" s="4"/>
      <c r="W725" s="4"/>
      <c r="X725" s="4"/>
      <c r="Y725" s="4"/>
      <c r="Z725" s="4"/>
    </row>
    <row r="726">
      <c r="A726" s="51"/>
      <c r="B726" s="47"/>
      <c r="C726" s="47"/>
      <c r="D726" s="47"/>
      <c r="E726" s="4"/>
      <c r="F726" s="4"/>
      <c r="G726" s="4"/>
      <c r="H726" s="4"/>
      <c r="I726" s="4"/>
      <c r="J726" s="4"/>
      <c r="K726" s="4"/>
      <c r="L726" s="4"/>
      <c r="M726" s="4"/>
      <c r="N726" s="4"/>
      <c r="O726" s="4"/>
      <c r="P726" s="4"/>
      <c r="Q726" s="4"/>
      <c r="R726" s="4"/>
      <c r="S726" s="4"/>
      <c r="T726" s="4"/>
      <c r="U726" s="4"/>
      <c r="V726" s="4"/>
      <c r="W726" s="4"/>
      <c r="X726" s="4"/>
      <c r="Y726" s="4"/>
      <c r="Z726" s="4"/>
    </row>
    <row r="727">
      <c r="A727" s="51"/>
      <c r="B727" s="47"/>
      <c r="C727" s="47"/>
      <c r="D727" s="47"/>
      <c r="E727" s="4"/>
      <c r="F727" s="4"/>
      <c r="G727" s="4"/>
      <c r="H727" s="4"/>
      <c r="I727" s="4"/>
      <c r="J727" s="4"/>
      <c r="K727" s="4"/>
      <c r="L727" s="4"/>
      <c r="M727" s="4"/>
      <c r="N727" s="4"/>
      <c r="O727" s="4"/>
      <c r="P727" s="4"/>
      <c r="Q727" s="4"/>
      <c r="R727" s="4"/>
      <c r="S727" s="4"/>
      <c r="T727" s="4"/>
      <c r="U727" s="4"/>
      <c r="V727" s="4"/>
      <c r="W727" s="4"/>
      <c r="X727" s="4"/>
      <c r="Y727" s="4"/>
      <c r="Z727" s="4"/>
    </row>
    <row r="728">
      <c r="A728" s="51"/>
      <c r="B728" s="47"/>
      <c r="C728" s="47"/>
      <c r="D728" s="47"/>
      <c r="E728" s="4"/>
      <c r="F728" s="4"/>
      <c r="G728" s="4"/>
      <c r="H728" s="4"/>
      <c r="I728" s="4"/>
      <c r="J728" s="4"/>
      <c r="K728" s="4"/>
      <c r="L728" s="4"/>
      <c r="M728" s="4"/>
      <c r="N728" s="4"/>
      <c r="O728" s="4"/>
      <c r="P728" s="4"/>
      <c r="Q728" s="4"/>
      <c r="R728" s="4"/>
      <c r="S728" s="4"/>
      <c r="T728" s="4"/>
      <c r="U728" s="4"/>
      <c r="V728" s="4"/>
      <c r="W728" s="4"/>
      <c r="X728" s="4"/>
      <c r="Y728" s="4"/>
      <c r="Z728" s="4"/>
    </row>
    <row r="729">
      <c r="A729" s="51"/>
      <c r="B729" s="47"/>
      <c r="C729" s="47"/>
      <c r="D729" s="47"/>
      <c r="E729" s="4"/>
      <c r="F729" s="4"/>
      <c r="G729" s="4"/>
      <c r="H729" s="4"/>
      <c r="I729" s="4"/>
      <c r="J729" s="4"/>
      <c r="K729" s="4"/>
      <c r="L729" s="4"/>
      <c r="M729" s="4"/>
      <c r="N729" s="4"/>
      <c r="O729" s="4"/>
      <c r="P729" s="4"/>
      <c r="Q729" s="4"/>
      <c r="R729" s="4"/>
      <c r="S729" s="4"/>
      <c r="T729" s="4"/>
      <c r="U729" s="4"/>
      <c r="V729" s="4"/>
      <c r="W729" s="4"/>
      <c r="X729" s="4"/>
      <c r="Y729" s="4"/>
      <c r="Z729" s="4"/>
    </row>
    <row r="730">
      <c r="A730" s="51"/>
      <c r="B730" s="47"/>
      <c r="C730" s="47"/>
      <c r="D730" s="47"/>
      <c r="E730" s="4"/>
      <c r="F730" s="4"/>
      <c r="G730" s="4"/>
      <c r="H730" s="4"/>
      <c r="I730" s="4"/>
      <c r="J730" s="4"/>
      <c r="K730" s="4"/>
      <c r="L730" s="4"/>
      <c r="M730" s="4"/>
      <c r="N730" s="4"/>
      <c r="O730" s="4"/>
      <c r="P730" s="4"/>
      <c r="Q730" s="4"/>
      <c r="R730" s="4"/>
      <c r="S730" s="4"/>
      <c r="T730" s="4"/>
      <c r="U730" s="4"/>
      <c r="V730" s="4"/>
      <c r="W730" s="4"/>
      <c r="X730" s="4"/>
      <c r="Y730" s="4"/>
      <c r="Z730" s="4"/>
    </row>
    <row r="731">
      <c r="A731" s="51"/>
      <c r="B731" s="47"/>
      <c r="C731" s="47"/>
      <c r="D731" s="47"/>
      <c r="E731" s="4"/>
      <c r="F731" s="4"/>
      <c r="G731" s="4"/>
      <c r="H731" s="4"/>
      <c r="I731" s="4"/>
      <c r="J731" s="4"/>
      <c r="K731" s="4"/>
      <c r="L731" s="4"/>
      <c r="M731" s="4"/>
      <c r="N731" s="4"/>
      <c r="O731" s="4"/>
      <c r="P731" s="4"/>
      <c r="Q731" s="4"/>
      <c r="R731" s="4"/>
      <c r="S731" s="4"/>
      <c r="T731" s="4"/>
      <c r="U731" s="4"/>
      <c r="V731" s="4"/>
      <c r="W731" s="4"/>
      <c r="X731" s="4"/>
      <c r="Y731" s="4"/>
      <c r="Z731" s="4"/>
    </row>
    <row r="732">
      <c r="A732" s="51"/>
      <c r="B732" s="47"/>
      <c r="C732" s="47"/>
      <c r="D732" s="47"/>
      <c r="E732" s="4"/>
      <c r="F732" s="4"/>
      <c r="G732" s="4"/>
      <c r="H732" s="4"/>
      <c r="I732" s="4"/>
      <c r="J732" s="4"/>
      <c r="K732" s="4"/>
      <c r="L732" s="4"/>
      <c r="M732" s="4"/>
      <c r="N732" s="4"/>
      <c r="O732" s="4"/>
      <c r="P732" s="4"/>
      <c r="Q732" s="4"/>
      <c r="R732" s="4"/>
      <c r="S732" s="4"/>
      <c r="T732" s="4"/>
      <c r="U732" s="4"/>
      <c r="V732" s="4"/>
      <c r="W732" s="4"/>
      <c r="X732" s="4"/>
      <c r="Y732" s="4"/>
      <c r="Z732" s="4"/>
    </row>
    <row r="733">
      <c r="A733" s="51"/>
      <c r="B733" s="47"/>
      <c r="C733" s="47"/>
      <c r="D733" s="47"/>
      <c r="E733" s="4"/>
      <c r="F733" s="4"/>
      <c r="G733" s="4"/>
      <c r="H733" s="4"/>
      <c r="I733" s="4"/>
      <c r="J733" s="4"/>
      <c r="K733" s="4"/>
      <c r="L733" s="4"/>
      <c r="M733" s="4"/>
      <c r="N733" s="4"/>
      <c r="O733" s="4"/>
      <c r="P733" s="4"/>
      <c r="Q733" s="4"/>
      <c r="R733" s="4"/>
      <c r="S733" s="4"/>
      <c r="T733" s="4"/>
      <c r="U733" s="4"/>
      <c r="V733" s="4"/>
      <c r="W733" s="4"/>
      <c r="X733" s="4"/>
      <c r="Y733" s="4"/>
      <c r="Z733" s="4"/>
    </row>
    <row r="734">
      <c r="A734" s="51"/>
      <c r="B734" s="47"/>
      <c r="C734" s="47"/>
      <c r="D734" s="47"/>
      <c r="E734" s="4"/>
      <c r="F734" s="4"/>
      <c r="G734" s="4"/>
      <c r="H734" s="4"/>
      <c r="I734" s="4"/>
      <c r="J734" s="4"/>
      <c r="K734" s="4"/>
      <c r="L734" s="4"/>
      <c r="M734" s="4"/>
      <c r="N734" s="4"/>
      <c r="O734" s="4"/>
      <c r="P734" s="4"/>
      <c r="Q734" s="4"/>
      <c r="R734" s="4"/>
      <c r="S734" s="4"/>
      <c r="T734" s="4"/>
      <c r="U734" s="4"/>
      <c r="V734" s="4"/>
      <c r="W734" s="4"/>
      <c r="X734" s="4"/>
      <c r="Y734" s="4"/>
      <c r="Z734" s="4"/>
    </row>
    <row r="735">
      <c r="A735" s="51"/>
      <c r="B735" s="47"/>
      <c r="C735" s="47"/>
      <c r="D735" s="47"/>
      <c r="E735" s="4"/>
      <c r="F735" s="4"/>
      <c r="G735" s="4"/>
      <c r="H735" s="4"/>
      <c r="I735" s="4"/>
      <c r="J735" s="4"/>
      <c r="K735" s="4"/>
      <c r="L735" s="4"/>
      <c r="M735" s="4"/>
      <c r="N735" s="4"/>
      <c r="O735" s="4"/>
      <c r="P735" s="4"/>
      <c r="Q735" s="4"/>
      <c r="R735" s="4"/>
      <c r="S735" s="4"/>
      <c r="T735" s="4"/>
      <c r="U735" s="4"/>
      <c r="V735" s="4"/>
      <c r="W735" s="4"/>
      <c r="X735" s="4"/>
      <c r="Y735" s="4"/>
      <c r="Z735" s="4"/>
    </row>
    <row r="736">
      <c r="A736" s="51"/>
      <c r="B736" s="47"/>
      <c r="C736" s="47"/>
      <c r="D736" s="47"/>
      <c r="E736" s="4"/>
      <c r="F736" s="4"/>
      <c r="G736" s="4"/>
      <c r="H736" s="4"/>
      <c r="I736" s="4"/>
      <c r="J736" s="4"/>
      <c r="K736" s="4"/>
      <c r="L736" s="4"/>
      <c r="M736" s="4"/>
      <c r="N736" s="4"/>
      <c r="O736" s="4"/>
      <c r="P736" s="4"/>
      <c r="Q736" s="4"/>
      <c r="R736" s="4"/>
      <c r="S736" s="4"/>
      <c r="T736" s="4"/>
      <c r="U736" s="4"/>
      <c r="V736" s="4"/>
      <c r="W736" s="4"/>
      <c r="X736" s="4"/>
      <c r="Y736" s="4"/>
      <c r="Z736" s="4"/>
    </row>
    <row r="737">
      <c r="A737" s="51"/>
      <c r="B737" s="47"/>
      <c r="C737" s="47"/>
      <c r="D737" s="47"/>
      <c r="E737" s="4"/>
      <c r="F737" s="4"/>
      <c r="G737" s="4"/>
      <c r="H737" s="4"/>
      <c r="I737" s="4"/>
      <c r="J737" s="4"/>
      <c r="K737" s="4"/>
      <c r="L737" s="4"/>
      <c r="M737" s="4"/>
      <c r="N737" s="4"/>
      <c r="O737" s="4"/>
      <c r="P737" s="4"/>
      <c r="Q737" s="4"/>
      <c r="R737" s="4"/>
      <c r="S737" s="4"/>
      <c r="T737" s="4"/>
      <c r="U737" s="4"/>
      <c r="V737" s="4"/>
      <c r="W737" s="4"/>
      <c r="X737" s="4"/>
      <c r="Y737" s="4"/>
      <c r="Z737" s="4"/>
    </row>
    <row r="738">
      <c r="A738" s="51"/>
      <c r="B738" s="47"/>
      <c r="C738" s="47"/>
      <c r="D738" s="47"/>
      <c r="E738" s="4"/>
      <c r="F738" s="4"/>
      <c r="G738" s="4"/>
      <c r="H738" s="4"/>
      <c r="I738" s="4"/>
      <c r="J738" s="4"/>
      <c r="K738" s="4"/>
      <c r="L738" s="4"/>
      <c r="M738" s="4"/>
      <c r="N738" s="4"/>
      <c r="O738" s="4"/>
      <c r="P738" s="4"/>
      <c r="Q738" s="4"/>
      <c r="R738" s="4"/>
      <c r="S738" s="4"/>
      <c r="T738" s="4"/>
      <c r="U738" s="4"/>
      <c r="V738" s="4"/>
      <c r="W738" s="4"/>
      <c r="X738" s="4"/>
      <c r="Y738" s="4"/>
      <c r="Z738" s="4"/>
    </row>
    <row r="739">
      <c r="A739" s="51"/>
      <c r="B739" s="47"/>
      <c r="C739" s="47"/>
      <c r="D739" s="47"/>
      <c r="E739" s="4"/>
      <c r="F739" s="4"/>
      <c r="G739" s="4"/>
      <c r="H739" s="4"/>
      <c r="I739" s="4"/>
      <c r="J739" s="4"/>
      <c r="K739" s="4"/>
      <c r="L739" s="4"/>
      <c r="M739" s="4"/>
      <c r="N739" s="4"/>
      <c r="O739" s="4"/>
      <c r="P739" s="4"/>
      <c r="Q739" s="4"/>
      <c r="R739" s="4"/>
      <c r="S739" s="4"/>
      <c r="T739" s="4"/>
      <c r="U739" s="4"/>
      <c r="V739" s="4"/>
      <c r="W739" s="4"/>
      <c r="X739" s="4"/>
      <c r="Y739" s="4"/>
      <c r="Z739" s="4"/>
    </row>
    <row r="740">
      <c r="A740" s="51"/>
      <c r="B740" s="47"/>
      <c r="C740" s="47"/>
      <c r="D740" s="47"/>
      <c r="E740" s="4"/>
      <c r="F740" s="4"/>
      <c r="G740" s="4"/>
      <c r="H740" s="4"/>
      <c r="I740" s="4"/>
      <c r="J740" s="4"/>
      <c r="K740" s="4"/>
      <c r="L740" s="4"/>
      <c r="M740" s="4"/>
      <c r="N740" s="4"/>
      <c r="O740" s="4"/>
      <c r="P740" s="4"/>
      <c r="Q740" s="4"/>
      <c r="R740" s="4"/>
      <c r="S740" s="4"/>
      <c r="T740" s="4"/>
      <c r="U740" s="4"/>
      <c r="V740" s="4"/>
      <c r="W740" s="4"/>
      <c r="X740" s="4"/>
      <c r="Y740" s="4"/>
      <c r="Z740" s="4"/>
    </row>
    <row r="741">
      <c r="A741" s="51"/>
      <c r="B741" s="47"/>
      <c r="C741" s="47"/>
      <c r="D741" s="47"/>
      <c r="E741" s="4"/>
      <c r="F741" s="4"/>
      <c r="G741" s="4"/>
      <c r="H741" s="4"/>
      <c r="I741" s="4"/>
      <c r="J741" s="4"/>
      <c r="K741" s="4"/>
      <c r="L741" s="4"/>
      <c r="M741" s="4"/>
      <c r="N741" s="4"/>
      <c r="O741" s="4"/>
      <c r="P741" s="4"/>
      <c r="Q741" s="4"/>
      <c r="R741" s="4"/>
      <c r="S741" s="4"/>
      <c r="T741" s="4"/>
      <c r="U741" s="4"/>
      <c r="V741" s="4"/>
      <c r="W741" s="4"/>
      <c r="X741" s="4"/>
      <c r="Y741" s="4"/>
      <c r="Z741" s="4"/>
    </row>
    <row r="742">
      <c r="A742" s="51"/>
      <c r="B742" s="47"/>
      <c r="C742" s="47"/>
      <c r="D742" s="47"/>
      <c r="E742" s="4"/>
      <c r="F742" s="4"/>
      <c r="G742" s="4"/>
      <c r="H742" s="4"/>
      <c r="I742" s="4"/>
      <c r="J742" s="4"/>
      <c r="K742" s="4"/>
      <c r="L742" s="4"/>
      <c r="M742" s="4"/>
      <c r="N742" s="4"/>
      <c r="O742" s="4"/>
      <c r="P742" s="4"/>
      <c r="Q742" s="4"/>
      <c r="R742" s="4"/>
      <c r="S742" s="4"/>
      <c r="T742" s="4"/>
      <c r="U742" s="4"/>
      <c r="V742" s="4"/>
      <c r="W742" s="4"/>
      <c r="X742" s="4"/>
      <c r="Y742" s="4"/>
      <c r="Z742" s="4"/>
    </row>
    <row r="743">
      <c r="A743" s="51"/>
      <c r="B743" s="47"/>
      <c r="C743" s="47"/>
      <c r="D743" s="47"/>
      <c r="E743" s="4"/>
      <c r="F743" s="4"/>
      <c r="G743" s="4"/>
      <c r="H743" s="4"/>
      <c r="I743" s="4"/>
      <c r="J743" s="4"/>
      <c r="K743" s="4"/>
      <c r="L743" s="4"/>
      <c r="M743" s="4"/>
      <c r="N743" s="4"/>
      <c r="O743" s="4"/>
      <c r="P743" s="4"/>
      <c r="Q743" s="4"/>
      <c r="R743" s="4"/>
      <c r="S743" s="4"/>
      <c r="T743" s="4"/>
      <c r="U743" s="4"/>
      <c r="V743" s="4"/>
      <c r="W743" s="4"/>
      <c r="X743" s="4"/>
      <c r="Y743" s="4"/>
      <c r="Z743" s="4"/>
    </row>
    <row r="744">
      <c r="A744" s="51"/>
      <c r="B744" s="47"/>
      <c r="C744" s="47"/>
      <c r="D744" s="47"/>
      <c r="E744" s="4"/>
      <c r="F744" s="4"/>
      <c r="G744" s="4"/>
      <c r="H744" s="4"/>
      <c r="I744" s="4"/>
      <c r="J744" s="4"/>
      <c r="K744" s="4"/>
      <c r="L744" s="4"/>
      <c r="M744" s="4"/>
      <c r="N744" s="4"/>
      <c r="O744" s="4"/>
      <c r="P744" s="4"/>
      <c r="Q744" s="4"/>
      <c r="R744" s="4"/>
      <c r="S744" s="4"/>
      <c r="T744" s="4"/>
      <c r="U744" s="4"/>
      <c r="V744" s="4"/>
      <c r="W744" s="4"/>
      <c r="X744" s="4"/>
      <c r="Y744" s="4"/>
      <c r="Z744" s="4"/>
    </row>
    <row r="745">
      <c r="A745" s="51"/>
      <c r="B745" s="47"/>
      <c r="C745" s="47"/>
      <c r="D745" s="47"/>
      <c r="E745" s="4"/>
      <c r="F745" s="4"/>
      <c r="G745" s="4"/>
      <c r="H745" s="4"/>
      <c r="I745" s="4"/>
      <c r="J745" s="4"/>
      <c r="K745" s="4"/>
      <c r="L745" s="4"/>
      <c r="M745" s="4"/>
      <c r="N745" s="4"/>
      <c r="O745" s="4"/>
      <c r="P745" s="4"/>
      <c r="Q745" s="4"/>
      <c r="R745" s="4"/>
      <c r="S745" s="4"/>
      <c r="T745" s="4"/>
      <c r="U745" s="4"/>
      <c r="V745" s="4"/>
      <c r="W745" s="4"/>
      <c r="X745" s="4"/>
      <c r="Y745" s="4"/>
      <c r="Z745" s="4"/>
    </row>
    <row r="746">
      <c r="A746" s="51"/>
      <c r="B746" s="47"/>
      <c r="C746" s="47"/>
      <c r="D746" s="47"/>
      <c r="E746" s="4"/>
      <c r="F746" s="4"/>
      <c r="G746" s="4"/>
      <c r="H746" s="4"/>
      <c r="I746" s="4"/>
      <c r="J746" s="4"/>
      <c r="K746" s="4"/>
      <c r="L746" s="4"/>
      <c r="M746" s="4"/>
      <c r="N746" s="4"/>
      <c r="O746" s="4"/>
      <c r="P746" s="4"/>
      <c r="Q746" s="4"/>
      <c r="R746" s="4"/>
      <c r="S746" s="4"/>
      <c r="T746" s="4"/>
      <c r="U746" s="4"/>
      <c r="V746" s="4"/>
      <c r="W746" s="4"/>
      <c r="X746" s="4"/>
      <c r="Y746" s="4"/>
      <c r="Z746" s="4"/>
    </row>
    <row r="747">
      <c r="A747" s="51"/>
      <c r="B747" s="47"/>
      <c r="C747" s="47"/>
      <c r="D747" s="47"/>
      <c r="E747" s="4"/>
      <c r="F747" s="4"/>
      <c r="G747" s="4"/>
      <c r="H747" s="4"/>
      <c r="I747" s="4"/>
      <c r="J747" s="4"/>
      <c r="K747" s="4"/>
      <c r="L747" s="4"/>
      <c r="M747" s="4"/>
      <c r="N747" s="4"/>
      <c r="O747" s="4"/>
      <c r="P747" s="4"/>
      <c r="Q747" s="4"/>
      <c r="R747" s="4"/>
      <c r="S747" s="4"/>
      <c r="T747" s="4"/>
      <c r="U747" s="4"/>
      <c r="V747" s="4"/>
      <c r="W747" s="4"/>
      <c r="X747" s="4"/>
      <c r="Y747" s="4"/>
      <c r="Z747" s="4"/>
    </row>
    <row r="748">
      <c r="A748" s="51"/>
      <c r="B748" s="47"/>
      <c r="C748" s="47"/>
      <c r="D748" s="47"/>
      <c r="E748" s="4"/>
      <c r="F748" s="4"/>
      <c r="G748" s="4"/>
      <c r="H748" s="4"/>
      <c r="I748" s="4"/>
      <c r="J748" s="4"/>
      <c r="K748" s="4"/>
      <c r="L748" s="4"/>
      <c r="M748" s="4"/>
      <c r="N748" s="4"/>
      <c r="O748" s="4"/>
      <c r="P748" s="4"/>
      <c r="Q748" s="4"/>
      <c r="R748" s="4"/>
      <c r="S748" s="4"/>
      <c r="T748" s="4"/>
      <c r="U748" s="4"/>
      <c r="V748" s="4"/>
      <c r="W748" s="4"/>
      <c r="X748" s="4"/>
      <c r="Y748" s="4"/>
      <c r="Z748" s="4"/>
    </row>
    <row r="749">
      <c r="A749" s="51"/>
      <c r="B749" s="47"/>
      <c r="C749" s="47"/>
      <c r="D749" s="47"/>
      <c r="E749" s="4"/>
      <c r="F749" s="4"/>
      <c r="G749" s="4"/>
      <c r="H749" s="4"/>
      <c r="I749" s="4"/>
      <c r="J749" s="4"/>
      <c r="K749" s="4"/>
      <c r="L749" s="4"/>
      <c r="M749" s="4"/>
      <c r="N749" s="4"/>
      <c r="O749" s="4"/>
      <c r="P749" s="4"/>
      <c r="Q749" s="4"/>
      <c r="R749" s="4"/>
      <c r="S749" s="4"/>
      <c r="T749" s="4"/>
      <c r="U749" s="4"/>
      <c r="V749" s="4"/>
      <c r="W749" s="4"/>
      <c r="X749" s="4"/>
      <c r="Y749" s="4"/>
      <c r="Z749" s="4"/>
    </row>
    <row r="750">
      <c r="A750" s="51"/>
      <c r="B750" s="47"/>
      <c r="C750" s="47"/>
      <c r="D750" s="47"/>
      <c r="E750" s="4"/>
      <c r="F750" s="4"/>
      <c r="G750" s="4"/>
      <c r="H750" s="4"/>
      <c r="I750" s="4"/>
      <c r="J750" s="4"/>
      <c r="K750" s="4"/>
      <c r="L750" s="4"/>
      <c r="M750" s="4"/>
      <c r="N750" s="4"/>
      <c r="O750" s="4"/>
      <c r="P750" s="4"/>
      <c r="Q750" s="4"/>
      <c r="R750" s="4"/>
      <c r="S750" s="4"/>
      <c r="T750" s="4"/>
      <c r="U750" s="4"/>
      <c r="V750" s="4"/>
      <c r="W750" s="4"/>
      <c r="X750" s="4"/>
      <c r="Y750" s="4"/>
      <c r="Z750" s="4"/>
    </row>
    <row r="751">
      <c r="A751" s="51"/>
      <c r="B751" s="47"/>
      <c r="C751" s="47"/>
      <c r="D751" s="47"/>
      <c r="E751" s="4"/>
      <c r="F751" s="4"/>
      <c r="G751" s="4"/>
      <c r="H751" s="4"/>
      <c r="I751" s="4"/>
      <c r="J751" s="4"/>
      <c r="K751" s="4"/>
      <c r="L751" s="4"/>
      <c r="M751" s="4"/>
      <c r="N751" s="4"/>
      <c r="O751" s="4"/>
      <c r="P751" s="4"/>
      <c r="Q751" s="4"/>
      <c r="R751" s="4"/>
      <c r="S751" s="4"/>
      <c r="T751" s="4"/>
      <c r="U751" s="4"/>
      <c r="V751" s="4"/>
      <c r="W751" s="4"/>
      <c r="X751" s="4"/>
      <c r="Y751" s="4"/>
      <c r="Z751" s="4"/>
    </row>
    <row r="752">
      <c r="A752" s="51"/>
      <c r="B752" s="47"/>
      <c r="C752" s="47"/>
      <c r="D752" s="47"/>
      <c r="E752" s="4"/>
      <c r="F752" s="4"/>
      <c r="G752" s="4"/>
      <c r="H752" s="4"/>
      <c r="I752" s="4"/>
      <c r="J752" s="4"/>
      <c r="K752" s="4"/>
      <c r="L752" s="4"/>
      <c r="M752" s="4"/>
      <c r="N752" s="4"/>
      <c r="O752" s="4"/>
      <c r="P752" s="4"/>
      <c r="Q752" s="4"/>
      <c r="R752" s="4"/>
      <c r="S752" s="4"/>
      <c r="T752" s="4"/>
      <c r="U752" s="4"/>
      <c r="V752" s="4"/>
      <c r="W752" s="4"/>
      <c r="X752" s="4"/>
      <c r="Y752" s="4"/>
      <c r="Z752" s="4"/>
    </row>
    <row r="753">
      <c r="A753" s="51"/>
      <c r="B753" s="47"/>
      <c r="C753" s="47"/>
      <c r="D753" s="47"/>
      <c r="E753" s="4"/>
      <c r="F753" s="4"/>
      <c r="G753" s="4"/>
      <c r="H753" s="4"/>
      <c r="I753" s="4"/>
      <c r="J753" s="4"/>
      <c r="K753" s="4"/>
      <c r="L753" s="4"/>
      <c r="M753" s="4"/>
      <c r="N753" s="4"/>
      <c r="O753" s="4"/>
      <c r="P753" s="4"/>
      <c r="Q753" s="4"/>
      <c r="R753" s="4"/>
      <c r="S753" s="4"/>
      <c r="T753" s="4"/>
      <c r="U753" s="4"/>
      <c r="V753" s="4"/>
      <c r="W753" s="4"/>
      <c r="X753" s="4"/>
      <c r="Y753" s="4"/>
      <c r="Z753" s="4"/>
    </row>
    <row r="754">
      <c r="A754" s="51"/>
      <c r="B754" s="47"/>
      <c r="C754" s="47"/>
      <c r="D754" s="47"/>
      <c r="E754" s="4"/>
      <c r="F754" s="4"/>
      <c r="G754" s="4"/>
      <c r="H754" s="4"/>
      <c r="I754" s="4"/>
      <c r="J754" s="4"/>
      <c r="K754" s="4"/>
      <c r="L754" s="4"/>
      <c r="M754" s="4"/>
      <c r="N754" s="4"/>
      <c r="O754" s="4"/>
      <c r="P754" s="4"/>
      <c r="Q754" s="4"/>
      <c r="R754" s="4"/>
      <c r="S754" s="4"/>
      <c r="T754" s="4"/>
      <c r="U754" s="4"/>
      <c r="V754" s="4"/>
      <c r="W754" s="4"/>
      <c r="X754" s="4"/>
      <c r="Y754" s="4"/>
      <c r="Z754" s="4"/>
    </row>
    <row r="755">
      <c r="A755" s="51"/>
      <c r="B755" s="47"/>
      <c r="C755" s="47"/>
      <c r="D755" s="47"/>
      <c r="E755" s="4"/>
      <c r="F755" s="4"/>
      <c r="G755" s="4"/>
      <c r="H755" s="4"/>
      <c r="I755" s="4"/>
      <c r="J755" s="4"/>
      <c r="K755" s="4"/>
      <c r="L755" s="4"/>
      <c r="M755" s="4"/>
      <c r="N755" s="4"/>
      <c r="O755" s="4"/>
      <c r="P755" s="4"/>
      <c r="Q755" s="4"/>
      <c r="R755" s="4"/>
      <c r="S755" s="4"/>
      <c r="T755" s="4"/>
      <c r="U755" s="4"/>
      <c r="V755" s="4"/>
      <c r="W755" s="4"/>
      <c r="X755" s="4"/>
      <c r="Y755" s="4"/>
      <c r="Z755" s="4"/>
    </row>
    <row r="756">
      <c r="A756" s="51"/>
      <c r="B756" s="47"/>
      <c r="C756" s="47"/>
      <c r="D756" s="47"/>
      <c r="E756" s="4"/>
      <c r="F756" s="4"/>
      <c r="G756" s="4"/>
      <c r="H756" s="4"/>
      <c r="I756" s="4"/>
      <c r="J756" s="4"/>
      <c r="K756" s="4"/>
      <c r="L756" s="4"/>
      <c r="M756" s="4"/>
      <c r="N756" s="4"/>
      <c r="O756" s="4"/>
      <c r="P756" s="4"/>
      <c r="Q756" s="4"/>
      <c r="R756" s="4"/>
      <c r="S756" s="4"/>
      <c r="T756" s="4"/>
      <c r="U756" s="4"/>
      <c r="V756" s="4"/>
      <c r="W756" s="4"/>
      <c r="X756" s="4"/>
      <c r="Y756" s="4"/>
      <c r="Z756" s="4"/>
    </row>
    <row r="757">
      <c r="A757" s="51"/>
      <c r="B757" s="47"/>
      <c r="C757" s="47"/>
      <c r="D757" s="47"/>
      <c r="E757" s="4"/>
      <c r="F757" s="4"/>
      <c r="G757" s="4"/>
      <c r="H757" s="4"/>
      <c r="I757" s="4"/>
      <c r="J757" s="4"/>
      <c r="K757" s="4"/>
      <c r="L757" s="4"/>
      <c r="M757" s="4"/>
      <c r="N757" s="4"/>
      <c r="O757" s="4"/>
      <c r="P757" s="4"/>
      <c r="Q757" s="4"/>
      <c r="R757" s="4"/>
      <c r="S757" s="4"/>
      <c r="T757" s="4"/>
      <c r="U757" s="4"/>
      <c r="V757" s="4"/>
      <c r="W757" s="4"/>
      <c r="X757" s="4"/>
      <c r="Y757" s="4"/>
      <c r="Z757" s="4"/>
    </row>
    <row r="758">
      <c r="A758" s="51"/>
      <c r="B758" s="47"/>
      <c r="C758" s="47"/>
      <c r="D758" s="47"/>
      <c r="E758" s="4"/>
      <c r="F758" s="4"/>
      <c r="G758" s="4"/>
      <c r="H758" s="4"/>
      <c r="I758" s="4"/>
      <c r="J758" s="4"/>
      <c r="K758" s="4"/>
      <c r="L758" s="4"/>
      <c r="M758" s="4"/>
      <c r="N758" s="4"/>
      <c r="O758" s="4"/>
      <c r="P758" s="4"/>
      <c r="Q758" s="4"/>
      <c r="R758" s="4"/>
      <c r="S758" s="4"/>
      <c r="T758" s="4"/>
      <c r="U758" s="4"/>
      <c r="V758" s="4"/>
      <c r="W758" s="4"/>
      <c r="X758" s="4"/>
      <c r="Y758" s="4"/>
      <c r="Z758" s="4"/>
    </row>
    <row r="759">
      <c r="A759" s="51"/>
      <c r="B759" s="47"/>
      <c r="C759" s="47"/>
      <c r="D759" s="47"/>
      <c r="E759" s="4"/>
      <c r="F759" s="4"/>
      <c r="G759" s="4"/>
      <c r="H759" s="4"/>
      <c r="I759" s="4"/>
      <c r="J759" s="4"/>
      <c r="K759" s="4"/>
      <c r="L759" s="4"/>
      <c r="M759" s="4"/>
      <c r="N759" s="4"/>
      <c r="O759" s="4"/>
      <c r="P759" s="4"/>
      <c r="Q759" s="4"/>
      <c r="R759" s="4"/>
      <c r="S759" s="4"/>
      <c r="T759" s="4"/>
      <c r="U759" s="4"/>
      <c r="V759" s="4"/>
      <c r="W759" s="4"/>
      <c r="X759" s="4"/>
      <c r="Y759" s="4"/>
      <c r="Z759" s="4"/>
    </row>
    <row r="760">
      <c r="A760" s="51"/>
      <c r="B760" s="47"/>
      <c r="C760" s="47"/>
      <c r="D760" s="47"/>
      <c r="E760" s="4"/>
      <c r="F760" s="4"/>
      <c r="G760" s="4"/>
      <c r="H760" s="4"/>
      <c r="I760" s="4"/>
      <c r="J760" s="4"/>
      <c r="K760" s="4"/>
      <c r="L760" s="4"/>
      <c r="M760" s="4"/>
      <c r="N760" s="4"/>
      <c r="O760" s="4"/>
      <c r="P760" s="4"/>
      <c r="Q760" s="4"/>
      <c r="R760" s="4"/>
      <c r="S760" s="4"/>
      <c r="T760" s="4"/>
      <c r="U760" s="4"/>
      <c r="V760" s="4"/>
      <c r="W760" s="4"/>
      <c r="X760" s="4"/>
      <c r="Y760" s="4"/>
      <c r="Z760" s="4"/>
    </row>
    <row r="761">
      <c r="A761" s="51"/>
      <c r="B761" s="47"/>
      <c r="C761" s="47"/>
      <c r="D761" s="47"/>
      <c r="E761" s="4"/>
      <c r="F761" s="4"/>
      <c r="G761" s="4"/>
      <c r="H761" s="4"/>
      <c r="I761" s="4"/>
      <c r="J761" s="4"/>
      <c r="K761" s="4"/>
      <c r="L761" s="4"/>
      <c r="M761" s="4"/>
      <c r="N761" s="4"/>
      <c r="O761" s="4"/>
      <c r="P761" s="4"/>
      <c r="Q761" s="4"/>
      <c r="R761" s="4"/>
      <c r="S761" s="4"/>
      <c r="T761" s="4"/>
      <c r="U761" s="4"/>
      <c r="V761" s="4"/>
      <c r="W761" s="4"/>
      <c r="X761" s="4"/>
      <c r="Y761" s="4"/>
      <c r="Z761" s="4"/>
    </row>
    <row r="762">
      <c r="A762" s="51"/>
      <c r="B762" s="47"/>
      <c r="C762" s="47"/>
      <c r="D762" s="47"/>
      <c r="E762" s="4"/>
      <c r="F762" s="4"/>
      <c r="G762" s="4"/>
      <c r="H762" s="4"/>
      <c r="I762" s="4"/>
      <c r="J762" s="4"/>
      <c r="K762" s="4"/>
      <c r="L762" s="4"/>
      <c r="M762" s="4"/>
      <c r="N762" s="4"/>
      <c r="O762" s="4"/>
      <c r="P762" s="4"/>
      <c r="Q762" s="4"/>
      <c r="R762" s="4"/>
      <c r="S762" s="4"/>
      <c r="T762" s="4"/>
      <c r="U762" s="4"/>
      <c r="V762" s="4"/>
      <c r="W762" s="4"/>
      <c r="X762" s="4"/>
      <c r="Y762" s="4"/>
      <c r="Z762" s="4"/>
    </row>
    <row r="763">
      <c r="A763" s="51"/>
      <c r="B763" s="47"/>
      <c r="C763" s="47"/>
      <c r="D763" s="47"/>
      <c r="E763" s="4"/>
      <c r="F763" s="4"/>
      <c r="G763" s="4"/>
      <c r="H763" s="4"/>
      <c r="I763" s="4"/>
      <c r="J763" s="4"/>
      <c r="K763" s="4"/>
      <c r="L763" s="4"/>
      <c r="M763" s="4"/>
      <c r="N763" s="4"/>
      <c r="O763" s="4"/>
      <c r="P763" s="4"/>
      <c r="Q763" s="4"/>
      <c r="R763" s="4"/>
      <c r="S763" s="4"/>
      <c r="T763" s="4"/>
      <c r="U763" s="4"/>
      <c r="V763" s="4"/>
      <c r="W763" s="4"/>
      <c r="X763" s="4"/>
      <c r="Y763" s="4"/>
      <c r="Z763" s="4"/>
    </row>
    <row r="764">
      <c r="A764" s="51"/>
      <c r="B764" s="47"/>
      <c r="C764" s="47"/>
      <c r="D764" s="47"/>
      <c r="E764" s="4"/>
      <c r="F764" s="4"/>
      <c r="G764" s="4"/>
      <c r="H764" s="4"/>
      <c r="I764" s="4"/>
      <c r="J764" s="4"/>
      <c r="K764" s="4"/>
      <c r="L764" s="4"/>
      <c r="M764" s="4"/>
      <c r="N764" s="4"/>
      <c r="O764" s="4"/>
      <c r="P764" s="4"/>
      <c r="Q764" s="4"/>
      <c r="R764" s="4"/>
      <c r="S764" s="4"/>
      <c r="T764" s="4"/>
      <c r="U764" s="4"/>
      <c r="V764" s="4"/>
      <c r="W764" s="4"/>
      <c r="X764" s="4"/>
      <c r="Y764" s="4"/>
      <c r="Z764" s="4"/>
    </row>
    <row r="765">
      <c r="A765" s="51"/>
      <c r="B765" s="47"/>
      <c r="C765" s="47"/>
      <c r="D765" s="47"/>
      <c r="E765" s="4"/>
      <c r="F765" s="4"/>
      <c r="G765" s="4"/>
      <c r="H765" s="4"/>
      <c r="I765" s="4"/>
      <c r="J765" s="4"/>
      <c r="K765" s="4"/>
      <c r="L765" s="4"/>
      <c r="M765" s="4"/>
      <c r="N765" s="4"/>
      <c r="O765" s="4"/>
      <c r="P765" s="4"/>
      <c r="Q765" s="4"/>
      <c r="R765" s="4"/>
      <c r="S765" s="4"/>
      <c r="T765" s="4"/>
      <c r="U765" s="4"/>
      <c r="V765" s="4"/>
      <c r="W765" s="4"/>
      <c r="X765" s="4"/>
      <c r="Y765" s="4"/>
      <c r="Z765" s="4"/>
    </row>
    <row r="766">
      <c r="A766" s="51"/>
      <c r="B766" s="47"/>
      <c r="C766" s="47"/>
      <c r="D766" s="47"/>
      <c r="E766" s="4"/>
      <c r="F766" s="4"/>
      <c r="G766" s="4"/>
      <c r="H766" s="4"/>
      <c r="I766" s="4"/>
      <c r="J766" s="4"/>
      <c r="K766" s="4"/>
      <c r="L766" s="4"/>
      <c r="M766" s="4"/>
      <c r="N766" s="4"/>
      <c r="O766" s="4"/>
      <c r="P766" s="4"/>
      <c r="Q766" s="4"/>
      <c r="R766" s="4"/>
      <c r="S766" s="4"/>
      <c r="T766" s="4"/>
      <c r="U766" s="4"/>
      <c r="V766" s="4"/>
      <c r="W766" s="4"/>
      <c r="X766" s="4"/>
      <c r="Y766" s="4"/>
      <c r="Z766" s="4"/>
    </row>
    <row r="767">
      <c r="A767" s="51"/>
      <c r="B767" s="47"/>
      <c r="C767" s="47"/>
      <c r="D767" s="47"/>
      <c r="E767" s="4"/>
      <c r="F767" s="4"/>
      <c r="G767" s="4"/>
      <c r="H767" s="4"/>
      <c r="I767" s="4"/>
      <c r="J767" s="4"/>
      <c r="K767" s="4"/>
      <c r="L767" s="4"/>
      <c r="M767" s="4"/>
      <c r="N767" s="4"/>
      <c r="O767" s="4"/>
      <c r="P767" s="4"/>
      <c r="Q767" s="4"/>
      <c r="R767" s="4"/>
      <c r="S767" s="4"/>
      <c r="T767" s="4"/>
      <c r="U767" s="4"/>
      <c r="V767" s="4"/>
      <c r="W767" s="4"/>
      <c r="X767" s="4"/>
      <c r="Y767" s="4"/>
      <c r="Z767" s="4"/>
    </row>
    <row r="768">
      <c r="A768" s="51"/>
      <c r="B768" s="47"/>
      <c r="C768" s="47"/>
      <c r="D768" s="47"/>
      <c r="E768" s="4"/>
      <c r="F768" s="4"/>
      <c r="G768" s="4"/>
      <c r="H768" s="4"/>
      <c r="I768" s="4"/>
      <c r="J768" s="4"/>
      <c r="K768" s="4"/>
      <c r="L768" s="4"/>
      <c r="M768" s="4"/>
      <c r="N768" s="4"/>
      <c r="O768" s="4"/>
      <c r="P768" s="4"/>
      <c r="Q768" s="4"/>
      <c r="R768" s="4"/>
      <c r="S768" s="4"/>
      <c r="T768" s="4"/>
      <c r="U768" s="4"/>
      <c r="V768" s="4"/>
      <c r="W768" s="4"/>
      <c r="X768" s="4"/>
      <c r="Y768" s="4"/>
      <c r="Z768" s="4"/>
    </row>
    <row r="769">
      <c r="A769" s="51"/>
      <c r="B769" s="47"/>
      <c r="C769" s="47"/>
      <c r="D769" s="47"/>
      <c r="E769" s="4"/>
      <c r="F769" s="4"/>
      <c r="G769" s="4"/>
      <c r="H769" s="4"/>
      <c r="I769" s="4"/>
      <c r="J769" s="4"/>
      <c r="K769" s="4"/>
      <c r="L769" s="4"/>
      <c r="M769" s="4"/>
      <c r="N769" s="4"/>
      <c r="O769" s="4"/>
      <c r="P769" s="4"/>
      <c r="Q769" s="4"/>
      <c r="R769" s="4"/>
      <c r="S769" s="4"/>
      <c r="T769" s="4"/>
      <c r="U769" s="4"/>
      <c r="V769" s="4"/>
      <c r="W769" s="4"/>
      <c r="X769" s="4"/>
      <c r="Y769" s="4"/>
      <c r="Z769" s="4"/>
    </row>
    <row r="770">
      <c r="A770" s="51"/>
      <c r="B770" s="47"/>
      <c r="C770" s="47"/>
      <c r="D770" s="47"/>
      <c r="E770" s="4"/>
      <c r="F770" s="4"/>
      <c r="G770" s="4"/>
      <c r="H770" s="4"/>
      <c r="I770" s="4"/>
      <c r="J770" s="4"/>
      <c r="K770" s="4"/>
      <c r="L770" s="4"/>
      <c r="M770" s="4"/>
      <c r="N770" s="4"/>
      <c r="O770" s="4"/>
      <c r="P770" s="4"/>
      <c r="Q770" s="4"/>
      <c r="R770" s="4"/>
      <c r="S770" s="4"/>
      <c r="T770" s="4"/>
      <c r="U770" s="4"/>
      <c r="V770" s="4"/>
      <c r="W770" s="4"/>
      <c r="X770" s="4"/>
      <c r="Y770" s="4"/>
      <c r="Z770" s="4"/>
    </row>
    <row r="771">
      <c r="A771" s="51"/>
      <c r="B771" s="47"/>
      <c r="C771" s="47"/>
      <c r="D771" s="47"/>
      <c r="E771" s="4"/>
      <c r="F771" s="4"/>
      <c r="G771" s="4"/>
      <c r="H771" s="4"/>
      <c r="I771" s="4"/>
      <c r="J771" s="4"/>
      <c r="K771" s="4"/>
      <c r="L771" s="4"/>
      <c r="M771" s="4"/>
      <c r="N771" s="4"/>
      <c r="O771" s="4"/>
      <c r="P771" s="4"/>
      <c r="Q771" s="4"/>
      <c r="R771" s="4"/>
      <c r="S771" s="4"/>
      <c r="T771" s="4"/>
      <c r="U771" s="4"/>
      <c r="V771" s="4"/>
      <c r="W771" s="4"/>
      <c r="X771" s="4"/>
      <c r="Y771" s="4"/>
      <c r="Z771" s="4"/>
    </row>
    <row r="772">
      <c r="A772" s="51"/>
      <c r="B772" s="47"/>
      <c r="C772" s="47"/>
      <c r="D772" s="47"/>
      <c r="E772" s="4"/>
      <c r="F772" s="4"/>
      <c r="G772" s="4"/>
      <c r="H772" s="4"/>
      <c r="I772" s="4"/>
      <c r="J772" s="4"/>
      <c r="K772" s="4"/>
      <c r="L772" s="4"/>
      <c r="M772" s="4"/>
      <c r="N772" s="4"/>
      <c r="O772" s="4"/>
      <c r="P772" s="4"/>
      <c r="Q772" s="4"/>
      <c r="R772" s="4"/>
      <c r="S772" s="4"/>
      <c r="T772" s="4"/>
      <c r="U772" s="4"/>
      <c r="V772" s="4"/>
      <c r="W772" s="4"/>
      <c r="X772" s="4"/>
      <c r="Y772" s="4"/>
      <c r="Z772" s="4"/>
    </row>
    <row r="773">
      <c r="A773" s="51"/>
      <c r="B773" s="47"/>
      <c r="C773" s="47"/>
      <c r="D773" s="47"/>
      <c r="E773" s="4"/>
      <c r="F773" s="4"/>
      <c r="G773" s="4"/>
      <c r="H773" s="4"/>
      <c r="I773" s="4"/>
      <c r="J773" s="4"/>
      <c r="K773" s="4"/>
      <c r="L773" s="4"/>
      <c r="M773" s="4"/>
      <c r="N773" s="4"/>
      <c r="O773" s="4"/>
      <c r="P773" s="4"/>
      <c r="Q773" s="4"/>
      <c r="R773" s="4"/>
      <c r="S773" s="4"/>
      <c r="T773" s="4"/>
      <c r="U773" s="4"/>
      <c r="V773" s="4"/>
      <c r="W773" s="4"/>
      <c r="X773" s="4"/>
      <c r="Y773" s="4"/>
      <c r="Z773" s="4"/>
    </row>
    <row r="774">
      <c r="A774" s="51"/>
      <c r="B774" s="47"/>
      <c r="C774" s="47"/>
      <c r="D774" s="47"/>
      <c r="E774" s="4"/>
      <c r="F774" s="4"/>
      <c r="G774" s="4"/>
      <c r="H774" s="4"/>
      <c r="I774" s="4"/>
      <c r="J774" s="4"/>
      <c r="K774" s="4"/>
      <c r="L774" s="4"/>
      <c r="M774" s="4"/>
      <c r="N774" s="4"/>
      <c r="O774" s="4"/>
      <c r="P774" s="4"/>
      <c r="Q774" s="4"/>
      <c r="R774" s="4"/>
      <c r="S774" s="4"/>
      <c r="T774" s="4"/>
      <c r="U774" s="4"/>
      <c r="V774" s="4"/>
      <c r="W774" s="4"/>
      <c r="X774" s="4"/>
      <c r="Y774" s="4"/>
      <c r="Z774" s="4"/>
    </row>
    <row r="775">
      <c r="A775" s="51"/>
      <c r="B775" s="47"/>
      <c r="C775" s="47"/>
      <c r="D775" s="47"/>
      <c r="E775" s="4"/>
      <c r="F775" s="4"/>
      <c r="G775" s="4"/>
      <c r="H775" s="4"/>
      <c r="I775" s="4"/>
      <c r="J775" s="4"/>
      <c r="K775" s="4"/>
      <c r="L775" s="4"/>
      <c r="M775" s="4"/>
      <c r="N775" s="4"/>
      <c r="O775" s="4"/>
      <c r="P775" s="4"/>
      <c r="Q775" s="4"/>
      <c r="R775" s="4"/>
      <c r="S775" s="4"/>
      <c r="T775" s="4"/>
      <c r="U775" s="4"/>
      <c r="V775" s="4"/>
      <c r="W775" s="4"/>
      <c r="X775" s="4"/>
      <c r="Y775" s="4"/>
      <c r="Z775" s="4"/>
    </row>
    <row r="776">
      <c r="A776" s="51"/>
      <c r="B776" s="47"/>
      <c r="C776" s="47"/>
      <c r="D776" s="47"/>
      <c r="E776" s="4"/>
      <c r="F776" s="4"/>
      <c r="G776" s="4"/>
      <c r="H776" s="4"/>
      <c r="I776" s="4"/>
      <c r="J776" s="4"/>
      <c r="K776" s="4"/>
      <c r="L776" s="4"/>
      <c r="M776" s="4"/>
      <c r="N776" s="4"/>
      <c r="O776" s="4"/>
      <c r="P776" s="4"/>
      <c r="Q776" s="4"/>
      <c r="R776" s="4"/>
      <c r="S776" s="4"/>
      <c r="T776" s="4"/>
      <c r="U776" s="4"/>
      <c r="V776" s="4"/>
      <c r="W776" s="4"/>
      <c r="X776" s="4"/>
      <c r="Y776" s="4"/>
      <c r="Z776" s="4"/>
    </row>
    <row r="777">
      <c r="A777" s="51"/>
      <c r="B777" s="47"/>
      <c r="C777" s="47"/>
      <c r="D777" s="47"/>
      <c r="E777" s="4"/>
      <c r="F777" s="4"/>
      <c r="G777" s="4"/>
      <c r="H777" s="4"/>
      <c r="I777" s="4"/>
      <c r="J777" s="4"/>
      <c r="K777" s="4"/>
      <c r="L777" s="4"/>
      <c r="M777" s="4"/>
      <c r="N777" s="4"/>
      <c r="O777" s="4"/>
      <c r="P777" s="4"/>
      <c r="Q777" s="4"/>
      <c r="R777" s="4"/>
      <c r="S777" s="4"/>
      <c r="T777" s="4"/>
      <c r="U777" s="4"/>
      <c r="V777" s="4"/>
      <c r="W777" s="4"/>
      <c r="X777" s="4"/>
      <c r="Y777" s="4"/>
      <c r="Z777" s="4"/>
    </row>
    <row r="778">
      <c r="A778" s="51"/>
      <c r="B778" s="47"/>
      <c r="C778" s="47"/>
      <c r="D778" s="47"/>
      <c r="E778" s="4"/>
      <c r="F778" s="4"/>
      <c r="G778" s="4"/>
      <c r="H778" s="4"/>
      <c r="I778" s="4"/>
      <c r="J778" s="4"/>
      <c r="K778" s="4"/>
      <c r="L778" s="4"/>
      <c r="M778" s="4"/>
      <c r="N778" s="4"/>
      <c r="O778" s="4"/>
      <c r="P778" s="4"/>
      <c r="Q778" s="4"/>
      <c r="R778" s="4"/>
      <c r="S778" s="4"/>
      <c r="T778" s="4"/>
      <c r="U778" s="4"/>
      <c r="V778" s="4"/>
      <c r="W778" s="4"/>
      <c r="X778" s="4"/>
      <c r="Y778" s="4"/>
      <c r="Z778" s="4"/>
    </row>
    <row r="779">
      <c r="A779" s="51"/>
      <c r="B779" s="47"/>
      <c r="C779" s="47"/>
      <c r="D779" s="47"/>
      <c r="E779" s="4"/>
      <c r="F779" s="4"/>
      <c r="G779" s="4"/>
      <c r="H779" s="4"/>
      <c r="I779" s="4"/>
      <c r="J779" s="4"/>
      <c r="K779" s="4"/>
      <c r="L779" s="4"/>
      <c r="M779" s="4"/>
      <c r="N779" s="4"/>
      <c r="O779" s="4"/>
      <c r="P779" s="4"/>
      <c r="Q779" s="4"/>
      <c r="R779" s="4"/>
      <c r="S779" s="4"/>
      <c r="T779" s="4"/>
      <c r="U779" s="4"/>
      <c r="V779" s="4"/>
      <c r="W779" s="4"/>
      <c r="X779" s="4"/>
      <c r="Y779" s="4"/>
      <c r="Z779" s="4"/>
    </row>
    <row r="780">
      <c r="A780" s="51"/>
      <c r="B780" s="47"/>
      <c r="C780" s="47"/>
      <c r="D780" s="47"/>
      <c r="E780" s="4"/>
      <c r="F780" s="4"/>
      <c r="G780" s="4"/>
      <c r="H780" s="4"/>
      <c r="I780" s="4"/>
      <c r="J780" s="4"/>
      <c r="K780" s="4"/>
      <c r="L780" s="4"/>
      <c r="M780" s="4"/>
      <c r="N780" s="4"/>
      <c r="O780" s="4"/>
      <c r="P780" s="4"/>
      <c r="Q780" s="4"/>
      <c r="R780" s="4"/>
      <c r="S780" s="4"/>
      <c r="T780" s="4"/>
      <c r="U780" s="4"/>
      <c r="V780" s="4"/>
      <c r="W780" s="4"/>
      <c r="X780" s="4"/>
      <c r="Y780" s="4"/>
      <c r="Z780" s="4"/>
    </row>
    <row r="781">
      <c r="A781" s="51"/>
      <c r="B781" s="47"/>
      <c r="C781" s="47"/>
      <c r="D781" s="47"/>
      <c r="E781" s="4"/>
      <c r="F781" s="4"/>
      <c r="G781" s="4"/>
      <c r="H781" s="4"/>
      <c r="I781" s="4"/>
      <c r="J781" s="4"/>
      <c r="K781" s="4"/>
      <c r="L781" s="4"/>
      <c r="M781" s="4"/>
      <c r="N781" s="4"/>
      <c r="O781" s="4"/>
      <c r="P781" s="4"/>
      <c r="Q781" s="4"/>
      <c r="R781" s="4"/>
      <c r="S781" s="4"/>
      <c r="T781" s="4"/>
      <c r="U781" s="4"/>
      <c r="V781" s="4"/>
      <c r="W781" s="4"/>
      <c r="X781" s="4"/>
      <c r="Y781" s="4"/>
      <c r="Z781" s="4"/>
    </row>
    <row r="782">
      <c r="A782" s="51"/>
      <c r="B782" s="47"/>
      <c r="C782" s="47"/>
      <c r="D782" s="47"/>
      <c r="E782" s="4"/>
      <c r="F782" s="4"/>
      <c r="G782" s="4"/>
      <c r="H782" s="4"/>
      <c r="I782" s="4"/>
      <c r="J782" s="4"/>
      <c r="K782" s="4"/>
      <c r="L782" s="4"/>
      <c r="M782" s="4"/>
      <c r="N782" s="4"/>
      <c r="O782" s="4"/>
      <c r="P782" s="4"/>
      <c r="Q782" s="4"/>
      <c r="R782" s="4"/>
      <c r="S782" s="4"/>
      <c r="T782" s="4"/>
      <c r="U782" s="4"/>
      <c r="V782" s="4"/>
      <c r="W782" s="4"/>
      <c r="X782" s="4"/>
      <c r="Y782" s="4"/>
      <c r="Z782" s="4"/>
    </row>
    <row r="783">
      <c r="A783" s="51"/>
      <c r="B783" s="47"/>
      <c r="C783" s="47"/>
      <c r="D783" s="47"/>
      <c r="E783" s="4"/>
      <c r="F783" s="4"/>
      <c r="G783" s="4"/>
      <c r="H783" s="4"/>
      <c r="I783" s="4"/>
      <c r="J783" s="4"/>
      <c r="K783" s="4"/>
      <c r="L783" s="4"/>
      <c r="M783" s="4"/>
      <c r="N783" s="4"/>
      <c r="O783" s="4"/>
      <c r="P783" s="4"/>
      <c r="Q783" s="4"/>
      <c r="R783" s="4"/>
      <c r="S783" s="4"/>
      <c r="T783" s="4"/>
      <c r="U783" s="4"/>
      <c r="V783" s="4"/>
      <c r="W783" s="4"/>
      <c r="X783" s="4"/>
      <c r="Y783" s="4"/>
      <c r="Z783" s="4"/>
    </row>
    <row r="784">
      <c r="A784" s="51"/>
      <c r="B784" s="47"/>
      <c r="C784" s="47"/>
      <c r="D784" s="47"/>
      <c r="E784" s="4"/>
      <c r="F784" s="4"/>
      <c r="G784" s="4"/>
      <c r="H784" s="4"/>
      <c r="I784" s="4"/>
      <c r="J784" s="4"/>
      <c r="K784" s="4"/>
      <c r="L784" s="4"/>
      <c r="M784" s="4"/>
      <c r="N784" s="4"/>
      <c r="O784" s="4"/>
      <c r="P784" s="4"/>
      <c r="Q784" s="4"/>
      <c r="R784" s="4"/>
      <c r="S784" s="4"/>
      <c r="T784" s="4"/>
      <c r="U784" s="4"/>
      <c r="V784" s="4"/>
      <c r="W784" s="4"/>
      <c r="X784" s="4"/>
      <c r="Y784" s="4"/>
      <c r="Z784" s="4"/>
    </row>
    <row r="785">
      <c r="A785" s="51"/>
      <c r="B785" s="47"/>
      <c r="C785" s="47"/>
      <c r="D785" s="47"/>
      <c r="E785" s="4"/>
      <c r="F785" s="4"/>
      <c r="G785" s="4"/>
      <c r="H785" s="4"/>
      <c r="I785" s="4"/>
      <c r="J785" s="4"/>
      <c r="K785" s="4"/>
      <c r="L785" s="4"/>
      <c r="M785" s="4"/>
      <c r="N785" s="4"/>
      <c r="O785" s="4"/>
      <c r="P785" s="4"/>
      <c r="Q785" s="4"/>
      <c r="R785" s="4"/>
      <c r="S785" s="4"/>
      <c r="T785" s="4"/>
      <c r="U785" s="4"/>
      <c r="V785" s="4"/>
      <c r="W785" s="4"/>
      <c r="X785" s="4"/>
      <c r="Y785" s="4"/>
      <c r="Z785" s="4"/>
    </row>
    <row r="786">
      <c r="A786" s="51"/>
      <c r="B786" s="47"/>
      <c r="C786" s="47"/>
      <c r="D786" s="47"/>
      <c r="E786" s="4"/>
      <c r="F786" s="4"/>
      <c r="G786" s="4"/>
      <c r="H786" s="4"/>
      <c r="I786" s="4"/>
      <c r="J786" s="4"/>
      <c r="K786" s="4"/>
      <c r="L786" s="4"/>
      <c r="M786" s="4"/>
      <c r="N786" s="4"/>
      <c r="O786" s="4"/>
      <c r="P786" s="4"/>
      <c r="Q786" s="4"/>
      <c r="R786" s="4"/>
      <c r="S786" s="4"/>
      <c r="T786" s="4"/>
      <c r="U786" s="4"/>
      <c r="V786" s="4"/>
      <c r="W786" s="4"/>
      <c r="X786" s="4"/>
      <c r="Y786" s="4"/>
      <c r="Z786" s="4"/>
    </row>
    <row r="787">
      <c r="A787" s="51"/>
      <c r="B787" s="47"/>
      <c r="C787" s="47"/>
      <c r="D787" s="47"/>
      <c r="E787" s="4"/>
      <c r="F787" s="4"/>
      <c r="G787" s="4"/>
      <c r="H787" s="4"/>
      <c r="I787" s="4"/>
      <c r="J787" s="4"/>
      <c r="K787" s="4"/>
      <c r="L787" s="4"/>
      <c r="M787" s="4"/>
      <c r="N787" s="4"/>
      <c r="O787" s="4"/>
      <c r="P787" s="4"/>
      <c r="Q787" s="4"/>
      <c r="R787" s="4"/>
      <c r="S787" s="4"/>
      <c r="T787" s="4"/>
      <c r="U787" s="4"/>
      <c r="V787" s="4"/>
      <c r="W787" s="4"/>
      <c r="X787" s="4"/>
      <c r="Y787" s="4"/>
      <c r="Z787" s="4"/>
    </row>
    <row r="788">
      <c r="A788" s="51"/>
      <c r="B788" s="47"/>
      <c r="C788" s="47"/>
      <c r="D788" s="47"/>
      <c r="E788" s="4"/>
      <c r="F788" s="4"/>
      <c r="G788" s="4"/>
      <c r="H788" s="4"/>
      <c r="I788" s="4"/>
      <c r="J788" s="4"/>
      <c r="K788" s="4"/>
      <c r="L788" s="4"/>
      <c r="M788" s="4"/>
      <c r="N788" s="4"/>
      <c r="O788" s="4"/>
      <c r="P788" s="4"/>
      <c r="Q788" s="4"/>
      <c r="R788" s="4"/>
      <c r="S788" s="4"/>
      <c r="T788" s="4"/>
      <c r="U788" s="4"/>
      <c r="V788" s="4"/>
      <c r="W788" s="4"/>
      <c r="X788" s="4"/>
      <c r="Y788" s="4"/>
      <c r="Z788" s="4"/>
    </row>
    <row r="789">
      <c r="A789" s="51"/>
      <c r="B789" s="47"/>
      <c r="C789" s="47"/>
      <c r="D789" s="47"/>
      <c r="E789" s="4"/>
      <c r="F789" s="4"/>
      <c r="G789" s="4"/>
      <c r="H789" s="4"/>
      <c r="I789" s="4"/>
      <c r="J789" s="4"/>
      <c r="K789" s="4"/>
      <c r="L789" s="4"/>
      <c r="M789" s="4"/>
      <c r="N789" s="4"/>
      <c r="O789" s="4"/>
      <c r="P789" s="4"/>
      <c r="Q789" s="4"/>
      <c r="R789" s="4"/>
      <c r="S789" s="4"/>
      <c r="T789" s="4"/>
      <c r="U789" s="4"/>
      <c r="V789" s="4"/>
      <c r="W789" s="4"/>
      <c r="X789" s="4"/>
      <c r="Y789" s="4"/>
      <c r="Z789" s="4"/>
    </row>
    <row r="790">
      <c r="A790" s="51"/>
      <c r="B790" s="47"/>
      <c r="C790" s="47"/>
      <c r="D790" s="47"/>
      <c r="E790" s="4"/>
      <c r="F790" s="4"/>
      <c r="G790" s="4"/>
      <c r="H790" s="4"/>
      <c r="I790" s="4"/>
      <c r="J790" s="4"/>
      <c r="K790" s="4"/>
      <c r="L790" s="4"/>
      <c r="M790" s="4"/>
      <c r="N790" s="4"/>
      <c r="O790" s="4"/>
      <c r="P790" s="4"/>
      <c r="Q790" s="4"/>
      <c r="R790" s="4"/>
      <c r="S790" s="4"/>
      <c r="T790" s="4"/>
      <c r="U790" s="4"/>
      <c r="V790" s="4"/>
      <c r="W790" s="4"/>
      <c r="X790" s="4"/>
      <c r="Y790" s="4"/>
      <c r="Z790" s="4"/>
    </row>
    <row r="791">
      <c r="A791" s="51"/>
      <c r="B791" s="47"/>
      <c r="C791" s="47"/>
      <c r="D791" s="47"/>
      <c r="E791" s="4"/>
      <c r="F791" s="4"/>
      <c r="G791" s="4"/>
      <c r="H791" s="4"/>
      <c r="I791" s="4"/>
      <c r="J791" s="4"/>
      <c r="K791" s="4"/>
      <c r="L791" s="4"/>
      <c r="M791" s="4"/>
      <c r="N791" s="4"/>
      <c r="O791" s="4"/>
      <c r="P791" s="4"/>
      <c r="Q791" s="4"/>
      <c r="R791" s="4"/>
      <c r="S791" s="4"/>
      <c r="T791" s="4"/>
      <c r="U791" s="4"/>
      <c r="V791" s="4"/>
      <c r="W791" s="4"/>
      <c r="X791" s="4"/>
      <c r="Y791" s="4"/>
      <c r="Z791" s="4"/>
    </row>
    <row r="792">
      <c r="A792" s="51"/>
      <c r="B792" s="47"/>
      <c r="C792" s="47"/>
      <c r="D792" s="47"/>
      <c r="E792" s="4"/>
      <c r="F792" s="4"/>
      <c r="G792" s="4"/>
      <c r="H792" s="4"/>
      <c r="I792" s="4"/>
      <c r="J792" s="4"/>
      <c r="K792" s="4"/>
      <c r="L792" s="4"/>
      <c r="M792" s="4"/>
      <c r="N792" s="4"/>
      <c r="O792" s="4"/>
      <c r="P792" s="4"/>
      <c r="Q792" s="4"/>
      <c r="R792" s="4"/>
      <c r="S792" s="4"/>
      <c r="T792" s="4"/>
      <c r="U792" s="4"/>
      <c r="V792" s="4"/>
      <c r="W792" s="4"/>
      <c r="X792" s="4"/>
      <c r="Y792" s="4"/>
      <c r="Z792" s="4"/>
    </row>
    <row r="793">
      <c r="A793" s="51"/>
      <c r="B793" s="47"/>
      <c r="C793" s="47"/>
      <c r="D793" s="47"/>
      <c r="E793" s="4"/>
      <c r="F793" s="4"/>
      <c r="G793" s="4"/>
      <c r="H793" s="4"/>
      <c r="I793" s="4"/>
      <c r="J793" s="4"/>
      <c r="K793" s="4"/>
      <c r="L793" s="4"/>
      <c r="M793" s="4"/>
      <c r="N793" s="4"/>
      <c r="O793" s="4"/>
      <c r="P793" s="4"/>
      <c r="Q793" s="4"/>
      <c r="R793" s="4"/>
      <c r="S793" s="4"/>
      <c r="T793" s="4"/>
      <c r="U793" s="4"/>
      <c r="V793" s="4"/>
      <c r="W793" s="4"/>
      <c r="X793" s="4"/>
      <c r="Y793" s="4"/>
      <c r="Z793" s="4"/>
    </row>
    <row r="794">
      <c r="A794" s="51"/>
      <c r="B794" s="47"/>
      <c r="C794" s="47"/>
      <c r="D794" s="47"/>
      <c r="E794" s="4"/>
      <c r="F794" s="4"/>
      <c r="G794" s="4"/>
      <c r="H794" s="4"/>
      <c r="I794" s="4"/>
      <c r="J794" s="4"/>
      <c r="K794" s="4"/>
      <c r="L794" s="4"/>
      <c r="M794" s="4"/>
      <c r="N794" s="4"/>
      <c r="O794" s="4"/>
      <c r="P794" s="4"/>
      <c r="Q794" s="4"/>
      <c r="R794" s="4"/>
      <c r="S794" s="4"/>
      <c r="T794" s="4"/>
      <c r="U794" s="4"/>
      <c r="V794" s="4"/>
      <c r="W794" s="4"/>
      <c r="X794" s="4"/>
      <c r="Y794" s="4"/>
      <c r="Z794" s="4"/>
    </row>
    <row r="795">
      <c r="A795" s="51"/>
      <c r="B795" s="47"/>
      <c r="C795" s="47"/>
      <c r="D795" s="47"/>
      <c r="E795" s="4"/>
      <c r="F795" s="4"/>
      <c r="G795" s="4"/>
      <c r="H795" s="4"/>
      <c r="I795" s="4"/>
      <c r="J795" s="4"/>
      <c r="K795" s="4"/>
      <c r="L795" s="4"/>
      <c r="M795" s="4"/>
      <c r="N795" s="4"/>
      <c r="O795" s="4"/>
      <c r="P795" s="4"/>
      <c r="Q795" s="4"/>
      <c r="R795" s="4"/>
      <c r="S795" s="4"/>
      <c r="T795" s="4"/>
      <c r="U795" s="4"/>
      <c r="V795" s="4"/>
      <c r="W795" s="4"/>
      <c r="X795" s="4"/>
      <c r="Y795" s="4"/>
      <c r="Z795" s="4"/>
    </row>
    <row r="796">
      <c r="A796" s="51"/>
      <c r="B796" s="47"/>
      <c r="C796" s="47"/>
      <c r="D796" s="47"/>
      <c r="E796" s="4"/>
      <c r="F796" s="4"/>
      <c r="G796" s="4"/>
      <c r="H796" s="4"/>
      <c r="I796" s="4"/>
      <c r="J796" s="4"/>
      <c r="K796" s="4"/>
      <c r="L796" s="4"/>
      <c r="M796" s="4"/>
      <c r="N796" s="4"/>
      <c r="O796" s="4"/>
      <c r="P796" s="4"/>
      <c r="Q796" s="4"/>
      <c r="R796" s="4"/>
      <c r="S796" s="4"/>
      <c r="T796" s="4"/>
      <c r="U796" s="4"/>
      <c r="V796" s="4"/>
      <c r="W796" s="4"/>
      <c r="X796" s="4"/>
      <c r="Y796" s="4"/>
      <c r="Z796" s="4"/>
    </row>
    <row r="797">
      <c r="A797" s="51"/>
      <c r="B797" s="47"/>
      <c r="C797" s="47"/>
      <c r="D797" s="47"/>
      <c r="E797" s="4"/>
      <c r="F797" s="4"/>
      <c r="G797" s="4"/>
      <c r="H797" s="4"/>
      <c r="I797" s="4"/>
      <c r="J797" s="4"/>
      <c r="K797" s="4"/>
      <c r="L797" s="4"/>
      <c r="M797" s="4"/>
      <c r="N797" s="4"/>
      <c r="O797" s="4"/>
      <c r="P797" s="4"/>
      <c r="Q797" s="4"/>
      <c r="R797" s="4"/>
      <c r="S797" s="4"/>
      <c r="T797" s="4"/>
      <c r="U797" s="4"/>
      <c r="V797" s="4"/>
      <c r="W797" s="4"/>
      <c r="X797" s="4"/>
      <c r="Y797" s="4"/>
      <c r="Z797" s="4"/>
    </row>
    <row r="798">
      <c r="A798" s="51"/>
      <c r="B798" s="47"/>
      <c r="C798" s="47"/>
      <c r="D798" s="47"/>
      <c r="E798" s="4"/>
      <c r="F798" s="4"/>
      <c r="G798" s="4"/>
      <c r="H798" s="4"/>
      <c r="I798" s="4"/>
      <c r="J798" s="4"/>
      <c r="K798" s="4"/>
      <c r="L798" s="4"/>
      <c r="M798" s="4"/>
      <c r="N798" s="4"/>
      <c r="O798" s="4"/>
      <c r="P798" s="4"/>
      <c r="Q798" s="4"/>
      <c r="R798" s="4"/>
      <c r="S798" s="4"/>
      <c r="T798" s="4"/>
      <c r="U798" s="4"/>
      <c r="V798" s="4"/>
      <c r="W798" s="4"/>
      <c r="X798" s="4"/>
      <c r="Y798" s="4"/>
      <c r="Z798" s="4"/>
    </row>
    <row r="799">
      <c r="A799" s="51"/>
      <c r="B799" s="47"/>
      <c r="C799" s="47"/>
      <c r="D799" s="47"/>
      <c r="E799" s="4"/>
      <c r="F799" s="4"/>
      <c r="G799" s="4"/>
      <c r="H799" s="4"/>
      <c r="I799" s="4"/>
      <c r="J799" s="4"/>
      <c r="K799" s="4"/>
      <c r="L799" s="4"/>
      <c r="M799" s="4"/>
      <c r="N799" s="4"/>
      <c r="O799" s="4"/>
      <c r="P799" s="4"/>
      <c r="Q799" s="4"/>
      <c r="R799" s="4"/>
      <c r="S799" s="4"/>
      <c r="T799" s="4"/>
      <c r="U799" s="4"/>
      <c r="V799" s="4"/>
      <c r="W799" s="4"/>
      <c r="X799" s="4"/>
      <c r="Y799" s="4"/>
      <c r="Z799" s="4"/>
    </row>
    <row r="800">
      <c r="A800" s="51"/>
      <c r="B800" s="47"/>
      <c r="C800" s="47"/>
      <c r="D800" s="47"/>
      <c r="E800" s="4"/>
      <c r="F800" s="4"/>
      <c r="G800" s="4"/>
      <c r="H800" s="4"/>
      <c r="I800" s="4"/>
      <c r="J800" s="4"/>
      <c r="K800" s="4"/>
      <c r="L800" s="4"/>
      <c r="M800" s="4"/>
      <c r="N800" s="4"/>
      <c r="O800" s="4"/>
      <c r="P800" s="4"/>
      <c r="Q800" s="4"/>
      <c r="R800" s="4"/>
      <c r="S800" s="4"/>
      <c r="T800" s="4"/>
      <c r="U800" s="4"/>
      <c r="V800" s="4"/>
      <c r="W800" s="4"/>
      <c r="X800" s="4"/>
      <c r="Y800" s="4"/>
      <c r="Z800" s="4"/>
    </row>
    <row r="801">
      <c r="A801" s="51"/>
      <c r="B801" s="47"/>
      <c r="C801" s="47"/>
      <c r="D801" s="47"/>
      <c r="E801" s="4"/>
      <c r="F801" s="4"/>
      <c r="G801" s="4"/>
      <c r="H801" s="4"/>
      <c r="I801" s="4"/>
      <c r="J801" s="4"/>
      <c r="K801" s="4"/>
      <c r="L801" s="4"/>
      <c r="M801" s="4"/>
      <c r="N801" s="4"/>
      <c r="O801" s="4"/>
      <c r="P801" s="4"/>
      <c r="Q801" s="4"/>
      <c r="R801" s="4"/>
      <c r="S801" s="4"/>
      <c r="T801" s="4"/>
      <c r="U801" s="4"/>
      <c r="V801" s="4"/>
      <c r="W801" s="4"/>
      <c r="X801" s="4"/>
      <c r="Y801" s="4"/>
      <c r="Z801" s="4"/>
    </row>
    <row r="802">
      <c r="A802" s="51"/>
      <c r="B802" s="47"/>
      <c r="C802" s="47"/>
      <c r="D802" s="47"/>
      <c r="E802" s="4"/>
      <c r="F802" s="4"/>
      <c r="G802" s="4"/>
      <c r="H802" s="4"/>
      <c r="I802" s="4"/>
      <c r="J802" s="4"/>
      <c r="K802" s="4"/>
      <c r="L802" s="4"/>
      <c r="M802" s="4"/>
      <c r="N802" s="4"/>
      <c r="O802" s="4"/>
      <c r="P802" s="4"/>
      <c r="Q802" s="4"/>
      <c r="R802" s="4"/>
      <c r="S802" s="4"/>
      <c r="T802" s="4"/>
      <c r="U802" s="4"/>
      <c r="V802" s="4"/>
      <c r="W802" s="4"/>
      <c r="X802" s="4"/>
      <c r="Y802" s="4"/>
      <c r="Z802" s="4"/>
    </row>
    <row r="803">
      <c r="A803" s="51"/>
      <c r="B803" s="47"/>
      <c r="C803" s="47"/>
      <c r="D803" s="47"/>
      <c r="E803" s="4"/>
      <c r="F803" s="4"/>
      <c r="G803" s="4"/>
      <c r="H803" s="4"/>
      <c r="I803" s="4"/>
      <c r="J803" s="4"/>
      <c r="K803" s="4"/>
      <c r="L803" s="4"/>
      <c r="M803" s="4"/>
      <c r="N803" s="4"/>
      <c r="O803" s="4"/>
      <c r="P803" s="4"/>
      <c r="Q803" s="4"/>
      <c r="R803" s="4"/>
      <c r="S803" s="4"/>
      <c r="T803" s="4"/>
      <c r="U803" s="4"/>
      <c r="V803" s="4"/>
      <c r="W803" s="4"/>
      <c r="X803" s="4"/>
      <c r="Y803" s="4"/>
      <c r="Z803" s="4"/>
    </row>
    <row r="804">
      <c r="A804" s="51"/>
      <c r="B804" s="47"/>
      <c r="C804" s="47"/>
      <c r="D804" s="47"/>
      <c r="E804" s="4"/>
      <c r="F804" s="4"/>
      <c r="G804" s="4"/>
      <c r="H804" s="4"/>
      <c r="I804" s="4"/>
      <c r="J804" s="4"/>
      <c r="K804" s="4"/>
      <c r="L804" s="4"/>
      <c r="M804" s="4"/>
      <c r="N804" s="4"/>
      <c r="O804" s="4"/>
      <c r="P804" s="4"/>
      <c r="Q804" s="4"/>
      <c r="R804" s="4"/>
      <c r="S804" s="4"/>
      <c r="T804" s="4"/>
      <c r="U804" s="4"/>
      <c r="V804" s="4"/>
      <c r="W804" s="4"/>
      <c r="X804" s="4"/>
      <c r="Y804" s="4"/>
      <c r="Z804" s="4"/>
    </row>
    <row r="805">
      <c r="A805" s="51"/>
      <c r="B805" s="47"/>
      <c r="C805" s="47"/>
      <c r="D805" s="47"/>
      <c r="E805" s="4"/>
      <c r="F805" s="4"/>
      <c r="G805" s="4"/>
      <c r="H805" s="4"/>
      <c r="I805" s="4"/>
      <c r="J805" s="4"/>
      <c r="K805" s="4"/>
      <c r="L805" s="4"/>
      <c r="M805" s="4"/>
      <c r="N805" s="4"/>
      <c r="O805" s="4"/>
      <c r="P805" s="4"/>
      <c r="Q805" s="4"/>
      <c r="R805" s="4"/>
      <c r="S805" s="4"/>
      <c r="T805" s="4"/>
      <c r="U805" s="4"/>
      <c r="V805" s="4"/>
      <c r="W805" s="4"/>
      <c r="X805" s="4"/>
      <c r="Y805" s="4"/>
      <c r="Z805" s="4"/>
    </row>
    <row r="806">
      <c r="A806" s="51"/>
      <c r="B806" s="47"/>
      <c r="C806" s="47"/>
      <c r="D806" s="47"/>
      <c r="E806" s="4"/>
      <c r="F806" s="4"/>
      <c r="G806" s="4"/>
      <c r="H806" s="4"/>
      <c r="I806" s="4"/>
      <c r="J806" s="4"/>
      <c r="K806" s="4"/>
      <c r="L806" s="4"/>
      <c r="M806" s="4"/>
      <c r="N806" s="4"/>
      <c r="O806" s="4"/>
      <c r="P806" s="4"/>
      <c r="Q806" s="4"/>
      <c r="R806" s="4"/>
      <c r="S806" s="4"/>
      <c r="T806" s="4"/>
      <c r="U806" s="4"/>
      <c r="V806" s="4"/>
      <c r="W806" s="4"/>
      <c r="X806" s="4"/>
      <c r="Y806" s="4"/>
      <c r="Z806" s="4"/>
    </row>
    <row r="807">
      <c r="A807" s="51"/>
      <c r="B807" s="47"/>
      <c r="C807" s="47"/>
      <c r="D807" s="47"/>
      <c r="E807" s="4"/>
      <c r="F807" s="4"/>
      <c r="G807" s="4"/>
      <c r="H807" s="4"/>
      <c r="I807" s="4"/>
      <c r="J807" s="4"/>
      <c r="K807" s="4"/>
      <c r="L807" s="4"/>
      <c r="M807" s="4"/>
      <c r="N807" s="4"/>
      <c r="O807" s="4"/>
      <c r="P807" s="4"/>
      <c r="Q807" s="4"/>
      <c r="R807" s="4"/>
      <c r="S807" s="4"/>
      <c r="T807" s="4"/>
      <c r="U807" s="4"/>
      <c r="V807" s="4"/>
      <c r="W807" s="4"/>
      <c r="X807" s="4"/>
      <c r="Y807" s="4"/>
      <c r="Z807" s="4"/>
    </row>
    <row r="808">
      <c r="A808" s="51"/>
      <c r="B808" s="47"/>
      <c r="C808" s="47"/>
      <c r="D808" s="47"/>
      <c r="E808" s="4"/>
      <c r="F808" s="4"/>
      <c r="G808" s="4"/>
      <c r="H808" s="4"/>
      <c r="I808" s="4"/>
      <c r="J808" s="4"/>
      <c r="K808" s="4"/>
      <c r="L808" s="4"/>
      <c r="M808" s="4"/>
      <c r="N808" s="4"/>
      <c r="O808" s="4"/>
      <c r="P808" s="4"/>
      <c r="Q808" s="4"/>
      <c r="R808" s="4"/>
      <c r="S808" s="4"/>
      <c r="T808" s="4"/>
      <c r="U808" s="4"/>
      <c r="V808" s="4"/>
      <c r="W808" s="4"/>
      <c r="X808" s="4"/>
      <c r="Y808" s="4"/>
      <c r="Z808" s="4"/>
    </row>
    <row r="809">
      <c r="A809" s="51"/>
      <c r="B809" s="47"/>
      <c r="C809" s="47"/>
      <c r="D809" s="47"/>
      <c r="E809" s="4"/>
      <c r="F809" s="4"/>
      <c r="G809" s="4"/>
      <c r="H809" s="4"/>
      <c r="I809" s="4"/>
      <c r="J809" s="4"/>
      <c r="K809" s="4"/>
      <c r="L809" s="4"/>
      <c r="M809" s="4"/>
      <c r="N809" s="4"/>
      <c r="O809" s="4"/>
      <c r="P809" s="4"/>
      <c r="Q809" s="4"/>
      <c r="R809" s="4"/>
      <c r="S809" s="4"/>
      <c r="T809" s="4"/>
      <c r="U809" s="4"/>
      <c r="V809" s="4"/>
      <c r="W809" s="4"/>
      <c r="X809" s="4"/>
      <c r="Y809" s="4"/>
      <c r="Z809" s="4"/>
    </row>
    <row r="810">
      <c r="A810" s="51"/>
      <c r="B810" s="47"/>
      <c r="C810" s="47"/>
      <c r="D810" s="47"/>
      <c r="E810" s="4"/>
      <c r="F810" s="4"/>
      <c r="G810" s="4"/>
      <c r="H810" s="4"/>
      <c r="I810" s="4"/>
      <c r="J810" s="4"/>
      <c r="K810" s="4"/>
      <c r="L810" s="4"/>
      <c r="M810" s="4"/>
      <c r="N810" s="4"/>
      <c r="O810" s="4"/>
      <c r="P810" s="4"/>
      <c r="Q810" s="4"/>
      <c r="R810" s="4"/>
      <c r="S810" s="4"/>
      <c r="T810" s="4"/>
      <c r="U810" s="4"/>
      <c r="V810" s="4"/>
      <c r="W810" s="4"/>
      <c r="X810" s="4"/>
      <c r="Y810" s="4"/>
      <c r="Z810" s="4"/>
    </row>
    <row r="811">
      <c r="A811" s="51"/>
      <c r="B811" s="47"/>
      <c r="C811" s="47"/>
      <c r="D811" s="47"/>
      <c r="E811" s="4"/>
      <c r="F811" s="4"/>
      <c r="G811" s="4"/>
      <c r="H811" s="4"/>
      <c r="I811" s="4"/>
      <c r="J811" s="4"/>
      <c r="K811" s="4"/>
      <c r="L811" s="4"/>
      <c r="M811" s="4"/>
      <c r="N811" s="4"/>
      <c r="O811" s="4"/>
      <c r="P811" s="4"/>
      <c r="Q811" s="4"/>
      <c r="R811" s="4"/>
      <c r="S811" s="4"/>
      <c r="T811" s="4"/>
      <c r="U811" s="4"/>
      <c r="V811" s="4"/>
      <c r="W811" s="4"/>
      <c r="X811" s="4"/>
      <c r="Y811" s="4"/>
      <c r="Z811" s="4"/>
    </row>
    <row r="812">
      <c r="A812" s="51"/>
      <c r="B812" s="47"/>
      <c r="C812" s="47"/>
      <c r="D812" s="47"/>
      <c r="E812" s="4"/>
      <c r="F812" s="4"/>
      <c r="G812" s="4"/>
      <c r="H812" s="4"/>
      <c r="I812" s="4"/>
      <c r="J812" s="4"/>
      <c r="K812" s="4"/>
      <c r="L812" s="4"/>
      <c r="M812" s="4"/>
      <c r="N812" s="4"/>
      <c r="O812" s="4"/>
      <c r="P812" s="4"/>
      <c r="Q812" s="4"/>
      <c r="R812" s="4"/>
      <c r="S812" s="4"/>
      <c r="T812" s="4"/>
      <c r="U812" s="4"/>
      <c r="V812" s="4"/>
      <c r="W812" s="4"/>
      <c r="X812" s="4"/>
      <c r="Y812" s="4"/>
      <c r="Z812" s="4"/>
    </row>
    <row r="813">
      <c r="A813" s="51"/>
      <c r="B813" s="47"/>
      <c r="C813" s="47"/>
      <c r="D813" s="47"/>
      <c r="E813" s="4"/>
      <c r="F813" s="4"/>
      <c r="G813" s="4"/>
      <c r="H813" s="4"/>
      <c r="I813" s="4"/>
      <c r="J813" s="4"/>
      <c r="K813" s="4"/>
      <c r="L813" s="4"/>
      <c r="M813" s="4"/>
      <c r="N813" s="4"/>
      <c r="O813" s="4"/>
      <c r="P813" s="4"/>
      <c r="Q813" s="4"/>
      <c r="R813" s="4"/>
      <c r="S813" s="4"/>
      <c r="T813" s="4"/>
      <c r="U813" s="4"/>
      <c r="V813" s="4"/>
      <c r="W813" s="4"/>
      <c r="X813" s="4"/>
      <c r="Y813" s="4"/>
      <c r="Z813" s="4"/>
    </row>
    <row r="814">
      <c r="A814" s="51"/>
      <c r="B814" s="47"/>
      <c r="C814" s="47"/>
      <c r="D814" s="47"/>
      <c r="E814" s="4"/>
      <c r="F814" s="4"/>
      <c r="G814" s="4"/>
      <c r="H814" s="4"/>
      <c r="I814" s="4"/>
      <c r="J814" s="4"/>
      <c r="K814" s="4"/>
      <c r="L814" s="4"/>
      <c r="M814" s="4"/>
      <c r="N814" s="4"/>
      <c r="O814" s="4"/>
      <c r="P814" s="4"/>
      <c r="Q814" s="4"/>
      <c r="R814" s="4"/>
      <c r="S814" s="4"/>
      <c r="T814" s="4"/>
      <c r="U814" s="4"/>
      <c r="V814" s="4"/>
      <c r="W814" s="4"/>
      <c r="X814" s="4"/>
      <c r="Y814" s="4"/>
      <c r="Z814" s="4"/>
    </row>
    <row r="815">
      <c r="A815" s="51"/>
      <c r="B815" s="47"/>
      <c r="C815" s="47"/>
      <c r="D815" s="47"/>
      <c r="E815" s="4"/>
      <c r="F815" s="4"/>
      <c r="G815" s="4"/>
      <c r="H815" s="4"/>
      <c r="I815" s="4"/>
      <c r="J815" s="4"/>
      <c r="K815" s="4"/>
      <c r="L815" s="4"/>
      <c r="M815" s="4"/>
      <c r="N815" s="4"/>
      <c r="O815" s="4"/>
      <c r="P815" s="4"/>
      <c r="Q815" s="4"/>
      <c r="R815" s="4"/>
      <c r="S815" s="4"/>
      <c r="T815" s="4"/>
      <c r="U815" s="4"/>
      <c r="V815" s="4"/>
      <c r="W815" s="4"/>
      <c r="X815" s="4"/>
      <c r="Y815" s="4"/>
      <c r="Z815" s="4"/>
    </row>
    <row r="816">
      <c r="A816" s="51"/>
      <c r="B816" s="47"/>
      <c r="C816" s="47"/>
      <c r="D816" s="47"/>
      <c r="E816" s="4"/>
      <c r="F816" s="4"/>
      <c r="G816" s="4"/>
      <c r="H816" s="4"/>
      <c r="I816" s="4"/>
      <c r="J816" s="4"/>
      <c r="K816" s="4"/>
      <c r="L816" s="4"/>
      <c r="M816" s="4"/>
      <c r="N816" s="4"/>
      <c r="O816" s="4"/>
      <c r="P816" s="4"/>
      <c r="Q816" s="4"/>
      <c r="R816" s="4"/>
      <c r="S816" s="4"/>
      <c r="T816" s="4"/>
      <c r="U816" s="4"/>
      <c r="V816" s="4"/>
      <c r="W816" s="4"/>
      <c r="X816" s="4"/>
      <c r="Y816" s="4"/>
      <c r="Z816" s="4"/>
    </row>
    <row r="817">
      <c r="A817" s="51"/>
      <c r="B817" s="47"/>
      <c r="C817" s="47"/>
      <c r="D817" s="47"/>
      <c r="E817" s="4"/>
      <c r="F817" s="4"/>
      <c r="G817" s="4"/>
      <c r="H817" s="4"/>
      <c r="I817" s="4"/>
      <c r="J817" s="4"/>
      <c r="K817" s="4"/>
      <c r="L817" s="4"/>
      <c r="M817" s="4"/>
      <c r="N817" s="4"/>
      <c r="O817" s="4"/>
      <c r="P817" s="4"/>
      <c r="Q817" s="4"/>
      <c r="R817" s="4"/>
      <c r="S817" s="4"/>
      <c r="T817" s="4"/>
      <c r="U817" s="4"/>
      <c r="V817" s="4"/>
      <c r="W817" s="4"/>
      <c r="X817" s="4"/>
      <c r="Y817" s="4"/>
      <c r="Z817" s="4"/>
    </row>
    <row r="818">
      <c r="A818" s="51"/>
      <c r="B818" s="47"/>
      <c r="C818" s="47"/>
      <c r="D818" s="47"/>
      <c r="E818" s="4"/>
      <c r="F818" s="4"/>
      <c r="G818" s="4"/>
      <c r="H818" s="4"/>
      <c r="I818" s="4"/>
      <c r="J818" s="4"/>
      <c r="K818" s="4"/>
      <c r="L818" s="4"/>
      <c r="M818" s="4"/>
      <c r="N818" s="4"/>
      <c r="O818" s="4"/>
      <c r="P818" s="4"/>
      <c r="Q818" s="4"/>
      <c r="R818" s="4"/>
      <c r="S818" s="4"/>
      <c r="T818" s="4"/>
      <c r="U818" s="4"/>
      <c r="V818" s="4"/>
      <c r="W818" s="4"/>
      <c r="X818" s="4"/>
      <c r="Y818" s="4"/>
      <c r="Z818" s="4"/>
    </row>
    <row r="819">
      <c r="A819" s="51"/>
      <c r="B819" s="47"/>
      <c r="C819" s="47"/>
      <c r="D819" s="47"/>
      <c r="E819" s="4"/>
      <c r="F819" s="4"/>
      <c r="G819" s="4"/>
      <c r="H819" s="4"/>
      <c r="I819" s="4"/>
      <c r="J819" s="4"/>
      <c r="K819" s="4"/>
      <c r="L819" s="4"/>
      <c r="M819" s="4"/>
      <c r="N819" s="4"/>
      <c r="O819" s="4"/>
      <c r="P819" s="4"/>
      <c r="Q819" s="4"/>
      <c r="R819" s="4"/>
      <c r="S819" s="4"/>
      <c r="T819" s="4"/>
      <c r="U819" s="4"/>
      <c r="V819" s="4"/>
      <c r="W819" s="4"/>
      <c r="X819" s="4"/>
      <c r="Y819" s="4"/>
      <c r="Z819" s="4"/>
    </row>
    <row r="820">
      <c r="A820" s="51"/>
      <c r="B820" s="47"/>
      <c r="C820" s="47"/>
      <c r="D820" s="47"/>
      <c r="E820" s="4"/>
      <c r="F820" s="4"/>
      <c r="G820" s="4"/>
      <c r="H820" s="4"/>
      <c r="I820" s="4"/>
      <c r="J820" s="4"/>
      <c r="K820" s="4"/>
      <c r="L820" s="4"/>
      <c r="M820" s="4"/>
      <c r="N820" s="4"/>
      <c r="O820" s="4"/>
      <c r="P820" s="4"/>
      <c r="Q820" s="4"/>
      <c r="R820" s="4"/>
      <c r="S820" s="4"/>
      <c r="T820" s="4"/>
      <c r="U820" s="4"/>
      <c r="V820" s="4"/>
      <c r="W820" s="4"/>
      <c r="X820" s="4"/>
      <c r="Y820" s="4"/>
      <c r="Z820" s="4"/>
    </row>
    <row r="821">
      <c r="A821" s="51"/>
      <c r="B821" s="47"/>
      <c r="C821" s="47"/>
      <c r="D821" s="47"/>
      <c r="E821" s="4"/>
      <c r="F821" s="4"/>
      <c r="G821" s="4"/>
      <c r="H821" s="4"/>
      <c r="I821" s="4"/>
      <c r="J821" s="4"/>
      <c r="K821" s="4"/>
      <c r="L821" s="4"/>
      <c r="M821" s="4"/>
      <c r="N821" s="4"/>
      <c r="O821" s="4"/>
      <c r="P821" s="4"/>
      <c r="Q821" s="4"/>
      <c r="R821" s="4"/>
      <c r="S821" s="4"/>
      <c r="T821" s="4"/>
      <c r="U821" s="4"/>
      <c r="V821" s="4"/>
      <c r="W821" s="4"/>
      <c r="X821" s="4"/>
      <c r="Y821" s="4"/>
      <c r="Z821" s="4"/>
    </row>
    <row r="822">
      <c r="A822" s="51"/>
      <c r="B822" s="47"/>
      <c r="C822" s="47"/>
      <c r="D822" s="47"/>
      <c r="E822" s="4"/>
      <c r="F822" s="4"/>
      <c r="G822" s="4"/>
      <c r="H822" s="4"/>
      <c r="I822" s="4"/>
      <c r="J822" s="4"/>
      <c r="K822" s="4"/>
      <c r="L822" s="4"/>
      <c r="M822" s="4"/>
      <c r="N822" s="4"/>
      <c r="O822" s="4"/>
      <c r="P822" s="4"/>
      <c r="Q822" s="4"/>
      <c r="R822" s="4"/>
      <c r="S822" s="4"/>
      <c r="T822" s="4"/>
      <c r="U822" s="4"/>
      <c r="V822" s="4"/>
      <c r="W822" s="4"/>
      <c r="X822" s="4"/>
      <c r="Y822" s="4"/>
      <c r="Z822" s="4"/>
    </row>
    <row r="823">
      <c r="A823" s="51"/>
      <c r="B823" s="47"/>
      <c r="C823" s="47"/>
      <c r="D823" s="47"/>
      <c r="E823" s="4"/>
      <c r="F823" s="4"/>
      <c r="G823" s="4"/>
      <c r="H823" s="4"/>
      <c r="I823" s="4"/>
      <c r="J823" s="4"/>
      <c r="K823" s="4"/>
      <c r="L823" s="4"/>
      <c r="M823" s="4"/>
      <c r="N823" s="4"/>
      <c r="O823" s="4"/>
      <c r="P823" s="4"/>
      <c r="Q823" s="4"/>
      <c r="R823" s="4"/>
      <c r="S823" s="4"/>
      <c r="T823" s="4"/>
      <c r="U823" s="4"/>
      <c r="V823" s="4"/>
      <c r="W823" s="4"/>
      <c r="X823" s="4"/>
      <c r="Y823" s="4"/>
      <c r="Z823" s="4"/>
    </row>
    <row r="824">
      <c r="A824" s="51"/>
      <c r="B824" s="47"/>
      <c r="C824" s="47"/>
      <c r="D824" s="47"/>
      <c r="E824" s="4"/>
      <c r="F824" s="4"/>
      <c r="G824" s="4"/>
      <c r="H824" s="4"/>
      <c r="I824" s="4"/>
      <c r="J824" s="4"/>
      <c r="K824" s="4"/>
      <c r="L824" s="4"/>
      <c r="M824" s="4"/>
      <c r="N824" s="4"/>
      <c r="O824" s="4"/>
      <c r="P824" s="4"/>
      <c r="Q824" s="4"/>
      <c r="R824" s="4"/>
      <c r="S824" s="4"/>
      <c r="T824" s="4"/>
      <c r="U824" s="4"/>
      <c r="V824" s="4"/>
      <c r="W824" s="4"/>
      <c r="X824" s="4"/>
      <c r="Y824" s="4"/>
      <c r="Z824" s="4"/>
    </row>
    <row r="825">
      <c r="A825" s="51"/>
      <c r="B825" s="47"/>
      <c r="C825" s="47"/>
      <c r="D825" s="47"/>
      <c r="E825" s="4"/>
      <c r="F825" s="4"/>
      <c r="G825" s="4"/>
      <c r="H825" s="4"/>
      <c r="I825" s="4"/>
      <c r="J825" s="4"/>
      <c r="K825" s="4"/>
      <c r="L825" s="4"/>
      <c r="M825" s="4"/>
      <c r="N825" s="4"/>
      <c r="O825" s="4"/>
      <c r="P825" s="4"/>
      <c r="Q825" s="4"/>
      <c r="R825" s="4"/>
      <c r="S825" s="4"/>
      <c r="T825" s="4"/>
      <c r="U825" s="4"/>
      <c r="V825" s="4"/>
      <c r="W825" s="4"/>
      <c r="X825" s="4"/>
      <c r="Y825" s="4"/>
      <c r="Z825" s="4"/>
    </row>
    <row r="826">
      <c r="A826" s="51"/>
      <c r="B826" s="47"/>
      <c r="C826" s="47"/>
      <c r="D826" s="47"/>
      <c r="E826" s="4"/>
      <c r="F826" s="4"/>
      <c r="G826" s="4"/>
      <c r="H826" s="4"/>
      <c r="I826" s="4"/>
      <c r="J826" s="4"/>
      <c r="K826" s="4"/>
      <c r="L826" s="4"/>
      <c r="M826" s="4"/>
      <c r="N826" s="4"/>
      <c r="O826" s="4"/>
      <c r="P826" s="4"/>
      <c r="Q826" s="4"/>
      <c r="R826" s="4"/>
      <c r="S826" s="4"/>
      <c r="T826" s="4"/>
      <c r="U826" s="4"/>
      <c r="V826" s="4"/>
      <c r="W826" s="4"/>
      <c r="X826" s="4"/>
      <c r="Y826" s="4"/>
      <c r="Z826" s="4"/>
    </row>
    <row r="827">
      <c r="A827" s="51"/>
      <c r="B827" s="47"/>
      <c r="C827" s="47"/>
      <c r="D827" s="47"/>
      <c r="E827" s="4"/>
      <c r="F827" s="4"/>
      <c r="G827" s="4"/>
      <c r="H827" s="4"/>
      <c r="I827" s="4"/>
      <c r="J827" s="4"/>
      <c r="K827" s="4"/>
      <c r="L827" s="4"/>
      <c r="M827" s="4"/>
      <c r="N827" s="4"/>
      <c r="O827" s="4"/>
      <c r="P827" s="4"/>
      <c r="Q827" s="4"/>
      <c r="R827" s="4"/>
      <c r="S827" s="4"/>
      <c r="T827" s="4"/>
      <c r="U827" s="4"/>
      <c r="V827" s="4"/>
      <c r="W827" s="4"/>
      <c r="X827" s="4"/>
      <c r="Y827" s="4"/>
      <c r="Z827" s="4"/>
    </row>
    <row r="828">
      <c r="A828" s="51"/>
      <c r="B828" s="47"/>
      <c r="C828" s="47"/>
      <c r="D828" s="47"/>
      <c r="E828" s="4"/>
      <c r="F828" s="4"/>
      <c r="G828" s="4"/>
      <c r="H828" s="4"/>
      <c r="I828" s="4"/>
      <c r="J828" s="4"/>
      <c r="K828" s="4"/>
      <c r="L828" s="4"/>
      <c r="M828" s="4"/>
      <c r="N828" s="4"/>
      <c r="O828" s="4"/>
      <c r="P828" s="4"/>
      <c r="Q828" s="4"/>
      <c r="R828" s="4"/>
      <c r="S828" s="4"/>
      <c r="T828" s="4"/>
      <c r="U828" s="4"/>
      <c r="V828" s="4"/>
      <c r="W828" s="4"/>
      <c r="X828" s="4"/>
      <c r="Y828" s="4"/>
      <c r="Z828" s="4"/>
    </row>
    <row r="829">
      <c r="A829" s="51"/>
      <c r="B829" s="47"/>
      <c r="C829" s="47"/>
      <c r="D829" s="47"/>
      <c r="E829" s="4"/>
      <c r="F829" s="4"/>
      <c r="G829" s="4"/>
      <c r="H829" s="4"/>
      <c r="I829" s="4"/>
      <c r="J829" s="4"/>
      <c r="K829" s="4"/>
      <c r="L829" s="4"/>
      <c r="M829" s="4"/>
      <c r="N829" s="4"/>
      <c r="O829" s="4"/>
      <c r="P829" s="4"/>
      <c r="Q829" s="4"/>
      <c r="R829" s="4"/>
      <c r="S829" s="4"/>
      <c r="T829" s="4"/>
      <c r="U829" s="4"/>
      <c r="V829" s="4"/>
      <c r="W829" s="4"/>
      <c r="X829" s="4"/>
      <c r="Y829" s="4"/>
      <c r="Z829" s="4"/>
    </row>
    <row r="830">
      <c r="A830" s="51"/>
      <c r="B830" s="47"/>
      <c r="C830" s="47"/>
      <c r="D830" s="47"/>
      <c r="E830" s="4"/>
      <c r="F830" s="4"/>
      <c r="G830" s="4"/>
      <c r="H830" s="4"/>
      <c r="I830" s="4"/>
      <c r="J830" s="4"/>
      <c r="K830" s="4"/>
      <c r="L830" s="4"/>
      <c r="M830" s="4"/>
      <c r="N830" s="4"/>
      <c r="O830" s="4"/>
      <c r="P830" s="4"/>
      <c r="Q830" s="4"/>
      <c r="R830" s="4"/>
      <c r="S830" s="4"/>
      <c r="T830" s="4"/>
      <c r="U830" s="4"/>
      <c r="V830" s="4"/>
      <c r="W830" s="4"/>
      <c r="X830" s="4"/>
      <c r="Y830" s="4"/>
      <c r="Z830" s="4"/>
    </row>
    <row r="831">
      <c r="A831" s="51"/>
      <c r="B831" s="47"/>
      <c r="C831" s="47"/>
      <c r="D831" s="47"/>
      <c r="E831" s="4"/>
      <c r="F831" s="4"/>
      <c r="G831" s="4"/>
      <c r="H831" s="4"/>
      <c r="I831" s="4"/>
      <c r="J831" s="4"/>
      <c r="K831" s="4"/>
      <c r="L831" s="4"/>
      <c r="M831" s="4"/>
      <c r="N831" s="4"/>
      <c r="O831" s="4"/>
      <c r="P831" s="4"/>
      <c r="Q831" s="4"/>
      <c r="R831" s="4"/>
      <c r="S831" s="4"/>
      <c r="T831" s="4"/>
      <c r="U831" s="4"/>
      <c r="V831" s="4"/>
      <c r="W831" s="4"/>
      <c r="X831" s="4"/>
      <c r="Y831" s="4"/>
      <c r="Z831" s="4"/>
    </row>
    <row r="832">
      <c r="A832" s="51"/>
      <c r="B832" s="47"/>
      <c r="C832" s="47"/>
      <c r="D832" s="47"/>
      <c r="E832" s="4"/>
      <c r="F832" s="4"/>
      <c r="G832" s="4"/>
      <c r="H832" s="4"/>
      <c r="I832" s="4"/>
      <c r="J832" s="4"/>
      <c r="K832" s="4"/>
      <c r="L832" s="4"/>
      <c r="M832" s="4"/>
      <c r="N832" s="4"/>
      <c r="O832" s="4"/>
      <c r="P832" s="4"/>
      <c r="Q832" s="4"/>
      <c r="R832" s="4"/>
      <c r="S832" s="4"/>
      <c r="T832" s="4"/>
      <c r="U832" s="4"/>
      <c r="V832" s="4"/>
      <c r="W832" s="4"/>
      <c r="X832" s="4"/>
      <c r="Y832" s="4"/>
      <c r="Z832" s="4"/>
    </row>
    <row r="833">
      <c r="A833" s="51"/>
      <c r="B833" s="47"/>
      <c r="C833" s="47"/>
      <c r="D833" s="47"/>
      <c r="E833" s="4"/>
      <c r="F833" s="4"/>
      <c r="G833" s="4"/>
      <c r="H833" s="4"/>
      <c r="I833" s="4"/>
      <c r="J833" s="4"/>
      <c r="K833" s="4"/>
      <c r="L833" s="4"/>
      <c r="M833" s="4"/>
      <c r="N833" s="4"/>
      <c r="O833" s="4"/>
      <c r="P833" s="4"/>
      <c r="Q833" s="4"/>
      <c r="R833" s="4"/>
      <c r="S833" s="4"/>
      <c r="T833" s="4"/>
      <c r="U833" s="4"/>
      <c r="V833" s="4"/>
      <c r="W833" s="4"/>
      <c r="X833" s="4"/>
      <c r="Y833" s="4"/>
      <c r="Z833" s="4"/>
    </row>
    <row r="834">
      <c r="A834" s="51"/>
      <c r="B834" s="47"/>
      <c r="C834" s="47"/>
      <c r="D834" s="47"/>
      <c r="E834" s="4"/>
      <c r="F834" s="4"/>
      <c r="G834" s="4"/>
      <c r="H834" s="4"/>
      <c r="I834" s="4"/>
      <c r="J834" s="4"/>
      <c r="K834" s="4"/>
      <c r="L834" s="4"/>
      <c r="M834" s="4"/>
      <c r="N834" s="4"/>
      <c r="O834" s="4"/>
      <c r="P834" s="4"/>
      <c r="Q834" s="4"/>
      <c r="R834" s="4"/>
      <c r="S834" s="4"/>
      <c r="T834" s="4"/>
      <c r="U834" s="4"/>
      <c r="V834" s="4"/>
      <c r="W834" s="4"/>
      <c r="X834" s="4"/>
      <c r="Y834" s="4"/>
      <c r="Z834" s="4"/>
    </row>
    <row r="835">
      <c r="A835" s="51"/>
      <c r="B835" s="47"/>
      <c r="C835" s="47"/>
      <c r="D835" s="47"/>
      <c r="E835" s="4"/>
      <c r="F835" s="4"/>
      <c r="G835" s="4"/>
      <c r="H835" s="4"/>
      <c r="I835" s="4"/>
      <c r="J835" s="4"/>
      <c r="K835" s="4"/>
      <c r="L835" s="4"/>
      <c r="M835" s="4"/>
      <c r="N835" s="4"/>
      <c r="O835" s="4"/>
      <c r="P835" s="4"/>
      <c r="Q835" s="4"/>
      <c r="R835" s="4"/>
      <c r="S835" s="4"/>
      <c r="T835" s="4"/>
      <c r="U835" s="4"/>
      <c r="V835" s="4"/>
      <c r="W835" s="4"/>
      <c r="X835" s="4"/>
      <c r="Y835" s="4"/>
      <c r="Z835" s="4"/>
    </row>
    <row r="836">
      <c r="A836" s="51"/>
      <c r="B836" s="47"/>
      <c r="C836" s="47"/>
      <c r="D836" s="47"/>
      <c r="E836" s="4"/>
      <c r="F836" s="4"/>
      <c r="G836" s="4"/>
      <c r="H836" s="4"/>
      <c r="I836" s="4"/>
      <c r="J836" s="4"/>
      <c r="K836" s="4"/>
      <c r="L836" s="4"/>
      <c r="M836" s="4"/>
      <c r="N836" s="4"/>
      <c r="O836" s="4"/>
      <c r="P836" s="4"/>
      <c r="Q836" s="4"/>
      <c r="R836" s="4"/>
      <c r="S836" s="4"/>
      <c r="T836" s="4"/>
      <c r="U836" s="4"/>
      <c r="V836" s="4"/>
      <c r="W836" s="4"/>
      <c r="X836" s="4"/>
      <c r="Y836" s="4"/>
      <c r="Z836" s="4"/>
    </row>
    <row r="837">
      <c r="A837" s="51"/>
      <c r="B837" s="47"/>
      <c r="C837" s="47"/>
      <c r="D837" s="47"/>
      <c r="E837" s="4"/>
      <c r="F837" s="4"/>
      <c r="G837" s="4"/>
      <c r="H837" s="4"/>
      <c r="I837" s="4"/>
      <c r="J837" s="4"/>
      <c r="K837" s="4"/>
      <c r="L837" s="4"/>
      <c r="M837" s="4"/>
      <c r="N837" s="4"/>
      <c r="O837" s="4"/>
      <c r="P837" s="4"/>
      <c r="Q837" s="4"/>
      <c r="R837" s="4"/>
      <c r="S837" s="4"/>
      <c r="T837" s="4"/>
      <c r="U837" s="4"/>
      <c r="V837" s="4"/>
      <c r="W837" s="4"/>
      <c r="X837" s="4"/>
      <c r="Y837" s="4"/>
      <c r="Z837" s="4"/>
    </row>
    <row r="838">
      <c r="A838" s="51"/>
      <c r="B838" s="47"/>
      <c r="C838" s="47"/>
      <c r="D838" s="47"/>
      <c r="E838" s="4"/>
      <c r="F838" s="4"/>
      <c r="G838" s="4"/>
      <c r="H838" s="4"/>
      <c r="I838" s="4"/>
      <c r="J838" s="4"/>
      <c r="K838" s="4"/>
      <c r="L838" s="4"/>
      <c r="M838" s="4"/>
      <c r="N838" s="4"/>
      <c r="O838" s="4"/>
      <c r="P838" s="4"/>
      <c r="Q838" s="4"/>
      <c r="R838" s="4"/>
      <c r="S838" s="4"/>
      <c r="T838" s="4"/>
      <c r="U838" s="4"/>
      <c r="V838" s="4"/>
      <c r="W838" s="4"/>
      <c r="X838" s="4"/>
      <c r="Y838" s="4"/>
      <c r="Z838" s="4"/>
    </row>
    <row r="839">
      <c r="A839" s="51"/>
      <c r="B839" s="47"/>
      <c r="C839" s="47"/>
      <c r="D839" s="47"/>
      <c r="E839" s="4"/>
      <c r="F839" s="4"/>
      <c r="G839" s="4"/>
      <c r="H839" s="4"/>
      <c r="I839" s="4"/>
      <c r="J839" s="4"/>
      <c r="K839" s="4"/>
      <c r="L839" s="4"/>
      <c r="M839" s="4"/>
      <c r="N839" s="4"/>
      <c r="O839" s="4"/>
      <c r="P839" s="4"/>
      <c r="Q839" s="4"/>
      <c r="R839" s="4"/>
      <c r="S839" s="4"/>
      <c r="T839" s="4"/>
      <c r="U839" s="4"/>
      <c r="V839" s="4"/>
      <c r="W839" s="4"/>
      <c r="X839" s="4"/>
      <c r="Y839" s="4"/>
      <c r="Z839" s="4"/>
    </row>
    <row r="840">
      <c r="A840" s="51"/>
      <c r="B840" s="47"/>
      <c r="C840" s="47"/>
      <c r="D840" s="47"/>
      <c r="E840" s="4"/>
      <c r="F840" s="4"/>
      <c r="G840" s="4"/>
      <c r="H840" s="4"/>
      <c r="I840" s="4"/>
      <c r="J840" s="4"/>
      <c r="K840" s="4"/>
      <c r="L840" s="4"/>
      <c r="M840" s="4"/>
      <c r="N840" s="4"/>
      <c r="O840" s="4"/>
      <c r="P840" s="4"/>
      <c r="Q840" s="4"/>
      <c r="R840" s="4"/>
      <c r="S840" s="4"/>
      <c r="T840" s="4"/>
      <c r="U840" s="4"/>
      <c r="V840" s="4"/>
      <c r="W840" s="4"/>
      <c r="X840" s="4"/>
      <c r="Y840" s="4"/>
      <c r="Z840" s="4"/>
    </row>
    <row r="841">
      <c r="A841" s="51"/>
      <c r="B841" s="47"/>
      <c r="C841" s="47"/>
      <c r="D841" s="47"/>
      <c r="E841" s="4"/>
      <c r="F841" s="4"/>
      <c r="G841" s="4"/>
      <c r="H841" s="4"/>
      <c r="I841" s="4"/>
      <c r="J841" s="4"/>
      <c r="K841" s="4"/>
      <c r="L841" s="4"/>
      <c r="M841" s="4"/>
      <c r="N841" s="4"/>
      <c r="O841" s="4"/>
      <c r="P841" s="4"/>
      <c r="Q841" s="4"/>
      <c r="R841" s="4"/>
      <c r="S841" s="4"/>
      <c r="T841" s="4"/>
      <c r="U841" s="4"/>
      <c r="V841" s="4"/>
      <c r="W841" s="4"/>
      <c r="X841" s="4"/>
      <c r="Y841" s="4"/>
      <c r="Z841" s="4"/>
    </row>
    <row r="842">
      <c r="A842" s="51"/>
      <c r="B842" s="47"/>
      <c r="C842" s="47"/>
      <c r="D842" s="47"/>
      <c r="E842" s="4"/>
      <c r="F842" s="4"/>
      <c r="G842" s="4"/>
      <c r="H842" s="4"/>
      <c r="I842" s="4"/>
      <c r="J842" s="4"/>
      <c r="K842" s="4"/>
      <c r="L842" s="4"/>
      <c r="M842" s="4"/>
      <c r="N842" s="4"/>
      <c r="O842" s="4"/>
      <c r="P842" s="4"/>
      <c r="Q842" s="4"/>
      <c r="R842" s="4"/>
      <c r="S842" s="4"/>
      <c r="T842" s="4"/>
      <c r="U842" s="4"/>
      <c r="V842" s="4"/>
      <c r="W842" s="4"/>
      <c r="X842" s="4"/>
      <c r="Y842" s="4"/>
      <c r="Z842" s="4"/>
    </row>
    <row r="843">
      <c r="A843" s="51"/>
      <c r="B843" s="47"/>
      <c r="C843" s="47"/>
      <c r="D843" s="47"/>
      <c r="E843" s="4"/>
      <c r="F843" s="4"/>
      <c r="G843" s="4"/>
      <c r="H843" s="4"/>
      <c r="I843" s="4"/>
      <c r="J843" s="4"/>
      <c r="K843" s="4"/>
      <c r="L843" s="4"/>
      <c r="M843" s="4"/>
      <c r="N843" s="4"/>
      <c r="O843" s="4"/>
      <c r="P843" s="4"/>
      <c r="Q843" s="4"/>
      <c r="R843" s="4"/>
      <c r="S843" s="4"/>
      <c r="T843" s="4"/>
      <c r="U843" s="4"/>
      <c r="V843" s="4"/>
      <c r="W843" s="4"/>
      <c r="X843" s="4"/>
      <c r="Y843" s="4"/>
      <c r="Z843" s="4"/>
    </row>
    <row r="844">
      <c r="A844" s="51"/>
      <c r="B844" s="47"/>
      <c r="C844" s="47"/>
      <c r="D844" s="47"/>
      <c r="E844" s="4"/>
      <c r="F844" s="4"/>
      <c r="G844" s="4"/>
      <c r="H844" s="4"/>
      <c r="I844" s="4"/>
      <c r="J844" s="4"/>
      <c r="K844" s="4"/>
      <c r="L844" s="4"/>
      <c r="M844" s="4"/>
      <c r="N844" s="4"/>
      <c r="O844" s="4"/>
      <c r="P844" s="4"/>
      <c r="Q844" s="4"/>
      <c r="R844" s="4"/>
      <c r="S844" s="4"/>
      <c r="T844" s="4"/>
      <c r="U844" s="4"/>
      <c r="V844" s="4"/>
      <c r="W844" s="4"/>
      <c r="X844" s="4"/>
      <c r="Y844" s="4"/>
      <c r="Z844" s="4"/>
    </row>
    <row r="845">
      <c r="A845" s="51"/>
      <c r="B845" s="47"/>
      <c r="C845" s="47"/>
      <c r="D845" s="47"/>
      <c r="E845" s="4"/>
      <c r="F845" s="4"/>
      <c r="G845" s="4"/>
      <c r="H845" s="4"/>
      <c r="I845" s="4"/>
      <c r="J845" s="4"/>
      <c r="K845" s="4"/>
      <c r="L845" s="4"/>
      <c r="M845" s="4"/>
      <c r="N845" s="4"/>
      <c r="O845" s="4"/>
      <c r="P845" s="4"/>
      <c r="Q845" s="4"/>
      <c r="R845" s="4"/>
      <c r="S845" s="4"/>
      <c r="T845" s="4"/>
      <c r="U845" s="4"/>
      <c r="V845" s="4"/>
      <c r="W845" s="4"/>
      <c r="X845" s="4"/>
      <c r="Y845" s="4"/>
      <c r="Z845" s="4"/>
    </row>
    <row r="846">
      <c r="A846" s="51"/>
      <c r="B846" s="47"/>
      <c r="C846" s="47"/>
      <c r="D846" s="47"/>
      <c r="E846" s="4"/>
      <c r="F846" s="4"/>
      <c r="G846" s="4"/>
      <c r="H846" s="4"/>
      <c r="I846" s="4"/>
      <c r="J846" s="4"/>
      <c r="K846" s="4"/>
      <c r="L846" s="4"/>
      <c r="M846" s="4"/>
      <c r="N846" s="4"/>
      <c r="O846" s="4"/>
      <c r="P846" s="4"/>
      <c r="Q846" s="4"/>
      <c r="R846" s="4"/>
      <c r="S846" s="4"/>
      <c r="T846" s="4"/>
      <c r="U846" s="4"/>
      <c r="V846" s="4"/>
      <c r="W846" s="4"/>
      <c r="X846" s="4"/>
      <c r="Y846" s="4"/>
      <c r="Z846" s="4"/>
    </row>
    <row r="847">
      <c r="A847" s="51"/>
      <c r="B847" s="47"/>
      <c r="C847" s="47"/>
      <c r="D847" s="47"/>
      <c r="E847" s="4"/>
      <c r="F847" s="4"/>
      <c r="G847" s="4"/>
      <c r="H847" s="4"/>
      <c r="I847" s="4"/>
      <c r="J847" s="4"/>
      <c r="K847" s="4"/>
      <c r="L847" s="4"/>
      <c r="M847" s="4"/>
      <c r="N847" s="4"/>
      <c r="O847" s="4"/>
      <c r="P847" s="4"/>
      <c r="Q847" s="4"/>
      <c r="R847" s="4"/>
      <c r="S847" s="4"/>
      <c r="T847" s="4"/>
      <c r="U847" s="4"/>
      <c r="V847" s="4"/>
      <c r="W847" s="4"/>
      <c r="X847" s="4"/>
      <c r="Y847" s="4"/>
      <c r="Z847" s="4"/>
    </row>
    <row r="848">
      <c r="A848" s="51"/>
      <c r="B848" s="47"/>
      <c r="C848" s="47"/>
      <c r="D848" s="47"/>
      <c r="E848" s="4"/>
      <c r="F848" s="4"/>
      <c r="G848" s="4"/>
      <c r="H848" s="4"/>
      <c r="I848" s="4"/>
      <c r="J848" s="4"/>
      <c r="K848" s="4"/>
      <c r="L848" s="4"/>
      <c r="M848" s="4"/>
      <c r="N848" s="4"/>
      <c r="O848" s="4"/>
      <c r="P848" s="4"/>
      <c r="Q848" s="4"/>
      <c r="R848" s="4"/>
      <c r="S848" s="4"/>
      <c r="T848" s="4"/>
      <c r="U848" s="4"/>
      <c r="V848" s="4"/>
      <c r="W848" s="4"/>
      <c r="X848" s="4"/>
      <c r="Y848" s="4"/>
      <c r="Z848" s="4"/>
    </row>
    <row r="849">
      <c r="A849" s="51"/>
      <c r="B849" s="47"/>
      <c r="C849" s="47"/>
      <c r="D849" s="47"/>
      <c r="E849" s="4"/>
      <c r="F849" s="4"/>
      <c r="G849" s="4"/>
      <c r="H849" s="4"/>
      <c r="I849" s="4"/>
      <c r="J849" s="4"/>
      <c r="K849" s="4"/>
      <c r="L849" s="4"/>
      <c r="M849" s="4"/>
      <c r="N849" s="4"/>
      <c r="O849" s="4"/>
      <c r="P849" s="4"/>
      <c r="Q849" s="4"/>
      <c r="R849" s="4"/>
      <c r="S849" s="4"/>
      <c r="T849" s="4"/>
      <c r="U849" s="4"/>
      <c r="V849" s="4"/>
      <c r="W849" s="4"/>
      <c r="X849" s="4"/>
      <c r="Y849" s="4"/>
      <c r="Z849" s="4"/>
    </row>
    <row r="850">
      <c r="A850" s="51"/>
      <c r="B850" s="47"/>
      <c r="C850" s="47"/>
      <c r="D850" s="47"/>
      <c r="E850" s="4"/>
      <c r="F850" s="4"/>
      <c r="G850" s="4"/>
      <c r="H850" s="4"/>
      <c r="I850" s="4"/>
      <c r="J850" s="4"/>
      <c r="K850" s="4"/>
      <c r="L850" s="4"/>
      <c r="M850" s="4"/>
      <c r="N850" s="4"/>
      <c r="O850" s="4"/>
      <c r="P850" s="4"/>
      <c r="Q850" s="4"/>
      <c r="R850" s="4"/>
      <c r="S850" s="4"/>
      <c r="T850" s="4"/>
      <c r="U850" s="4"/>
      <c r="V850" s="4"/>
      <c r="W850" s="4"/>
      <c r="X850" s="4"/>
      <c r="Y850" s="4"/>
      <c r="Z850" s="4"/>
    </row>
    <row r="851">
      <c r="A851" s="51"/>
      <c r="B851" s="47"/>
      <c r="C851" s="47"/>
      <c r="D851" s="47"/>
      <c r="E851" s="4"/>
      <c r="F851" s="4"/>
      <c r="G851" s="4"/>
      <c r="H851" s="4"/>
      <c r="I851" s="4"/>
      <c r="J851" s="4"/>
      <c r="K851" s="4"/>
      <c r="L851" s="4"/>
      <c r="M851" s="4"/>
      <c r="N851" s="4"/>
      <c r="O851" s="4"/>
      <c r="P851" s="4"/>
      <c r="Q851" s="4"/>
      <c r="R851" s="4"/>
      <c r="S851" s="4"/>
      <c r="T851" s="4"/>
      <c r="U851" s="4"/>
      <c r="V851" s="4"/>
      <c r="W851" s="4"/>
      <c r="X851" s="4"/>
      <c r="Y851" s="4"/>
      <c r="Z851" s="4"/>
    </row>
    <row r="852">
      <c r="A852" s="51"/>
      <c r="B852" s="47"/>
      <c r="C852" s="47"/>
      <c r="D852" s="47"/>
      <c r="E852" s="4"/>
      <c r="F852" s="4"/>
      <c r="G852" s="4"/>
      <c r="H852" s="4"/>
      <c r="I852" s="4"/>
      <c r="J852" s="4"/>
      <c r="K852" s="4"/>
      <c r="L852" s="4"/>
      <c r="M852" s="4"/>
      <c r="N852" s="4"/>
      <c r="O852" s="4"/>
      <c r="P852" s="4"/>
      <c r="Q852" s="4"/>
      <c r="R852" s="4"/>
      <c r="S852" s="4"/>
      <c r="T852" s="4"/>
      <c r="U852" s="4"/>
      <c r="V852" s="4"/>
      <c r="W852" s="4"/>
      <c r="X852" s="4"/>
      <c r="Y852" s="4"/>
      <c r="Z852" s="4"/>
    </row>
    <row r="853">
      <c r="A853" s="51"/>
      <c r="B853" s="47"/>
      <c r="C853" s="47"/>
      <c r="D853" s="47"/>
      <c r="E853" s="4"/>
      <c r="F853" s="4"/>
      <c r="G853" s="4"/>
      <c r="H853" s="4"/>
      <c r="I853" s="4"/>
      <c r="J853" s="4"/>
      <c r="K853" s="4"/>
      <c r="L853" s="4"/>
      <c r="M853" s="4"/>
      <c r="N853" s="4"/>
      <c r="O853" s="4"/>
      <c r="P853" s="4"/>
      <c r="Q853" s="4"/>
      <c r="R853" s="4"/>
      <c r="S853" s="4"/>
      <c r="T853" s="4"/>
      <c r="U853" s="4"/>
      <c r="V853" s="4"/>
      <c r="W853" s="4"/>
      <c r="X853" s="4"/>
      <c r="Y853" s="4"/>
      <c r="Z853" s="4"/>
    </row>
    <row r="854">
      <c r="A854" s="51"/>
      <c r="B854" s="47"/>
      <c r="C854" s="47"/>
      <c r="D854" s="47"/>
      <c r="E854" s="4"/>
      <c r="F854" s="4"/>
      <c r="G854" s="4"/>
      <c r="H854" s="4"/>
      <c r="I854" s="4"/>
      <c r="J854" s="4"/>
      <c r="K854" s="4"/>
      <c r="L854" s="4"/>
      <c r="M854" s="4"/>
      <c r="N854" s="4"/>
      <c r="O854" s="4"/>
      <c r="P854" s="4"/>
      <c r="Q854" s="4"/>
      <c r="R854" s="4"/>
      <c r="S854" s="4"/>
      <c r="T854" s="4"/>
      <c r="U854" s="4"/>
      <c r="V854" s="4"/>
      <c r="W854" s="4"/>
      <c r="X854" s="4"/>
      <c r="Y854" s="4"/>
      <c r="Z854" s="4"/>
    </row>
    <row r="855">
      <c r="A855" s="51"/>
      <c r="B855" s="47"/>
      <c r="C855" s="47"/>
      <c r="D855" s="47"/>
      <c r="E855" s="4"/>
      <c r="F855" s="4"/>
      <c r="G855" s="4"/>
      <c r="H855" s="4"/>
      <c r="I855" s="4"/>
      <c r="J855" s="4"/>
      <c r="K855" s="4"/>
      <c r="L855" s="4"/>
      <c r="M855" s="4"/>
      <c r="N855" s="4"/>
      <c r="O855" s="4"/>
      <c r="P855" s="4"/>
      <c r="Q855" s="4"/>
      <c r="R855" s="4"/>
      <c r="S855" s="4"/>
      <c r="T855" s="4"/>
      <c r="U855" s="4"/>
      <c r="V855" s="4"/>
      <c r="W855" s="4"/>
      <c r="X855" s="4"/>
      <c r="Y855" s="4"/>
      <c r="Z855" s="4"/>
    </row>
    <row r="856">
      <c r="A856" s="51"/>
      <c r="B856" s="47"/>
      <c r="C856" s="47"/>
      <c r="D856" s="47"/>
      <c r="E856" s="4"/>
      <c r="F856" s="4"/>
      <c r="G856" s="4"/>
      <c r="H856" s="4"/>
      <c r="I856" s="4"/>
      <c r="J856" s="4"/>
      <c r="K856" s="4"/>
      <c r="L856" s="4"/>
      <c r="M856" s="4"/>
      <c r="N856" s="4"/>
      <c r="O856" s="4"/>
      <c r="P856" s="4"/>
      <c r="Q856" s="4"/>
      <c r="R856" s="4"/>
      <c r="S856" s="4"/>
      <c r="T856" s="4"/>
      <c r="U856" s="4"/>
      <c r="V856" s="4"/>
      <c r="W856" s="4"/>
      <c r="X856" s="4"/>
      <c r="Y856" s="4"/>
      <c r="Z856" s="4"/>
    </row>
    <row r="857">
      <c r="A857" s="51"/>
      <c r="B857" s="47"/>
      <c r="C857" s="47"/>
      <c r="D857" s="47"/>
      <c r="E857" s="4"/>
      <c r="F857" s="4"/>
      <c r="G857" s="4"/>
      <c r="H857" s="4"/>
      <c r="I857" s="4"/>
      <c r="J857" s="4"/>
      <c r="K857" s="4"/>
      <c r="L857" s="4"/>
      <c r="M857" s="4"/>
      <c r="N857" s="4"/>
      <c r="O857" s="4"/>
      <c r="P857" s="4"/>
      <c r="Q857" s="4"/>
      <c r="R857" s="4"/>
      <c r="S857" s="4"/>
      <c r="T857" s="4"/>
      <c r="U857" s="4"/>
      <c r="V857" s="4"/>
      <c r="W857" s="4"/>
      <c r="X857" s="4"/>
      <c r="Y857" s="4"/>
      <c r="Z857" s="4"/>
    </row>
    <row r="858">
      <c r="A858" s="51"/>
      <c r="B858" s="47"/>
      <c r="C858" s="47"/>
      <c r="D858" s="47"/>
      <c r="E858" s="4"/>
      <c r="F858" s="4"/>
      <c r="G858" s="4"/>
      <c r="H858" s="4"/>
      <c r="I858" s="4"/>
      <c r="J858" s="4"/>
      <c r="K858" s="4"/>
      <c r="L858" s="4"/>
      <c r="M858" s="4"/>
      <c r="N858" s="4"/>
      <c r="O858" s="4"/>
      <c r="P858" s="4"/>
      <c r="Q858" s="4"/>
      <c r="R858" s="4"/>
      <c r="S858" s="4"/>
      <c r="T858" s="4"/>
      <c r="U858" s="4"/>
      <c r="V858" s="4"/>
      <c r="W858" s="4"/>
      <c r="X858" s="4"/>
      <c r="Y858" s="4"/>
      <c r="Z858" s="4"/>
    </row>
    <row r="859">
      <c r="A859" s="51"/>
      <c r="B859" s="47"/>
      <c r="C859" s="47"/>
      <c r="D859" s="47"/>
      <c r="E859" s="4"/>
      <c r="F859" s="4"/>
      <c r="G859" s="4"/>
      <c r="H859" s="4"/>
      <c r="I859" s="4"/>
      <c r="J859" s="4"/>
      <c r="K859" s="4"/>
      <c r="L859" s="4"/>
      <c r="M859" s="4"/>
      <c r="N859" s="4"/>
      <c r="O859" s="4"/>
      <c r="P859" s="4"/>
      <c r="Q859" s="4"/>
      <c r="R859" s="4"/>
      <c r="S859" s="4"/>
      <c r="T859" s="4"/>
      <c r="U859" s="4"/>
      <c r="V859" s="4"/>
      <c r="W859" s="4"/>
      <c r="X859" s="4"/>
      <c r="Y859" s="4"/>
      <c r="Z859" s="4"/>
    </row>
    <row r="860">
      <c r="A860" s="51"/>
      <c r="B860" s="47"/>
      <c r="C860" s="47"/>
      <c r="D860" s="47"/>
      <c r="E860" s="4"/>
      <c r="F860" s="4"/>
      <c r="G860" s="4"/>
      <c r="H860" s="4"/>
      <c r="I860" s="4"/>
      <c r="J860" s="4"/>
      <c r="K860" s="4"/>
      <c r="L860" s="4"/>
      <c r="M860" s="4"/>
      <c r="N860" s="4"/>
      <c r="O860" s="4"/>
      <c r="P860" s="4"/>
      <c r="Q860" s="4"/>
      <c r="R860" s="4"/>
      <c r="S860" s="4"/>
      <c r="T860" s="4"/>
      <c r="U860" s="4"/>
      <c r="V860" s="4"/>
      <c r="W860" s="4"/>
      <c r="X860" s="4"/>
      <c r="Y860" s="4"/>
      <c r="Z860" s="4"/>
    </row>
    <row r="861">
      <c r="A861" s="51"/>
      <c r="B861" s="47"/>
      <c r="C861" s="47"/>
      <c r="D861" s="47"/>
      <c r="E861" s="4"/>
      <c r="F861" s="4"/>
      <c r="G861" s="4"/>
      <c r="H861" s="4"/>
      <c r="I861" s="4"/>
      <c r="J861" s="4"/>
      <c r="K861" s="4"/>
      <c r="L861" s="4"/>
      <c r="M861" s="4"/>
      <c r="N861" s="4"/>
      <c r="O861" s="4"/>
      <c r="P861" s="4"/>
      <c r="Q861" s="4"/>
      <c r="R861" s="4"/>
      <c r="S861" s="4"/>
      <c r="T861" s="4"/>
      <c r="U861" s="4"/>
      <c r="V861" s="4"/>
      <c r="W861" s="4"/>
      <c r="X861" s="4"/>
      <c r="Y861" s="4"/>
      <c r="Z861" s="4"/>
    </row>
    <row r="862">
      <c r="A862" s="51"/>
      <c r="B862" s="47"/>
      <c r="C862" s="47"/>
      <c r="D862" s="47"/>
      <c r="E862" s="4"/>
      <c r="F862" s="4"/>
      <c r="G862" s="4"/>
      <c r="H862" s="4"/>
      <c r="I862" s="4"/>
      <c r="J862" s="4"/>
      <c r="K862" s="4"/>
      <c r="L862" s="4"/>
      <c r="M862" s="4"/>
      <c r="N862" s="4"/>
      <c r="O862" s="4"/>
      <c r="P862" s="4"/>
      <c r="Q862" s="4"/>
      <c r="R862" s="4"/>
      <c r="S862" s="4"/>
      <c r="T862" s="4"/>
      <c r="U862" s="4"/>
      <c r="V862" s="4"/>
      <c r="W862" s="4"/>
      <c r="X862" s="4"/>
      <c r="Y862" s="4"/>
      <c r="Z862" s="4"/>
    </row>
    <row r="863">
      <c r="A863" s="51"/>
      <c r="B863" s="47"/>
      <c r="C863" s="47"/>
      <c r="D863" s="47"/>
      <c r="E863" s="4"/>
      <c r="F863" s="4"/>
      <c r="G863" s="4"/>
      <c r="H863" s="4"/>
      <c r="I863" s="4"/>
      <c r="J863" s="4"/>
      <c r="K863" s="4"/>
      <c r="L863" s="4"/>
      <c r="M863" s="4"/>
      <c r="N863" s="4"/>
      <c r="O863" s="4"/>
      <c r="P863" s="4"/>
      <c r="Q863" s="4"/>
      <c r="R863" s="4"/>
      <c r="S863" s="4"/>
      <c r="T863" s="4"/>
      <c r="U863" s="4"/>
      <c r="V863" s="4"/>
      <c r="W863" s="4"/>
      <c r="X863" s="4"/>
      <c r="Y863" s="4"/>
      <c r="Z863" s="4"/>
    </row>
    <row r="864">
      <c r="A864" s="51"/>
      <c r="B864" s="47"/>
      <c r="C864" s="47"/>
      <c r="D864" s="47"/>
      <c r="E864" s="4"/>
      <c r="F864" s="4"/>
      <c r="G864" s="4"/>
      <c r="H864" s="4"/>
      <c r="I864" s="4"/>
      <c r="J864" s="4"/>
      <c r="K864" s="4"/>
      <c r="L864" s="4"/>
      <c r="M864" s="4"/>
      <c r="N864" s="4"/>
      <c r="O864" s="4"/>
      <c r="P864" s="4"/>
      <c r="Q864" s="4"/>
      <c r="R864" s="4"/>
      <c r="S864" s="4"/>
      <c r="T864" s="4"/>
      <c r="U864" s="4"/>
      <c r="V864" s="4"/>
      <c r="W864" s="4"/>
      <c r="X864" s="4"/>
      <c r="Y864" s="4"/>
      <c r="Z864" s="4"/>
    </row>
    <row r="865">
      <c r="A865" s="51"/>
      <c r="B865" s="47"/>
      <c r="C865" s="47"/>
      <c r="D865" s="47"/>
      <c r="E865" s="4"/>
      <c r="F865" s="4"/>
      <c r="G865" s="4"/>
      <c r="H865" s="4"/>
      <c r="I865" s="4"/>
      <c r="J865" s="4"/>
      <c r="K865" s="4"/>
      <c r="L865" s="4"/>
      <c r="M865" s="4"/>
      <c r="N865" s="4"/>
      <c r="O865" s="4"/>
      <c r="P865" s="4"/>
      <c r="Q865" s="4"/>
      <c r="R865" s="4"/>
      <c r="S865" s="4"/>
      <c r="T865" s="4"/>
      <c r="U865" s="4"/>
      <c r="V865" s="4"/>
      <c r="W865" s="4"/>
      <c r="X865" s="4"/>
      <c r="Y865" s="4"/>
      <c r="Z865" s="4"/>
    </row>
    <row r="866">
      <c r="A866" s="51"/>
      <c r="B866" s="47"/>
      <c r="C866" s="47"/>
      <c r="D866" s="47"/>
      <c r="E866" s="4"/>
      <c r="F866" s="4"/>
      <c r="G866" s="4"/>
      <c r="H866" s="4"/>
      <c r="I866" s="4"/>
      <c r="J866" s="4"/>
      <c r="K866" s="4"/>
      <c r="L866" s="4"/>
      <c r="M866" s="4"/>
      <c r="N866" s="4"/>
      <c r="O866" s="4"/>
      <c r="P866" s="4"/>
      <c r="Q866" s="4"/>
      <c r="R866" s="4"/>
      <c r="S866" s="4"/>
      <c r="T866" s="4"/>
      <c r="U866" s="4"/>
      <c r="V866" s="4"/>
      <c r="W866" s="4"/>
      <c r="X866" s="4"/>
      <c r="Y866" s="4"/>
      <c r="Z866" s="4"/>
    </row>
    <row r="867">
      <c r="A867" s="51"/>
      <c r="B867" s="47"/>
      <c r="C867" s="47"/>
      <c r="D867" s="47"/>
      <c r="E867" s="4"/>
      <c r="F867" s="4"/>
      <c r="G867" s="4"/>
      <c r="H867" s="4"/>
      <c r="I867" s="4"/>
      <c r="J867" s="4"/>
      <c r="K867" s="4"/>
      <c r="L867" s="4"/>
      <c r="M867" s="4"/>
      <c r="N867" s="4"/>
      <c r="O867" s="4"/>
      <c r="P867" s="4"/>
      <c r="Q867" s="4"/>
      <c r="R867" s="4"/>
      <c r="S867" s="4"/>
      <c r="T867" s="4"/>
      <c r="U867" s="4"/>
      <c r="V867" s="4"/>
      <c r="W867" s="4"/>
      <c r="X867" s="4"/>
      <c r="Y867" s="4"/>
      <c r="Z867" s="4"/>
    </row>
    <row r="868">
      <c r="A868" s="51"/>
      <c r="B868" s="47"/>
      <c r="C868" s="47"/>
      <c r="D868" s="47"/>
      <c r="E868" s="4"/>
      <c r="F868" s="4"/>
      <c r="G868" s="4"/>
      <c r="H868" s="4"/>
      <c r="I868" s="4"/>
      <c r="J868" s="4"/>
      <c r="K868" s="4"/>
      <c r="L868" s="4"/>
      <c r="M868" s="4"/>
      <c r="N868" s="4"/>
      <c r="O868" s="4"/>
      <c r="P868" s="4"/>
      <c r="Q868" s="4"/>
      <c r="R868" s="4"/>
      <c r="S868" s="4"/>
      <c r="T868" s="4"/>
      <c r="U868" s="4"/>
      <c r="V868" s="4"/>
      <c r="W868" s="4"/>
      <c r="X868" s="4"/>
      <c r="Y868" s="4"/>
      <c r="Z868" s="4"/>
    </row>
    <row r="869">
      <c r="A869" s="51"/>
      <c r="B869" s="47"/>
      <c r="C869" s="47"/>
      <c r="D869" s="47"/>
      <c r="E869" s="4"/>
      <c r="F869" s="4"/>
      <c r="G869" s="4"/>
      <c r="H869" s="4"/>
      <c r="I869" s="4"/>
      <c r="J869" s="4"/>
      <c r="K869" s="4"/>
      <c r="L869" s="4"/>
      <c r="M869" s="4"/>
      <c r="N869" s="4"/>
      <c r="O869" s="4"/>
      <c r="P869" s="4"/>
      <c r="Q869" s="4"/>
      <c r="R869" s="4"/>
      <c r="S869" s="4"/>
      <c r="T869" s="4"/>
      <c r="U869" s="4"/>
      <c r="V869" s="4"/>
      <c r="W869" s="4"/>
      <c r="X869" s="4"/>
      <c r="Y869" s="4"/>
      <c r="Z869" s="4"/>
    </row>
    <row r="870">
      <c r="A870" s="51"/>
      <c r="B870" s="47"/>
      <c r="C870" s="47"/>
      <c r="D870" s="47"/>
      <c r="E870" s="4"/>
      <c r="F870" s="4"/>
      <c r="G870" s="4"/>
      <c r="H870" s="4"/>
      <c r="I870" s="4"/>
      <c r="J870" s="4"/>
      <c r="K870" s="4"/>
      <c r="L870" s="4"/>
      <c r="M870" s="4"/>
      <c r="N870" s="4"/>
      <c r="O870" s="4"/>
      <c r="P870" s="4"/>
      <c r="Q870" s="4"/>
      <c r="R870" s="4"/>
      <c r="S870" s="4"/>
      <c r="T870" s="4"/>
      <c r="U870" s="4"/>
      <c r="V870" s="4"/>
      <c r="W870" s="4"/>
      <c r="X870" s="4"/>
      <c r="Y870" s="4"/>
      <c r="Z870" s="4"/>
    </row>
    <row r="871">
      <c r="A871" s="51"/>
      <c r="B871" s="47"/>
      <c r="C871" s="47"/>
      <c r="D871" s="47"/>
      <c r="E871" s="4"/>
      <c r="F871" s="4"/>
      <c r="G871" s="4"/>
      <c r="H871" s="4"/>
      <c r="I871" s="4"/>
      <c r="J871" s="4"/>
      <c r="K871" s="4"/>
      <c r="L871" s="4"/>
      <c r="M871" s="4"/>
      <c r="N871" s="4"/>
      <c r="O871" s="4"/>
      <c r="P871" s="4"/>
      <c r="Q871" s="4"/>
      <c r="R871" s="4"/>
      <c r="S871" s="4"/>
      <c r="T871" s="4"/>
      <c r="U871" s="4"/>
      <c r="V871" s="4"/>
      <c r="W871" s="4"/>
      <c r="X871" s="4"/>
      <c r="Y871" s="4"/>
      <c r="Z871" s="4"/>
    </row>
    <row r="872">
      <c r="A872" s="51"/>
      <c r="B872" s="47"/>
      <c r="C872" s="47"/>
      <c r="D872" s="47"/>
      <c r="E872" s="4"/>
      <c r="F872" s="4"/>
      <c r="G872" s="4"/>
      <c r="H872" s="4"/>
      <c r="I872" s="4"/>
      <c r="J872" s="4"/>
      <c r="K872" s="4"/>
      <c r="L872" s="4"/>
      <c r="M872" s="4"/>
      <c r="N872" s="4"/>
      <c r="O872" s="4"/>
      <c r="P872" s="4"/>
      <c r="Q872" s="4"/>
      <c r="R872" s="4"/>
      <c r="S872" s="4"/>
      <c r="T872" s="4"/>
      <c r="U872" s="4"/>
      <c r="V872" s="4"/>
      <c r="W872" s="4"/>
      <c r="X872" s="4"/>
      <c r="Y872" s="4"/>
      <c r="Z872" s="4"/>
    </row>
    <row r="873">
      <c r="A873" s="51"/>
      <c r="B873" s="47"/>
      <c r="C873" s="47"/>
      <c r="D873" s="47"/>
      <c r="E873" s="4"/>
      <c r="F873" s="4"/>
      <c r="G873" s="4"/>
      <c r="H873" s="4"/>
      <c r="I873" s="4"/>
      <c r="J873" s="4"/>
      <c r="K873" s="4"/>
      <c r="L873" s="4"/>
      <c r="M873" s="4"/>
      <c r="N873" s="4"/>
      <c r="O873" s="4"/>
      <c r="P873" s="4"/>
      <c r="Q873" s="4"/>
      <c r="R873" s="4"/>
      <c r="S873" s="4"/>
      <c r="T873" s="4"/>
      <c r="U873" s="4"/>
      <c r="V873" s="4"/>
      <c r="W873" s="4"/>
      <c r="X873" s="4"/>
      <c r="Y873" s="4"/>
      <c r="Z873" s="4"/>
    </row>
    <row r="874">
      <c r="A874" s="51"/>
      <c r="B874" s="47"/>
      <c r="C874" s="47"/>
      <c r="D874" s="47"/>
      <c r="E874" s="4"/>
      <c r="F874" s="4"/>
      <c r="G874" s="4"/>
      <c r="H874" s="4"/>
      <c r="I874" s="4"/>
      <c r="J874" s="4"/>
      <c r="K874" s="4"/>
      <c r="L874" s="4"/>
      <c r="M874" s="4"/>
      <c r="N874" s="4"/>
      <c r="O874" s="4"/>
      <c r="P874" s="4"/>
      <c r="Q874" s="4"/>
      <c r="R874" s="4"/>
      <c r="S874" s="4"/>
      <c r="T874" s="4"/>
      <c r="U874" s="4"/>
      <c r="V874" s="4"/>
      <c r="W874" s="4"/>
      <c r="X874" s="4"/>
      <c r="Y874" s="4"/>
      <c r="Z874" s="4"/>
    </row>
    <row r="875">
      <c r="A875" s="51"/>
      <c r="B875" s="47"/>
      <c r="C875" s="47"/>
      <c r="D875" s="47"/>
      <c r="E875" s="4"/>
      <c r="F875" s="4"/>
      <c r="G875" s="4"/>
      <c r="H875" s="4"/>
      <c r="I875" s="4"/>
      <c r="J875" s="4"/>
      <c r="K875" s="4"/>
      <c r="L875" s="4"/>
      <c r="M875" s="4"/>
      <c r="N875" s="4"/>
      <c r="O875" s="4"/>
      <c r="P875" s="4"/>
      <c r="Q875" s="4"/>
      <c r="R875" s="4"/>
      <c r="S875" s="4"/>
      <c r="T875" s="4"/>
      <c r="U875" s="4"/>
      <c r="V875" s="4"/>
      <c r="W875" s="4"/>
      <c r="X875" s="4"/>
      <c r="Y875" s="4"/>
      <c r="Z875" s="4"/>
    </row>
    <row r="876">
      <c r="A876" s="51"/>
      <c r="B876" s="47"/>
      <c r="C876" s="47"/>
      <c r="D876" s="47"/>
      <c r="E876" s="4"/>
      <c r="F876" s="4"/>
      <c r="G876" s="4"/>
      <c r="H876" s="4"/>
      <c r="I876" s="4"/>
      <c r="J876" s="4"/>
      <c r="K876" s="4"/>
      <c r="L876" s="4"/>
      <c r="M876" s="4"/>
      <c r="N876" s="4"/>
      <c r="O876" s="4"/>
      <c r="P876" s="4"/>
      <c r="Q876" s="4"/>
      <c r="R876" s="4"/>
      <c r="S876" s="4"/>
      <c r="T876" s="4"/>
      <c r="U876" s="4"/>
      <c r="V876" s="4"/>
      <c r="W876" s="4"/>
      <c r="X876" s="4"/>
      <c r="Y876" s="4"/>
      <c r="Z876" s="4"/>
    </row>
    <row r="877">
      <c r="A877" s="51"/>
      <c r="B877" s="47"/>
      <c r="C877" s="47"/>
      <c r="D877" s="47"/>
      <c r="E877" s="4"/>
      <c r="F877" s="4"/>
      <c r="G877" s="4"/>
      <c r="H877" s="4"/>
      <c r="I877" s="4"/>
      <c r="J877" s="4"/>
      <c r="K877" s="4"/>
      <c r="L877" s="4"/>
      <c r="M877" s="4"/>
      <c r="N877" s="4"/>
      <c r="O877" s="4"/>
      <c r="P877" s="4"/>
      <c r="Q877" s="4"/>
      <c r="R877" s="4"/>
      <c r="S877" s="4"/>
      <c r="T877" s="4"/>
      <c r="U877" s="4"/>
      <c r="V877" s="4"/>
      <c r="W877" s="4"/>
      <c r="X877" s="4"/>
      <c r="Y877" s="4"/>
      <c r="Z877" s="4"/>
    </row>
    <row r="878">
      <c r="A878" s="51"/>
      <c r="B878" s="47"/>
      <c r="C878" s="47"/>
      <c r="D878" s="47"/>
      <c r="E878" s="4"/>
      <c r="F878" s="4"/>
      <c r="G878" s="4"/>
      <c r="H878" s="4"/>
      <c r="I878" s="4"/>
      <c r="J878" s="4"/>
      <c r="K878" s="4"/>
      <c r="L878" s="4"/>
      <c r="M878" s="4"/>
      <c r="N878" s="4"/>
      <c r="O878" s="4"/>
      <c r="P878" s="4"/>
      <c r="Q878" s="4"/>
      <c r="R878" s="4"/>
      <c r="S878" s="4"/>
      <c r="T878" s="4"/>
      <c r="U878" s="4"/>
      <c r="V878" s="4"/>
      <c r="W878" s="4"/>
      <c r="X878" s="4"/>
      <c r="Y878" s="4"/>
      <c r="Z878" s="4"/>
    </row>
    <row r="879">
      <c r="A879" s="51"/>
      <c r="B879" s="47"/>
      <c r="C879" s="47"/>
      <c r="D879" s="47"/>
      <c r="E879" s="4"/>
      <c r="F879" s="4"/>
      <c r="G879" s="4"/>
      <c r="H879" s="4"/>
      <c r="I879" s="4"/>
      <c r="J879" s="4"/>
      <c r="K879" s="4"/>
      <c r="L879" s="4"/>
      <c r="M879" s="4"/>
      <c r="N879" s="4"/>
      <c r="O879" s="4"/>
      <c r="P879" s="4"/>
      <c r="Q879" s="4"/>
      <c r="R879" s="4"/>
      <c r="S879" s="4"/>
      <c r="T879" s="4"/>
      <c r="U879" s="4"/>
      <c r="V879" s="4"/>
      <c r="W879" s="4"/>
      <c r="X879" s="4"/>
      <c r="Y879" s="4"/>
      <c r="Z879" s="4"/>
    </row>
    <row r="880">
      <c r="A880" s="51"/>
      <c r="B880" s="47"/>
      <c r="C880" s="47"/>
      <c r="D880" s="47"/>
      <c r="E880" s="4"/>
      <c r="F880" s="4"/>
      <c r="G880" s="4"/>
      <c r="H880" s="4"/>
      <c r="I880" s="4"/>
      <c r="J880" s="4"/>
      <c r="K880" s="4"/>
      <c r="L880" s="4"/>
      <c r="M880" s="4"/>
      <c r="N880" s="4"/>
      <c r="O880" s="4"/>
      <c r="P880" s="4"/>
      <c r="Q880" s="4"/>
      <c r="R880" s="4"/>
      <c r="S880" s="4"/>
      <c r="T880" s="4"/>
      <c r="U880" s="4"/>
      <c r="V880" s="4"/>
      <c r="W880" s="4"/>
      <c r="X880" s="4"/>
      <c r="Y880" s="4"/>
      <c r="Z880" s="4"/>
    </row>
    <row r="881">
      <c r="A881" s="51"/>
      <c r="B881" s="47"/>
      <c r="C881" s="47"/>
      <c r="D881" s="47"/>
      <c r="E881" s="4"/>
      <c r="F881" s="4"/>
      <c r="G881" s="4"/>
      <c r="H881" s="4"/>
      <c r="I881" s="4"/>
      <c r="J881" s="4"/>
      <c r="K881" s="4"/>
      <c r="L881" s="4"/>
      <c r="M881" s="4"/>
      <c r="N881" s="4"/>
      <c r="O881" s="4"/>
      <c r="P881" s="4"/>
      <c r="Q881" s="4"/>
      <c r="R881" s="4"/>
      <c r="S881" s="4"/>
      <c r="T881" s="4"/>
      <c r="U881" s="4"/>
      <c r="V881" s="4"/>
      <c r="W881" s="4"/>
      <c r="X881" s="4"/>
      <c r="Y881" s="4"/>
      <c r="Z881" s="4"/>
    </row>
    <row r="882">
      <c r="A882" s="51"/>
      <c r="B882" s="47"/>
      <c r="C882" s="47"/>
      <c r="D882" s="47"/>
      <c r="E882" s="4"/>
      <c r="F882" s="4"/>
      <c r="G882" s="4"/>
      <c r="H882" s="4"/>
      <c r="I882" s="4"/>
      <c r="J882" s="4"/>
      <c r="K882" s="4"/>
      <c r="L882" s="4"/>
      <c r="M882" s="4"/>
      <c r="N882" s="4"/>
      <c r="O882" s="4"/>
      <c r="P882" s="4"/>
      <c r="Q882" s="4"/>
      <c r="R882" s="4"/>
      <c r="S882" s="4"/>
      <c r="T882" s="4"/>
      <c r="U882" s="4"/>
      <c r="V882" s="4"/>
      <c r="W882" s="4"/>
      <c r="X882" s="4"/>
      <c r="Y882" s="4"/>
      <c r="Z882" s="4"/>
    </row>
    <row r="883">
      <c r="A883" s="51"/>
      <c r="B883" s="47"/>
      <c r="C883" s="47"/>
      <c r="D883" s="47"/>
      <c r="E883" s="4"/>
      <c r="F883" s="4"/>
      <c r="G883" s="4"/>
      <c r="H883" s="4"/>
      <c r="I883" s="4"/>
      <c r="J883" s="4"/>
      <c r="K883" s="4"/>
      <c r="L883" s="4"/>
      <c r="M883" s="4"/>
      <c r="N883" s="4"/>
      <c r="O883" s="4"/>
      <c r="P883" s="4"/>
      <c r="Q883" s="4"/>
      <c r="R883" s="4"/>
      <c r="S883" s="4"/>
      <c r="T883" s="4"/>
      <c r="U883" s="4"/>
      <c r="V883" s="4"/>
      <c r="W883" s="4"/>
      <c r="X883" s="4"/>
      <c r="Y883" s="4"/>
      <c r="Z883" s="4"/>
    </row>
    <row r="884">
      <c r="A884" s="51"/>
      <c r="B884" s="47"/>
      <c r="C884" s="47"/>
      <c r="D884" s="47"/>
      <c r="E884" s="4"/>
      <c r="F884" s="4"/>
      <c r="G884" s="4"/>
      <c r="H884" s="4"/>
      <c r="I884" s="4"/>
      <c r="J884" s="4"/>
      <c r="K884" s="4"/>
      <c r="L884" s="4"/>
      <c r="M884" s="4"/>
      <c r="N884" s="4"/>
      <c r="O884" s="4"/>
      <c r="P884" s="4"/>
      <c r="Q884" s="4"/>
      <c r="R884" s="4"/>
      <c r="S884" s="4"/>
      <c r="T884" s="4"/>
      <c r="U884" s="4"/>
      <c r="V884" s="4"/>
      <c r="W884" s="4"/>
      <c r="X884" s="4"/>
      <c r="Y884" s="4"/>
      <c r="Z884" s="4"/>
    </row>
    <row r="885">
      <c r="A885" s="51"/>
      <c r="B885" s="47"/>
      <c r="C885" s="47"/>
      <c r="D885" s="47"/>
      <c r="E885" s="4"/>
      <c r="F885" s="4"/>
      <c r="G885" s="4"/>
      <c r="H885" s="4"/>
      <c r="I885" s="4"/>
      <c r="J885" s="4"/>
      <c r="K885" s="4"/>
      <c r="L885" s="4"/>
      <c r="M885" s="4"/>
      <c r="N885" s="4"/>
      <c r="O885" s="4"/>
      <c r="P885" s="4"/>
      <c r="Q885" s="4"/>
      <c r="R885" s="4"/>
      <c r="S885" s="4"/>
      <c r="T885" s="4"/>
      <c r="U885" s="4"/>
      <c r="V885" s="4"/>
      <c r="W885" s="4"/>
      <c r="X885" s="4"/>
      <c r="Y885" s="4"/>
      <c r="Z885" s="4"/>
    </row>
    <row r="886">
      <c r="A886" s="51"/>
      <c r="B886" s="47"/>
      <c r="C886" s="47"/>
      <c r="D886" s="47"/>
      <c r="E886" s="4"/>
      <c r="F886" s="4"/>
      <c r="G886" s="4"/>
      <c r="H886" s="4"/>
      <c r="I886" s="4"/>
      <c r="J886" s="4"/>
      <c r="K886" s="4"/>
      <c r="L886" s="4"/>
      <c r="M886" s="4"/>
      <c r="N886" s="4"/>
      <c r="O886" s="4"/>
      <c r="P886" s="4"/>
      <c r="Q886" s="4"/>
      <c r="R886" s="4"/>
      <c r="S886" s="4"/>
      <c r="T886" s="4"/>
      <c r="U886" s="4"/>
      <c r="V886" s="4"/>
      <c r="W886" s="4"/>
      <c r="X886" s="4"/>
      <c r="Y886" s="4"/>
      <c r="Z886" s="4"/>
    </row>
    <row r="887">
      <c r="A887" s="51"/>
      <c r="B887" s="47"/>
      <c r="C887" s="47"/>
      <c r="D887" s="47"/>
      <c r="E887" s="4"/>
      <c r="F887" s="4"/>
      <c r="G887" s="4"/>
      <c r="H887" s="4"/>
      <c r="I887" s="4"/>
      <c r="J887" s="4"/>
      <c r="K887" s="4"/>
      <c r="L887" s="4"/>
      <c r="M887" s="4"/>
      <c r="N887" s="4"/>
      <c r="O887" s="4"/>
      <c r="P887" s="4"/>
      <c r="Q887" s="4"/>
      <c r="R887" s="4"/>
      <c r="S887" s="4"/>
      <c r="T887" s="4"/>
      <c r="U887" s="4"/>
      <c r="V887" s="4"/>
      <c r="W887" s="4"/>
      <c r="X887" s="4"/>
      <c r="Y887" s="4"/>
      <c r="Z887" s="4"/>
    </row>
    <row r="888">
      <c r="A888" s="51"/>
      <c r="B888" s="47"/>
      <c r="C888" s="47"/>
      <c r="D888" s="47"/>
      <c r="E888" s="4"/>
      <c r="F888" s="4"/>
      <c r="G888" s="4"/>
      <c r="H888" s="4"/>
      <c r="I888" s="4"/>
      <c r="J888" s="4"/>
      <c r="K888" s="4"/>
      <c r="L888" s="4"/>
      <c r="M888" s="4"/>
      <c r="N888" s="4"/>
      <c r="O888" s="4"/>
      <c r="P888" s="4"/>
      <c r="Q888" s="4"/>
      <c r="R888" s="4"/>
      <c r="S888" s="4"/>
      <c r="T888" s="4"/>
      <c r="U888" s="4"/>
      <c r="V888" s="4"/>
      <c r="W888" s="4"/>
      <c r="X888" s="4"/>
      <c r="Y888" s="4"/>
      <c r="Z888" s="4"/>
    </row>
    <row r="889">
      <c r="A889" s="51"/>
      <c r="B889" s="47"/>
      <c r="C889" s="47"/>
      <c r="D889" s="47"/>
      <c r="E889" s="4"/>
      <c r="F889" s="4"/>
      <c r="G889" s="4"/>
      <c r="H889" s="4"/>
      <c r="I889" s="4"/>
      <c r="J889" s="4"/>
      <c r="K889" s="4"/>
      <c r="L889" s="4"/>
      <c r="M889" s="4"/>
      <c r="N889" s="4"/>
      <c r="O889" s="4"/>
      <c r="P889" s="4"/>
      <c r="Q889" s="4"/>
      <c r="R889" s="4"/>
      <c r="S889" s="4"/>
      <c r="T889" s="4"/>
      <c r="U889" s="4"/>
      <c r="V889" s="4"/>
      <c r="W889" s="4"/>
      <c r="X889" s="4"/>
      <c r="Y889" s="4"/>
      <c r="Z889" s="4"/>
    </row>
    <row r="890">
      <c r="A890" s="51"/>
      <c r="B890" s="47"/>
      <c r="C890" s="47"/>
      <c r="D890" s="47"/>
      <c r="E890" s="4"/>
      <c r="F890" s="4"/>
      <c r="G890" s="4"/>
      <c r="H890" s="4"/>
      <c r="I890" s="4"/>
      <c r="J890" s="4"/>
      <c r="K890" s="4"/>
      <c r="L890" s="4"/>
      <c r="M890" s="4"/>
      <c r="N890" s="4"/>
      <c r="O890" s="4"/>
      <c r="P890" s="4"/>
      <c r="Q890" s="4"/>
      <c r="R890" s="4"/>
      <c r="S890" s="4"/>
      <c r="T890" s="4"/>
      <c r="U890" s="4"/>
      <c r="V890" s="4"/>
      <c r="W890" s="4"/>
      <c r="X890" s="4"/>
      <c r="Y890" s="4"/>
      <c r="Z890" s="4"/>
    </row>
    <row r="891">
      <c r="A891" s="51"/>
      <c r="B891" s="47"/>
      <c r="C891" s="47"/>
      <c r="D891" s="47"/>
      <c r="E891" s="4"/>
      <c r="F891" s="4"/>
      <c r="G891" s="4"/>
      <c r="H891" s="4"/>
      <c r="I891" s="4"/>
      <c r="J891" s="4"/>
      <c r="K891" s="4"/>
      <c r="L891" s="4"/>
      <c r="M891" s="4"/>
      <c r="N891" s="4"/>
      <c r="O891" s="4"/>
      <c r="P891" s="4"/>
      <c r="Q891" s="4"/>
      <c r="R891" s="4"/>
      <c r="S891" s="4"/>
      <c r="T891" s="4"/>
      <c r="U891" s="4"/>
      <c r="V891" s="4"/>
      <c r="W891" s="4"/>
      <c r="X891" s="4"/>
      <c r="Y891" s="4"/>
      <c r="Z891" s="4"/>
    </row>
    <row r="892">
      <c r="A892" s="51"/>
      <c r="B892" s="47"/>
      <c r="C892" s="47"/>
      <c r="D892" s="47"/>
      <c r="E892" s="4"/>
      <c r="F892" s="4"/>
      <c r="G892" s="4"/>
      <c r="H892" s="4"/>
      <c r="I892" s="4"/>
      <c r="J892" s="4"/>
      <c r="K892" s="4"/>
      <c r="L892" s="4"/>
      <c r="M892" s="4"/>
      <c r="N892" s="4"/>
      <c r="O892" s="4"/>
      <c r="P892" s="4"/>
      <c r="Q892" s="4"/>
      <c r="R892" s="4"/>
      <c r="S892" s="4"/>
      <c r="T892" s="4"/>
      <c r="U892" s="4"/>
      <c r="V892" s="4"/>
      <c r="W892" s="4"/>
      <c r="X892" s="4"/>
      <c r="Y892" s="4"/>
      <c r="Z892" s="4"/>
    </row>
    <row r="893">
      <c r="A893" s="51"/>
      <c r="B893" s="47"/>
      <c r="C893" s="47"/>
      <c r="D893" s="47"/>
      <c r="E893" s="4"/>
      <c r="F893" s="4"/>
      <c r="G893" s="4"/>
      <c r="H893" s="4"/>
      <c r="I893" s="4"/>
      <c r="J893" s="4"/>
      <c r="K893" s="4"/>
      <c r="L893" s="4"/>
      <c r="M893" s="4"/>
      <c r="N893" s="4"/>
      <c r="O893" s="4"/>
      <c r="P893" s="4"/>
      <c r="Q893" s="4"/>
      <c r="R893" s="4"/>
      <c r="S893" s="4"/>
      <c r="T893" s="4"/>
      <c r="U893" s="4"/>
      <c r="V893" s="4"/>
      <c r="W893" s="4"/>
      <c r="X893" s="4"/>
      <c r="Y893" s="4"/>
      <c r="Z893" s="4"/>
    </row>
    <row r="894">
      <c r="A894" s="51"/>
      <c r="B894" s="47"/>
      <c r="C894" s="47"/>
      <c r="D894" s="47"/>
      <c r="E894" s="4"/>
      <c r="F894" s="4"/>
      <c r="G894" s="4"/>
      <c r="H894" s="4"/>
      <c r="I894" s="4"/>
      <c r="J894" s="4"/>
      <c r="K894" s="4"/>
      <c r="L894" s="4"/>
      <c r="M894" s="4"/>
      <c r="N894" s="4"/>
      <c r="O894" s="4"/>
      <c r="P894" s="4"/>
      <c r="Q894" s="4"/>
      <c r="R894" s="4"/>
      <c r="S894" s="4"/>
      <c r="T894" s="4"/>
      <c r="U894" s="4"/>
      <c r="V894" s="4"/>
      <c r="W894" s="4"/>
      <c r="X894" s="4"/>
      <c r="Y894" s="4"/>
      <c r="Z894" s="4"/>
    </row>
    <row r="895">
      <c r="A895" s="51"/>
      <c r="B895" s="47"/>
      <c r="C895" s="47"/>
      <c r="D895" s="47"/>
      <c r="E895" s="4"/>
      <c r="F895" s="4"/>
      <c r="G895" s="4"/>
      <c r="H895" s="4"/>
      <c r="I895" s="4"/>
      <c r="J895" s="4"/>
      <c r="K895" s="4"/>
      <c r="L895" s="4"/>
      <c r="M895" s="4"/>
      <c r="N895" s="4"/>
      <c r="O895" s="4"/>
      <c r="P895" s="4"/>
      <c r="Q895" s="4"/>
      <c r="R895" s="4"/>
      <c r="S895" s="4"/>
      <c r="T895" s="4"/>
      <c r="U895" s="4"/>
      <c r="V895" s="4"/>
      <c r="W895" s="4"/>
      <c r="X895" s="4"/>
      <c r="Y895" s="4"/>
      <c r="Z895" s="4"/>
    </row>
    <row r="896">
      <c r="A896" s="51"/>
      <c r="B896" s="47"/>
      <c r="C896" s="47"/>
      <c r="D896" s="47"/>
      <c r="E896" s="4"/>
      <c r="F896" s="4"/>
      <c r="G896" s="4"/>
      <c r="H896" s="4"/>
      <c r="I896" s="4"/>
      <c r="J896" s="4"/>
      <c r="K896" s="4"/>
      <c r="L896" s="4"/>
      <c r="M896" s="4"/>
      <c r="N896" s="4"/>
      <c r="O896" s="4"/>
      <c r="P896" s="4"/>
      <c r="Q896" s="4"/>
      <c r="R896" s="4"/>
      <c r="S896" s="4"/>
      <c r="T896" s="4"/>
      <c r="U896" s="4"/>
      <c r="V896" s="4"/>
      <c r="W896" s="4"/>
      <c r="X896" s="4"/>
      <c r="Y896" s="4"/>
      <c r="Z896" s="4"/>
    </row>
    <row r="897">
      <c r="A897" s="51"/>
      <c r="B897" s="47"/>
      <c r="C897" s="47"/>
      <c r="D897" s="47"/>
      <c r="E897" s="4"/>
      <c r="F897" s="4"/>
      <c r="G897" s="4"/>
      <c r="H897" s="4"/>
      <c r="I897" s="4"/>
      <c r="J897" s="4"/>
      <c r="K897" s="4"/>
      <c r="L897" s="4"/>
      <c r="M897" s="4"/>
      <c r="N897" s="4"/>
      <c r="O897" s="4"/>
      <c r="P897" s="4"/>
      <c r="Q897" s="4"/>
      <c r="R897" s="4"/>
      <c r="S897" s="4"/>
      <c r="T897" s="4"/>
      <c r="U897" s="4"/>
      <c r="V897" s="4"/>
      <c r="W897" s="4"/>
      <c r="X897" s="4"/>
      <c r="Y897" s="4"/>
      <c r="Z897" s="4"/>
    </row>
    <row r="898">
      <c r="A898" s="51"/>
      <c r="B898" s="47"/>
      <c r="C898" s="47"/>
      <c r="D898" s="47"/>
      <c r="E898" s="4"/>
      <c r="F898" s="4"/>
      <c r="G898" s="4"/>
      <c r="H898" s="4"/>
      <c r="I898" s="4"/>
      <c r="J898" s="4"/>
      <c r="K898" s="4"/>
      <c r="L898" s="4"/>
      <c r="M898" s="4"/>
      <c r="N898" s="4"/>
      <c r="O898" s="4"/>
      <c r="P898" s="4"/>
      <c r="Q898" s="4"/>
      <c r="R898" s="4"/>
      <c r="S898" s="4"/>
      <c r="T898" s="4"/>
      <c r="U898" s="4"/>
      <c r="V898" s="4"/>
      <c r="W898" s="4"/>
      <c r="X898" s="4"/>
      <c r="Y898" s="4"/>
      <c r="Z898" s="4"/>
    </row>
    <row r="899">
      <c r="A899" s="51"/>
      <c r="B899" s="47"/>
      <c r="C899" s="47"/>
      <c r="D899" s="47"/>
      <c r="E899" s="4"/>
      <c r="F899" s="4"/>
      <c r="G899" s="4"/>
      <c r="H899" s="4"/>
      <c r="I899" s="4"/>
      <c r="J899" s="4"/>
      <c r="K899" s="4"/>
      <c r="L899" s="4"/>
      <c r="M899" s="4"/>
      <c r="N899" s="4"/>
      <c r="O899" s="4"/>
      <c r="P899" s="4"/>
      <c r="Q899" s="4"/>
      <c r="R899" s="4"/>
      <c r="S899" s="4"/>
      <c r="T899" s="4"/>
      <c r="U899" s="4"/>
      <c r="V899" s="4"/>
      <c r="W899" s="4"/>
      <c r="X899" s="4"/>
      <c r="Y899" s="4"/>
      <c r="Z899" s="4"/>
    </row>
    <row r="900">
      <c r="A900" s="51"/>
      <c r="B900" s="47"/>
      <c r="C900" s="47"/>
      <c r="D900" s="47"/>
      <c r="E900" s="4"/>
      <c r="F900" s="4"/>
      <c r="G900" s="4"/>
      <c r="H900" s="4"/>
      <c r="I900" s="4"/>
      <c r="J900" s="4"/>
      <c r="K900" s="4"/>
      <c r="L900" s="4"/>
      <c r="M900" s="4"/>
      <c r="N900" s="4"/>
      <c r="O900" s="4"/>
      <c r="P900" s="4"/>
      <c r="Q900" s="4"/>
      <c r="R900" s="4"/>
      <c r="S900" s="4"/>
      <c r="T900" s="4"/>
      <c r="U900" s="4"/>
      <c r="V900" s="4"/>
      <c r="W900" s="4"/>
      <c r="X900" s="4"/>
      <c r="Y900" s="4"/>
      <c r="Z900" s="4"/>
    </row>
    <row r="901">
      <c r="A901" s="51"/>
      <c r="B901" s="47"/>
      <c r="C901" s="47"/>
      <c r="D901" s="47"/>
      <c r="E901" s="4"/>
      <c r="F901" s="4"/>
      <c r="G901" s="4"/>
      <c r="H901" s="4"/>
      <c r="I901" s="4"/>
      <c r="J901" s="4"/>
      <c r="K901" s="4"/>
      <c r="L901" s="4"/>
      <c r="M901" s="4"/>
      <c r="N901" s="4"/>
      <c r="O901" s="4"/>
      <c r="P901" s="4"/>
      <c r="Q901" s="4"/>
      <c r="R901" s="4"/>
      <c r="S901" s="4"/>
      <c r="T901" s="4"/>
      <c r="U901" s="4"/>
      <c r="V901" s="4"/>
      <c r="W901" s="4"/>
      <c r="X901" s="4"/>
      <c r="Y901" s="4"/>
      <c r="Z901" s="4"/>
    </row>
    <row r="902">
      <c r="A902" s="51"/>
      <c r="B902" s="47"/>
      <c r="C902" s="47"/>
      <c r="D902" s="47"/>
      <c r="E902" s="4"/>
      <c r="F902" s="4"/>
      <c r="G902" s="4"/>
      <c r="H902" s="4"/>
      <c r="I902" s="4"/>
      <c r="J902" s="4"/>
      <c r="K902" s="4"/>
      <c r="L902" s="4"/>
      <c r="M902" s="4"/>
      <c r="N902" s="4"/>
      <c r="O902" s="4"/>
      <c r="P902" s="4"/>
      <c r="Q902" s="4"/>
      <c r="R902" s="4"/>
      <c r="S902" s="4"/>
      <c r="T902" s="4"/>
      <c r="U902" s="4"/>
      <c r="V902" s="4"/>
      <c r="W902" s="4"/>
      <c r="X902" s="4"/>
      <c r="Y902" s="4"/>
      <c r="Z902" s="4"/>
    </row>
    <row r="903">
      <c r="A903" s="51"/>
      <c r="B903" s="47"/>
      <c r="C903" s="47"/>
      <c r="D903" s="47"/>
      <c r="E903" s="4"/>
      <c r="F903" s="4"/>
      <c r="G903" s="4"/>
      <c r="H903" s="4"/>
      <c r="I903" s="4"/>
      <c r="J903" s="4"/>
      <c r="K903" s="4"/>
      <c r="L903" s="4"/>
      <c r="M903" s="4"/>
      <c r="N903" s="4"/>
      <c r="O903" s="4"/>
      <c r="P903" s="4"/>
      <c r="Q903" s="4"/>
      <c r="R903" s="4"/>
      <c r="S903" s="4"/>
      <c r="T903" s="4"/>
      <c r="U903" s="4"/>
      <c r="V903" s="4"/>
      <c r="W903" s="4"/>
      <c r="X903" s="4"/>
      <c r="Y903" s="4"/>
      <c r="Z903" s="4"/>
    </row>
    <row r="904">
      <c r="A904" s="51"/>
      <c r="B904" s="47"/>
      <c r="C904" s="47"/>
      <c r="D904" s="47"/>
      <c r="E904" s="4"/>
      <c r="F904" s="4"/>
      <c r="G904" s="4"/>
      <c r="H904" s="4"/>
      <c r="I904" s="4"/>
      <c r="J904" s="4"/>
      <c r="K904" s="4"/>
      <c r="L904" s="4"/>
      <c r="M904" s="4"/>
      <c r="N904" s="4"/>
      <c r="O904" s="4"/>
      <c r="P904" s="4"/>
      <c r="Q904" s="4"/>
      <c r="R904" s="4"/>
      <c r="S904" s="4"/>
      <c r="T904" s="4"/>
      <c r="U904" s="4"/>
      <c r="V904" s="4"/>
      <c r="W904" s="4"/>
      <c r="X904" s="4"/>
      <c r="Y904" s="4"/>
      <c r="Z904" s="4"/>
    </row>
    <row r="905">
      <c r="A905" s="51"/>
      <c r="B905" s="47"/>
      <c r="C905" s="47"/>
      <c r="D905" s="47"/>
      <c r="E905" s="4"/>
      <c r="F905" s="4"/>
      <c r="G905" s="4"/>
      <c r="H905" s="4"/>
      <c r="I905" s="4"/>
      <c r="J905" s="4"/>
      <c r="K905" s="4"/>
      <c r="L905" s="4"/>
      <c r="M905" s="4"/>
      <c r="N905" s="4"/>
      <c r="O905" s="4"/>
      <c r="P905" s="4"/>
      <c r="Q905" s="4"/>
      <c r="R905" s="4"/>
      <c r="S905" s="4"/>
      <c r="T905" s="4"/>
      <c r="U905" s="4"/>
      <c r="V905" s="4"/>
      <c r="W905" s="4"/>
      <c r="X905" s="4"/>
      <c r="Y905" s="4"/>
      <c r="Z905" s="4"/>
    </row>
    <row r="906">
      <c r="A906" s="51"/>
      <c r="B906" s="47"/>
      <c r="C906" s="47"/>
      <c r="D906" s="47"/>
      <c r="E906" s="4"/>
      <c r="F906" s="4"/>
      <c r="G906" s="4"/>
      <c r="H906" s="4"/>
      <c r="I906" s="4"/>
      <c r="J906" s="4"/>
      <c r="K906" s="4"/>
      <c r="L906" s="4"/>
      <c r="M906" s="4"/>
      <c r="N906" s="4"/>
      <c r="O906" s="4"/>
      <c r="P906" s="4"/>
      <c r="Q906" s="4"/>
      <c r="R906" s="4"/>
      <c r="S906" s="4"/>
      <c r="T906" s="4"/>
      <c r="U906" s="4"/>
      <c r="V906" s="4"/>
      <c r="W906" s="4"/>
      <c r="X906" s="4"/>
      <c r="Y906" s="4"/>
      <c r="Z906" s="4"/>
    </row>
    <row r="907">
      <c r="A907" s="51"/>
      <c r="B907" s="47"/>
      <c r="C907" s="47"/>
      <c r="D907" s="47"/>
      <c r="E907" s="4"/>
      <c r="F907" s="4"/>
      <c r="G907" s="4"/>
      <c r="H907" s="4"/>
      <c r="I907" s="4"/>
      <c r="J907" s="4"/>
      <c r="K907" s="4"/>
      <c r="L907" s="4"/>
      <c r="M907" s="4"/>
      <c r="N907" s="4"/>
      <c r="O907" s="4"/>
      <c r="P907" s="4"/>
      <c r="Q907" s="4"/>
      <c r="R907" s="4"/>
      <c r="S907" s="4"/>
      <c r="T907" s="4"/>
      <c r="U907" s="4"/>
      <c r="V907" s="4"/>
      <c r="W907" s="4"/>
      <c r="X907" s="4"/>
      <c r="Y907" s="4"/>
      <c r="Z907" s="4"/>
    </row>
    <row r="908">
      <c r="A908" s="51"/>
      <c r="B908" s="47"/>
      <c r="C908" s="47"/>
      <c r="D908" s="47"/>
      <c r="E908" s="4"/>
      <c r="F908" s="4"/>
      <c r="G908" s="4"/>
      <c r="H908" s="4"/>
      <c r="I908" s="4"/>
      <c r="J908" s="4"/>
      <c r="K908" s="4"/>
      <c r="L908" s="4"/>
      <c r="M908" s="4"/>
      <c r="N908" s="4"/>
      <c r="O908" s="4"/>
      <c r="P908" s="4"/>
      <c r="Q908" s="4"/>
      <c r="R908" s="4"/>
      <c r="S908" s="4"/>
      <c r="T908" s="4"/>
      <c r="U908" s="4"/>
      <c r="V908" s="4"/>
      <c r="W908" s="4"/>
      <c r="X908" s="4"/>
      <c r="Y908" s="4"/>
      <c r="Z908" s="4"/>
    </row>
    <row r="909">
      <c r="A909" s="51"/>
      <c r="B909" s="47"/>
      <c r="C909" s="47"/>
      <c r="D909" s="47"/>
      <c r="E909" s="4"/>
      <c r="F909" s="4"/>
      <c r="G909" s="4"/>
      <c r="H909" s="4"/>
      <c r="I909" s="4"/>
      <c r="J909" s="4"/>
      <c r="K909" s="4"/>
      <c r="L909" s="4"/>
      <c r="M909" s="4"/>
      <c r="N909" s="4"/>
      <c r="O909" s="4"/>
      <c r="P909" s="4"/>
      <c r="Q909" s="4"/>
      <c r="R909" s="4"/>
      <c r="S909" s="4"/>
      <c r="T909" s="4"/>
      <c r="U909" s="4"/>
      <c r="V909" s="4"/>
      <c r="W909" s="4"/>
      <c r="X909" s="4"/>
      <c r="Y909" s="4"/>
      <c r="Z909" s="4"/>
    </row>
    <row r="910">
      <c r="A910" s="51"/>
      <c r="B910" s="47"/>
      <c r="C910" s="47"/>
      <c r="D910" s="47"/>
      <c r="E910" s="4"/>
      <c r="F910" s="4"/>
      <c r="G910" s="4"/>
      <c r="H910" s="4"/>
      <c r="I910" s="4"/>
      <c r="J910" s="4"/>
      <c r="K910" s="4"/>
      <c r="L910" s="4"/>
      <c r="M910" s="4"/>
      <c r="N910" s="4"/>
      <c r="O910" s="4"/>
      <c r="P910" s="4"/>
      <c r="Q910" s="4"/>
      <c r="R910" s="4"/>
      <c r="S910" s="4"/>
      <c r="T910" s="4"/>
      <c r="U910" s="4"/>
      <c r="V910" s="4"/>
      <c r="W910" s="4"/>
      <c r="X910" s="4"/>
      <c r="Y910" s="4"/>
      <c r="Z910" s="4"/>
    </row>
    <row r="911">
      <c r="A911" s="51"/>
      <c r="B911" s="47"/>
      <c r="C911" s="47"/>
      <c r="D911" s="47"/>
      <c r="E911" s="4"/>
      <c r="F911" s="4"/>
      <c r="G911" s="4"/>
      <c r="H911" s="4"/>
      <c r="I911" s="4"/>
      <c r="J911" s="4"/>
      <c r="K911" s="4"/>
      <c r="L911" s="4"/>
      <c r="M911" s="4"/>
      <c r="N911" s="4"/>
      <c r="O911" s="4"/>
      <c r="P911" s="4"/>
      <c r="Q911" s="4"/>
      <c r="R911" s="4"/>
      <c r="S911" s="4"/>
      <c r="T911" s="4"/>
      <c r="U911" s="4"/>
      <c r="V911" s="4"/>
      <c r="W911" s="4"/>
      <c r="X911" s="4"/>
      <c r="Y911" s="4"/>
      <c r="Z911" s="4"/>
    </row>
    <row r="912">
      <c r="A912" s="51"/>
      <c r="B912" s="47"/>
      <c r="C912" s="47"/>
      <c r="D912" s="47"/>
      <c r="E912" s="4"/>
      <c r="F912" s="4"/>
      <c r="G912" s="4"/>
      <c r="H912" s="4"/>
      <c r="I912" s="4"/>
      <c r="J912" s="4"/>
      <c r="K912" s="4"/>
      <c r="L912" s="4"/>
      <c r="M912" s="4"/>
      <c r="N912" s="4"/>
      <c r="O912" s="4"/>
      <c r="P912" s="4"/>
      <c r="Q912" s="4"/>
      <c r="R912" s="4"/>
      <c r="S912" s="4"/>
      <c r="T912" s="4"/>
      <c r="U912" s="4"/>
      <c r="V912" s="4"/>
      <c r="W912" s="4"/>
      <c r="X912" s="4"/>
      <c r="Y912" s="4"/>
      <c r="Z912" s="4"/>
    </row>
    <row r="913">
      <c r="A913" s="51"/>
      <c r="B913" s="47"/>
      <c r="C913" s="47"/>
      <c r="D913" s="47"/>
      <c r="E913" s="4"/>
      <c r="F913" s="4"/>
      <c r="G913" s="4"/>
      <c r="H913" s="4"/>
      <c r="I913" s="4"/>
      <c r="J913" s="4"/>
      <c r="K913" s="4"/>
      <c r="L913" s="4"/>
      <c r="M913" s="4"/>
      <c r="N913" s="4"/>
      <c r="O913" s="4"/>
      <c r="P913" s="4"/>
      <c r="Q913" s="4"/>
      <c r="R913" s="4"/>
      <c r="S913" s="4"/>
      <c r="T913" s="4"/>
      <c r="U913" s="4"/>
      <c r="V913" s="4"/>
      <c r="W913" s="4"/>
      <c r="X913" s="4"/>
      <c r="Y913" s="4"/>
      <c r="Z913" s="4"/>
    </row>
    <row r="914">
      <c r="A914" s="51"/>
      <c r="B914" s="47"/>
      <c r="C914" s="47"/>
      <c r="D914" s="47"/>
      <c r="E914" s="4"/>
      <c r="F914" s="4"/>
      <c r="G914" s="4"/>
      <c r="H914" s="4"/>
      <c r="I914" s="4"/>
      <c r="J914" s="4"/>
      <c r="K914" s="4"/>
      <c r="L914" s="4"/>
      <c r="M914" s="4"/>
      <c r="N914" s="4"/>
      <c r="O914" s="4"/>
      <c r="P914" s="4"/>
      <c r="Q914" s="4"/>
      <c r="R914" s="4"/>
      <c r="S914" s="4"/>
      <c r="T914" s="4"/>
      <c r="U914" s="4"/>
      <c r="V914" s="4"/>
      <c r="W914" s="4"/>
      <c r="X914" s="4"/>
      <c r="Y914" s="4"/>
      <c r="Z914" s="4"/>
    </row>
    <row r="915">
      <c r="A915" s="51"/>
      <c r="B915" s="47"/>
      <c r="C915" s="47"/>
      <c r="D915" s="47"/>
      <c r="E915" s="4"/>
      <c r="F915" s="4"/>
      <c r="G915" s="4"/>
      <c r="H915" s="4"/>
      <c r="I915" s="4"/>
      <c r="J915" s="4"/>
      <c r="K915" s="4"/>
      <c r="L915" s="4"/>
      <c r="M915" s="4"/>
      <c r="N915" s="4"/>
      <c r="O915" s="4"/>
      <c r="P915" s="4"/>
      <c r="Q915" s="4"/>
      <c r="R915" s="4"/>
      <c r="S915" s="4"/>
      <c r="T915" s="4"/>
      <c r="U915" s="4"/>
      <c r="V915" s="4"/>
      <c r="W915" s="4"/>
      <c r="X915" s="4"/>
      <c r="Y915" s="4"/>
      <c r="Z915" s="4"/>
    </row>
    <row r="916">
      <c r="A916" s="51"/>
      <c r="B916" s="47"/>
      <c r="C916" s="47"/>
      <c r="D916" s="47"/>
      <c r="E916" s="4"/>
      <c r="F916" s="4"/>
      <c r="G916" s="4"/>
      <c r="H916" s="4"/>
      <c r="I916" s="4"/>
      <c r="J916" s="4"/>
      <c r="K916" s="4"/>
      <c r="L916" s="4"/>
      <c r="M916" s="4"/>
      <c r="N916" s="4"/>
      <c r="O916" s="4"/>
      <c r="P916" s="4"/>
      <c r="Q916" s="4"/>
      <c r="R916" s="4"/>
      <c r="S916" s="4"/>
      <c r="T916" s="4"/>
      <c r="U916" s="4"/>
      <c r="V916" s="4"/>
      <c r="W916" s="4"/>
      <c r="X916" s="4"/>
      <c r="Y916" s="4"/>
      <c r="Z916" s="4"/>
    </row>
    <row r="917">
      <c r="A917" s="51"/>
      <c r="B917" s="47"/>
      <c r="C917" s="47"/>
      <c r="D917" s="47"/>
      <c r="E917" s="4"/>
      <c r="F917" s="4"/>
      <c r="G917" s="4"/>
      <c r="H917" s="4"/>
      <c r="I917" s="4"/>
      <c r="J917" s="4"/>
      <c r="K917" s="4"/>
      <c r="L917" s="4"/>
      <c r="M917" s="4"/>
      <c r="N917" s="4"/>
      <c r="O917" s="4"/>
      <c r="P917" s="4"/>
      <c r="Q917" s="4"/>
      <c r="R917" s="4"/>
      <c r="S917" s="4"/>
      <c r="T917" s="4"/>
      <c r="U917" s="4"/>
      <c r="V917" s="4"/>
      <c r="W917" s="4"/>
      <c r="X917" s="4"/>
      <c r="Y917" s="4"/>
      <c r="Z917" s="4"/>
    </row>
    <row r="918">
      <c r="A918" s="51"/>
      <c r="B918" s="47"/>
      <c r="C918" s="47"/>
      <c r="D918" s="47"/>
      <c r="E918" s="4"/>
      <c r="F918" s="4"/>
      <c r="G918" s="4"/>
      <c r="H918" s="4"/>
      <c r="I918" s="4"/>
      <c r="J918" s="4"/>
      <c r="K918" s="4"/>
      <c r="L918" s="4"/>
      <c r="M918" s="4"/>
      <c r="N918" s="4"/>
      <c r="O918" s="4"/>
      <c r="P918" s="4"/>
      <c r="Q918" s="4"/>
      <c r="R918" s="4"/>
      <c r="S918" s="4"/>
      <c r="T918" s="4"/>
      <c r="U918" s="4"/>
      <c r="V918" s="4"/>
      <c r="W918" s="4"/>
      <c r="X918" s="4"/>
      <c r="Y918" s="4"/>
      <c r="Z918" s="4"/>
    </row>
    <row r="919">
      <c r="A919" s="51"/>
      <c r="B919" s="47"/>
      <c r="C919" s="47"/>
      <c r="D919" s="47"/>
      <c r="E919" s="4"/>
      <c r="F919" s="4"/>
      <c r="G919" s="4"/>
      <c r="H919" s="4"/>
      <c r="I919" s="4"/>
      <c r="J919" s="4"/>
      <c r="K919" s="4"/>
      <c r="L919" s="4"/>
      <c r="M919" s="4"/>
      <c r="N919" s="4"/>
      <c r="O919" s="4"/>
      <c r="P919" s="4"/>
      <c r="Q919" s="4"/>
      <c r="R919" s="4"/>
      <c r="S919" s="4"/>
      <c r="T919" s="4"/>
      <c r="U919" s="4"/>
      <c r="V919" s="4"/>
      <c r="W919" s="4"/>
      <c r="X919" s="4"/>
      <c r="Y919" s="4"/>
      <c r="Z919" s="4"/>
    </row>
    <row r="920">
      <c r="A920" s="51"/>
      <c r="B920" s="47"/>
      <c r="C920" s="47"/>
      <c r="D920" s="47"/>
      <c r="E920" s="4"/>
      <c r="F920" s="4"/>
      <c r="G920" s="4"/>
      <c r="H920" s="4"/>
      <c r="I920" s="4"/>
      <c r="J920" s="4"/>
      <c r="K920" s="4"/>
      <c r="L920" s="4"/>
      <c r="M920" s="4"/>
      <c r="N920" s="4"/>
      <c r="O920" s="4"/>
      <c r="P920" s="4"/>
      <c r="Q920" s="4"/>
      <c r="R920" s="4"/>
      <c r="S920" s="4"/>
      <c r="T920" s="4"/>
      <c r="U920" s="4"/>
      <c r="V920" s="4"/>
      <c r="W920" s="4"/>
      <c r="X920" s="4"/>
      <c r="Y920" s="4"/>
      <c r="Z920" s="4"/>
    </row>
    <row r="921">
      <c r="A921" s="51"/>
      <c r="B921" s="47"/>
      <c r="C921" s="47"/>
      <c r="D921" s="47"/>
      <c r="E921" s="4"/>
      <c r="F921" s="4"/>
      <c r="G921" s="4"/>
      <c r="H921" s="4"/>
      <c r="I921" s="4"/>
      <c r="J921" s="4"/>
      <c r="K921" s="4"/>
      <c r="L921" s="4"/>
      <c r="M921" s="4"/>
      <c r="N921" s="4"/>
      <c r="O921" s="4"/>
      <c r="P921" s="4"/>
      <c r="Q921" s="4"/>
      <c r="R921" s="4"/>
      <c r="S921" s="4"/>
      <c r="T921" s="4"/>
      <c r="U921" s="4"/>
      <c r="V921" s="4"/>
      <c r="W921" s="4"/>
      <c r="X921" s="4"/>
      <c r="Y921" s="4"/>
      <c r="Z921" s="4"/>
    </row>
    <row r="922">
      <c r="A922" s="51"/>
      <c r="B922" s="47"/>
      <c r="C922" s="47"/>
      <c r="D922" s="47"/>
      <c r="E922" s="4"/>
      <c r="F922" s="4"/>
      <c r="G922" s="4"/>
      <c r="H922" s="4"/>
      <c r="I922" s="4"/>
      <c r="J922" s="4"/>
      <c r="K922" s="4"/>
      <c r="L922" s="4"/>
      <c r="M922" s="4"/>
      <c r="N922" s="4"/>
      <c r="O922" s="4"/>
      <c r="P922" s="4"/>
      <c r="Q922" s="4"/>
      <c r="R922" s="4"/>
      <c r="S922" s="4"/>
      <c r="T922" s="4"/>
      <c r="U922" s="4"/>
      <c r="V922" s="4"/>
      <c r="W922" s="4"/>
      <c r="X922" s="4"/>
      <c r="Y922" s="4"/>
      <c r="Z922" s="4"/>
    </row>
    <row r="923">
      <c r="A923" s="51"/>
      <c r="B923" s="47"/>
      <c r="C923" s="47"/>
      <c r="D923" s="47"/>
      <c r="E923" s="4"/>
      <c r="F923" s="4"/>
      <c r="G923" s="4"/>
      <c r="H923" s="4"/>
      <c r="I923" s="4"/>
      <c r="J923" s="4"/>
      <c r="K923" s="4"/>
      <c r="L923" s="4"/>
      <c r="M923" s="4"/>
      <c r="N923" s="4"/>
      <c r="O923" s="4"/>
      <c r="P923" s="4"/>
      <c r="Q923" s="4"/>
      <c r="R923" s="4"/>
      <c r="S923" s="4"/>
      <c r="T923" s="4"/>
      <c r="U923" s="4"/>
      <c r="V923" s="4"/>
      <c r="W923" s="4"/>
      <c r="X923" s="4"/>
      <c r="Y923" s="4"/>
      <c r="Z923" s="4"/>
    </row>
    <row r="924">
      <c r="A924" s="51"/>
      <c r="B924" s="47"/>
      <c r="C924" s="47"/>
      <c r="D924" s="47"/>
      <c r="E924" s="4"/>
      <c r="F924" s="4"/>
      <c r="G924" s="4"/>
      <c r="H924" s="4"/>
      <c r="I924" s="4"/>
      <c r="J924" s="4"/>
      <c r="K924" s="4"/>
      <c r="L924" s="4"/>
      <c r="M924" s="4"/>
      <c r="N924" s="4"/>
      <c r="O924" s="4"/>
      <c r="P924" s="4"/>
      <c r="Q924" s="4"/>
      <c r="R924" s="4"/>
      <c r="S924" s="4"/>
      <c r="T924" s="4"/>
      <c r="U924" s="4"/>
      <c r="V924" s="4"/>
      <c r="W924" s="4"/>
      <c r="X924" s="4"/>
      <c r="Y924" s="4"/>
      <c r="Z924" s="4"/>
    </row>
    <row r="925">
      <c r="A925" s="51"/>
      <c r="B925" s="47"/>
      <c r="C925" s="47"/>
      <c r="D925" s="47"/>
      <c r="E925" s="4"/>
      <c r="F925" s="4"/>
      <c r="G925" s="4"/>
      <c r="H925" s="4"/>
      <c r="I925" s="4"/>
      <c r="J925" s="4"/>
      <c r="K925" s="4"/>
      <c r="L925" s="4"/>
      <c r="M925" s="4"/>
      <c r="N925" s="4"/>
      <c r="O925" s="4"/>
      <c r="P925" s="4"/>
      <c r="Q925" s="4"/>
      <c r="R925" s="4"/>
      <c r="S925" s="4"/>
      <c r="T925" s="4"/>
      <c r="U925" s="4"/>
      <c r="V925" s="4"/>
      <c r="W925" s="4"/>
      <c r="X925" s="4"/>
      <c r="Y925" s="4"/>
      <c r="Z925" s="4"/>
    </row>
    <row r="926">
      <c r="A926" s="51"/>
      <c r="B926" s="47"/>
      <c r="C926" s="47"/>
      <c r="D926" s="47"/>
      <c r="E926" s="4"/>
      <c r="F926" s="4"/>
      <c r="G926" s="4"/>
      <c r="H926" s="4"/>
      <c r="I926" s="4"/>
      <c r="J926" s="4"/>
      <c r="K926" s="4"/>
      <c r="L926" s="4"/>
      <c r="M926" s="4"/>
      <c r="N926" s="4"/>
      <c r="O926" s="4"/>
      <c r="P926" s="4"/>
      <c r="Q926" s="4"/>
      <c r="R926" s="4"/>
      <c r="S926" s="4"/>
      <c r="T926" s="4"/>
      <c r="U926" s="4"/>
      <c r="V926" s="4"/>
      <c r="W926" s="4"/>
      <c r="X926" s="4"/>
      <c r="Y926" s="4"/>
      <c r="Z926" s="4"/>
    </row>
    <row r="927">
      <c r="A927" s="51"/>
      <c r="B927" s="47"/>
      <c r="C927" s="47"/>
      <c r="D927" s="47"/>
      <c r="E927" s="4"/>
      <c r="F927" s="4"/>
      <c r="G927" s="4"/>
      <c r="H927" s="4"/>
      <c r="I927" s="4"/>
      <c r="J927" s="4"/>
      <c r="K927" s="4"/>
      <c r="L927" s="4"/>
      <c r="M927" s="4"/>
      <c r="N927" s="4"/>
      <c r="O927" s="4"/>
      <c r="P927" s="4"/>
      <c r="Q927" s="4"/>
      <c r="R927" s="4"/>
      <c r="S927" s="4"/>
      <c r="T927" s="4"/>
      <c r="U927" s="4"/>
      <c r="V927" s="4"/>
      <c r="W927" s="4"/>
      <c r="X927" s="4"/>
      <c r="Y927" s="4"/>
      <c r="Z927" s="4"/>
    </row>
    <row r="928">
      <c r="A928" s="51"/>
      <c r="B928" s="47"/>
      <c r="C928" s="47"/>
      <c r="D928" s="47"/>
      <c r="E928" s="4"/>
      <c r="F928" s="4"/>
      <c r="G928" s="4"/>
      <c r="H928" s="4"/>
      <c r="I928" s="4"/>
      <c r="J928" s="4"/>
      <c r="K928" s="4"/>
      <c r="L928" s="4"/>
      <c r="M928" s="4"/>
      <c r="N928" s="4"/>
      <c r="O928" s="4"/>
      <c r="P928" s="4"/>
      <c r="Q928" s="4"/>
      <c r="R928" s="4"/>
      <c r="S928" s="4"/>
      <c r="T928" s="4"/>
      <c r="U928" s="4"/>
      <c r="V928" s="4"/>
      <c r="W928" s="4"/>
      <c r="X928" s="4"/>
      <c r="Y928" s="4"/>
      <c r="Z928" s="4"/>
    </row>
    <row r="929">
      <c r="A929" s="51"/>
      <c r="B929" s="47"/>
      <c r="C929" s="47"/>
      <c r="D929" s="47"/>
      <c r="E929" s="4"/>
      <c r="F929" s="4"/>
      <c r="G929" s="4"/>
      <c r="H929" s="4"/>
      <c r="I929" s="4"/>
      <c r="J929" s="4"/>
      <c r="K929" s="4"/>
      <c r="L929" s="4"/>
      <c r="M929" s="4"/>
      <c r="N929" s="4"/>
      <c r="O929" s="4"/>
      <c r="P929" s="4"/>
      <c r="Q929" s="4"/>
      <c r="R929" s="4"/>
      <c r="S929" s="4"/>
      <c r="T929" s="4"/>
      <c r="U929" s="4"/>
      <c r="V929" s="4"/>
      <c r="W929" s="4"/>
      <c r="X929" s="4"/>
      <c r="Y929" s="4"/>
      <c r="Z929" s="4"/>
    </row>
    <row r="930">
      <c r="A930" s="51"/>
      <c r="B930" s="47"/>
      <c r="C930" s="47"/>
      <c r="D930" s="47"/>
      <c r="E930" s="4"/>
      <c r="F930" s="4"/>
      <c r="G930" s="4"/>
      <c r="H930" s="4"/>
      <c r="I930" s="4"/>
      <c r="J930" s="4"/>
      <c r="K930" s="4"/>
      <c r="L930" s="4"/>
      <c r="M930" s="4"/>
      <c r="N930" s="4"/>
      <c r="O930" s="4"/>
      <c r="P930" s="4"/>
      <c r="Q930" s="4"/>
      <c r="R930" s="4"/>
      <c r="S930" s="4"/>
      <c r="T930" s="4"/>
      <c r="U930" s="4"/>
      <c r="V930" s="4"/>
      <c r="W930" s="4"/>
      <c r="X930" s="4"/>
      <c r="Y930" s="4"/>
      <c r="Z930" s="4"/>
    </row>
    <row r="931">
      <c r="A931" s="51"/>
      <c r="B931" s="47"/>
      <c r="C931" s="47"/>
      <c r="D931" s="47"/>
      <c r="E931" s="4"/>
      <c r="F931" s="4"/>
      <c r="G931" s="4"/>
      <c r="H931" s="4"/>
      <c r="I931" s="4"/>
      <c r="J931" s="4"/>
      <c r="K931" s="4"/>
      <c r="L931" s="4"/>
      <c r="M931" s="4"/>
      <c r="N931" s="4"/>
      <c r="O931" s="4"/>
      <c r="P931" s="4"/>
      <c r="Q931" s="4"/>
      <c r="R931" s="4"/>
      <c r="S931" s="4"/>
      <c r="T931" s="4"/>
      <c r="U931" s="4"/>
      <c r="V931" s="4"/>
      <c r="W931" s="4"/>
      <c r="X931" s="4"/>
      <c r="Y931" s="4"/>
      <c r="Z931" s="4"/>
    </row>
    <row r="932">
      <c r="A932" s="51"/>
      <c r="B932" s="47"/>
      <c r="C932" s="47"/>
      <c r="D932" s="47"/>
      <c r="E932" s="4"/>
      <c r="F932" s="4"/>
      <c r="G932" s="4"/>
      <c r="H932" s="4"/>
      <c r="I932" s="4"/>
      <c r="J932" s="4"/>
      <c r="K932" s="4"/>
      <c r="L932" s="4"/>
      <c r="M932" s="4"/>
      <c r="N932" s="4"/>
      <c r="O932" s="4"/>
      <c r="P932" s="4"/>
      <c r="Q932" s="4"/>
      <c r="R932" s="4"/>
      <c r="S932" s="4"/>
      <c r="T932" s="4"/>
      <c r="U932" s="4"/>
      <c r="V932" s="4"/>
      <c r="W932" s="4"/>
      <c r="X932" s="4"/>
      <c r="Y932" s="4"/>
      <c r="Z932" s="4"/>
    </row>
    <row r="933">
      <c r="A933" s="51"/>
      <c r="B933" s="47"/>
      <c r="C933" s="47"/>
      <c r="D933" s="47"/>
      <c r="E933" s="4"/>
      <c r="F933" s="4"/>
      <c r="G933" s="4"/>
      <c r="H933" s="4"/>
      <c r="I933" s="4"/>
      <c r="J933" s="4"/>
      <c r="K933" s="4"/>
      <c r="L933" s="4"/>
      <c r="M933" s="4"/>
      <c r="N933" s="4"/>
      <c r="O933" s="4"/>
      <c r="P933" s="4"/>
      <c r="Q933" s="4"/>
      <c r="R933" s="4"/>
      <c r="S933" s="4"/>
      <c r="T933" s="4"/>
      <c r="U933" s="4"/>
      <c r="V933" s="4"/>
      <c r="W933" s="4"/>
      <c r="X933" s="4"/>
      <c r="Y933" s="4"/>
      <c r="Z933" s="4"/>
    </row>
    <row r="934">
      <c r="A934" s="51"/>
      <c r="B934" s="47"/>
      <c r="C934" s="47"/>
      <c r="D934" s="47"/>
      <c r="E934" s="4"/>
      <c r="F934" s="4"/>
      <c r="G934" s="4"/>
      <c r="H934" s="4"/>
      <c r="I934" s="4"/>
      <c r="J934" s="4"/>
      <c r="K934" s="4"/>
      <c r="L934" s="4"/>
      <c r="M934" s="4"/>
      <c r="N934" s="4"/>
      <c r="O934" s="4"/>
      <c r="P934" s="4"/>
      <c r="Q934" s="4"/>
      <c r="R934" s="4"/>
      <c r="S934" s="4"/>
      <c r="T934" s="4"/>
      <c r="U934" s="4"/>
      <c r="V934" s="4"/>
      <c r="W934" s="4"/>
      <c r="X934" s="4"/>
      <c r="Y934" s="4"/>
      <c r="Z934" s="4"/>
    </row>
    <row r="935">
      <c r="A935" s="51"/>
      <c r="B935" s="47"/>
      <c r="C935" s="47"/>
      <c r="D935" s="47"/>
      <c r="E935" s="4"/>
      <c r="F935" s="4"/>
      <c r="G935" s="4"/>
      <c r="H935" s="4"/>
      <c r="I935" s="4"/>
      <c r="J935" s="4"/>
      <c r="K935" s="4"/>
      <c r="L935" s="4"/>
      <c r="M935" s="4"/>
      <c r="N935" s="4"/>
      <c r="O935" s="4"/>
      <c r="P935" s="4"/>
      <c r="Q935" s="4"/>
      <c r="R935" s="4"/>
      <c r="S935" s="4"/>
      <c r="T935" s="4"/>
      <c r="U935" s="4"/>
      <c r="V935" s="4"/>
      <c r="W935" s="4"/>
      <c r="X935" s="4"/>
      <c r="Y935" s="4"/>
      <c r="Z935" s="4"/>
    </row>
    <row r="936">
      <c r="A936" s="51"/>
      <c r="B936" s="47"/>
      <c r="C936" s="47"/>
      <c r="D936" s="47"/>
      <c r="E936" s="4"/>
      <c r="F936" s="4"/>
      <c r="G936" s="4"/>
      <c r="H936" s="4"/>
      <c r="I936" s="4"/>
      <c r="J936" s="4"/>
      <c r="K936" s="4"/>
      <c r="L936" s="4"/>
      <c r="M936" s="4"/>
      <c r="N936" s="4"/>
      <c r="O936" s="4"/>
      <c r="P936" s="4"/>
      <c r="Q936" s="4"/>
      <c r="R936" s="4"/>
      <c r="S936" s="4"/>
      <c r="T936" s="4"/>
      <c r="U936" s="4"/>
      <c r="V936" s="4"/>
      <c r="W936" s="4"/>
      <c r="X936" s="4"/>
      <c r="Y936" s="4"/>
      <c r="Z936" s="4"/>
    </row>
    <row r="937">
      <c r="A937" s="51"/>
      <c r="B937" s="47"/>
      <c r="C937" s="47"/>
      <c r="D937" s="47"/>
      <c r="E937" s="4"/>
      <c r="F937" s="4"/>
      <c r="G937" s="4"/>
      <c r="H937" s="4"/>
      <c r="I937" s="4"/>
      <c r="J937" s="4"/>
      <c r="K937" s="4"/>
      <c r="L937" s="4"/>
      <c r="M937" s="4"/>
      <c r="N937" s="4"/>
      <c r="O937" s="4"/>
      <c r="P937" s="4"/>
      <c r="Q937" s="4"/>
      <c r="R937" s="4"/>
      <c r="S937" s="4"/>
      <c r="T937" s="4"/>
      <c r="U937" s="4"/>
      <c r="V937" s="4"/>
      <c r="W937" s="4"/>
      <c r="X937" s="4"/>
      <c r="Y937" s="4"/>
      <c r="Z937" s="4"/>
    </row>
    <row r="938">
      <c r="A938" s="51"/>
      <c r="B938" s="47"/>
      <c r="C938" s="47"/>
      <c r="D938" s="47"/>
      <c r="E938" s="4"/>
      <c r="F938" s="4"/>
      <c r="G938" s="4"/>
      <c r="H938" s="4"/>
      <c r="I938" s="4"/>
      <c r="J938" s="4"/>
      <c r="K938" s="4"/>
      <c r="L938" s="4"/>
      <c r="M938" s="4"/>
      <c r="N938" s="4"/>
      <c r="O938" s="4"/>
      <c r="P938" s="4"/>
      <c r="Q938" s="4"/>
      <c r="R938" s="4"/>
      <c r="S938" s="4"/>
      <c r="T938" s="4"/>
      <c r="U938" s="4"/>
      <c r="V938" s="4"/>
      <c r="W938" s="4"/>
      <c r="X938" s="4"/>
      <c r="Y938" s="4"/>
      <c r="Z938" s="4"/>
    </row>
    <row r="939">
      <c r="A939" s="51"/>
      <c r="B939" s="47"/>
      <c r="C939" s="47"/>
      <c r="D939" s="47"/>
      <c r="E939" s="4"/>
      <c r="F939" s="4"/>
      <c r="G939" s="4"/>
      <c r="H939" s="4"/>
      <c r="I939" s="4"/>
      <c r="J939" s="4"/>
      <c r="K939" s="4"/>
      <c r="L939" s="4"/>
      <c r="M939" s="4"/>
      <c r="N939" s="4"/>
      <c r="O939" s="4"/>
      <c r="P939" s="4"/>
      <c r="Q939" s="4"/>
      <c r="R939" s="4"/>
      <c r="S939" s="4"/>
      <c r="T939" s="4"/>
      <c r="U939" s="4"/>
      <c r="V939" s="4"/>
      <c r="W939" s="4"/>
      <c r="X939" s="4"/>
      <c r="Y939" s="4"/>
      <c r="Z939" s="4"/>
    </row>
    <row r="940">
      <c r="A940" s="51"/>
      <c r="B940" s="47"/>
      <c r="C940" s="47"/>
      <c r="D940" s="47"/>
      <c r="E940" s="4"/>
      <c r="F940" s="4"/>
      <c r="G940" s="4"/>
      <c r="H940" s="4"/>
      <c r="I940" s="4"/>
      <c r="J940" s="4"/>
      <c r="K940" s="4"/>
      <c r="L940" s="4"/>
      <c r="M940" s="4"/>
      <c r="N940" s="4"/>
      <c r="O940" s="4"/>
      <c r="P940" s="4"/>
      <c r="Q940" s="4"/>
      <c r="R940" s="4"/>
      <c r="S940" s="4"/>
      <c r="T940" s="4"/>
      <c r="U940" s="4"/>
      <c r="V940" s="4"/>
      <c r="W940" s="4"/>
      <c r="X940" s="4"/>
      <c r="Y940" s="4"/>
      <c r="Z940" s="4"/>
    </row>
    <row r="941">
      <c r="A941" s="51"/>
      <c r="B941" s="47"/>
      <c r="C941" s="47"/>
      <c r="D941" s="47"/>
      <c r="E941" s="4"/>
      <c r="F941" s="4"/>
      <c r="G941" s="4"/>
      <c r="H941" s="4"/>
      <c r="I941" s="4"/>
      <c r="J941" s="4"/>
      <c r="K941" s="4"/>
      <c r="L941" s="4"/>
      <c r="M941" s="4"/>
      <c r="N941" s="4"/>
      <c r="O941" s="4"/>
      <c r="P941" s="4"/>
      <c r="Q941" s="4"/>
      <c r="R941" s="4"/>
      <c r="S941" s="4"/>
      <c r="T941" s="4"/>
      <c r="U941" s="4"/>
      <c r="V941" s="4"/>
      <c r="W941" s="4"/>
      <c r="X941" s="4"/>
      <c r="Y941" s="4"/>
      <c r="Z941" s="4"/>
    </row>
    <row r="942">
      <c r="A942" s="51"/>
      <c r="B942" s="47"/>
      <c r="C942" s="47"/>
      <c r="D942" s="47"/>
      <c r="E942" s="4"/>
      <c r="F942" s="4"/>
      <c r="G942" s="4"/>
      <c r="H942" s="4"/>
      <c r="I942" s="4"/>
      <c r="J942" s="4"/>
      <c r="K942" s="4"/>
      <c r="L942" s="4"/>
      <c r="M942" s="4"/>
      <c r="N942" s="4"/>
      <c r="O942" s="4"/>
      <c r="P942" s="4"/>
      <c r="Q942" s="4"/>
      <c r="R942" s="4"/>
      <c r="S942" s="4"/>
      <c r="T942" s="4"/>
      <c r="U942" s="4"/>
      <c r="V942" s="4"/>
      <c r="W942" s="4"/>
      <c r="X942" s="4"/>
      <c r="Y942" s="4"/>
      <c r="Z942" s="4"/>
    </row>
    <row r="943">
      <c r="A943" s="51"/>
      <c r="B943" s="47"/>
      <c r="C943" s="47"/>
      <c r="D943" s="47"/>
      <c r="E943" s="4"/>
      <c r="F943" s="4"/>
      <c r="G943" s="4"/>
      <c r="H943" s="4"/>
      <c r="I943" s="4"/>
      <c r="J943" s="4"/>
      <c r="K943" s="4"/>
      <c r="L943" s="4"/>
      <c r="M943" s="4"/>
      <c r="N943" s="4"/>
      <c r="O943" s="4"/>
      <c r="P943" s="4"/>
      <c r="Q943" s="4"/>
      <c r="R943" s="4"/>
      <c r="S943" s="4"/>
      <c r="T943" s="4"/>
      <c r="U943" s="4"/>
      <c r="V943" s="4"/>
      <c r="W943" s="4"/>
      <c r="X943" s="4"/>
      <c r="Y943" s="4"/>
      <c r="Z943" s="4"/>
    </row>
    <row r="944">
      <c r="A944" s="51"/>
      <c r="B944" s="47"/>
      <c r="C944" s="47"/>
      <c r="D944" s="47"/>
      <c r="E944" s="4"/>
      <c r="F944" s="4"/>
      <c r="G944" s="4"/>
      <c r="H944" s="4"/>
      <c r="I944" s="4"/>
      <c r="J944" s="4"/>
      <c r="K944" s="4"/>
      <c r="L944" s="4"/>
      <c r="M944" s="4"/>
      <c r="N944" s="4"/>
      <c r="O944" s="4"/>
      <c r="P944" s="4"/>
      <c r="Q944" s="4"/>
      <c r="R944" s="4"/>
      <c r="S944" s="4"/>
      <c r="T944" s="4"/>
      <c r="U944" s="4"/>
      <c r="V944" s="4"/>
      <c r="W944" s="4"/>
      <c r="X944" s="4"/>
      <c r="Y944" s="4"/>
      <c r="Z944" s="4"/>
    </row>
    <row r="945">
      <c r="A945" s="51"/>
      <c r="B945" s="47"/>
      <c r="C945" s="47"/>
      <c r="D945" s="47"/>
      <c r="E945" s="4"/>
      <c r="F945" s="4"/>
      <c r="G945" s="4"/>
      <c r="H945" s="4"/>
      <c r="I945" s="4"/>
      <c r="J945" s="4"/>
      <c r="K945" s="4"/>
      <c r="L945" s="4"/>
      <c r="M945" s="4"/>
      <c r="N945" s="4"/>
      <c r="O945" s="4"/>
      <c r="P945" s="4"/>
      <c r="Q945" s="4"/>
      <c r="R945" s="4"/>
      <c r="S945" s="4"/>
      <c r="T945" s="4"/>
      <c r="U945" s="4"/>
      <c r="V945" s="4"/>
      <c r="W945" s="4"/>
      <c r="X945" s="4"/>
      <c r="Y945" s="4"/>
      <c r="Z945" s="4"/>
    </row>
    <row r="946">
      <c r="A946" s="51"/>
      <c r="B946" s="47"/>
      <c r="C946" s="47"/>
      <c r="D946" s="47"/>
      <c r="E946" s="4"/>
      <c r="F946" s="4"/>
      <c r="G946" s="4"/>
      <c r="H946" s="4"/>
      <c r="I946" s="4"/>
      <c r="J946" s="4"/>
      <c r="K946" s="4"/>
      <c r="L946" s="4"/>
      <c r="M946" s="4"/>
      <c r="N946" s="4"/>
      <c r="O946" s="4"/>
      <c r="P946" s="4"/>
      <c r="Q946" s="4"/>
      <c r="R946" s="4"/>
      <c r="S946" s="4"/>
      <c r="T946" s="4"/>
      <c r="U946" s="4"/>
      <c r="V946" s="4"/>
      <c r="W946" s="4"/>
      <c r="X946" s="4"/>
      <c r="Y946" s="4"/>
      <c r="Z946" s="4"/>
    </row>
    <row r="947">
      <c r="A947" s="51"/>
      <c r="B947" s="47"/>
      <c r="C947" s="47"/>
      <c r="D947" s="47"/>
      <c r="E947" s="4"/>
      <c r="F947" s="4"/>
      <c r="G947" s="4"/>
      <c r="H947" s="4"/>
      <c r="I947" s="4"/>
      <c r="J947" s="4"/>
      <c r="K947" s="4"/>
      <c r="L947" s="4"/>
      <c r="M947" s="4"/>
      <c r="N947" s="4"/>
      <c r="O947" s="4"/>
      <c r="P947" s="4"/>
      <c r="Q947" s="4"/>
      <c r="R947" s="4"/>
      <c r="S947" s="4"/>
      <c r="T947" s="4"/>
      <c r="U947" s="4"/>
      <c r="V947" s="4"/>
      <c r="W947" s="4"/>
      <c r="X947" s="4"/>
      <c r="Y947" s="4"/>
      <c r="Z947" s="4"/>
    </row>
    <row r="948">
      <c r="A948" s="51"/>
      <c r="B948" s="47"/>
      <c r="C948" s="47"/>
      <c r="D948" s="47"/>
      <c r="E948" s="4"/>
      <c r="F948" s="4"/>
      <c r="G948" s="4"/>
      <c r="H948" s="4"/>
      <c r="I948" s="4"/>
      <c r="J948" s="4"/>
      <c r="K948" s="4"/>
      <c r="L948" s="4"/>
      <c r="M948" s="4"/>
      <c r="N948" s="4"/>
      <c r="O948" s="4"/>
      <c r="P948" s="4"/>
      <c r="Q948" s="4"/>
      <c r="R948" s="4"/>
      <c r="S948" s="4"/>
      <c r="T948" s="4"/>
      <c r="U948" s="4"/>
      <c r="V948" s="4"/>
      <c r="W948" s="4"/>
      <c r="X948" s="4"/>
      <c r="Y948" s="4"/>
      <c r="Z948" s="4"/>
    </row>
    <row r="949">
      <c r="A949" s="51"/>
      <c r="B949" s="47"/>
      <c r="C949" s="47"/>
      <c r="D949" s="47"/>
      <c r="E949" s="4"/>
      <c r="F949" s="4"/>
      <c r="G949" s="4"/>
      <c r="H949" s="4"/>
      <c r="I949" s="4"/>
      <c r="J949" s="4"/>
      <c r="K949" s="4"/>
      <c r="L949" s="4"/>
      <c r="M949" s="4"/>
      <c r="N949" s="4"/>
      <c r="O949" s="4"/>
      <c r="P949" s="4"/>
      <c r="Q949" s="4"/>
      <c r="R949" s="4"/>
      <c r="S949" s="4"/>
      <c r="T949" s="4"/>
      <c r="U949" s="4"/>
      <c r="V949" s="4"/>
      <c r="W949" s="4"/>
      <c r="X949" s="4"/>
      <c r="Y949" s="4"/>
      <c r="Z949" s="4"/>
    </row>
    <row r="950">
      <c r="A950" s="51"/>
      <c r="B950" s="47"/>
      <c r="C950" s="47"/>
      <c r="D950" s="47"/>
      <c r="E950" s="4"/>
      <c r="F950" s="4"/>
      <c r="G950" s="4"/>
      <c r="H950" s="4"/>
      <c r="I950" s="4"/>
      <c r="J950" s="4"/>
      <c r="K950" s="4"/>
      <c r="L950" s="4"/>
      <c r="M950" s="4"/>
      <c r="N950" s="4"/>
      <c r="O950" s="4"/>
      <c r="P950" s="4"/>
      <c r="Q950" s="4"/>
      <c r="R950" s="4"/>
      <c r="S950" s="4"/>
      <c r="T950" s="4"/>
      <c r="U950" s="4"/>
      <c r="V950" s="4"/>
      <c r="W950" s="4"/>
      <c r="X950" s="4"/>
      <c r="Y950" s="4"/>
      <c r="Z950" s="4"/>
    </row>
    <row r="951">
      <c r="A951" s="51"/>
      <c r="B951" s="47"/>
      <c r="C951" s="47"/>
      <c r="D951" s="47"/>
      <c r="E951" s="4"/>
      <c r="F951" s="4"/>
      <c r="G951" s="4"/>
      <c r="H951" s="4"/>
      <c r="I951" s="4"/>
      <c r="J951" s="4"/>
      <c r="K951" s="4"/>
      <c r="L951" s="4"/>
      <c r="M951" s="4"/>
      <c r="N951" s="4"/>
      <c r="O951" s="4"/>
      <c r="P951" s="4"/>
      <c r="Q951" s="4"/>
      <c r="R951" s="4"/>
      <c r="S951" s="4"/>
      <c r="T951" s="4"/>
      <c r="U951" s="4"/>
      <c r="V951" s="4"/>
      <c r="W951" s="4"/>
      <c r="X951" s="4"/>
      <c r="Y951" s="4"/>
      <c r="Z951" s="4"/>
    </row>
    <row r="952">
      <c r="A952" s="51"/>
      <c r="B952" s="47"/>
      <c r="C952" s="47"/>
      <c r="D952" s="47"/>
      <c r="E952" s="4"/>
      <c r="F952" s="4"/>
      <c r="G952" s="4"/>
      <c r="H952" s="4"/>
      <c r="I952" s="4"/>
      <c r="J952" s="4"/>
      <c r="K952" s="4"/>
      <c r="L952" s="4"/>
      <c r="M952" s="4"/>
      <c r="N952" s="4"/>
      <c r="O952" s="4"/>
      <c r="P952" s="4"/>
      <c r="Q952" s="4"/>
      <c r="R952" s="4"/>
      <c r="S952" s="4"/>
      <c r="T952" s="4"/>
      <c r="U952" s="4"/>
      <c r="V952" s="4"/>
      <c r="W952" s="4"/>
      <c r="X952" s="4"/>
      <c r="Y952" s="4"/>
      <c r="Z952" s="4"/>
    </row>
    <row r="953">
      <c r="A953" s="51"/>
      <c r="B953" s="47"/>
      <c r="C953" s="47"/>
      <c r="D953" s="47"/>
      <c r="E953" s="4"/>
      <c r="F953" s="4"/>
      <c r="G953" s="4"/>
      <c r="H953" s="4"/>
      <c r="I953" s="4"/>
      <c r="J953" s="4"/>
      <c r="K953" s="4"/>
      <c r="L953" s="4"/>
      <c r="M953" s="4"/>
      <c r="N953" s="4"/>
      <c r="O953" s="4"/>
      <c r="P953" s="4"/>
      <c r="Q953" s="4"/>
      <c r="R953" s="4"/>
      <c r="S953" s="4"/>
      <c r="T953" s="4"/>
      <c r="U953" s="4"/>
      <c r="V953" s="4"/>
      <c r="W953" s="4"/>
      <c r="X953" s="4"/>
      <c r="Y953" s="4"/>
      <c r="Z953" s="4"/>
    </row>
    <row r="954">
      <c r="A954" s="51"/>
      <c r="B954" s="47"/>
      <c r="C954" s="47"/>
      <c r="D954" s="47"/>
      <c r="E954" s="4"/>
      <c r="F954" s="4"/>
      <c r="G954" s="4"/>
      <c r="H954" s="4"/>
      <c r="I954" s="4"/>
      <c r="J954" s="4"/>
      <c r="K954" s="4"/>
      <c r="L954" s="4"/>
      <c r="M954" s="4"/>
      <c r="N954" s="4"/>
      <c r="O954" s="4"/>
      <c r="P954" s="4"/>
      <c r="Q954" s="4"/>
      <c r="R954" s="4"/>
      <c r="S954" s="4"/>
      <c r="T954" s="4"/>
      <c r="U954" s="4"/>
      <c r="V954" s="4"/>
      <c r="W954" s="4"/>
      <c r="X954" s="4"/>
      <c r="Y954" s="4"/>
      <c r="Z954" s="4"/>
    </row>
    <row r="955">
      <c r="A955" s="51"/>
      <c r="B955" s="47"/>
      <c r="C955" s="47"/>
      <c r="D955" s="47"/>
      <c r="E955" s="4"/>
      <c r="F955" s="4"/>
      <c r="G955" s="4"/>
      <c r="H955" s="4"/>
      <c r="I955" s="4"/>
      <c r="J955" s="4"/>
      <c r="K955" s="4"/>
      <c r="L955" s="4"/>
      <c r="M955" s="4"/>
      <c r="N955" s="4"/>
      <c r="O955" s="4"/>
      <c r="P955" s="4"/>
      <c r="Q955" s="4"/>
      <c r="R955" s="4"/>
      <c r="S955" s="4"/>
      <c r="T955" s="4"/>
      <c r="U955" s="4"/>
      <c r="V955" s="4"/>
      <c r="W955" s="4"/>
      <c r="X955" s="4"/>
      <c r="Y955" s="4"/>
      <c r="Z955" s="4"/>
    </row>
    <row r="956">
      <c r="A956" s="51"/>
      <c r="B956" s="47"/>
      <c r="C956" s="47"/>
      <c r="D956" s="47"/>
      <c r="E956" s="4"/>
      <c r="F956" s="4"/>
      <c r="G956" s="4"/>
      <c r="H956" s="4"/>
      <c r="I956" s="4"/>
      <c r="J956" s="4"/>
      <c r="K956" s="4"/>
      <c r="L956" s="4"/>
      <c r="M956" s="4"/>
      <c r="N956" s="4"/>
      <c r="O956" s="4"/>
      <c r="P956" s="4"/>
      <c r="Q956" s="4"/>
      <c r="R956" s="4"/>
      <c r="S956" s="4"/>
      <c r="T956" s="4"/>
      <c r="U956" s="4"/>
      <c r="V956" s="4"/>
      <c r="W956" s="4"/>
      <c r="X956" s="4"/>
      <c r="Y956" s="4"/>
      <c r="Z956" s="4"/>
    </row>
    <row r="957">
      <c r="A957" s="51"/>
      <c r="B957" s="47"/>
      <c r="C957" s="47"/>
      <c r="D957" s="47"/>
      <c r="E957" s="4"/>
      <c r="F957" s="4"/>
      <c r="G957" s="4"/>
      <c r="H957" s="4"/>
      <c r="I957" s="4"/>
      <c r="J957" s="4"/>
      <c r="K957" s="4"/>
      <c r="L957" s="4"/>
      <c r="M957" s="4"/>
      <c r="N957" s="4"/>
      <c r="O957" s="4"/>
      <c r="P957" s="4"/>
      <c r="Q957" s="4"/>
      <c r="R957" s="4"/>
      <c r="S957" s="4"/>
      <c r="T957" s="4"/>
      <c r="U957" s="4"/>
      <c r="V957" s="4"/>
      <c r="W957" s="4"/>
      <c r="X957" s="4"/>
      <c r="Y957" s="4"/>
      <c r="Z957" s="4"/>
    </row>
    <row r="958">
      <c r="A958" s="51"/>
      <c r="B958" s="47"/>
      <c r="C958" s="47"/>
      <c r="D958" s="47"/>
      <c r="E958" s="4"/>
      <c r="F958" s="4"/>
      <c r="G958" s="4"/>
      <c r="H958" s="4"/>
      <c r="I958" s="4"/>
      <c r="J958" s="4"/>
      <c r="K958" s="4"/>
      <c r="L958" s="4"/>
      <c r="M958" s="4"/>
      <c r="N958" s="4"/>
      <c r="O958" s="4"/>
      <c r="P958" s="4"/>
      <c r="Q958" s="4"/>
      <c r="R958" s="4"/>
      <c r="S958" s="4"/>
      <c r="T958" s="4"/>
      <c r="U958" s="4"/>
      <c r="V958" s="4"/>
      <c r="W958" s="4"/>
      <c r="X958" s="4"/>
      <c r="Y958" s="4"/>
      <c r="Z958" s="4"/>
    </row>
    <row r="959">
      <c r="A959" s="51"/>
      <c r="B959" s="47"/>
      <c r="C959" s="47"/>
      <c r="D959" s="47"/>
      <c r="E959" s="4"/>
      <c r="F959" s="4"/>
      <c r="G959" s="4"/>
      <c r="H959" s="4"/>
      <c r="I959" s="4"/>
      <c r="J959" s="4"/>
      <c r="K959" s="4"/>
      <c r="L959" s="4"/>
      <c r="M959" s="4"/>
      <c r="N959" s="4"/>
      <c r="O959" s="4"/>
      <c r="P959" s="4"/>
      <c r="Q959" s="4"/>
      <c r="R959" s="4"/>
      <c r="S959" s="4"/>
      <c r="T959" s="4"/>
      <c r="U959" s="4"/>
      <c r="V959" s="4"/>
      <c r="W959" s="4"/>
      <c r="X959" s="4"/>
      <c r="Y959" s="4"/>
      <c r="Z959" s="4"/>
    </row>
    <row r="960">
      <c r="A960" s="51"/>
      <c r="B960" s="47"/>
      <c r="C960" s="47"/>
      <c r="D960" s="47"/>
      <c r="E960" s="4"/>
      <c r="F960" s="4"/>
      <c r="G960" s="4"/>
      <c r="H960" s="4"/>
      <c r="I960" s="4"/>
      <c r="J960" s="4"/>
      <c r="K960" s="4"/>
      <c r="L960" s="4"/>
      <c r="M960" s="4"/>
      <c r="N960" s="4"/>
      <c r="O960" s="4"/>
      <c r="P960" s="4"/>
      <c r="Q960" s="4"/>
      <c r="R960" s="4"/>
      <c r="S960" s="4"/>
      <c r="T960" s="4"/>
      <c r="U960" s="4"/>
      <c r="V960" s="4"/>
      <c r="W960" s="4"/>
      <c r="X960" s="4"/>
      <c r="Y960" s="4"/>
      <c r="Z960" s="4"/>
    </row>
    <row r="961">
      <c r="A961" s="51"/>
      <c r="B961" s="47"/>
      <c r="C961" s="47"/>
      <c r="D961" s="47"/>
      <c r="E961" s="4"/>
      <c r="F961" s="4"/>
      <c r="G961" s="4"/>
      <c r="H961" s="4"/>
      <c r="I961" s="4"/>
      <c r="J961" s="4"/>
      <c r="K961" s="4"/>
      <c r="L961" s="4"/>
      <c r="M961" s="4"/>
      <c r="N961" s="4"/>
      <c r="O961" s="4"/>
      <c r="P961" s="4"/>
      <c r="Q961" s="4"/>
      <c r="R961" s="4"/>
      <c r="S961" s="4"/>
      <c r="T961" s="4"/>
      <c r="U961" s="4"/>
      <c r="V961" s="4"/>
      <c r="W961" s="4"/>
      <c r="X961" s="4"/>
      <c r="Y961" s="4"/>
      <c r="Z961" s="4"/>
    </row>
    <row r="962">
      <c r="A962" s="51"/>
      <c r="B962" s="47"/>
      <c r="C962" s="47"/>
      <c r="D962" s="47"/>
      <c r="E962" s="4"/>
      <c r="F962" s="4"/>
      <c r="G962" s="4"/>
      <c r="H962" s="4"/>
      <c r="I962" s="4"/>
      <c r="J962" s="4"/>
      <c r="K962" s="4"/>
      <c r="L962" s="4"/>
      <c r="M962" s="4"/>
      <c r="N962" s="4"/>
      <c r="O962" s="4"/>
      <c r="P962" s="4"/>
      <c r="Q962" s="4"/>
      <c r="R962" s="4"/>
      <c r="S962" s="4"/>
      <c r="T962" s="4"/>
      <c r="U962" s="4"/>
      <c r="V962" s="4"/>
      <c r="W962" s="4"/>
      <c r="X962" s="4"/>
      <c r="Y962" s="4"/>
      <c r="Z962" s="4"/>
    </row>
    <row r="963">
      <c r="A963" s="51"/>
      <c r="B963" s="47"/>
      <c r="C963" s="47"/>
      <c r="D963" s="47"/>
      <c r="E963" s="4"/>
      <c r="F963" s="4"/>
      <c r="G963" s="4"/>
      <c r="H963" s="4"/>
      <c r="I963" s="4"/>
      <c r="J963" s="4"/>
      <c r="K963" s="4"/>
      <c r="L963" s="4"/>
      <c r="M963" s="4"/>
      <c r="N963" s="4"/>
      <c r="O963" s="4"/>
      <c r="P963" s="4"/>
      <c r="Q963" s="4"/>
      <c r="R963" s="4"/>
      <c r="S963" s="4"/>
      <c r="T963" s="4"/>
      <c r="U963" s="4"/>
      <c r="V963" s="4"/>
      <c r="W963" s="4"/>
      <c r="X963" s="4"/>
      <c r="Y963" s="4"/>
      <c r="Z963" s="4"/>
    </row>
    <row r="964">
      <c r="A964" s="51"/>
      <c r="B964" s="47"/>
      <c r="C964" s="47"/>
      <c r="D964" s="47"/>
      <c r="E964" s="4"/>
      <c r="F964" s="4"/>
      <c r="G964" s="4"/>
      <c r="H964" s="4"/>
      <c r="I964" s="4"/>
      <c r="J964" s="4"/>
      <c r="K964" s="4"/>
      <c r="L964" s="4"/>
      <c r="M964" s="4"/>
      <c r="N964" s="4"/>
      <c r="O964" s="4"/>
      <c r="P964" s="4"/>
      <c r="Q964" s="4"/>
      <c r="R964" s="4"/>
      <c r="S964" s="4"/>
      <c r="T964" s="4"/>
      <c r="U964" s="4"/>
      <c r="V964" s="4"/>
      <c r="W964" s="4"/>
      <c r="X964" s="4"/>
      <c r="Y964" s="4"/>
      <c r="Z964" s="4"/>
    </row>
    <row r="965">
      <c r="A965" s="51"/>
      <c r="B965" s="47"/>
      <c r="C965" s="47"/>
      <c r="D965" s="47"/>
      <c r="E965" s="4"/>
      <c r="F965" s="4"/>
      <c r="G965" s="4"/>
      <c r="H965" s="4"/>
      <c r="I965" s="4"/>
      <c r="J965" s="4"/>
      <c r="K965" s="4"/>
      <c r="L965" s="4"/>
      <c r="M965" s="4"/>
      <c r="N965" s="4"/>
      <c r="O965" s="4"/>
      <c r="P965" s="4"/>
      <c r="Q965" s="4"/>
      <c r="R965" s="4"/>
      <c r="S965" s="4"/>
      <c r="T965" s="4"/>
      <c r="U965" s="4"/>
      <c r="V965" s="4"/>
      <c r="W965" s="4"/>
      <c r="X965" s="4"/>
      <c r="Y965" s="4"/>
      <c r="Z965" s="4"/>
    </row>
    <row r="966">
      <c r="A966" s="51"/>
      <c r="B966" s="47"/>
      <c r="C966" s="47"/>
      <c r="D966" s="47"/>
      <c r="E966" s="4"/>
      <c r="F966" s="4"/>
      <c r="G966" s="4"/>
      <c r="H966" s="4"/>
      <c r="I966" s="4"/>
      <c r="J966" s="4"/>
      <c r="K966" s="4"/>
      <c r="L966" s="4"/>
      <c r="M966" s="4"/>
      <c r="N966" s="4"/>
      <c r="O966" s="4"/>
      <c r="P966" s="4"/>
      <c r="Q966" s="4"/>
      <c r="R966" s="4"/>
      <c r="S966" s="4"/>
      <c r="T966" s="4"/>
      <c r="U966" s="4"/>
      <c r="V966" s="4"/>
      <c r="W966" s="4"/>
      <c r="X966" s="4"/>
      <c r="Y966" s="4"/>
      <c r="Z966" s="4"/>
    </row>
    <row r="967">
      <c r="A967" s="51"/>
      <c r="B967" s="47"/>
      <c r="C967" s="47"/>
      <c r="D967" s="47"/>
      <c r="E967" s="4"/>
      <c r="F967" s="4"/>
      <c r="G967" s="4"/>
      <c r="H967" s="4"/>
      <c r="I967" s="4"/>
      <c r="J967" s="4"/>
      <c r="K967" s="4"/>
      <c r="L967" s="4"/>
      <c r="M967" s="4"/>
      <c r="N967" s="4"/>
      <c r="O967" s="4"/>
      <c r="P967" s="4"/>
      <c r="Q967" s="4"/>
      <c r="R967" s="4"/>
      <c r="S967" s="4"/>
      <c r="T967" s="4"/>
      <c r="U967" s="4"/>
      <c r="V967" s="4"/>
      <c r="W967" s="4"/>
      <c r="X967" s="4"/>
      <c r="Y967" s="4"/>
      <c r="Z967" s="4"/>
    </row>
    <row r="968">
      <c r="A968" s="51"/>
      <c r="B968" s="47"/>
      <c r="C968" s="47"/>
      <c r="D968" s="47"/>
      <c r="E968" s="4"/>
      <c r="F968" s="4"/>
      <c r="G968" s="4"/>
      <c r="H968" s="4"/>
      <c r="I968" s="4"/>
      <c r="J968" s="4"/>
      <c r="K968" s="4"/>
      <c r="L968" s="4"/>
      <c r="M968" s="4"/>
      <c r="N968" s="4"/>
      <c r="O968" s="4"/>
      <c r="P968" s="4"/>
      <c r="Q968" s="4"/>
      <c r="R968" s="4"/>
      <c r="S968" s="4"/>
      <c r="T968" s="4"/>
      <c r="U968" s="4"/>
      <c r="V968" s="4"/>
      <c r="W968" s="4"/>
      <c r="X968" s="4"/>
      <c r="Y968" s="4"/>
      <c r="Z968" s="4"/>
    </row>
    <row r="969">
      <c r="A969" s="51"/>
      <c r="B969" s="47"/>
      <c r="C969" s="47"/>
      <c r="D969" s="47"/>
      <c r="E969" s="4"/>
      <c r="F969" s="4"/>
      <c r="G969" s="4"/>
      <c r="H969" s="4"/>
      <c r="I969" s="4"/>
      <c r="J969" s="4"/>
      <c r="K969" s="4"/>
      <c r="L969" s="4"/>
      <c r="M969" s="4"/>
      <c r="N969" s="4"/>
      <c r="O969" s="4"/>
      <c r="P969" s="4"/>
      <c r="Q969" s="4"/>
      <c r="R969" s="4"/>
      <c r="S969" s="4"/>
      <c r="T969" s="4"/>
      <c r="U969" s="4"/>
      <c r="V969" s="4"/>
      <c r="W969" s="4"/>
      <c r="X969" s="4"/>
      <c r="Y969" s="4"/>
      <c r="Z969" s="4"/>
    </row>
    <row r="970">
      <c r="A970" s="51"/>
      <c r="B970" s="47"/>
      <c r="C970" s="47"/>
      <c r="D970" s="47"/>
      <c r="E970" s="4"/>
      <c r="F970" s="4"/>
      <c r="G970" s="4"/>
      <c r="H970" s="4"/>
      <c r="I970" s="4"/>
      <c r="J970" s="4"/>
      <c r="K970" s="4"/>
      <c r="L970" s="4"/>
      <c r="M970" s="4"/>
      <c r="N970" s="4"/>
      <c r="O970" s="4"/>
      <c r="P970" s="4"/>
      <c r="Q970" s="4"/>
      <c r="R970" s="4"/>
      <c r="S970" s="4"/>
      <c r="T970" s="4"/>
      <c r="U970" s="4"/>
      <c r="V970" s="4"/>
      <c r="W970" s="4"/>
      <c r="X970" s="4"/>
      <c r="Y970" s="4"/>
      <c r="Z970" s="4"/>
    </row>
    <row r="971">
      <c r="A971" s="51"/>
      <c r="B971" s="47"/>
      <c r="C971" s="47"/>
      <c r="D971" s="47"/>
      <c r="E971" s="4"/>
      <c r="F971" s="4"/>
      <c r="G971" s="4"/>
      <c r="H971" s="4"/>
      <c r="I971" s="4"/>
      <c r="J971" s="4"/>
      <c r="K971" s="4"/>
      <c r="L971" s="4"/>
      <c r="M971" s="4"/>
      <c r="N971" s="4"/>
      <c r="O971" s="4"/>
      <c r="P971" s="4"/>
      <c r="Q971" s="4"/>
      <c r="R971" s="4"/>
      <c r="S971" s="4"/>
      <c r="T971" s="4"/>
      <c r="U971" s="4"/>
      <c r="V971" s="4"/>
      <c r="W971" s="4"/>
      <c r="X971" s="4"/>
      <c r="Y971" s="4"/>
      <c r="Z971" s="4"/>
    </row>
    <row r="972">
      <c r="A972" s="51"/>
      <c r="B972" s="47"/>
      <c r="C972" s="47"/>
      <c r="D972" s="47"/>
      <c r="E972" s="4"/>
      <c r="F972" s="4"/>
      <c r="G972" s="4"/>
      <c r="H972" s="4"/>
      <c r="I972" s="4"/>
      <c r="J972" s="4"/>
      <c r="K972" s="4"/>
      <c r="L972" s="4"/>
      <c r="M972" s="4"/>
      <c r="N972" s="4"/>
      <c r="O972" s="4"/>
      <c r="P972" s="4"/>
      <c r="Q972" s="4"/>
      <c r="R972" s="4"/>
      <c r="S972" s="4"/>
      <c r="T972" s="4"/>
      <c r="U972" s="4"/>
      <c r="V972" s="4"/>
      <c r="W972" s="4"/>
      <c r="X972" s="4"/>
      <c r="Y972" s="4"/>
      <c r="Z972" s="4"/>
    </row>
    <row r="973">
      <c r="A973" s="51"/>
      <c r="B973" s="47"/>
      <c r="C973" s="47"/>
      <c r="D973" s="47"/>
      <c r="E973" s="4"/>
      <c r="F973" s="4"/>
      <c r="G973" s="4"/>
      <c r="H973" s="4"/>
      <c r="I973" s="4"/>
      <c r="J973" s="4"/>
      <c r="K973" s="4"/>
      <c r="L973" s="4"/>
      <c r="M973" s="4"/>
      <c r="N973" s="4"/>
      <c r="O973" s="4"/>
      <c r="P973" s="4"/>
      <c r="Q973" s="4"/>
      <c r="R973" s="4"/>
      <c r="S973" s="4"/>
      <c r="T973" s="4"/>
      <c r="U973" s="4"/>
      <c r="V973" s="4"/>
      <c r="W973" s="4"/>
      <c r="X973" s="4"/>
      <c r="Y973" s="4"/>
      <c r="Z973" s="4"/>
    </row>
    <row r="974">
      <c r="A974" s="51"/>
      <c r="B974" s="47"/>
      <c r="C974" s="47"/>
      <c r="D974" s="47"/>
      <c r="E974" s="4"/>
      <c r="F974" s="4"/>
      <c r="G974" s="4"/>
      <c r="H974" s="4"/>
      <c r="I974" s="4"/>
      <c r="J974" s="4"/>
      <c r="K974" s="4"/>
      <c r="L974" s="4"/>
      <c r="M974" s="4"/>
      <c r="N974" s="4"/>
      <c r="O974" s="4"/>
      <c r="P974" s="4"/>
      <c r="Q974" s="4"/>
      <c r="R974" s="4"/>
      <c r="S974" s="4"/>
      <c r="T974" s="4"/>
      <c r="U974" s="4"/>
      <c r="V974" s="4"/>
      <c r="W974" s="4"/>
      <c r="X974" s="4"/>
      <c r="Y974" s="4"/>
      <c r="Z974" s="4"/>
    </row>
    <row r="975">
      <c r="A975" s="51"/>
      <c r="B975" s="47"/>
      <c r="C975" s="47"/>
      <c r="D975" s="47"/>
      <c r="E975" s="4"/>
      <c r="F975" s="4"/>
      <c r="G975" s="4"/>
      <c r="H975" s="4"/>
      <c r="I975" s="4"/>
      <c r="J975" s="4"/>
      <c r="K975" s="4"/>
      <c r="L975" s="4"/>
      <c r="M975" s="4"/>
      <c r="N975" s="4"/>
      <c r="O975" s="4"/>
      <c r="P975" s="4"/>
      <c r="Q975" s="4"/>
      <c r="R975" s="4"/>
      <c r="S975" s="4"/>
      <c r="T975" s="4"/>
      <c r="U975" s="4"/>
      <c r="V975" s="4"/>
      <c r="W975" s="4"/>
      <c r="X975" s="4"/>
      <c r="Y975" s="4"/>
      <c r="Z975" s="4"/>
    </row>
    <row r="976">
      <c r="A976" s="51"/>
      <c r="B976" s="47"/>
      <c r="C976" s="47"/>
      <c r="D976" s="47"/>
      <c r="E976" s="4"/>
      <c r="F976" s="4"/>
      <c r="G976" s="4"/>
      <c r="H976" s="4"/>
      <c r="I976" s="4"/>
      <c r="J976" s="4"/>
      <c r="K976" s="4"/>
      <c r="L976" s="4"/>
      <c r="M976" s="4"/>
      <c r="N976" s="4"/>
      <c r="O976" s="4"/>
      <c r="P976" s="4"/>
      <c r="Q976" s="4"/>
      <c r="R976" s="4"/>
      <c r="S976" s="4"/>
      <c r="T976" s="4"/>
      <c r="U976" s="4"/>
      <c r="V976" s="4"/>
      <c r="W976" s="4"/>
      <c r="X976" s="4"/>
      <c r="Y976" s="4"/>
      <c r="Z976" s="4"/>
    </row>
    <row r="977">
      <c r="A977" s="51"/>
      <c r="B977" s="47"/>
      <c r="C977" s="47"/>
      <c r="D977" s="47"/>
      <c r="E977" s="4"/>
      <c r="F977" s="4"/>
      <c r="G977" s="4"/>
      <c r="H977" s="4"/>
      <c r="I977" s="4"/>
      <c r="J977" s="4"/>
      <c r="K977" s="4"/>
      <c r="L977" s="4"/>
      <c r="M977" s="4"/>
      <c r="N977" s="4"/>
      <c r="O977" s="4"/>
      <c r="P977" s="4"/>
      <c r="Q977" s="4"/>
      <c r="R977" s="4"/>
      <c r="S977" s="4"/>
      <c r="T977" s="4"/>
      <c r="U977" s="4"/>
      <c r="V977" s="4"/>
      <c r="W977" s="4"/>
      <c r="X977" s="4"/>
      <c r="Y977" s="4"/>
      <c r="Z977" s="4"/>
    </row>
    <row r="978">
      <c r="A978" s="51"/>
      <c r="B978" s="47"/>
      <c r="C978" s="47"/>
      <c r="D978" s="47"/>
      <c r="E978" s="4"/>
      <c r="F978" s="4"/>
      <c r="G978" s="4"/>
      <c r="H978" s="4"/>
      <c r="I978" s="4"/>
      <c r="J978" s="4"/>
      <c r="K978" s="4"/>
      <c r="L978" s="4"/>
      <c r="M978" s="4"/>
      <c r="N978" s="4"/>
      <c r="O978" s="4"/>
      <c r="P978" s="4"/>
      <c r="Q978" s="4"/>
      <c r="R978" s="4"/>
      <c r="S978" s="4"/>
      <c r="T978" s="4"/>
      <c r="U978" s="4"/>
      <c r="V978" s="4"/>
      <c r="W978" s="4"/>
      <c r="X978" s="4"/>
      <c r="Y978" s="4"/>
      <c r="Z978" s="4"/>
    </row>
    <row r="979">
      <c r="A979" s="51"/>
      <c r="B979" s="47"/>
      <c r="C979" s="47"/>
      <c r="D979" s="47"/>
      <c r="E979" s="4"/>
      <c r="F979" s="4"/>
      <c r="G979" s="4"/>
      <c r="H979" s="4"/>
      <c r="I979" s="4"/>
      <c r="J979" s="4"/>
      <c r="K979" s="4"/>
      <c r="L979" s="4"/>
      <c r="M979" s="4"/>
      <c r="N979" s="4"/>
      <c r="O979" s="4"/>
      <c r="P979" s="4"/>
      <c r="Q979" s="4"/>
      <c r="R979" s="4"/>
      <c r="S979" s="4"/>
      <c r="T979" s="4"/>
      <c r="U979" s="4"/>
      <c r="V979" s="4"/>
      <c r="W979" s="4"/>
      <c r="X979" s="4"/>
      <c r="Y979" s="4"/>
      <c r="Z979" s="4"/>
    </row>
    <row r="980">
      <c r="A980" s="51"/>
      <c r="B980" s="47"/>
      <c r="C980" s="47"/>
      <c r="D980" s="47"/>
      <c r="E980" s="4"/>
      <c r="F980" s="4"/>
      <c r="G980" s="4"/>
      <c r="H980" s="4"/>
      <c r="I980" s="4"/>
      <c r="J980" s="4"/>
      <c r="K980" s="4"/>
      <c r="L980" s="4"/>
      <c r="M980" s="4"/>
      <c r="N980" s="4"/>
      <c r="O980" s="4"/>
      <c r="P980" s="4"/>
      <c r="Q980" s="4"/>
      <c r="R980" s="4"/>
      <c r="S980" s="4"/>
      <c r="T980" s="4"/>
      <c r="U980" s="4"/>
      <c r="V980" s="4"/>
      <c r="W980" s="4"/>
      <c r="X980" s="4"/>
      <c r="Y980" s="4"/>
      <c r="Z980" s="4"/>
    </row>
    <row r="981">
      <c r="A981" s="51"/>
      <c r="B981" s="47"/>
      <c r="C981" s="47"/>
      <c r="D981" s="47"/>
      <c r="E981" s="4"/>
      <c r="F981" s="4"/>
      <c r="G981" s="4"/>
      <c r="H981" s="4"/>
      <c r="I981" s="4"/>
      <c r="J981" s="4"/>
      <c r="K981" s="4"/>
      <c r="L981" s="4"/>
      <c r="M981" s="4"/>
      <c r="N981" s="4"/>
      <c r="O981" s="4"/>
      <c r="P981" s="4"/>
      <c r="Q981" s="4"/>
      <c r="R981" s="4"/>
      <c r="S981" s="4"/>
      <c r="T981" s="4"/>
      <c r="U981" s="4"/>
      <c r="V981" s="4"/>
      <c r="W981" s="4"/>
      <c r="X981" s="4"/>
      <c r="Y981" s="4"/>
      <c r="Z981" s="4"/>
    </row>
    <row r="982">
      <c r="A982" s="51"/>
      <c r="B982" s="47"/>
      <c r="C982" s="47"/>
      <c r="D982" s="47"/>
      <c r="E982" s="4"/>
      <c r="F982" s="4"/>
      <c r="G982" s="4"/>
      <c r="H982" s="4"/>
      <c r="I982" s="4"/>
      <c r="J982" s="4"/>
      <c r="K982" s="4"/>
      <c r="L982" s="4"/>
      <c r="M982" s="4"/>
      <c r="N982" s="4"/>
      <c r="O982" s="4"/>
      <c r="P982" s="4"/>
      <c r="Q982" s="4"/>
      <c r="R982" s="4"/>
      <c r="S982" s="4"/>
      <c r="T982" s="4"/>
      <c r="U982" s="4"/>
      <c r="V982" s="4"/>
      <c r="W982" s="4"/>
      <c r="X982" s="4"/>
      <c r="Y982" s="4"/>
      <c r="Z982" s="4"/>
    </row>
    <row r="983">
      <c r="A983" s="51"/>
      <c r="B983" s="47"/>
      <c r="C983" s="47"/>
      <c r="D983" s="47"/>
      <c r="E983" s="4"/>
      <c r="F983" s="4"/>
      <c r="G983" s="4"/>
      <c r="H983" s="4"/>
      <c r="I983" s="4"/>
      <c r="J983" s="4"/>
      <c r="K983" s="4"/>
      <c r="L983" s="4"/>
      <c r="M983" s="4"/>
      <c r="N983" s="4"/>
      <c r="O983" s="4"/>
      <c r="P983" s="4"/>
      <c r="Q983" s="4"/>
      <c r="R983" s="4"/>
      <c r="S983" s="4"/>
      <c r="T983" s="4"/>
      <c r="U983" s="4"/>
      <c r="V983" s="4"/>
      <c r="W983" s="4"/>
      <c r="X983" s="4"/>
      <c r="Y983" s="4"/>
      <c r="Z983" s="4"/>
    </row>
    <row r="984">
      <c r="A984" s="51"/>
      <c r="B984" s="47"/>
      <c r="C984" s="47"/>
      <c r="D984" s="47"/>
      <c r="E984" s="4"/>
      <c r="F984" s="4"/>
      <c r="G984" s="4"/>
      <c r="H984" s="4"/>
      <c r="I984" s="4"/>
      <c r="J984" s="4"/>
      <c r="K984" s="4"/>
      <c r="L984" s="4"/>
      <c r="M984" s="4"/>
      <c r="N984" s="4"/>
      <c r="O984" s="4"/>
      <c r="P984" s="4"/>
      <c r="Q984" s="4"/>
      <c r="R984" s="4"/>
      <c r="S984" s="4"/>
      <c r="T984" s="4"/>
      <c r="U984" s="4"/>
      <c r="V984" s="4"/>
      <c r="W984" s="4"/>
      <c r="X984" s="4"/>
      <c r="Y984" s="4"/>
      <c r="Z984" s="4"/>
    </row>
    <row r="985">
      <c r="A985" s="51"/>
      <c r="B985" s="47"/>
      <c r="C985" s="47"/>
      <c r="D985" s="47"/>
      <c r="E985" s="4"/>
      <c r="F985" s="4"/>
      <c r="G985" s="4"/>
      <c r="H985" s="4"/>
      <c r="I985" s="4"/>
      <c r="J985" s="4"/>
      <c r="K985" s="4"/>
      <c r="L985" s="4"/>
      <c r="M985" s="4"/>
      <c r="N985" s="4"/>
      <c r="O985" s="4"/>
      <c r="P985" s="4"/>
      <c r="Q985" s="4"/>
      <c r="R985" s="4"/>
      <c r="S985" s="4"/>
      <c r="T985" s="4"/>
      <c r="U985" s="4"/>
      <c r="V985" s="4"/>
      <c r="W985" s="4"/>
      <c r="X985" s="4"/>
      <c r="Y985" s="4"/>
      <c r="Z985" s="4"/>
    </row>
    <row r="986">
      <c r="A986" s="51"/>
      <c r="B986" s="47"/>
      <c r="C986" s="47"/>
      <c r="D986" s="47"/>
      <c r="E986" s="4"/>
      <c r="F986" s="4"/>
      <c r="G986" s="4"/>
      <c r="H986" s="4"/>
      <c r="I986" s="4"/>
      <c r="J986" s="4"/>
      <c r="K986" s="4"/>
      <c r="L986" s="4"/>
      <c r="M986" s="4"/>
      <c r="N986" s="4"/>
      <c r="O986" s="4"/>
      <c r="P986" s="4"/>
      <c r="Q986" s="4"/>
      <c r="R986" s="4"/>
      <c r="S986" s="4"/>
      <c r="T986" s="4"/>
      <c r="U986" s="4"/>
      <c r="V986" s="4"/>
      <c r="W986" s="4"/>
      <c r="X986" s="4"/>
      <c r="Y986" s="4"/>
      <c r="Z986" s="4"/>
    </row>
    <row r="987">
      <c r="A987" s="51"/>
      <c r="B987" s="47"/>
      <c r="C987" s="47"/>
      <c r="D987" s="47"/>
      <c r="E987" s="4"/>
      <c r="F987" s="4"/>
      <c r="G987" s="4"/>
      <c r="H987" s="4"/>
      <c r="I987" s="4"/>
      <c r="J987" s="4"/>
      <c r="K987" s="4"/>
      <c r="L987" s="4"/>
      <c r="M987" s="4"/>
      <c r="N987" s="4"/>
      <c r="O987" s="4"/>
      <c r="P987" s="4"/>
      <c r="Q987" s="4"/>
      <c r="R987" s="4"/>
      <c r="S987" s="4"/>
      <c r="T987" s="4"/>
      <c r="U987" s="4"/>
      <c r="V987" s="4"/>
      <c r="W987" s="4"/>
      <c r="X987" s="4"/>
      <c r="Y987" s="4"/>
      <c r="Z987" s="4"/>
    </row>
    <row r="988">
      <c r="A988" s="51"/>
      <c r="B988" s="47"/>
      <c r="C988" s="47"/>
      <c r="D988" s="47"/>
      <c r="E988" s="4"/>
      <c r="F988" s="4"/>
      <c r="G988" s="4"/>
      <c r="H988" s="4"/>
      <c r="I988" s="4"/>
      <c r="J988" s="4"/>
      <c r="K988" s="4"/>
      <c r="L988" s="4"/>
      <c r="M988" s="4"/>
      <c r="N988" s="4"/>
      <c r="O988" s="4"/>
      <c r="P988" s="4"/>
      <c r="Q988" s="4"/>
      <c r="R988" s="4"/>
      <c r="S988" s="4"/>
      <c r="T988" s="4"/>
      <c r="U988" s="4"/>
      <c r="V988" s="4"/>
      <c r="W988" s="4"/>
      <c r="X988" s="4"/>
      <c r="Y988" s="4"/>
      <c r="Z988" s="4"/>
    </row>
    <row r="989">
      <c r="A989" s="51"/>
      <c r="B989" s="47"/>
      <c r="C989" s="47"/>
      <c r="D989" s="47"/>
      <c r="E989" s="4"/>
      <c r="F989" s="4"/>
      <c r="G989" s="4"/>
      <c r="H989" s="4"/>
      <c r="I989" s="4"/>
      <c r="J989" s="4"/>
      <c r="K989" s="4"/>
      <c r="L989" s="4"/>
      <c r="M989" s="4"/>
      <c r="N989" s="4"/>
      <c r="O989" s="4"/>
      <c r="P989" s="4"/>
      <c r="Q989" s="4"/>
      <c r="R989" s="4"/>
      <c r="S989" s="4"/>
      <c r="T989" s="4"/>
      <c r="U989" s="4"/>
      <c r="V989" s="4"/>
      <c r="W989" s="4"/>
      <c r="X989" s="4"/>
      <c r="Y989" s="4"/>
      <c r="Z989" s="4"/>
    </row>
    <row r="990">
      <c r="A990" s="51"/>
      <c r="B990" s="47"/>
      <c r="C990" s="47"/>
      <c r="D990" s="47"/>
      <c r="E990" s="4"/>
      <c r="F990" s="4"/>
      <c r="G990" s="4"/>
      <c r="H990" s="4"/>
      <c r="I990" s="4"/>
      <c r="J990" s="4"/>
      <c r="K990" s="4"/>
      <c r="L990" s="4"/>
      <c r="M990" s="4"/>
      <c r="N990" s="4"/>
      <c r="O990" s="4"/>
      <c r="P990" s="4"/>
      <c r="Q990" s="4"/>
      <c r="R990" s="4"/>
      <c r="S990" s="4"/>
      <c r="T990" s="4"/>
      <c r="U990" s="4"/>
      <c r="V990" s="4"/>
      <c r="W990" s="4"/>
      <c r="X990" s="4"/>
      <c r="Y990" s="4"/>
      <c r="Z990" s="4"/>
    </row>
    <row r="991">
      <c r="A991" s="51"/>
      <c r="B991" s="47"/>
      <c r="C991" s="47"/>
      <c r="D991" s="47"/>
      <c r="E991" s="4"/>
      <c r="F991" s="4"/>
      <c r="G991" s="4"/>
      <c r="H991" s="4"/>
      <c r="I991" s="4"/>
      <c r="J991" s="4"/>
      <c r="K991" s="4"/>
      <c r="L991" s="4"/>
      <c r="M991" s="4"/>
      <c r="N991" s="4"/>
      <c r="O991" s="4"/>
      <c r="P991" s="4"/>
      <c r="Q991" s="4"/>
      <c r="R991" s="4"/>
      <c r="S991" s="4"/>
      <c r="T991" s="4"/>
      <c r="U991" s="4"/>
      <c r="V991" s="4"/>
      <c r="W991" s="4"/>
      <c r="X991" s="4"/>
      <c r="Y991" s="4"/>
      <c r="Z991" s="4"/>
    </row>
    <row r="992">
      <c r="A992" s="51"/>
      <c r="B992" s="47"/>
      <c r="C992" s="47"/>
      <c r="D992" s="47"/>
      <c r="E992" s="4"/>
      <c r="F992" s="4"/>
      <c r="G992" s="4"/>
      <c r="H992" s="4"/>
      <c r="I992" s="4"/>
      <c r="J992" s="4"/>
      <c r="K992" s="4"/>
      <c r="L992" s="4"/>
      <c r="M992" s="4"/>
      <c r="N992" s="4"/>
      <c r="O992" s="4"/>
      <c r="P992" s="4"/>
      <c r="Q992" s="4"/>
      <c r="R992" s="4"/>
      <c r="S992" s="4"/>
      <c r="T992" s="4"/>
      <c r="U992" s="4"/>
      <c r="V992" s="4"/>
      <c r="W992" s="4"/>
      <c r="X992" s="4"/>
      <c r="Y992" s="4"/>
      <c r="Z992" s="4"/>
    </row>
    <row r="993">
      <c r="A993" s="51"/>
      <c r="B993" s="47"/>
      <c r="C993" s="47"/>
      <c r="D993" s="47"/>
      <c r="E993" s="4"/>
      <c r="F993" s="4"/>
      <c r="G993" s="4"/>
      <c r="H993" s="4"/>
      <c r="I993" s="4"/>
      <c r="J993" s="4"/>
      <c r="K993" s="4"/>
      <c r="L993" s="4"/>
      <c r="M993" s="4"/>
      <c r="N993" s="4"/>
      <c r="O993" s="4"/>
      <c r="P993" s="4"/>
      <c r="Q993" s="4"/>
      <c r="R993" s="4"/>
      <c r="S993" s="4"/>
      <c r="T993" s="4"/>
      <c r="U993" s="4"/>
      <c r="V993" s="4"/>
      <c r="W993" s="4"/>
      <c r="X993" s="4"/>
      <c r="Y993" s="4"/>
      <c r="Z993" s="4"/>
    </row>
    <row r="994">
      <c r="A994" s="51"/>
      <c r="B994" s="47"/>
      <c r="C994" s="47"/>
      <c r="D994" s="47"/>
      <c r="E994" s="4"/>
      <c r="F994" s="4"/>
      <c r="G994" s="4"/>
      <c r="H994" s="4"/>
      <c r="I994" s="4"/>
      <c r="J994" s="4"/>
      <c r="K994" s="4"/>
      <c r="L994" s="4"/>
      <c r="M994" s="4"/>
      <c r="N994" s="4"/>
      <c r="O994" s="4"/>
      <c r="P994" s="4"/>
      <c r="Q994" s="4"/>
      <c r="R994" s="4"/>
      <c r="S994" s="4"/>
      <c r="T994" s="4"/>
      <c r="U994" s="4"/>
      <c r="V994" s="4"/>
      <c r="W994" s="4"/>
      <c r="X994" s="4"/>
      <c r="Y994" s="4"/>
      <c r="Z994" s="4"/>
    </row>
    <row r="995">
      <c r="A995" s="51"/>
      <c r="B995" s="47"/>
      <c r="C995" s="47"/>
      <c r="D995" s="47"/>
      <c r="E995" s="4"/>
      <c r="F995" s="4"/>
      <c r="G995" s="4"/>
      <c r="H995" s="4"/>
      <c r="I995" s="4"/>
      <c r="J995" s="4"/>
      <c r="K995" s="4"/>
      <c r="L995" s="4"/>
      <c r="M995" s="4"/>
      <c r="N995" s="4"/>
      <c r="O995" s="4"/>
      <c r="P995" s="4"/>
      <c r="Q995" s="4"/>
      <c r="R995" s="4"/>
      <c r="S995" s="4"/>
      <c r="T995" s="4"/>
      <c r="U995" s="4"/>
      <c r="V995" s="4"/>
      <c r="W995" s="4"/>
      <c r="X995" s="4"/>
      <c r="Y995" s="4"/>
      <c r="Z995" s="4"/>
    </row>
    <row r="996">
      <c r="A996" s="51"/>
      <c r="B996" s="47"/>
      <c r="C996" s="47"/>
      <c r="D996" s="47"/>
      <c r="E996" s="4"/>
      <c r="F996" s="4"/>
      <c r="G996" s="4"/>
      <c r="H996" s="4"/>
      <c r="I996" s="4"/>
      <c r="J996" s="4"/>
      <c r="K996" s="4"/>
      <c r="L996" s="4"/>
      <c r="M996" s="4"/>
      <c r="N996" s="4"/>
      <c r="O996" s="4"/>
      <c r="P996" s="4"/>
      <c r="Q996" s="4"/>
      <c r="R996" s="4"/>
      <c r="S996" s="4"/>
      <c r="T996" s="4"/>
      <c r="U996" s="4"/>
      <c r="V996" s="4"/>
      <c r="W996" s="4"/>
      <c r="X996" s="4"/>
      <c r="Y996" s="4"/>
      <c r="Z996" s="4"/>
    </row>
    <row r="997">
      <c r="A997" s="51"/>
      <c r="B997" s="47"/>
      <c r="C997" s="47"/>
      <c r="D997" s="47"/>
      <c r="E997" s="4"/>
      <c r="F997" s="4"/>
      <c r="G997" s="4"/>
      <c r="H997" s="4"/>
      <c r="I997" s="4"/>
      <c r="J997" s="4"/>
      <c r="K997" s="4"/>
      <c r="L997" s="4"/>
      <c r="M997" s="4"/>
      <c r="N997" s="4"/>
      <c r="O997" s="4"/>
      <c r="P997" s="4"/>
      <c r="Q997" s="4"/>
      <c r="R997" s="4"/>
      <c r="S997" s="4"/>
      <c r="T997" s="4"/>
      <c r="U997" s="4"/>
      <c r="V997" s="4"/>
      <c r="W997" s="4"/>
      <c r="X997" s="4"/>
      <c r="Y997" s="4"/>
      <c r="Z997" s="4"/>
    </row>
    <row r="998">
      <c r="A998" s="51"/>
      <c r="B998" s="47"/>
      <c r="C998" s="47"/>
      <c r="D998" s="47"/>
      <c r="E998" s="4"/>
      <c r="F998" s="4"/>
      <c r="G998" s="4"/>
      <c r="H998" s="4"/>
      <c r="I998" s="4"/>
      <c r="J998" s="4"/>
      <c r="K998" s="4"/>
      <c r="L998" s="4"/>
      <c r="M998" s="4"/>
      <c r="N998" s="4"/>
      <c r="O998" s="4"/>
      <c r="P998" s="4"/>
      <c r="Q998" s="4"/>
      <c r="R998" s="4"/>
      <c r="S998" s="4"/>
      <c r="T998" s="4"/>
      <c r="U998" s="4"/>
      <c r="V998" s="4"/>
      <c r="W998" s="4"/>
      <c r="X998" s="4"/>
      <c r="Y998" s="4"/>
      <c r="Z998" s="4"/>
    </row>
    <row r="999">
      <c r="A999" s="51"/>
      <c r="B999" s="47"/>
      <c r="C999" s="47"/>
      <c r="D999" s="47"/>
      <c r="E999" s="4"/>
      <c r="F999" s="4"/>
      <c r="G999" s="4"/>
      <c r="H999" s="4"/>
      <c r="I999" s="4"/>
      <c r="J999" s="4"/>
      <c r="K999" s="4"/>
      <c r="L999" s="4"/>
      <c r="M999" s="4"/>
      <c r="N999" s="4"/>
      <c r="O999" s="4"/>
      <c r="P999" s="4"/>
      <c r="Q999" s="4"/>
      <c r="R999" s="4"/>
      <c r="S999" s="4"/>
      <c r="T999" s="4"/>
      <c r="U999" s="4"/>
      <c r="V999" s="4"/>
      <c r="W999" s="4"/>
      <c r="X999" s="4"/>
      <c r="Y999" s="4"/>
      <c r="Z999" s="4"/>
    </row>
    <row r="1000">
      <c r="A1000" s="51"/>
      <c r="B1000" s="47"/>
      <c r="C1000" s="47"/>
      <c r="D1000" s="47"/>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6.0"/>
    <col customWidth="1" min="2" max="2" width="96.43"/>
  </cols>
  <sheetData>
    <row r="1" ht="31.5" customHeight="1">
      <c r="A1" s="52" t="s">
        <v>177</v>
      </c>
      <c r="B1" s="3"/>
      <c r="C1" s="53"/>
      <c r="D1" s="53"/>
      <c r="E1" s="53"/>
      <c r="F1" s="53"/>
      <c r="G1" s="53"/>
      <c r="H1" s="53"/>
      <c r="I1" s="53"/>
      <c r="J1" s="53"/>
      <c r="K1" s="53"/>
      <c r="L1" s="53"/>
      <c r="M1" s="53"/>
      <c r="N1" s="53"/>
      <c r="O1" s="53"/>
      <c r="P1" s="53"/>
      <c r="Q1" s="53"/>
      <c r="R1" s="53"/>
      <c r="S1" s="53"/>
      <c r="T1" s="53"/>
      <c r="U1" s="53"/>
      <c r="V1" s="53"/>
      <c r="W1" s="53"/>
      <c r="X1" s="53"/>
      <c r="Y1" s="53"/>
      <c r="Z1" s="53"/>
    </row>
    <row r="2">
      <c r="A2" s="54">
        <v>1.0</v>
      </c>
      <c r="B2" s="55" t="s">
        <v>178</v>
      </c>
      <c r="C2" s="53"/>
      <c r="D2" s="53"/>
      <c r="E2" s="53"/>
      <c r="F2" s="53"/>
      <c r="G2" s="53"/>
      <c r="H2" s="53"/>
      <c r="I2" s="53"/>
      <c r="J2" s="53"/>
      <c r="K2" s="53"/>
      <c r="L2" s="53"/>
      <c r="M2" s="53"/>
      <c r="N2" s="53"/>
      <c r="O2" s="53"/>
      <c r="P2" s="53"/>
      <c r="Q2" s="53"/>
      <c r="R2" s="53"/>
      <c r="S2" s="53"/>
      <c r="T2" s="53"/>
      <c r="U2" s="53"/>
      <c r="V2" s="53"/>
      <c r="W2" s="53"/>
      <c r="X2" s="53"/>
      <c r="Y2" s="53"/>
      <c r="Z2" s="53"/>
    </row>
    <row r="3">
      <c r="A3" s="54">
        <v>2.0</v>
      </c>
      <c r="B3" s="55" t="s">
        <v>179</v>
      </c>
      <c r="C3" s="53"/>
      <c r="D3" s="53"/>
      <c r="E3" s="53"/>
      <c r="F3" s="53"/>
      <c r="G3" s="53"/>
      <c r="H3" s="53"/>
      <c r="I3" s="53"/>
      <c r="J3" s="53"/>
      <c r="K3" s="53"/>
      <c r="L3" s="53"/>
      <c r="M3" s="53"/>
      <c r="N3" s="53"/>
      <c r="O3" s="53"/>
      <c r="P3" s="53"/>
      <c r="Q3" s="53"/>
      <c r="R3" s="53"/>
      <c r="S3" s="53"/>
      <c r="T3" s="53"/>
      <c r="U3" s="53"/>
      <c r="V3" s="53"/>
      <c r="W3" s="53"/>
      <c r="X3" s="53"/>
      <c r="Y3" s="53"/>
      <c r="Z3" s="53"/>
    </row>
    <row r="4">
      <c r="A4" s="54">
        <v>3.0</v>
      </c>
      <c r="B4" s="55" t="s">
        <v>180</v>
      </c>
      <c r="C4" s="53"/>
      <c r="D4" s="53"/>
      <c r="E4" s="53"/>
      <c r="F4" s="53"/>
      <c r="G4" s="53"/>
      <c r="H4" s="53"/>
      <c r="I4" s="53"/>
      <c r="J4" s="53"/>
      <c r="K4" s="53"/>
      <c r="L4" s="53"/>
      <c r="M4" s="53"/>
      <c r="N4" s="53"/>
      <c r="O4" s="53"/>
      <c r="P4" s="53"/>
      <c r="Q4" s="53"/>
      <c r="R4" s="53"/>
      <c r="S4" s="53"/>
      <c r="T4" s="53"/>
      <c r="U4" s="53"/>
      <c r="V4" s="53"/>
      <c r="W4" s="53"/>
      <c r="X4" s="53"/>
      <c r="Y4" s="53"/>
      <c r="Z4" s="53"/>
    </row>
    <row r="5">
      <c r="A5" s="54">
        <v>4.0</v>
      </c>
      <c r="B5" s="55" t="s">
        <v>181</v>
      </c>
      <c r="C5" s="53"/>
      <c r="D5" s="53"/>
      <c r="E5" s="53"/>
      <c r="F5" s="53"/>
      <c r="G5" s="53"/>
      <c r="H5" s="53"/>
      <c r="I5" s="53"/>
      <c r="J5" s="53"/>
      <c r="K5" s="53"/>
      <c r="L5" s="53"/>
      <c r="M5" s="53"/>
      <c r="N5" s="53"/>
      <c r="O5" s="53"/>
      <c r="P5" s="53"/>
      <c r="Q5" s="53"/>
      <c r="R5" s="53"/>
      <c r="S5" s="53"/>
      <c r="T5" s="53"/>
      <c r="U5" s="53"/>
      <c r="V5" s="53"/>
      <c r="W5" s="53"/>
      <c r="X5" s="53"/>
      <c r="Y5" s="53"/>
      <c r="Z5" s="53"/>
    </row>
    <row r="6">
      <c r="A6" s="54">
        <v>5.0</v>
      </c>
      <c r="B6" s="55" t="s">
        <v>182</v>
      </c>
      <c r="C6" s="53"/>
      <c r="D6" s="53"/>
      <c r="E6" s="53"/>
      <c r="F6" s="53"/>
      <c r="G6" s="53"/>
      <c r="H6" s="53"/>
      <c r="I6" s="53"/>
      <c r="J6" s="53"/>
      <c r="K6" s="53"/>
      <c r="L6" s="53"/>
      <c r="M6" s="53"/>
      <c r="N6" s="53"/>
      <c r="O6" s="53"/>
      <c r="P6" s="53"/>
      <c r="Q6" s="53"/>
      <c r="R6" s="53"/>
      <c r="S6" s="53"/>
      <c r="T6" s="53"/>
      <c r="U6" s="53"/>
      <c r="V6" s="53"/>
      <c r="W6" s="53"/>
      <c r="X6" s="53"/>
      <c r="Y6" s="53"/>
      <c r="Z6" s="53"/>
    </row>
    <row r="7">
      <c r="A7" s="54" t="s">
        <v>183</v>
      </c>
      <c r="B7" s="55" t="s">
        <v>184</v>
      </c>
      <c r="C7" s="53"/>
      <c r="D7" s="53"/>
      <c r="E7" s="53"/>
      <c r="F7" s="53"/>
      <c r="G7" s="53"/>
      <c r="H7" s="53"/>
      <c r="I7" s="53"/>
      <c r="J7" s="53"/>
      <c r="K7" s="53"/>
      <c r="L7" s="53"/>
      <c r="M7" s="53"/>
      <c r="N7" s="53"/>
      <c r="O7" s="53"/>
      <c r="P7" s="53"/>
      <c r="Q7" s="53"/>
      <c r="R7" s="53"/>
      <c r="S7" s="53"/>
      <c r="T7" s="53"/>
      <c r="U7" s="53"/>
      <c r="V7" s="53"/>
      <c r="W7" s="53"/>
      <c r="X7" s="53"/>
      <c r="Y7" s="53"/>
      <c r="Z7" s="53"/>
    </row>
    <row r="8" ht="282.0" customHeight="1">
      <c r="A8" s="54" t="s">
        <v>185</v>
      </c>
      <c r="B8" s="55" t="s">
        <v>186</v>
      </c>
      <c r="C8" s="53"/>
      <c r="D8" s="53"/>
      <c r="E8" s="53"/>
      <c r="F8" s="53"/>
      <c r="G8" s="53"/>
      <c r="H8" s="53"/>
      <c r="I8" s="53"/>
      <c r="J8" s="53"/>
      <c r="K8" s="53"/>
      <c r="L8" s="53"/>
      <c r="M8" s="53"/>
      <c r="N8" s="53"/>
      <c r="O8" s="53"/>
      <c r="P8" s="53"/>
      <c r="Q8" s="53"/>
      <c r="R8" s="53"/>
      <c r="S8" s="53"/>
      <c r="T8" s="53"/>
      <c r="U8" s="53"/>
      <c r="V8" s="53"/>
      <c r="W8" s="53"/>
      <c r="X8" s="53"/>
      <c r="Y8" s="53"/>
      <c r="Z8" s="53"/>
    </row>
    <row r="9" ht="109.5" customHeight="1">
      <c r="A9" s="56" t="s">
        <v>187</v>
      </c>
      <c r="B9" s="57" t="s">
        <v>188</v>
      </c>
      <c r="C9" s="53"/>
      <c r="D9" s="53"/>
      <c r="E9" s="53"/>
      <c r="F9" s="53"/>
      <c r="G9" s="53"/>
      <c r="H9" s="53"/>
      <c r="I9" s="53"/>
      <c r="J9" s="53"/>
      <c r="K9" s="53"/>
      <c r="L9" s="53"/>
      <c r="M9" s="53"/>
      <c r="N9" s="53"/>
      <c r="O9" s="53"/>
      <c r="P9" s="53"/>
      <c r="Q9" s="53"/>
      <c r="R9" s="53"/>
      <c r="S9" s="53"/>
      <c r="T9" s="53"/>
      <c r="U9" s="53"/>
      <c r="V9" s="53"/>
      <c r="W9" s="53"/>
      <c r="X9" s="53"/>
      <c r="Y9" s="53"/>
      <c r="Z9" s="53"/>
    </row>
    <row r="10" ht="83.25" customHeight="1">
      <c r="A10" s="56" t="s">
        <v>189</v>
      </c>
      <c r="B10" s="57" t="s">
        <v>190</v>
      </c>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58"/>
      <c r="B11" s="59"/>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8"/>
      <c r="B12" s="59"/>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8"/>
      <c r="B13" s="59"/>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8"/>
      <c r="B14" s="59"/>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8"/>
      <c r="B15" s="59"/>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58"/>
      <c r="B16" s="59"/>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8"/>
      <c r="B17" s="59"/>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8"/>
      <c r="B18" s="59"/>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8"/>
      <c r="B19" s="59"/>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8"/>
      <c r="B20" s="59"/>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8"/>
      <c r="B21" s="59"/>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58"/>
      <c r="B22" s="59"/>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8"/>
      <c r="B23" s="59"/>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8"/>
      <c r="B24" s="59"/>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8"/>
      <c r="B25" s="59"/>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8"/>
      <c r="B26" s="59"/>
      <c r="C26" s="53"/>
      <c r="D26" s="53"/>
      <c r="E26" s="53"/>
      <c r="F26" s="53"/>
      <c r="G26" s="53"/>
      <c r="H26" s="53"/>
      <c r="I26" s="53"/>
      <c r="J26" s="53"/>
      <c r="K26" s="53"/>
      <c r="L26" s="53"/>
      <c r="M26" s="53"/>
      <c r="N26" s="53"/>
      <c r="O26" s="53"/>
      <c r="P26" s="53"/>
      <c r="Q26" s="53"/>
      <c r="R26" s="53"/>
      <c r="S26" s="53"/>
      <c r="T26" s="53"/>
      <c r="U26" s="53"/>
      <c r="V26" s="53"/>
      <c r="W26" s="53"/>
      <c r="X26" s="53"/>
      <c r="Y26" s="53"/>
      <c r="Z26" s="53"/>
    </row>
    <row r="27">
      <c r="A27" s="58"/>
      <c r="B27" s="59"/>
      <c r="C27" s="53"/>
      <c r="D27" s="53"/>
      <c r="E27" s="53"/>
      <c r="F27" s="53"/>
      <c r="G27" s="53"/>
      <c r="H27" s="53"/>
      <c r="I27" s="53"/>
      <c r="J27" s="53"/>
      <c r="K27" s="53"/>
      <c r="L27" s="53"/>
      <c r="M27" s="53"/>
      <c r="N27" s="53"/>
      <c r="O27" s="53"/>
      <c r="P27" s="53"/>
      <c r="Q27" s="53"/>
      <c r="R27" s="53"/>
      <c r="S27" s="53"/>
      <c r="T27" s="53"/>
      <c r="U27" s="53"/>
      <c r="V27" s="53"/>
      <c r="W27" s="53"/>
      <c r="X27" s="53"/>
      <c r="Y27" s="53"/>
      <c r="Z27" s="53"/>
    </row>
    <row r="28">
      <c r="A28" s="58"/>
      <c r="B28" s="59"/>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8"/>
      <c r="B29" s="59"/>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8"/>
      <c r="B30" s="59"/>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8"/>
      <c r="B31" s="59"/>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8"/>
      <c r="B32" s="59"/>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8"/>
      <c r="B33" s="59"/>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8"/>
      <c r="B34" s="59"/>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8"/>
      <c r="B35" s="59"/>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8"/>
      <c r="B36" s="59"/>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8"/>
      <c r="B37" s="59"/>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8"/>
      <c r="B38" s="59"/>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8"/>
      <c r="B39" s="59"/>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8"/>
      <c r="B40" s="59"/>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8"/>
      <c r="B41" s="59"/>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8"/>
      <c r="B42" s="59"/>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8"/>
      <c r="B43" s="59"/>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8"/>
      <c r="B44" s="59"/>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8"/>
      <c r="B45" s="59"/>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8"/>
      <c r="B46" s="59"/>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8"/>
      <c r="B47" s="59"/>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8"/>
      <c r="B48" s="59"/>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8"/>
      <c r="B49" s="59"/>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8"/>
      <c r="B50" s="59"/>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8"/>
      <c r="B51" s="59"/>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8"/>
      <c r="B52" s="59"/>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8"/>
      <c r="B53" s="59"/>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8"/>
      <c r="B54" s="59"/>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8"/>
      <c r="B55" s="59"/>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8"/>
      <c r="B56" s="59"/>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8"/>
      <c r="B57" s="59"/>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8"/>
      <c r="B58" s="59"/>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8"/>
      <c r="B59" s="59"/>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8"/>
      <c r="B60" s="59"/>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8"/>
      <c r="B61" s="59"/>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8"/>
      <c r="B62" s="59"/>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8"/>
      <c r="B63" s="59"/>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8"/>
      <c r="B64" s="59"/>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8"/>
      <c r="B65" s="59"/>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8"/>
      <c r="B66" s="59"/>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8"/>
      <c r="B67" s="59"/>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8"/>
      <c r="B68" s="59"/>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8"/>
      <c r="B69" s="59"/>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8"/>
      <c r="B70" s="59"/>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8"/>
      <c r="B71" s="59"/>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8"/>
      <c r="B72" s="59"/>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8"/>
      <c r="B73" s="59"/>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8"/>
      <c r="B74" s="59"/>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8"/>
      <c r="B75" s="59"/>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8"/>
      <c r="B76" s="59"/>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8"/>
      <c r="B77" s="59"/>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8"/>
      <c r="B78" s="59"/>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8"/>
      <c r="B79" s="59"/>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8"/>
      <c r="B80" s="59"/>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8"/>
      <c r="B81" s="59"/>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8"/>
      <c r="B82" s="59"/>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8"/>
      <c r="B83" s="59"/>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8"/>
      <c r="B84" s="59"/>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8"/>
      <c r="B85" s="59"/>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8"/>
      <c r="B86" s="59"/>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8"/>
      <c r="B87" s="59"/>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8"/>
      <c r="B88" s="59"/>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8"/>
      <c r="B89" s="59"/>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8"/>
      <c r="B90" s="59"/>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8"/>
      <c r="B91" s="59"/>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8"/>
      <c r="B92" s="59"/>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8"/>
      <c r="B93" s="59"/>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8"/>
      <c r="B94" s="59"/>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8"/>
      <c r="B95" s="59"/>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8"/>
      <c r="B96" s="59"/>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8"/>
      <c r="B97" s="59"/>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8"/>
      <c r="B98" s="59"/>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8"/>
      <c r="B99" s="59"/>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8"/>
      <c r="B100" s="59"/>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8"/>
      <c r="B101" s="59"/>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8"/>
      <c r="B102" s="59"/>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8"/>
      <c r="B103" s="59"/>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8"/>
      <c r="B104" s="59"/>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8"/>
      <c r="B105" s="59"/>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8"/>
      <c r="B106" s="59"/>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8"/>
      <c r="B107" s="59"/>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8"/>
      <c r="B108" s="59"/>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8"/>
      <c r="B109" s="59"/>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8"/>
      <c r="B110" s="59"/>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8"/>
      <c r="B111" s="59"/>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8"/>
      <c r="B112" s="59"/>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8"/>
      <c r="B113" s="59"/>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8"/>
      <c r="B114" s="59"/>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8"/>
      <c r="B115" s="59"/>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8"/>
      <c r="B116" s="59"/>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8"/>
      <c r="B117" s="59"/>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8"/>
      <c r="B118" s="59"/>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8"/>
      <c r="B119" s="59"/>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8"/>
      <c r="B120" s="59"/>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8"/>
      <c r="B121" s="59"/>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8"/>
      <c r="B122" s="59"/>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8"/>
      <c r="B123" s="59"/>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8"/>
      <c r="B124" s="59"/>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8"/>
      <c r="B125" s="59"/>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8"/>
      <c r="B126" s="59"/>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8"/>
      <c r="B127" s="59"/>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8"/>
      <c r="B128" s="59"/>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8"/>
      <c r="B129" s="59"/>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8"/>
      <c r="B130" s="59"/>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8"/>
      <c r="B131" s="59"/>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8"/>
      <c r="B132" s="59"/>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8"/>
      <c r="B133" s="59"/>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8"/>
      <c r="B134" s="59"/>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8"/>
      <c r="B135" s="59"/>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8"/>
      <c r="B136" s="59"/>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8"/>
      <c r="B137" s="59"/>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8"/>
      <c r="B138" s="59"/>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8"/>
      <c r="B139" s="59"/>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8"/>
      <c r="B140" s="59"/>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8"/>
      <c r="B141" s="59"/>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8"/>
      <c r="B142" s="59"/>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8"/>
      <c r="B143" s="59"/>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8"/>
      <c r="B144" s="59"/>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8"/>
      <c r="B145" s="59"/>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8"/>
      <c r="B146" s="59"/>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8"/>
      <c r="B147" s="59"/>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8"/>
      <c r="B148" s="59"/>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8"/>
      <c r="B149" s="59"/>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8"/>
      <c r="B150" s="59"/>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8"/>
      <c r="B151" s="59"/>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8"/>
      <c r="B152" s="59"/>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8"/>
      <c r="B153" s="59"/>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8"/>
      <c r="B154" s="59"/>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8"/>
      <c r="B155" s="59"/>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8"/>
      <c r="B156" s="59"/>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8"/>
      <c r="B157" s="59"/>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8"/>
      <c r="B158" s="59"/>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8"/>
      <c r="B159" s="59"/>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8"/>
      <c r="B160" s="59"/>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8"/>
      <c r="B161" s="59"/>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8"/>
      <c r="B162" s="59"/>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8"/>
      <c r="B163" s="59"/>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8"/>
      <c r="B164" s="59"/>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8"/>
      <c r="B165" s="59"/>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8"/>
      <c r="B166" s="59"/>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8"/>
      <c r="B167" s="59"/>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8"/>
      <c r="B168" s="59"/>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8"/>
      <c r="B169" s="59"/>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8"/>
      <c r="B170" s="59"/>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8"/>
      <c r="B171" s="59"/>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8"/>
      <c r="B172" s="59"/>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8"/>
      <c r="B173" s="59"/>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8"/>
      <c r="B174" s="59"/>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8"/>
      <c r="B175" s="59"/>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8"/>
      <c r="B176" s="59"/>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8"/>
      <c r="B177" s="59"/>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8"/>
      <c r="B178" s="59"/>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8"/>
      <c r="B179" s="59"/>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8"/>
      <c r="B180" s="59"/>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8"/>
      <c r="B181" s="59"/>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8"/>
      <c r="B182" s="59"/>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8"/>
      <c r="B183" s="59"/>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8"/>
      <c r="B184" s="59"/>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8"/>
      <c r="B185" s="59"/>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8"/>
      <c r="B186" s="59"/>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8"/>
      <c r="B187" s="59"/>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8"/>
      <c r="B188" s="59"/>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8"/>
      <c r="B189" s="59"/>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8"/>
      <c r="B190" s="59"/>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8"/>
      <c r="B191" s="59"/>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8"/>
      <c r="B192" s="59"/>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8"/>
      <c r="B193" s="59"/>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8"/>
      <c r="B194" s="59"/>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8"/>
      <c r="B195" s="59"/>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8"/>
      <c r="B196" s="59"/>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8"/>
      <c r="B197" s="59"/>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8"/>
      <c r="B198" s="59"/>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8"/>
      <c r="B199" s="59"/>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8"/>
      <c r="B200" s="59"/>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8"/>
      <c r="B201" s="59"/>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8"/>
      <c r="B202" s="59"/>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8"/>
      <c r="B203" s="59"/>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8"/>
      <c r="B204" s="59"/>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8"/>
      <c r="B205" s="59"/>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8"/>
      <c r="B206" s="59"/>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8"/>
      <c r="B207" s="59"/>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8"/>
      <c r="B208" s="59"/>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8"/>
      <c r="B209" s="59"/>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8"/>
      <c r="B210" s="59"/>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8"/>
      <c r="B211" s="59"/>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8"/>
      <c r="B212" s="59"/>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8"/>
      <c r="B213" s="59"/>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8"/>
      <c r="B214" s="59"/>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8"/>
      <c r="B215" s="59"/>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8"/>
      <c r="B216" s="59"/>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8"/>
      <c r="B217" s="59"/>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8"/>
      <c r="B218" s="59"/>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8"/>
      <c r="B219" s="59"/>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8"/>
      <c r="B220" s="59"/>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8"/>
      <c r="B221" s="59"/>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8"/>
      <c r="B222" s="59"/>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8"/>
      <c r="B223" s="59"/>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8"/>
      <c r="B224" s="59"/>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8"/>
      <c r="B225" s="59"/>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8"/>
      <c r="B226" s="59"/>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8"/>
      <c r="B227" s="59"/>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8"/>
      <c r="B228" s="59"/>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8"/>
      <c r="B229" s="59"/>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8"/>
      <c r="B230" s="59"/>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8"/>
      <c r="B231" s="59"/>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8"/>
      <c r="B232" s="59"/>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8"/>
      <c r="B233" s="59"/>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8"/>
      <c r="B234" s="59"/>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8"/>
      <c r="B235" s="59"/>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8"/>
      <c r="B236" s="59"/>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8"/>
      <c r="B237" s="59"/>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8"/>
      <c r="B238" s="59"/>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8"/>
      <c r="B239" s="59"/>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8"/>
      <c r="B240" s="59"/>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8"/>
      <c r="B241" s="59"/>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8"/>
      <c r="B242" s="59"/>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8"/>
      <c r="B243" s="59"/>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8"/>
      <c r="B244" s="59"/>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8"/>
      <c r="B245" s="59"/>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8"/>
      <c r="B246" s="59"/>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8"/>
      <c r="B247" s="59"/>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8"/>
      <c r="B248" s="59"/>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8"/>
      <c r="B249" s="59"/>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8"/>
      <c r="B250" s="59"/>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8"/>
      <c r="B251" s="59"/>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8"/>
      <c r="B252" s="59"/>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8"/>
      <c r="B253" s="59"/>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8"/>
      <c r="B254" s="59"/>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8"/>
      <c r="B255" s="59"/>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8"/>
      <c r="B256" s="59"/>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8"/>
      <c r="B257" s="59"/>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8"/>
      <c r="B258" s="59"/>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8"/>
      <c r="B259" s="59"/>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8"/>
      <c r="B260" s="59"/>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8"/>
      <c r="B261" s="59"/>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8"/>
      <c r="B262" s="59"/>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8"/>
      <c r="B263" s="59"/>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8"/>
      <c r="B264" s="59"/>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8"/>
      <c r="B265" s="59"/>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8"/>
      <c r="B266" s="59"/>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8"/>
      <c r="B267" s="59"/>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8"/>
      <c r="B268" s="59"/>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8"/>
      <c r="B269" s="59"/>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8"/>
      <c r="B270" s="59"/>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8"/>
      <c r="B271" s="59"/>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8"/>
      <c r="B272" s="59"/>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8"/>
      <c r="B273" s="59"/>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8"/>
      <c r="B274" s="59"/>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8"/>
      <c r="B275" s="59"/>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8"/>
      <c r="B276" s="59"/>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8"/>
      <c r="B277" s="59"/>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8"/>
      <c r="B278" s="59"/>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8"/>
      <c r="B279" s="59"/>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8"/>
      <c r="B280" s="59"/>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8"/>
      <c r="B281" s="59"/>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8"/>
      <c r="B282" s="59"/>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8"/>
      <c r="B283" s="59"/>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8"/>
      <c r="B284" s="59"/>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8"/>
      <c r="B285" s="59"/>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8"/>
      <c r="B286" s="59"/>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8"/>
      <c r="B287" s="59"/>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8"/>
      <c r="B288" s="59"/>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8"/>
      <c r="B289" s="59"/>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8"/>
      <c r="B290" s="59"/>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8"/>
      <c r="B291" s="59"/>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8"/>
      <c r="B292" s="59"/>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8"/>
      <c r="B293" s="59"/>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8"/>
      <c r="B294" s="59"/>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8"/>
      <c r="B295" s="59"/>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8"/>
      <c r="B296" s="59"/>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8"/>
      <c r="B297" s="59"/>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8"/>
      <c r="B298" s="59"/>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8"/>
      <c r="B299" s="59"/>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8"/>
      <c r="B300" s="59"/>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8"/>
      <c r="B301" s="59"/>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8"/>
      <c r="B302" s="59"/>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8"/>
      <c r="B303" s="59"/>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8"/>
      <c r="B304" s="59"/>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8"/>
      <c r="B305" s="59"/>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8"/>
      <c r="B306" s="59"/>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8"/>
      <c r="B307" s="59"/>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8"/>
      <c r="B308" s="59"/>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8"/>
      <c r="B309" s="59"/>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8"/>
      <c r="B310" s="59"/>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8"/>
      <c r="B311" s="59"/>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8"/>
      <c r="B312" s="59"/>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8"/>
      <c r="B313" s="59"/>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8"/>
      <c r="B314" s="59"/>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8"/>
      <c r="B315" s="59"/>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8"/>
      <c r="B316" s="59"/>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8"/>
      <c r="B317" s="59"/>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8"/>
      <c r="B318" s="59"/>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8"/>
      <c r="B319" s="59"/>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8"/>
      <c r="B320" s="59"/>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8"/>
      <c r="B321" s="59"/>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8"/>
      <c r="B322" s="59"/>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8"/>
      <c r="B323" s="59"/>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8"/>
      <c r="B324" s="59"/>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8"/>
      <c r="B325" s="59"/>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8"/>
      <c r="B326" s="59"/>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8"/>
      <c r="B327" s="59"/>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8"/>
      <c r="B328" s="59"/>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8"/>
      <c r="B329" s="59"/>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8"/>
      <c r="B330" s="59"/>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8"/>
      <c r="B331" s="59"/>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8"/>
      <c r="B332" s="59"/>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8"/>
      <c r="B333" s="59"/>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8"/>
      <c r="B334" s="59"/>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8"/>
      <c r="B335" s="59"/>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8"/>
      <c r="B336" s="59"/>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8"/>
      <c r="B337" s="59"/>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8"/>
      <c r="B338" s="59"/>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8"/>
      <c r="B339" s="59"/>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8"/>
      <c r="B340" s="59"/>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8"/>
      <c r="B341" s="59"/>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8"/>
      <c r="B342" s="59"/>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8"/>
      <c r="B343" s="59"/>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8"/>
      <c r="B344" s="59"/>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8"/>
      <c r="B345" s="59"/>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8"/>
      <c r="B346" s="59"/>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8"/>
      <c r="B347" s="59"/>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8"/>
      <c r="B348" s="59"/>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8"/>
      <c r="B349" s="59"/>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8"/>
      <c r="B350" s="59"/>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8"/>
      <c r="B351" s="59"/>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8"/>
      <c r="B352" s="59"/>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8"/>
      <c r="B353" s="59"/>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8"/>
      <c r="B354" s="59"/>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8"/>
      <c r="B355" s="59"/>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8"/>
      <c r="B356" s="59"/>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8"/>
      <c r="B357" s="59"/>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8"/>
      <c r="B358" s="59"/>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8"/>
      <c r="B359" s="59"/>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8"/>
      <c r="B360" s="59"/>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8"/>
      <c r="B361" s="59"/>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8"/>
      <c r="B362" s="59"/>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8"/>
      <c r="B363" s="59"/>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8"/>
      <c r="B364" s="59"/>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8"/>
      <c r="B365" s="59"/>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8"/>
      <c r="B366" s="59"/>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8"/>
      <c r="B367" s="59"/>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8"/>
      <c r="B368" s="59"/>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8"/>
      <c r="B369" s="59"/>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8"/>
      <c r="B370" s="59"/>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8"/>
      <c r="B371" s="59"/>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8"/>
      <c r="B372" s="59"/>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8"/>
      <c r="B373" s="59"/>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8"/>
      <c r="B374" s="59"/>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8"/>
      <c r="B375" s="59"/>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8"/>
      <c r="B376" s="59"/>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8"/>
      <c r="B377" s="59"/>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8"/>
      <c r="B378" s="59"/>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8"/>
      <c r="B379" s="59"/>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8"/>
      <c r="B380" s="59"/>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8"/>
      <c r="B381" s="59"/>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8"/>
      <c r="B382" s="59"/>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8"/>
      <c r="B383" s="59"/>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8"/>
      <c r="B384" s="59"/>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8"/>
      <c r="B385" s="59"/>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8"/>
      <c r="B386" s="59"/>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8"/>
      <c r="B387" s="59"/>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8"/>
      <c r="B388" s="59"/>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8"/>
      <c r="B389" s="59"/>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8"/>
      <c r="B390" s="59"/>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8"/>
      <c r="B391" s="59"/>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8"/>
      <c r="B392" s="59"/>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8"/>
      <c r="B393" s="59"/>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8"/>
      <c r="B394" s="59"/>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8"/>
      <c r="B395" s="59"/>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8"/>
      <c r="B396" s="59"/>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8"/>
      <c r="B397" s="59"/>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8"/>
      <c r="B398" s="59"/>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8"/>
      <c r="B399" s="59"/>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8"/>
      <c r="B400" s="59"/>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8"/>
      <c r="B401" s="59"/>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8"/>
      <c r="B402" s="59"/>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8"/>
      <c r="B403" s="59"/>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8"/>
      <c r="B404" s="59"/>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8"/>
      <c r="B405" s="59"/>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8"/>
      <c r="B406" s="59"/>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8"/>
      <c r="B407" s="59"/>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8"/>
      <c r="B408" s="59"/>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8"/>
      <c r="B409" s="59"/>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8"/>
      <c r="B410" s="59"/>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8"/>
      <c r="B411" s="59"/>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8"/>
      <c r="B412" s="59"/>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8"/>
      <c r="B413" s="59"/>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8"/>
      <c r="B414" s="59"/>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8"/>
      <c r="B415" s="59"/>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8"/>
      <c r="B416" s="59"/>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8"/>
      <c r="B417" s="59"/>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8"/>
      <c r="B418" s="59"/>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8"/>
      <c r="B419" s="59"/>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8"/>
      <c r="B420" s="59"/>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8"/>
      <c r="B421" s="59"/>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8"/>
      <c r="B422" s="59"/>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8"/>
      <c r="B423" s="59"/>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8"/>
      <c r="B424" s="59"/>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8"/>
      <c r="B425" s="59"/>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8"/>
      <c r="B426" s="59"/>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8"/>
      <c r="B427" s="59"/>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8"/>
      <c r="B428" s="59"/>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8"/>
      <c r="B429" s="59"/>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8"/>
      <c r="B430" s="59"/>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8"/>
      <c r="B431" s="59"/>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8"/>
      <c r="B432" s="59"/>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8"/>
      <c r="B433" s="59"/>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8"/>
      <c r="B434" s="59"/>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8"/>
      <c r="B435" s="59"/>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8"/>
      <c r="B436" s="59"/>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8"/>
      <c r="B437" s="59"/>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8"/>
      <c r="B438" s="59"/>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8"/>
      <c r="B439" s="59"/>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8"/>
      <c r="B440" s="59"/>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8"/>
      <c r="B441" s="59"/>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8"/>
      <c r="B442" s="59"/>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8"/>
      <c r="B443" s="59"/>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8"/>
      <c r="B444" s="59"/>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8"/>
      <c r="B445" s="59"/>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8"/>
      <c r="B446" s="59"/>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8"/>
      <c r="B447" s="59"/>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8"/>
      <c r="B448" s="59"/>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8"/>
      <c r="B449" s="59"/>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8"/>
      <c r="B450" s="59"/>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8"/>
      <c r="B451" s="59"/>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8"/>
      <c r="B452" s="59"/>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8"/>
      <c r="B453" s="59"/>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8"/>
      <c r="B454" s="59"/>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8"/>
      <c r="B455" s="59"/>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8"/>
      <c r="B456" s="59"/>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8"/>
      <c r="B457" s="59"/>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8"/>
      <c r="B458" s="59"/>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8"/>
      <c r="B459" s="59"/>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8"/>
      <c r="B460" s="59"/>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8"/>
      <c r="B461" s="59"/>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8"/>
      <c r="B462" s="59"/>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8"/>
      <c r="B463" s="59"/>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8"/>
      <c r="B464" s="59"/>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8"/>
      <c r="B465" s="59"/>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8"/>
      <c r="B466" s="59"/>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8"/>
      <c r="B467" s="59"/>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8"/>
      <c r="B468" s="59"/>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8"/>
      <c r="B469" s="59"/>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8"/>
      <c r="B470" s="59"/>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8"/>
      <c r="B471" s="59"/>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8"/>
      <c r="B472" s="59"/>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8"/>
      <c r="B473" s="59"/>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8"/>
      <c r="B474" s="59"/>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8"/>
      <c r="B475" s="59"/>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8"/>
      <c r="B476" s="59"/>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8"/>
      <c r="B477" s="59"/>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8"/>
      <c r="B478" s="59"/>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8"/>
      <c r="B479" s="59"/>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8"/>
      <c r="B480" s="59"/>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8"/>
      <c r="B481" s="59"/>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8"/>
      <c r="B482" s="59"/>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8"/>
      <c r="B483" s="59"/>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8"/>
      <c r="B484" s="59"/>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8"/>
      <c r="B485" s="59"/>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8"/>
      <c r="B486" s="59"/>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8"/>
      <c r="B487" s="59"/>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8"/>
      <c r="B488" s="59"/>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8"/>
      <c r="B489" s="59"/>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8"/>
      <c r="B490" s="59"/>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8"/>
      <c r="B491" s="59"/>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8"/>
      <c r="B492" s="59"/>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8"/>
      <c r="B493" s="59"/>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8"/>
      <c r="B494" s="59"/>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8"/>
      <c r="B495" s="59"/>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8"/>
      <c r="B496" s="59"/>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8"/>
      <c r="B497" s="59"/>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8"/>
      <c r="B498" s="59"/>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8"/>
      <c r="B499" s="59"/>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8"/>
      <c r="B500" s="59"/>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8"/>
      <c r="B501" s="59"/>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8"/>
      <c r="B502" s="59"/>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8"/>
      <c r="B503" s="59"/>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8"/>
      <c r="B504" s="59"/>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8"/>
      <c r="B505" s="59"/>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8"/>
      <c r="B506" s="59"/>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8"/>
      <c r="B507" s="59"/>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8"/>
      <c r="B508" s="59"/>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8"/>
      <c r="B509" s="59"/>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8"/>
      <c r="B510" s="59"/>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8"/>
      <c r="B511" s="59"/>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8"/>
      <c r="B512" s="59"/>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8"/>
      <c r="B513" s="59"/>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8"/>
      <c r="B514" s="59"/>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8"/>
      <c r="B515" s="59"/>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8"/>
      <c r="B516" s="59"/>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8"/>
      <c r="B517" s="59"/>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8"/>
      <c r="B518" s="59"/>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8"/>
      <c r="B519" s="59"/>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8"/>
      <c r="B520" s="59"/>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8"/>
      <c r="B521" s="59"/>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8"/>
      <c r="B522" s="59"/>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8"/>
      <c r="B523" s="59"/>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8"/>
      <c r="B524" s="59"/>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8"/>
      <c r="B525" s="59"/>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8"/>
      <c r="B526" s="59"/>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8"/>
      <c r="B527" s="59"/>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8"/>
      <c r="B528" s="59"/>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8"/>
      <c r="B529" s="59"/>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8"/>
      <c r="B530" s="59"/>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8"/>
      <c r="B531" s="59"/>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8"/>
      <c r="B532" s="59"/>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8"/>
      <c r="B533" s="59"/>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8"/>
      <c r="B534" s="59"/>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8"/>
      <c r="B535" s="59"/>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8"/>
      <c r="B536" s="59"/>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8"/>
      <c r="B537" s="59"/>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8"/>
      <c r="B538" s="59"/>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8"/>
      <c r="B539" s="59"/>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8"/>
      <c r="B540" s="59"/>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8"/>
      <c r="B541" s="59"/>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8"/>
      <c r="B542" s="59"/>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8"/>
      <c r="B543" s="59"/>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8"/>
      <c r="B544" s="59"/>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8"/>
      <c r="B545" s="59"/>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8"/>
      <c r="B546" s="59"/>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8"/>
      <c r="B547" s="59"/>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8"/>
      <c r="B548" s="59"/>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8"/>
      <c r="B549" s="59"/>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8"/>
      <c r="B550" s="59"/>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8"/>
      <c r="B551" s="59"/>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8"/>
      <c r="B552" s="59"/>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8"/>
      <c r="B553" s="59"/>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8"/>
      <c r="B554" s="59"/>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8"/>
      <c r="B555" s="59"/>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8"/>
      <c r="B556" s="59"/>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8"/>
      <c r="B557" s="59"/>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8"/>
      <c r="B558" s="59"/>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8"/>
      <c r="B559" s="59"/>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8"/>
      <c r="B560" s="59"/>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8"/>
      <c r="B561" s="59"/>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8"/>
      <c r="B562" s="59"/>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8"/>
      <c r="B563" s="59"/>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8"/>
      <c r="B564" s="59"/>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8"/>
      <c r="B565" s="59"/>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8"/>
      <c r="B566" s="59"/>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8"/>
      <c r="B567" s="59"/>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8"/>
      <c r="B568" s="59"/>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8"/>
      <c r="B569" s="59"/>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8"/>
      <c r="B570" s="59"/>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8"/>
      <c r="B571" s="59"/>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8"/>
      <c r="B572" s="59"/>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8"/>
      <c r="B573" s="59"/>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8"/>
      <c r="B574" s="59"/>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8"/>
      <c r="B575" s="59"/>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8"/>
      <c r="B576" s="59"/>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8"/>
      <c r="B577" s="59"/>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8"/>
      <c r="B578" s="59"/>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8"/>
      <c r="B579" s="59"/>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8"/>
      <c r="B580" s="59"/>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8"/>
      <c r="B581" s="59"/>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8"/>
      <c r="B582" s="59"/>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8"/>
      <c r="B583" s="59"/>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8"/>
      <c r="B584" s="59"/>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8"/>
      <c r="B585" s="59"/>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8"/>
      <c r="B586" s="59"/>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8"/>
      <c r="B587" s="59"/>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8"/>
      <c r="B588" s="59"/>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8"/>
      <c r="B589" s="59"/>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8"/>
      <c r="B590" s="59"/>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8"/>
      <c r="B591" s="59"/>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8"/>
      <c r="B592" s="59"/>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8"/>
      <c r="B593" s="59"/>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8"/>
      <c r="B594" s="59"/>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8"/>
      <c r="B595" s="59"/>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8"/>
      <c r="B596" s="59"/>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8"/>
      <c r="B597" s="59"/>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8"/>
      <c r="B598" s="59"/>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8"/>
      <c r="B599" s="59"/>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8"/>
      <c r="B600" s="59"/>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8"/>
      <c r="B601" s="59"/>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8"/>
      <c r="B602" s="59"/>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8"/>
      <c r="B603" s="59"/>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8"/>
      <c r="B604" s="59"/>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8"/>
      <c r="B605" s="59"/>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8"/>
      <c r="B606" s="59"/>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8"/>
      <c r="B607" s="59"/>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8"/>
      <c r="B608" s="59"/>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8"/>
      <c r="B609" s="59"/>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8"/>
      <c r="B610" s="59"/>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8"/>
      <c r="B611" s="59"/>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8"/>
      <c r="B612" s="59"/>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8"/>
      <c r="B613" s="59"/>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8"/>
      <c r="B614" s="59"/>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8"/>
      <c r="B615" s="59"/>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8"/>
      <c r="B616" s="59"/>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8"/>
      <c r="B617" s="59"/>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8"/>
      <c r="B618" s="59"/>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8"/>
      <c r="B619" s="59"/>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8"/>
      <c r="B620" s="59"/>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8"/>
      <c r="B621" s="59"/>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8"/>
      <c r="B622" s="59"/>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8"/>
      <c r="B623" s="59"/>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8"/>
      <c r="B624" s="59"/>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8"/>
      <c r="B625" s="59"/>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8"/>
      <c r="B626" s="59"/>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8"/>
      <c r="B627" s="59"/>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8"/>
      <c r="B628" s="59"/>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8"/>
      <c r="B629" s="59"/>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8"/>
      <c r="B630" s="59"/>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8"/>
      <c r="B631" s="59"/>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8"/>
      <c r="B632" s="59"/>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8"/>
      <c r="B633" s="59"/>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8"/>
      <c r="B634" s="59"/>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8"/>
      <c r="B635" s="59"/>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8"/>
      <c r="B636" s="59"/>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8"/>
      <c r="B637" s="59"/>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8"/>
      <c r="B638" s="59"/>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8"/>
      <c r="B639" s="59"/>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8"/>
      <c r="B640" s="59"/>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8"/>
      <c r="B641" s="59"/>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8"/>
      <c r="B642" s="59"/>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8"/>
      <c r="B643" s="59"/>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8"/>
      <c r="B644" s="59"/>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8"/>
      <c r="B645" s="59"/>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8"/>
      <c r="B646" s="59"/>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8"/>
      <c r="B647" s="59"/>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8"/>
      <c r="B648" s="59"/>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8"/>
      <c r="B649" s="59"/>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8"/>
      <c r="B650" s="59"/>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8"/>
      <c r="B651" s="59"/>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8"/>
      <c r="B652" s="59"/>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8"/>
      <c r="B653" s="59"/>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8"/>
      <c r="B654" s="59"/>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8"/>
      <c r="B655" s="59"/>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8"/>
      <c r="B656" s="59"/>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8"/>
      <c r="B657" s="59"/>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8"/>
      <c r="B658" s="59"/>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8"/>
      <c r="B659" s="59"/>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8"/>
      <c r="B660" s="59"/>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8"/>
      <c r="B661" s="59"/>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8"/>
      <c r="B662" s="59"/>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8"/>
      <c r="B663" s="59"/>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8"/>
      <c r="B664" s="59"/>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8"/>
      <c r="B665" s="59"/>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8"/>
      <c r="B666" s="59"/>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8"/>
      <c r="B667" s="59"/>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8"/>
      <c r="B668" s="59"/>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8"/>
      <c r="B669" s="59"/>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8"/>
      <c r="B670" s="59"/>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8"/>
      <c r="B671" s="59"/>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8"/>
      <c r="B672" s="59"/>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8"/>
      <c r="B673" s="59"/>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8"/>
      <c r="B674" s="59"/>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8"/>
      <c r="B675" s="59"/>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8"/>
      <c r="B676" s="59"/>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8"/>
      <c r="B677" s="59"/>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8"/>
      <c r="B678" s="59"/>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8"/>
      <c r="B679" s="59"/>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8"/>
      <c r="B680" s="59"/>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8"/>
      <c r="B681" s="59"/>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8"/>
      <c r="B682" s="59"/>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8"/>
      <c r="B683" s="59"/>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8"/>
      <c r="B684" s="59"/>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8"/>
      <c r="B685" s="59"/>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8"/>
      <c r="B686" s="59"/>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8"/>
      <c r="B687" s="59"/>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8"/>
      <c r="B688" s="59"/>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8"/>
      <c r="B689" s="59"/>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8"/>
      <c r="B690" s="59"/>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8"/>
      <c r="B691" s="59"/>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8"/>
      <c r="B692" s="59"/>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8"/>
      <c r="B693" s="59"/>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8"/>
      <c r="B694" s="59"/>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8"/>
      <c r="B695" s="59"/>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8"/>
      <c r="B696" s="59"/>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8"/>
      <c r="B697" s="59"/>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8"/>
      <c r="B698" s="59"/>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8"/>
      <c r="B699" s="59"/>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8"/>
      <c r="B700" s="59"/>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8"/>
      <c r="B701" s="59"/>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8"/>
      <c r="B702" s="59"/>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8"/>
      <c r="B703" s="59"/>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8"/>
      <c r="B704" s="59"/>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8"/>
      <c r="B705" s="59"/>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8"/>
      <c r="B706" s="59"/>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8"/>
      <c r="B707" s="59"/>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8"/>
      <c r="B708" s="59"/>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8"/>
      <c r="B709" s="59"/>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8"/>
      <c r="B710" s="59"/>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8"/>
      <c r="B711" s="59"/>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8"/>
      <c r="B712" s="59"/>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8"/>
      <c r="B713" s="59"/>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8"/>
      <c r="B714" s="59"/>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8"/>
      <c r="B715" s="59"/>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8"/>
      <c r="B716" s="59"/>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8"/>
      <c r="B717" s="59"/>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8"/>
      <c r="B718" s="59"/>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8"/>
      <c r="B719" s="59"/>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8"/>
      <c r="B720" s="59"/>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8"/>
      <c r="B721" s="59"/>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8"/>
      <c r="B722" s="59"/>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8"/>
      <c r="B723" s="59"/>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8"/>
      <c r="B724" s="59"/>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8"/>
      <c r="B725" s="59"/>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8"/>
      <c r="B726" s="59"/>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8"/>
      <c r="B727" s="59"/>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8"/>
      <c r="B728" s="59"/>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8"/>
      <c r="B729" s="59"/>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8"/>
      <c r="B730" s="59"/>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8"/>
      <c r="B731" s="59"/>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8"/>
      <c r="B732" s="59"/>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8"/>
      <c r="B733" s="59"/>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8"/>
      <c r="B734" s="59"/>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8"/>
      <c r="B735" s="59"/>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8"/>
      <c r="B736" s="59"/>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8"/>
      <c r="B737" s="59"/>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8"/>
      <c r="B738" s="59"/>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8"/>
      <c r="B739" s="59"/>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8"/>
      <c r="B740" s="59"/>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8"/>
      <c r="B741" s="59"/>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8"/>
      <c r="B742" s="59"/>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8"/>
      <c r="B743" s="59"/>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8"/>
      <c r="B744" s="59"/>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8"/>
      <c r="B745" s="59"/>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8"/>
      <c r="B746" s="59"/>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8"/>
      <c r="B747" s="59"/>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8"/>
      <c r="B748" s="59"/>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8"/>
      <c r="B749" s="59"/>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8"/>
      <c r="B750" s="59"/>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8"/>
      <c r="B751" s="59"/>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8"/>
      <c r="B752" s="59"/>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8"/>
      <c r="B753" s="59"/>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8"/>
      <c r="B754" s="59"/>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8"/>
      <c r="B755" s="59"/>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8"/>
      <c r="B756" s="59"/>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8"/>
      <c r="B757" s="59"/>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8"/>
      <c r="B758" s="59"/>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8"/>
      <c r="B759" s="59"/>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8"/>
      <c r="B760" s="59"/>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8"/>
      <c r="B761" s="59"/>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8"/>
      <c r="B762" s="59"/>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8"/>
      <c r="B763" s="59"/>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8"/>
      <c r="B764" s="59"/>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8"/>
      <c r="B765" s="59"/>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8"/>
      <c r="B766" s="59"/>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8"/>
      <c r="B767" s="59"/>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8"/>
      <c r="B768" s="59"/>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8"/>
      <c r="B769" s="59"/>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8"/>
      <c r="B770" s="59"/>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8"/>
      <c r="B771" s="59"/>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8"/>
      <c r="B772" s="59"/>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8"/>
      <c r="B773" s="59"/>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8"/>
      <c r="B774" s="59"/>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8"/>
      <c r="B775" s="59"/>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8"/>
      <c r="B776" s="59"/>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8"/>
      <c r="B777" s="59"/>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8"/>
      <c r="B778" s="59"/>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8"/>
      <c r="B779" s="59"/>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8"/>
      <c r="B780" s="59"/>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8"/>
      <c r="B781" s="59"/>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8"/>
      <c r="B782" s="59"/>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8"/>
      <c r="B783" s="59"/>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8"/>
      <c r="B784" s="59"/>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8"/>
      <c r="B785" s="59"/>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8"/>
      <c r="B786" s="59"/>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8"/>
      <c r="B787" s="59"/>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8"/>
      <c r="B788" s="59"/>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8"/>
      <c r="B789" s="59"/>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8"/>
      <c r="B790" s="59"/>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8"/>
      <c r="B791" s="59"/>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8"/>
      <c r="B792" s="59"/>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8"/>
      <c r="B793" s="59"/>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8"/>
      <c r="B794" s="59"/>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8"/>
      <c r="B795" s="59"/>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8"/>
      <c r="B796" s="59"/>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8"/>
      <c r="B797" s="59"/>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8"/>
      <c r="B798" s="59"/>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8"/>
      <c r="B799" s="59"/>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8"/>
      <c r="B800" s="59"/>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8"/>
      <c r="B801" s="59"/>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8"/>
      <c r="B802" s="59"/>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8"/>
      <c r="B803" s="59"/>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8"/>
      <c r="B804" s="59"/>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8"/>
      <c r="B805" s="59"/>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8"/>
      <c r="B806" s="59"/>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8"/>
      <c r="B807" s="59"/>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8"/>
      <c r="B808" s="59"/>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8"/>
      <c r="B809" s="59"/>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8"/>
      <c r="B810" s="59"/>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8"/>
      <c r="B811" s="59"/>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8"/>
      <c r="B812" s="59"/>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8"/>
      <c r="B813" s="59"/>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8"/>
      <c r="B814" s="59"/>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8"/>
      <c r="B815" s="59"/>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8"/>
      <c r="B816" s="59"/>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8"/>
      <c r="B817" s="59"/>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8"/>
      <c r="B818" s="59"/>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8"/>
      <c r="B819" s="59"/>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8"/>
      <c r="B820" s="59"/>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8"/>
      <c r="B821" s="59"/>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8"/>
      <c r="B822" s="59"/>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8"/>
      <c r="B823" s="59"/>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8"/>
      <c r="B824" s="59"/>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8"/>
      <c r="B825" s="59"/>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8"/>
      <c r="B826" s="59"/>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8"/>
      <c r="B827" s="59"/>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8"/>
      <c r="B828" s="59"/>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8"/>
      <c r="B829" s="59"/>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8"/>
      <c r="B830" s="59"/>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8"/>
      <c r="B831" s="59"/>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8"/>
      <c r="B832" s="59"/>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8"/>
      <c r="B833" s="59"/>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8"/>
      <c r="B834" s="59"/>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8"/>
      <c r="B835" s="59"/>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8"/>
      <c r="B836" s="59"/>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8"/>
      <c r="B837" s="59"/>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8"/>
      <c r="B838" s="59"/>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8"/>
      <c r="B839" s="59"/>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8"/>
      <c r="B840" s="59"/>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8"/>
      <c r="B841" s="59"/>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8"/>
      <c r="B842" s="59"/>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8"/>
      <c r="B843" s="59"/>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8"/>
      <c r="B844" s="59"/>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8"/>
      <c r="B845" s="59"/>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8"/>
      <c r="B846" s="59"/>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8"/>
      <c r="B847" s="59"/>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8"/>
      <c r="B848" s="59"/>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8"/>
      <c r="B849" s="59"/>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8"/>
      <c r="B850" s="59"/>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8"/>
      <c r="B851" s="59"/>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8"/>
      <c r="B852" s="59"/>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8"/>
      <c r="B853" s="59"/>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8"/>
      <c r="B854" s="59"/>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8"/>
      <c r="B855" s="59"/>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8"/>
      <c r="B856" s="59"/>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8"/>
      <c r="B857" s="59"/>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8"/>
      <c r="B858" s="59"/>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8"/>
      <c r="B859" s="59"/>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8"/>
      <c r="B860" s="59"/>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8"/>
      <c r="B861" s="59"/>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8"/>
      <c r="B862" s="59"/>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8"/>
      <c r="B863" s="59"/>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8"/>
      <c r="B864" s="59"/>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8"/>
      <c r="B865" s="59"/>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8"/>
      <c r="B866" s="59"/>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8"/>
      <c r="B867" s="59"/>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8"/>
      <c r="B868" s="59"/>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8"/>
      <c r="B869" s="59"/>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8"/>
      <c r="B870" s="59"/>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8"/>
      <c r="B871" s="59"/>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8"/>
      <c r="B872" s="59"/>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8"/>
      <c r="B873" s="59"/>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8"/>
      <c r="B874" s="59"/>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8"/>
      <c r="B875" s="59"/>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8"/>
      <c r="B876" s="59"/>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8"/>
      <c r="B877" s="59"/>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8"/>
      <c r="B878" s="59"/>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8"/>
      <c r="B879" s="59"/>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8"/>
      <c r="B880" s="59"/>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8"/>
      <c r="B881" s="59"/>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8"/>
      <c r="B882" s="59"/>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8"/>
      <c r="B883" s="59"/>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8"/>
      <c r="B884" s="59"/>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8"/>
      <c r="B885" s="59"/>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8"/>
      <c r="B886" s="59"/>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8"/>
      <c r="B887" s="59"/>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8"/>
      <c r="B888" s="59"/>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8"/>
      <c r="B889" s="59"/>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8"/>
      <c r="B890" s="59"/>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8"/>
      <c r="B891" s="59"/>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8"/>
      <c r="B892" s="59"/>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8"/>
      <c r="B893" s="59"/>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8"/>
      <c r="B894" s="59"/>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8"/>
      <c r="B895" s="59"/>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8"/>
      <c r="B896" s="59"/>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8"/>
      <c r="B897" s="59"/>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8"/>
      <c r="B898" s="59"/>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8"/>
      <c r="B899" s="59"/>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8"/>
      <c r="B900" s="59"/>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8"/>
      <c r="B901" s="59"/>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8"/>
      <c r="B902" s="59"/>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8"/>
      <c r="B903" s="59"/>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8"/>
      <c r="B904" s="59"/>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8"/>
      <c r="B905" s="59"/>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8"/>
      <c r="B906" s="59"/>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8"/>
      <c r="B907" s="59"/>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8"/>
      <c r="B908" s="59"/>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8"/>
      <c r="B909" s="59"/>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8"/>
      <c r="B910" s="59"/>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8"/>
      <c r="B911" s="59"/>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8"/>
      <c r="B912" s="59"/>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8"/>
      <c r="B913" s="59"/>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8"/>
      <c r="B914" s="59"/>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8"/>
      <c r="B915" s="59"/>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8"/>
      <c r="B916" s="59"/>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8"/>
      <c r="B917" s="59"/>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8"/>
      <c r="B918" s="59"/>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8"/>
      <c r="B919" s="59"/>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8"/>
      <c r="B920" s="59"/>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8"/>
      <c r="B921" s="59"/>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8"/>
      <c r="B922" s="59"/>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8"/>
      <c r="B923" s="59"/>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8"/>
      <c r="B924" s="59"/>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8"/>
      <c r="B925" s="59"/>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8"/>
      <c r="B926" s="59"/>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8"/>
      <c r="B927" s="59"/>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8"/>
      <c r="B928" s="59"/>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8"/>
      <c r="B929" s="59"/>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8"/>
      <c r="B930" s="59"/>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8"/>
      <c r="B931" s="59"/>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8"/>
      <c r="B932" s="59"/>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8"/>
      <c r="B933" s="59"/>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8"/>
      <c r="B934" s="59"/>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8"/>
      <c r="B935" s="59"/>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8"/>
      <c r="B936" s="59"/>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8"/>
      <c r="B937" s="59"/>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8"/>
      <c r="B938" s="59"/>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8"/>
      <c r="B939" s="59"/>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8"/>
      <c r="B940" s="59"/>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8"/>
      <c r="B941" s="59"/>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8"/>
      <c r="B942" s="59"/>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8"/>
      <c r="B943" s="59"/>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8"/>
      <c r="B944" s="59"/>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8"/>
      <c r="B945" s="59"/>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8"/>
      <c r="B946" s="59"/>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8"/>
      <c r="B947" s="59"/>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8"/>
      <c r="B948" s="59"/>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8"/>
      <c r="B949" s="59"/>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8"/>
      <c r="B950" s="59"/>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8"/>
      <c r="B951" s="59"/>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8"/>
      <c r="B952" s="59"/>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c r="A953" s="58"/>
      <c r="B953" s="59"/>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c r="A954" s="58"/>
      <c r="B954" s="59"/>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c r="A955" s="58"/>
      <c r="B955" s="59"/>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c r="A956" s="58"/>
      <c r="B956" s="59"/>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c r="A957" s="58"/>
      <c r="B957" s="59"/>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c r="A958" s="58"/>
      <c r="B958" s="59"/>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c r="A959" s="58"/>
      <c r="B959" s="59"/>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c r="A960" s="58"/>
      <c r="B960" s="59"/>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c r="A961" s="58"/>
      <c r="B961" s="59"/>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c r="A962" s="58"/>
      <c r="B962" s="59"/>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c r="A963" s="58"/>
      <c r="B963" s="59"/>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c r="A964" s="58"/>
      <c r="B964" s="59"/>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c r="A965" s="58"/>
      <c r="B965" s="59"/>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c r="A966" s="58"/>
      <c r="B966" s="59"/>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c r="A967" s="58"/>
      <c r="B967" s="59"/>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c r="A968" s="58"/>
      <c r="B968" s="59"/>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c r="A969" s="58"/>
      <c r="B969" s="59"/>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c r="A970" s="58"/>
      <c r="B970" s="59"/>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c r="A971" s="58"/>
      <c r="B971" s="59"/>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c r="A972" s="58"/>
      <c r="B972" s="59"/>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c r="A973" s="58"/>
      <c r="B973" s="59"/>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c r="A974" s="58"/>
      <c r="B974" s="59"/>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c r="A975" s="58"/>
      <c r="B975" s="59"/>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c r="A976" s="58"/>
      <c r="B976" s="59"/>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c r="A977" s="58"/>
      <c r="B977" s="59"/>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c r="A978" s="58"/>
      <c r="B978" s="59"/>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c r="A979" s="58"/>
      <c r="B979" s="59"/>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c r="A980" s="58"/>
      <c r="B980" s="59"/>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c r="A981" s="58"/>
      <c r="B981" s="59"/>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c r="A982" s="58"/>
      <c r="B982" s="59"/>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c r="A983" s="58"/>
      <c r="B983" s="59"/>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c r="A984" s="58"/>
      <c r="B984" s="59"/>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c r="A985" s="58"/>
      <c r="B985" s="59"/>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c r="A986" s="58"/>
      <c r="B986" s="59"/>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c r="A987" s="58"/>
      <c r="B987" s="59"/>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c r="A988" s="58"/>
      <c r="B988" s="59"/>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c r="A989" s="58"/>
      <c r="B989" s="59"/>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c r="A990" s="58"/>
      <c r="B990" s="59"/>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c r="A991" s="58"/>
      <c r="B991" s="59"/>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c r="A992" s="58"/>
      <c r="B992" s="59"/>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c r="A993" s="58"/>
      <c r="B993" s="59"/>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c r="A994" s="58"/>
      <c r="B994" s="59"/>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c r="A995" s="58"/>
      <c r="B995" s="59"/>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c r="A996" s="58"/>
      <c r="B996" s="59"/>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c r="A997" s="58"/>
      <c r="B997" s="59"/>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c r="A998" s="58"/>
      <c r="B998" s="59"/>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c r="A999" s="58"/>
      <c r="B999" s="59"/>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row r="1000">
      <c r="A1000" s="58"/>
      <c r="B1000" s="59"/>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13" width="12.0"/>
    <col customWidth="1" min="14" max="28" width="8.86"/>
  </cols>
  <sheetData>
    <row r="1">
      <c r="A1" s="60" t="s">
        <v>191</v>
      </c>
      <c r="B1" s="61" t="s">
        <v>192</v>
      </c>
      <c r="C1" s="61" t="s">
        <v>193</v>
      </c>
      <c r="D1" s="61" t="s">
        <v>194</v>
      </c>
      <c r="E1" s="62" t="s">
        <v>195</v>
      </c>
      <c r="F1" s="61" t="s">
        <v>196</v>
      </c>
      <c r="G1" s="61" t="s">
        <v>197</v>
      </c>
      <c r="H1" s="61" t="s">
        <v>194</v>
      </c>
      <c r="I1" s="62" t="s">
        <v>195</v>
      </c>
      <c r="J1" s="61" t="s">
        <v>198</v>
      </c>
      <c r="K1" s="61" t="s">
        <v>197</v>
      </c>
      <c r="L1" s="61" t="s">
        <v>199</v>
      </c>
      <c r="M1" s="62" t="s">
        <v>195</v>
      </c>
      <c r="N1" s="63"/>
      <c r="O1" s="63"/>
      <c r="P1" s="63"/>
      <c r="Q1" s="63"/>
      <c r="R1" s="63"/>
      <c r="S1" s="63"/>
      <c r="T1" s="63"/>
      <c r="U1" s="63"/>
      <c r="V1" s="63"/>
      <c r="W1" s="63"/>
      <c r="X1" s="63"/>
      <c r="Y1" s="63"/>
      <c r="Z1" s="63"/>
      <c r="AA1" s="63"/>
      <c r="AB1" s="63"/>
    </row>
    <row r="2">
      <c r="A2" s="64" t="s">
        <v>200</v>
      </c>
      <c r="B2" s="65">
        <v>25000.0</v>
      </c>
      <c r="C2" s="66">
        <f>'Tính_giá_vốn_món_chính'!O12</f>
        <v>16408.79602</v>
      </c>
      <c r="D2" s="66">
        <f t="shared" ref="D2:D26" si="1">B2-C2</f>
        <v>8591.203984</v>
      </c>
      <c r="E2" s="65">
        <f t="shared" ref="E2:E26" si="2">D2/B2*100</f>
        <v>34.36481593</v>
      </c>
      <c r="F2" s="65">
        <v>36000.0</v>
      </c>
      <c r="G2" s="66">
        <f t="shared" ref="G2:G26" si="3">C2*1.5</f>
        <v>24613.19402</v>
      </c>
      <c r="H2" s="66">
        <f t="shared" ref="H2:H26" si="4">F2-G2</f>
        <v>11386.80598</v>
      </c>
      <c r="I2" s="65">
        <f t="shared" ref="I2:I26" si="5">H2/F2*100</f>
        <v>31.6300166</v>
      </c>
      <c r="J2" s="67">
        <v>48000.0</v>
      </c>
      <c r="K2" s="68">
        <f t="shared" ref="K2:K24" si="6">C2*2</f>
        <v>32817.59203</v>
      </c>
      <c r="L2" s="68">
        <f t="shared" ref="L2:L26" si="7">J2-K2</f>
        <v>15182.40797</v>
      </c>
      <c r="M2" s="65">
        <f t="shared" ref="M2:M26" si="8">L2/J2*100</f>
        <v>31.6300166</v>
      </c>
      <c r="N2" s="63"/>
      <c r="O2" s="63"/>
      <c r="P2" s="63"/>
      <c r="Q2" s="63"/>
      <c r="R2" s="63"/>
      <c r="S2" s="63"/>
      <c r="T2" s="63"/>
      <c r="U2" s="63"/>
      <c r="V2" s="63"/>
      <c r="W2" s="63"/>
      <c r="X2" s="63"/>
      <c r="Y2" s="63"/>
      <c r="Z2" s="63"/>
      <c r="AA2" s="63"/>
      <c r="AB2" s="63"/>
    </row>
    <row r="3">
      <c r="A3" s="64" t="s">
        <v>201</v>
      </c>
      <c r="B3" s="65">
        <v>25000.0</v>
      </c>
      <c r="C3" s="66">
        <f>'Tính_giá_vốn_món_chính'!O24</f>
        <v>16153.89388</v>
      </c>
      <c r="D3" s="66">
        <f t="shared" si="1"/>
        <v>8846.106122</v>
      </c>
      <c r="E3" s="65">
        <f t="shared" si="2"/>
        <v>35.38442449</v>
      </c>
      <c r="F3" s="65">
        <v>36000.0</v>
      </c>
      <c r="G3" s="66">
        <f t="shared" si="3"/>
        <v>24230.84082</v>
      </c>
      <c r="H3" s="66">
        <f t="shared" si="4"/>
        <v>11769.15918</v>
      </c>
      <c r="I3" s="65">
        <f t="shared" si="5"/>
        <v>32.69210884</v>
      </c>
      <c r="J3" s="67">
        <v>48000.0</v>
      </c>
      <c r="K3" s="68">
        <f t="shared" si="6"/>
        <v>32307.78776</v>
      </c>
      <c r="L3" s="68">
        <f t="shared" si="7"/>
        <v>15692.21224</v>
      </c>
      <c r="M3" s="65">
        <f t="shared" si="8"/>
        <v>32.69210884</v>
      </c>
      <c r="N3" s="63"/>
      <c r="O3" s="63"/>
      <c r="P3" s="63"/>
      <c r="Q3" s="63"/>
      <c r="R3" s="63"/>
      <c r="S3" s="63"/>
      <c r="T3" s="63"/>
      <c r="U3" s="63"/>
      <c r="V3" s="63"/>
      <c r="W3" s="63"/>
      <c r="X3" s="63"/>
      <c r="Y3" s="63"/>
      <c r="Z3" s="63"/>
      <c r="AA3" s="63"/>
      <c r="AB3" s="63"/>
    </row>
    <row r="4">
      <c r="A4" s="69" t="s">
        <v>202</v>
      </c>
      <c r="B4" s="65">
        <v>25000.0</v>
      </c>
      <c r="C4" s="66">
        <f>'Tính_giá_vốn_món_chính'!O48</f>
        <v>15610.99379</v>
      </c>
      <c r="D4" s="66">
        <f t="shared" si="1"/>
        <v>9389.006211</v>
      </c>
      <c r="E4" s="65">
        <f t="shared" si="2"/>
        <v>37.55602484</v>
      </c>
      <c r="F4" s="65">
        <v>36000.0</v>
      </c>
      <c r="G4" s="66">
        <f t="shared" si="3"/>
        <v>23416.49068</v>
      </c>
      <c r="H4" s="66">
        <f t="shared" si="4"/>
        <v>12583.50932</v>
      </c>
      <c r="I4" s="65">
        <f t="shared" si="5"/>
        <v>34.95419255</v>
      </c>
      <c r="J4" s="67">
        <v>48000.0</v>
      </c>
      <c r="K4" s="68">
        <f t="shared" si="6"/>
        <v>31221.98758</v>
      </c>
      <c r="L4" s="68">
        <f t="shared" si="7"/>
        <v>16778.01242</v>
      </c>
      <c r="M4" s="65">
        <f t="shared" si="8"/>
        <v>34.95419255</v>
      </c>
      <c r="N4" s="63"/>
      <c r="O4" s="63"/>
      <c r="P4" s="63"/>
      <c r="Q4" s="63"/>
      <c r="R4" s="63"/>
      <c r="S4" s="63"/>
      <c r="T4" s="63"/>
      <c r="U4" s="63"/>
      <c r="V4" s="63"/>
      <c r="W4" s="63"/>
      <c r="X4" s="63"/>
      <c r="Y4" s="63"/>
      <c r="Z4" s="63"/>
      <c r="AA4" s="63"/>
      <c r="AB4" s="63"/>
    </row>
    <row r="5">
      <c r="A5" s="70" t="s">
        <v>203</v>
      </c>
      <c r="B5" s="65">
        <v>25000.0</v>
      </c>
      <c r="C5" s="66">
        <f>'Tính_giá_vốn_món_chính'!O36</f>
        <v>15624.3381</v>
      </c>
      <c r="D5" s="66">
        <f t="shared" si="1"/>
        <v>9375.661905</v>
      </c>
      <c r="E5" s="65">
        <f t="shared" si="2"/>
        <v>37.50264762</v>
      </c>
      <c r="F5" s="65">
        <v>36000.0</v>
      </c>
      <c r="G5" s="66">
        <f t="shared" si="3"/>
        <v>23436.50714</v>
      </c>
      <c r="H5" s="66">
        <f t="shared" si="4"/>
        <v>12563.49286</v>
      </c>
      <c r="I5" s="65">
        <f t="shared" si="5"/>
        <v>34.89859127</v>
      </c>
      <c r="J5" s="67">
        <v>48000.0</v>
      </c>
      <c r="K5" s="68">
        <f t="shared" si="6"/>
        <v>31248.67619</v>
      </c>
      <c r="L5" s="68">
        <f t="shared" si="7"/>
        <v>16751.32381</v>
      </c>
      <c r="M5" s="65">
        <f t="shared" si="8"/>
        <v>34.89859127</v>
      </c>
      <c r="N5" s="63"/>
      <c r="O5" s="63"/>
      <c r="P5" s="63"/>
      <c r="Q5" s="63"/>
      <c r="R5" s="63"/>
      <c r="S5" s="63"/>
      <c r="T5" s="63"/>
      <c r="U5" s="63"/>
      <c r="V5" s="63"/>
      <c r="W5" s="63"/>
      <c r="X5" s="63"/>
      <c r="Y5" s="63"/>
      <c r="Z5" s="63"/>
      <c r="AA5" s="63"/>
      <c r="AB5" s="63"/>
    </row>
    <row r="6">
      <c r="A6" s="70" t="s">
        <v>204</v>
      </c>
      <c r="B6" s="65">
        <v>25000.0</v>
      </c>
      <c r="C6" s="66">
        <f>'Tính_giá_vốn_món_chính'!O60</f>
        <v>15519.55102</v>
      </c>
      <c r="D6" s="66">
        <f t="shared" si="1"/>
        <v>9480.44898</v>
      </c>
      <c r="E6" s="65">
        <f t="shared" si="2"/>
        <v>37.92179592</v>
      </c>
      <c r="F6" s="65">
        <v>36000.0</v>
      </c>
      <c r="G6" s="66">
        <f t="shared" si="3"/>
        <v>23279.32653</v>
      </c>
      <c r="H6" s="66">
        <f t="shared" si="4"/>
        <v>12720.67347</v>
      </c>
      <c r="I6" s="65">
        <f t="shared" si="5"/>
        <v>35.33520408</v>
      </c>
      <c r="J6" s="67">
        <v>48000.0</v>
      </c>
      <c r="K6" s="68">
        <f t="shared" si="6"/>
        <v>31039.10204</v>
      </c>
      <c r="L6" s="68">
        <f t="shared" si="7"/>
        <v>16960.89796</v>
      </c>
      <c r="M6" s="65">
        <f t="shared" si="8"/>
        <v>35.33520408</v>
      </c>
      <c r="N6" s="63"/>
      <c r="O6" s="63"/>
      <c r="P6" s="63"/>
      <c r="Q6" s="63"/>
      <c r="R6" s="63"/>
      <c r="S6" s="63"/>
      <c r="T6" s="63"/>
      <c r="U6" s="63"/>
      <c r="V6" s="63"/>
      <c r="W6" s="63"/>
      <c r="X6" s="63"/>
      <c r="Y6" s="63"/>
      <c r="Z6" s="63"/>
      <c r="AA6" s="63"/>
      <c r="AB6" s="63"/>
    </row>
    <row r="7">
      <c r="A7" s="71" t="s">
        <v>205</v>
      </c>
      <c r="B7" s="65">
        <v>25000.0</v>
      </c>
      <c r="C7" s="66">
        <f>'Tính_giá_vốn_món_chính'!O136</f>
        <v>15526.76601</v>
      </c>
      <c r="D7" s="66">
        <f t="shared" si="1"/>
        <v>9473.23399</v>
      </c>
      <c r="E7" s="65">
        <f t="shared" si="2"/>
        <v>37.89293596</v>
      </c>
      <c r="F7" s="65">
        <v>36000.0</v>
      </c>
      <c r="G7" s="66">
        <f t="shared" si="3"/>
        <v>23290.14901</v>
      </c>
      <c r="H7" s="66">
        <f t="shared" si="4"/>
        <v>12709.85099</v>
      </c>
      <c r="I7" s="65">
        <f t="shared" si="5"/>
        <v>35.30514163</v>
      </c>
      <c r="J7" s="67">
        <v>48000.0</v>
      </c>
      <c r="K7" s="68">
        <f t="shared" si="6"/>
        <v>31053.53202</v>
      </c>
      <c r="L7" s="68">
        <f t="shared" si="7"/>
        <v>16946.46798</v>
      </c>
      <c r="M7" s="65">
        <f t="shared" si="8"/>
        <v>35.30514163</v>
      </c>
      <c r="N7" s="63"/>
      <c r="O7" s="63"/>
      <c r="P7" s="63"/>
      <c r="Q7" s="63"/>
      <c r="R7" s="63"/>
      <c r="S7" s="63"/>
      <c r="T7" s="63"/>
      <c r="U7" s="63"/>
      <c r="V7" s="63"/>
      <c r="W7" s="63"/>
      <c r="X7" s="63"/>
      <c r="Y7" s="63"/>
      <c r="Z7" s="63"/>
      <c r="AA7" s="63"/>
      <c r="AB7" s="63"/>
    </row>
    <row r="8">
      <c r="A8" s="64" t="s">
        <v>206</v>
      </c>
      <c r="B8" s="65">
        <v>30000.0</v>
      </c>
      <c r="C8" s="66">
        <f>'Tính_giá_vốn_món_chính'!O73</f>
        <v>19700.07908</v>
      </c>
      <c r="D8" s="66">
        <f t="shared" si="1"/>
        <v>10299.92092</v>
      </c>
      <c r="E8" s="65">
        <f t="shared" si="2"/>
        <v>34.33306973</v>
      </c>
      <c r="F8" s="65">
        <v>44000.0</v>
      </c>
      <c r="G8" s="66">
        <f t="shared" si="3"/>
        <v>29550.11862</v>
      </c>
      <c r="H8" s="66">
        <f t="shared" si="4"/>
        <v>14449.88138</v>
      </c>
      <c r="I8" s="65">
        <f t="shared" si="5"/>
        <v>32.84063949</v>
      </c>
      <c r="J8" s="67">
        <v>58000.0</v>
      </c>
      <c r="K8" s="68">
        <f t="shared" si="6"/>
        <v>39400.15816</v>
      </c>
      <c r="L8" s="68">
        <f t="shared" si="7"/>
        <v>18599.84184</v>
      </c>
      <c r="M8" s="65">
        <f t="shared" si="8"/>
        <v>32.06869282</v>
      </c>
      <c r="N8" s="63"/>
      <c r="O8" s="63"/>
      <c r="P8" s="63"/>
      <c r="Q8" s="63"/>
      <c r="R8" s="63"/>
      <c r="S8" s="63"/>
      <c r="T8" s="63"/>
      <c r="U8" s="63"/>
      <c r="V8" s="63"/>
      <c r="W8" s="63"/>
      <c r="X8" s="63"/>
      <c r="Y8" s="63"/>
      <c r="Z8" s="63"/>
      <c r="AA8" s="63"/>
      <c r="AB8" s="63"/>
    </row>
    <row r="9">
      <c r="A9" s="64" t="s">
        <v>207</v>
      </c>
      <c r="B9" s="65">
        <v>30000.0</v>
      </c>
      <c r="C9" s="66">
        <f>'Tính_giá_vốn_món_chính'!O85</f>
        <v>19624.3381</v>
      </c>
      <c r="D9" s="66">
        <f t="shared" si="1"/>
        <v>10375.6619</v>
      </c>
      <c r="E9" s="65">
        <f t="shared" si="2"/>
        <v>34.58553968</v>
      </c>
      <c r="F9" s="65">
        <v>44000.0</v>
      </c>
      <c r="G9" s="66">
        <f t="shared" si="3"/>
        <v>29436.50714</v>
      </c>
      <c r="H9" s="66">
        <f t="shared" si="4"/>
        <v>14563.49286</v>
      </c>
      <c r="I9" s="65">
        <f t="shared" si="5"/>
        <v>33.0988474</v>
      </c>
      <c r="J9" s="67">
        <v>58000.0</v>
      </c>
      <c r="K9" s="68">
        <f t="shared" si="6"/>
        <v>39248.67619</v>
      </c>
      <c r="L9" s="68">
        <f t="shared" si="7"/>
        <v>18751.32381</v>
      </c>
      <c r="M9" s="65">
        <f t="shared" si="8"/>
        <v>32.32986864</v>
      </c>
      <c r="N9" s="63"/>
      <c r="O9" s="63"/>
      <c r="P9" s="63"/>
      <c r="Q9" s="63"/>
      <c r="R9" s="63"/>
      <c r="S9" s="63"/>
      <c r="T9" s="63"/>
      <c r="U9" s="63"/>
      <c r="V9" s="63"/>
      <c r="W9" s="63"/>
      <c r="X9" s="63"/>
      <c r="Y9" s="63"/>
      <c r="Z9" s="63"/>
      <c r="AA9" s="63"/>
      <c r="AB9" s="63"/>
    </row>
    <row r="10">
      <c r="A10" s="71" t="s">
        <v>208</v>
      </c>
      <c r="B10" s="65">
        <v>30000.0</v>
      </c>
      <c r="C10" s="66">
        <f>'Tính_giá_vốn_món_chính'!O85</f>
        <v>19624.3381</v>
      </c>
      <c r="D10" s="66">
        <f t="shared" si="1"/>
        <v>10375.6619</v>
      </c>
      <c r="E10" s="65">
        <f t="shared" si="2"/>
        <v>34.58553968</v>
      </c>
      <c r="F10" s="65">
        <v>44000.0</v>
      </c>
      <c r="G10" s="66">
        <f t="shared" si="3"/>
        <v>29436.50714</v>
      </c>
      <c r="H10" s="66">
        <f t="shared" si="4"/>
        <v>14563.49286</v>
      </c>
      <c r="I10" s="65">
        <f t="shared" si="5"/>
        <v>33.0988474</v>
      </c>
      <c r="J10" s="67">
        <v>58000.0</v>
      </c>
      <c r="K10" s="68">
        <f t="shared" si="6"/>
        <v>39248.67619</v>
      </c>
      <c r="L10" s="68">
        <f t="shared" si="7"/>
        <v>18751.32381</v>
      </c>
      <c r="M10" s="65">
        <f t="shared" si="8"/>
        <v>32.32986864</v>
      </c>
      <c r="N10" s="63"/>
      <c r="O10" s="63"/>
      <c r="P10" s="63"/>
      <c r="Q10" s="63"/>
      <c r="R10" s="63"/>
      <c r="S10" s="63"/>
      <c r="T10" s="63"/>
      <c r="U10" s="63"/>
      <c r="V10" s="63"/>
      <c r="W10" s="63"/>
      <c r="X10" s="63"/>
      <c r="Y10" s="63"/>
      <c r="Z10" s="63"/>
      <c r="AA10" s="63"/>
      <c r="AB10" s="63"/>
    </row>
    <row r="11">
      <c r="A11" s="71" t="s">
        <v>209</v>
      </c>
      <c r="B11" s="65">
        <v>30000.0</v>
      </c>
      <c r="C11" s="66">
        <f>'Tính_giá_vốn_món_chính'!O122</f>
        <v>20440.40867</v>
      </c>
      <c r="D11" s="66">
        <f t="shared" si="1"/>
        <v>9559.591335</v>
      </c>
      <c r="E11" s="65">
        <f t="shared" si="2"/>
        <v>31.86530445</v>
      </c>
      <c r="F11" s="65">
        <v>44000.0</v>
      </c>
      <c r="G11" s="66">
        <f t="shared" si="3"/>
        <v>30660.613</v>
      </c>
      <c r="H11" s="66">
        <f t="shared" si="4"/>
        <v>13339.387</v>
      </c>
      <c r="I11" s="65">
        <f t="shared" si="5"/>
        <v>30.31678864</v>
      </c>
      <c r="J11" s="67">
        <v>58000.0</v>
      </c>
      <c r="K11" s="68">
        <f t="shared" si="6"/>
        <v>40880.81733</v>
      </c>
      <c r="L11" s="68">
        <f t="shared" si="7"/>
        <v>17119.18267</v>
      </c>
      <c r="M11" s="65">
        <f t="shared" si="8"/>
        <v>29.51583219</v>
      </c>
      <c r="N11" s="63"/>
      <c r="O11" s="63"/>
      <c r="P11" s="63"/>
      <c r="Q11" s="63"/>
      <c r="R11" s="63"/>
      <c r="S11" s="63"/>
      <c r="T11" s="63"/>
      <c r="U11" s="63"/>
      <c r="V11" s="63"/>
      <c r="W11" s="63"/>
      <c r="X11" s="63"/>
      <c r="Y11" s="63"/>
      <c r="Z11" s="63"/>
      <c r="AA11" s="63"/>
      <c r="AB11" s="63"/>
    </row>
    <row r="12">
      <c r="A12" s="64" t="s">
        <v>210</v>
      </c>
      <c r="B12" s="65">
        <v>30000.0</v>
      </c>
      <c r="C12" s="66">
        <f>'Tính_giá_vốn_món_chính'!O97</f>
        <v>18460.89583</v>
      </c>
      <c r="D12" s="66">
        <f t="shared" si="1"/>
        <v>11539.10417</v>
      </c>
      <c r="E12" s="65">
        <f t="shared" si="2"/>
        <v>38.46368056</v>
      </c>
      <c r="F12" s="65">
        <v>44000.0</v>
      </c>
      <c r="G12" s="66">
        <f t="shared" si="3"/>
        <v>27691.34375</v>
      </c>
      <c r="H12" s="66">
        <f t="shared" si="4"/>
        <v>16308.65625</v>
      </c>
      <c r="I12" s="65">
        <f t="shared" si="5"/>
        <v>37.06512784</v>
      </c>
      <c r="J12" s="67">
        <v>58000.0</v>
      </c>
      <c r="K12" s="68">
        <f t="shared" si="6"/>
        <v>36921.79167</v>
      </c>
      <c r="L12" s="68">
        <f t="shared" si="7"/>
        <v>21078.20833</v>
      </c>
      <c r="M12" s="65">
        <f t="shared" si="8"/>
        <v>36.34173851</v>
      </c>
      <c r="N12" s="63"/>
      <c r="O12" s="63"/>
      <c r="P12" s="63"/>
      <c r="Q12" s="63"/>
      <c r="R12" s="63"/>
      <c r="S12" s="63"/>
      <c r="T12" s="63"/>
      <c r="U12" s="63"/>
      <c r="V12" s="63"/>
      <c r="W12" s="63"/>
      <c r="X12" s="63"/>
      <c r="Y12" s="63"/>
      <c r="Z12" s="63"/>
      <c r="AA12" s="63"/>
      <c r="AB12" s="63"/>
    </row>
    <row r="13">
      <c r="A13" s="64" t="s">
        <v>211</v>
      </c>
      <c r="B13" s="65">
        <v>30000.0</v>
      </c>
      <c r="C13" s="66">
        <f>'Tính_giá_vốn_món_chính'!O109</f>
        <v>20153.89388</v>
      </c>
      <c r="D13" s="66">
        <f t="shared" si="1"/>
        <v>9846.106122</v>
      </c>
      <c r="E13" s="65">
        <f t="shared" si="2"/>
        <v>32.82035374</v>
      </c>
      <c r="F13" s="65">
        <v>44000.0</v>
      </c>
      <c r="G13" s="66">
        <f t="shared" si="3"/>
        <v>30230.84082</v>
      </c>
      <c r="H13" s="66">
        <f t="shared" si="4"/>
        <v>13769.15918</v>
      </c>
      <c r="I13" s="65">
        <f t="shared" si="5"/>
        <v>31.2935436</v>
      </c>
      <c r="J13" s="67">
        <v>58000.0</v>
      </c>
      <c r="K13" s="68">
        <f t="shared" si="6"/>
        <v>40307.78776</v>
      </c>
      <c r="L13" s="68">
        <f t="shared" si="7"/>
        <v>17692.21224</v>
      </c>
      <c r="M13" s="65">
        <f t="shared" si="8"/>
        <v>30.50381422</v>
      </c>
      <c r="N13" s="63"/>
      <c r="O13" s="63"/>
      <c r="P13" s="63"/>
      <c r="Q13" s="63"/>
      <c r="R13" s="63"/>
      <c r="S13" s="63"/>
      <c r="T13" s="63"/>
      <c r="U13" s="63"/>
      <c r="V13" s="63"/>
      <c r="W13" s="63"/>
      <c r="X13" s="63"/>
      <c r="Y13" s="63"/>
      <c r="Z13" s="63"/>
      <c r="AA13" s="63"/>
      <c r="AB13" s="63"/>
    </row>
    <row r="14">
      <c r="A14" s="64" t="s">
        <v>212</v>
      </c>
      <c r="B14" s="65">
        <v>59000.0</v>
      </c>
      <c r="C14" s="66">
        <f>'Tính_giá_vốn_món_chính'!E36</f>
        <v>38940.40867</v>
      </c>
      <c r="D14" s="66">
        <f t="shared" si="1"/>
        <v>20059.59133</v>
      </c>
      <c r="E14" s="65">
        <f t="shared" si="2"/>
        <v>33.99930735</v>
      </c>
      <c r="F14" s="65">
        <v>87000.0</v>
      </c>
      <c r="G14" s="66">
        <f t="shared" si="3"/>
        <v>58410.613</v>
      </c>
      <c r="H14" s="66">
        <f t="shared" si="4"/>
        <v>28589.387</v>
      </c>
      <c r="I14" s="65">
        <f t="shared" si="5"/>
        <v>32.86136437</v>
      </c>
      <c r="J14" s="67">
        <f t="shared" ref="J14:J15" si="9">116000</f>
        <v>116000</v>
      </c>
      <c r="K14" s="68">
        <f t="shared" si="6"/>
        <v>77880.81733</v>
      </c>
      <c r="L14" s="68">
        <f t="shared" si="7"/>
        <v>38119.18267</v>
      </c>
      <c r="M14" s="65">
        <f t="shared" si="8"/>
        <v>32.86136437</v>
      </c>
      <c r="N14" s="63"/>
      <c r="O14" s="63"/>
      <c r="P14" s="63"/>
      <c r="Q14" s="63"/>
      <c r="R14" s="63"/>
      <c r="S14" s="63"/>
      <c r="T14" s="63"/>
      <c r="U14" s="63"/>
      <c r="V14" s="63"/>
      <c r="W14" s="63"/>
      <c r="X14" s="63"/>
      <c r="Y14" s="63"/>
      <c r="Z14" s="63"/>
      <c r="AA14" s="63"/>
      <c r="AB14" s="63"/>
    </row>
    <row r="15">
      <c r="A15" s="71" t="s">
        <v>213</v>
      </c>
      <c r="B15" s="65">
        <v>59000.0</v>
      </c>
      <c r="C15" s="66">
        <f>'Tính_giá_vốn_món_chính'!E48</f>
        <v>38940.40867</v>
      </c>
      <c r="D15" s="66">
        <f t="shared" si="1"/>
        <v>20059.59133</v>
      </c>
      <c r="E15" s="65">
        <f t="shared" si="2"/>
        <v>33.99930735</v>
      </c>
      <c r="F15" s="65">
        <v>87000.0</v>
      </c>
      <c r="G15" s="66">
        <f t="shared" si="3"/>
        <v>58410.613</v>
      </c>
      <c r="H15" s="66">
        <f t="shared" si="4"/>
        <v>28589.387</v>
      </c>
      <c r="I15" s="65">
        <f t="shared" si="5"/>
        <v>32.86136437</v>
      </c>
      <c r="J15" s="67">
        <f t="shared" si="9"/>
        <v>116000</v>
      </c>
      <c r="K15" s="68">
        <f t="shared" si="6"/>
        <v>77880.81733</v>
      </c>
      <c r="L15" s="68">
        <f t="shared" si="7"/>
        <v>38119.18267</v>
      </c>
      <c r="M15" s="65">
        <f t="shared" si="8"/>
        <v>32.86136437</v>
      </c>
      <c r="N15" s="63"/>
      <c r="O15" s="63"/>
      <c r="P15" s="63"/>
      <c r="Q15" s="63"/>
      <c r="R15" s="63"/>
      <c r="S15" s="63"/>
      <c r="T15" s="63"/>
      <c r="U15" s="63"/>
      <c r="V15" s="63"/>
      <c r="W15" s="63"/>
      <c r="X15" s="63"/>
      <c r="Y15" s="63"/>
      <c r="Z15" s="63"/>
      <c r="AA15" s="63"/>
      <c r="AB15" s="63"/>
    </row>
    <row r="16">
      <c r="A16" s="64" t="s">
        <v>214</v>
      </c>
      <c r="B16" s="65">
        <v>59000.0</v>
      </c>
      <c r="C16" s="66">
        <f>'Tính_giá_vốn_món_chính'!E60</f>
        <v>38908.79602</v>
      </c>
      <c r="D16" s="66">
        <f t="shared" si="1"/>
        <v>20091.20398</v>
      </c>
      <c r="E16" s="65">
        <f t="shared" si="2"/>
        <v>34.05288811</v>
      </c>
      <c r="F16" s="65">
        <v>87000.0</v>
      </c>
      <c r="G16" s="66">
        <f t="shared" si="3"/>
        <v>58363.19402</v>
      </c>
      <c r="H16" s="66">
        <f t="shared" si="4"/>
        <v>28636.80598</v>
      </c>
      <c r="I16" s="65">
        <f t="shared" si="5"/>
        <v>32.91586894</v>
      </c>
      <c r="J16" s="67">
        <v>116000.0</v>
      </c>
      <c r="K16" s="68">
        <f t="shared" si="6"/>
        <v>77817.59203</v>
      </c>
      <c r="L16" s="68">
        <f t="shared" si="7"/>
        <v>38182.40797</v>
      </c>
      <c r="M16" s="65">
        <f t="shared" si="8"/>
        <v>32.91586894</v>
      </c>
      <c r="N16" s="63"/>
      <c r="O16" s="63"/>
      <c r="P16" s="63"/>
      <c r="Q16" s="63"/>
      <c r="R16" s="63"/>
      <c r="S16" s="63"/>
      <c r="T16" s="63"/>
      <c r="U16" s="63"/>
      <c r="V16" s="63"/>
      <c r="W16" s="63"/>
      <c r="X16" s="63"/>
      <c r="Y16" s="63"/>
      <c r="Z16" s="63"/>
      <c r="AA16" s="63"/>
      <c r="AB16" s="63"/>
    </row>
    <row r="17">
      <c r="A17" s="64" t="s">
        <v>215</v>
      </c>
      <c r="B17" s="72">
        <v>59000.0</v>
      </c>
      <c r="C17" s="66">
        <f>'Tính_giá_vốn_món_chính'!E73</f>
        <v>45192.3381</v>
      </c>
      <c r="D17" s="66">
        <f t="shared" si="1"/>
        <v>13807.6619</v>
      </c>
      <c r="E17" s="65">
        <f t="shared" si="2"/>
        <v>23.40281679</v>
      </c>
      <c r="F17" s="72">
        <v>86000.0</v>
      </c>
      <c r="G17" s="66">
        <f t="shared" si="3"/>
        <v>67788.50714</v>
      </c>
      <c r="H17" s="66">
        <f t="shared" si="4"/>
        <v>18211.49286</v>
      </c>
      <c r="I17" s="65">
        <f t="shared" si="5"/>
        <v>21.17615449</v>
      </c>
      <c r="J17" s="73">
        <v>115000.0</v>
      </c>
      <c r="K17" s="68">
        <f t="shared" si="6"/>
        <v>90384.67619</v>
      </c>
      <c r="L17" s="68">
        <f t="shared" si="7"/>
        <v>24615.32381</v>
      </c>
      <c r="M17" s="65">
        <f t="shared" si="8"/>
        <v>21.4046294</v>
      </c>
      <c r="N17" s="63"/>
      <c r="O17" s="63"/>
      <c r="P17" s="63"/>
      <c r="Q17" s="63"/>
      <c r="R17" s="63"/>
      <c r="S17" s="63"/>
      <c r="T17" s="63"/>
      <c r="U17" s="63"/>
      <c r="V17" s="63"/>
      <c r="W17" s="63"/>
      <c r="X17" s="63"/>
      <c r="Y17" s="63"/>
      <c r="Z17" s="63"/>
      <c r="AA17" s="63"/>
      <c r="AB17" s="63"/>
    </row>
    <row r="18">
      <c r="A18" s="64" t="s">
        <v>216</v>
      </c>
      <c r="B18" s="72">
        <v>59000.0</v>
      </c>
      <c r="C18" s="66">
        <f>'Tính_giá_vốn_món_chính'!E85</f>
        <v>45476.79602</v>
      </c>
      <c r="D18" s="66">
        <f t="shared" si="1"/>
        <v>13523.20398</v>
      </c>
      <c r="E18" s="65">
        <f t="shared" si="2"/>
        <v>22.92068472</v>
      </c>
      <c r="F18" s="72">
        <v>86000.0</v>
      </c>
      <c r="G18" s="66">
        <f t="shared" si="3"/>
        <v>68215.19402</v>
      </c>
      <c r="H18" s="66">
        <f t="shared" si="4"/>
        <v>17784.80598</v>
      </c>
      <c r="I18" s="65">
        <f t="shared" si="5"/>
        <v>20.68000695</v>
      </c>
      <c r="J18" s="73">
        <v>115000.0</v>
      </c>
      <c r="K18" s="68">
        <f t="shared" si="6"/>
        <v>90953.59203</v>
      </c>
      <c r="L18" s="68">
        <f t="shared" si="7"/>
        <v>24046.40797</v>
      </c>
      <c r="M18" s="65">
        <f t="shared" si="8"/>
        <v>20.90991997</v>
      </c>
      <c r="N18" s="63"/>
      <c r="O18" s="63"/>
      <c r="P18" s="63"/>
      <c r="Q18" s="63"/>
      <c r="R18" s="63"/>
      <c r="S18" s="63"/>
      <c r="T18" s="63"/>
      <c r="U18" s="63"/>
      <c r="V18" s="63"/>
      <c r="W18" s="63"/>
      <c r="X18" s="63"/>
      <c r="Y18" s="63"/>
      <c r="Z18" s="63"/>
      <c r="AA18" s="63"/>
      <c r="AB18" s="63"/>
    </row>
    <row r="19">
      <c r="A19" s="71" t="s">
        <v>217</v>
      </c>
      <c r="B19" s="72">
        <v>59000.0</v>
      </c>
      <c r="C19" s="66">
        <f>'Tính_giá_vốn_món_chính'!E85</f>
        <v>45476.79602</v>
      </c>
      <c r="D19" s="66">
        <f t="shared" si="1"/>
        <v>13523.20398</v>
      </c>
      <c r="E19" s="65">
        <f t="shared" si="2"/>
        <v>22.92068472</v>
      </c>
      <c r="F19" s="72">
        <v>86000.0</v>
      </c>
      <c r="G19" s="66">
        <f t="shared" si="3"/>
        <v>68215.19402</v>
      </c>
      <c r="H19" s="66">
        <f t="shared" si="4"/>
        <v>17784.80598</v>
      </c>
      <c r="I19" s="65">
        <f t="shared" si="5"/>
        <v>20.68000695</v>
      </c>
      <c r="J19" s="73">
        <v>115000.0</v>
      </c>
      <c r="K19" s="68">
        <f t="shared" si="6"/>
        <v>90953.59203</v>
      </c>
      <c r="L19" s="68">
        <f t="shared" si="7"/>
        <v>24046.40797</v>
      </c>
      <c r="M19" s="65">
        <f t="shared" si="8"/>
        <v>20.90991997</v>
      </c>
      <c r="N19" s="63"/>
      <c r="O19" s="63"/>
      <c r="P19" s="63"/>
      <c r="Q19" s="63"/>
      <c r="R19" s="63"/>
      <c r="S19" s="63"/>
      <c r="T19" s="63"/>
      <c r="U19" s="63"/>
      <c r="V19" s="63"/>
      <c r="W19" s="63"/>
      <c r="X19" s="63"/>
      <c r="Y19" s="63"/>
      <c r="Z19" s="63"/>
      <c r="AA19" s="63"/>
      <c r="AB19" s="63"/>
    </row>
    <row r="20">
      <c r="A20" s="71" t="s">
        <v>218</v>
      </c>
      <c r="B20" s="72">
        <v>59000.0</v>
      </c>
      <c r="C20" s="66">
        <f>'Tính_giá_vốn_món_chính'!E97</f>
        <v>45094.76601</v>
      </c>
      <c r="D20" s="66">
        <f t="shared" si="1"/>
        <v>13905.23399</v>
      </c>
      <c r="E20" s="65">
        <f t="shared" si="2"/>
        <v>23.5681932</v>
      </c>
      <c r="F20" s="72">
        <v>86000.0</v>
      </c>
      <c r="G20" s="66">
        <f t="shared" si="3"/>
        <v>67642.14901</v>
      </c>
      <c r="H20" s="66">
        <f t="shared" si="4"/>
        <v>18357.85099</v>
      </c>
      <c r="I20" s="65">
        <f t="shared" si="5"/>
        <v>21.34633835</v>
      </c>
      <c r="J20" s="73">
        <v>115000.0</v>
      </c>
      <c r="K20" s="68">
        <f t="shared" si="6"/>
        <v>90189.53202</v>
      </c>
      <c r="L20" s="68">
        <f t="shared" si="7"/>
        <v>24810.46798</v>
      </c>
      <c r="M20" s="65">
        <f t="shared" si="8"/>
        <v>21.57431998</v>
      </c>
      <c r="N20" s="63"/>
      <c r="O20" s="63"/>
      <c r="P20" s="63"/>
      <c r="Q20" s="63"/>
      <c r="R20" s="63"/>
      <c r="S20" s="63"/>
      <c r="T20" s="63"/>
      <c r="U20" s="63"/>
      <c r="V20" s="63"/>
      <c r="W20" s="63"/>
      <c r="X20" s="63"/>
      <c r="Y20" s="63"/>
      <c r="Z20" s="63"/>
      <c r="AA20" s="63"/>
      <c r="AB20" s="63"/>
    </row>
    <row r="21">
      <c r="A21" s="70" t="s">
        <v>219</v>
      </c>
      <c r="B21" s="65">
        <v>47000.0</v>
      </c>
      <c r="C21" s="66">
        <f>'Tính_giá_vốn_món_chính'!E110</f>
        <v>28476.79602</v>
      </c>
      <c r="D21" s="66">
        <f t="shared" si="1"/>
        <v>18523.20398</v>
      </c>
      <c r="E21" s="65">
        <f t="shared" si="2"/>
        <v>39.41107231</v>
      </c>
      <c r="F21" s="65">
        <v>69000.0</v>
      </c>
      <c r="G21" s="66">
        <f t="shared" si="3"/>
        <v>42715.19402</v>
      </c>
      <c r="H21" s="66">
        <f t="shared" si="4"/>
        <v>26284.80598</v>
      </c>
      <c r="I21" s="65">
        <f t="shared" si="5"/>
        <v>38.0939217</v>
      </c>
      <c r="J21" s="73">
        <v>92000.0</v>
      </c>
      <c r="K21" s="68">
        <f t="shared" si="6"/>
        <v>56953.59203</v>
      </c>
      <c r="L21" s="68">
        <f t="shared" si="7"/>
        <v>35046.40797</v>
      </c>
      <c r="M21" s="65">
        <f t="shared" si="8"/>
        <v>38.0939217</v>
      </c>
      <c r="N21" s="63"/>
      <c r="O21" s="63"/>
      <c r="P21" s="63"/>
      <c r="Q21" s="63"/>
      <c r="R21" s="63"/>
      <c r="S21" s="63"/>
      <c r="T21" s="63"/>
      <c r="U21" s="63"/>
      <c r="V21" s="63"/>
      <c r="W21" s="63"/>
      <c r="X21" s="63"/>
      <c r="Y21" s="63"/>
      <c r="Z21" s="63"/>
      <c r="AA21" s="63"/>
      <c r="AB21" s="63"/>
    </row>
    <row r="22">
      <c r="A22" s="69" t="s">
        <v>220</v>
      </c>
      <c r="B22" s="65">
        <v>47000.0</v>
      </c>
      <c r="C22" s="66">
        <f>'Tính_giá_vốn_món_chính'!E175</f>
        <v>28521.59368</v>
      </c>
      <c r="D22" s="66">
        <f t="shared" si="1"/>
        <v>18478.40632</v>
      </c>
      <c r="E22" s="65">
        <f t="shared" si="2"/>
        <v>39.31575813</v>
      </c>
      <c r="F22" s="65">
        <v>69000.0</v>
      </c>
      <c r="G22" s="66">
        <f t="shared" si="3"/>
        <v>42782.39052</v>
      </c>
      <c r="H22" s="66">
        <f t="shared" si="4"/>
        <v>26217.60948</v>
      </c>
      <c r="I22" s="65">
        <f t="shared" si="5"/>
        <v>37.99653549</v>
      </c>
      <c r="J22" s="73">
        <v>92000.0</v>
      </c>
      <c r="K22" s="68">
        <f t="shared" si="6"/>
        <v>57043.18735</v>
      </c>
      <c r="L22" s="68">
        <f t="shared" si="7"/>
        <v>34956.81265</v>
      </c>
      <c r="M22" s="65">
        <f t="shared" si="8"/>
        <v>37.99653549</v>
      </c>
      <c r="N22" s="63"/>
      <c r="O22" s="63"/>
      <c r="P22" s="63"/>
      <c r="Q22" s="63"/>
      <c r="R22" s="63"/>
      <c r="S22" s="63"/>
      <c r="T22" s="63"/>
      <c r="U22" s="63"/>
      <c r="V22" s="63"/>
      <c r="W22" s="63"/>
      <c r="X22" s="63"/>
      <c r="Y22" s="63"/>
      <c r="Z22" s="63"/>
      <c r="AA22" s="63"/>
      <c r="AB22" s="63"/>
    </row>
    <row r="23">
      <c r="A23" s="69" t="s">
        <v>221</v>
      </c>
      <c r="B23" s="72">
        <v>63000.0</v>
      </c>
      <c r="C23" s="66">
        <f>'Tính_giá_vốn_món_chính'!E123</f>
        <v>47406.79602</v>
      </c>
      <c r="D23" s="66">
        <f t="shared" si="1"/>
        <v>15593.20398</v>
      </c>
      <c r="E23" s="65">
        <f t="shared" si="2"/>
        <v>24.75111743</v>
      </c>
      <c r="F23" s="72">
        <v>93000.0</v>
      </c>
      <c r="G23" s="66">
        <f t="shared" si="3"/>
        <v>71110.19402</v>
      </c>
      <c r="H23" s="66">
        <f t="shared" si="4"/>
        <v>21889.80598</v>
      </c>
      <c r="I23" s="65">
        <f t="shared" si="5"/>
        <v>23.53742578</v>
      </c>
      <c r="J23" s="73">
        <v>124000.0</v>
      </c>
      <c r="K23" s="68">
        <f t="shared" si="6"/>
        <v>94813.59203</v>
      </c>
      <c r="L23" s="68">
        <f t="shared" si="7"/>
        <v>29186.40797</v>
      </c>
      <c r="M23" s="65">
        <f t="shared" si="8"/>
        <v>23.53742578</v>
      </c>
      <c r="N23" s="63"/>
      <c r="O23" s="63"/>
      <c r="P23" s="63"/>
      <c r="Q23" s="63"/>
      <c r="R23" s="63"/>
      <c r="S23" s="63"/>
      <c r="T23" s="63"/>
      <c r="U23" s="63"/>
      <c r="V23" s="63"/>
      <c r="W23" s="63"/>
      <c r="X23" s="63"/>
      <c r="Y23" s="63"/>
      <c r="Z23" s="63"/>
      <c r="AA23" s="63"/>
      <c r="AB23" s="63"/>
    </row>
    <row r="24">
      <c r="A24" s="69" t="s">
        <v>222</v>
      </c>
      <c r="B24" s="72">
        <v>63000.0</v>
      </c>
      <c r="C24" s="66">
        <f>'Tính_giá_vốn_món_chính'!E136</f>
        <v>47591.59368</v>
      </c>
      <c r="D24" s="66">
        <f t="shared" si="1"/>
        <v>15408.40632</v>
      </c>
      <c r="E24" s="65">
        <f t="shared" si="2"/>
        <v>24.45778781</v>
      </c>
      <c r="F24" s="72">
        <v>93000.0</v>
      </c>
      <c r="G24" s="66">
        <f t="shared" si="3"/>
        <v>71387.39052</v>
      </c>
      <c r="H24" s="66">
        <f t="shared" si="4"/>
        <v>21612.60948</v>
      </c>
      <c r="I24" s="65">
        <f t="shared" si="5"/>
        <v>23.23936504</v>
      </c>
      <c r="J24" s="73">
        <v>124000.0</v>
      </c>
      <c r="K24" s="68">
        <f t="shared" si="6"/>
        <v>95183.18735</v>
      </c>
      <c r="L24" s="68">
        <f t="shared" si="7"/>
        <v>28816.81265</v>
      </c>
      <c r="M24" s="65">
        <f t="shared" si="8"/>
        <v>23.23936504</v>
      </c>
      <c r="N24" s="63"/>
      <c r="O24" s="63"/>
      <c r="P24" s="63"/>
      <c r="Q24" s="63"/>
      <c r="R24" s="63"/>
      <c r="S24" s="63"/>
      <c r="T24" s="63"/>
      <c r="U24" s="63"/>
      <c r="V24" s="63"/>
      <c r="W24" s="63"/>
      <c r="X24" s="63"/>
      <c r="Y24" s="63"/>
      <c r="Z24" s="63"/>
      <c r="AA24" s="63"/>
      <c r="AB24" s="63"/>
    </row>
    <row r="25">
      <c r="A25" s="69" t="s">
        <v>223</v>
      </c>
      <c r="B25" s="72">
        <v>49000.0</v>
      </c>
      <c r="C25" s="66">
        <f>'Tính_giá_vốn_món_chính'!E149</f>
        <v>29565.30246</v>
      </c>
      <c r="D25" s="66">
        <f t="shared" si="1"/>
        <v>19434.69754</v>
      </c>
      <c r="E25" s="65">
        <f t="shared" si="2"/>
        <v>39.66264805</v>
      </c>
      <c r="F25" s="72">
        <v>73000.0</v>
      </c>
      <c r="G25" s="66">
        <f t="shared" si="3"/>
        <v>44347.95368</v>
      </c>
      <c r="H25" s="66">
        <f t="shared" si="4"/>
        <v>28652.04632</v>
      </c>
      <c r="I25" s="65">
        <f t="shared" si="5"/>
        <v>39.24937852</v>
      </c>
      <c r="J25" s="73">
        <v>97000.0</v>
      </c>
      <c r="K25" s="68">
        <f t="shared" ref="K25:K26" si="10">C25*2</f>
        <v>59130.60491</v>
      </c>
      <c r="L25" s="68">
        <f t="shared" si="7"/>
        <v>37869.39509</v>
      </c>
      <c r="M25" s="65">
        <f t="shared" si="8"/>
        <v>39.04061349</v>
      </c>
      <c r="N25" s="63"/>
      <c r="O25" s="63"/>
      <c r="P25" s="63"/>
      <c r="Q25" s="63"/>
      <c r="R25" s="63"/>
      <c r="S25" s="63"/>
      <c r="T25" s="63"/>
      <c r="U25" s="63"/>
      <c r="V25" s="63"/>
      <c r="W25" s="63"/>
      <c r="X25" s="63"/>
      <c r="Y25" s="63"/>
      <c r="Z25" s="63"/>
      <c r="AA25" s="63"/>
      <c r="AB25" s="63"/>
    </row>
    <row r="26">
      <c r="A26" s="69" t="s">
        <v>224</v>
      </c>
      <c r="B26" s="72">
        <v>49000.0</v>
      </c>
      <c r="C26" s="66">
        <f>'Tính_giá_vốn_món_chính'!E162</f>
        <v>29192.3381</v>
      </c>
      <c r="D26" s="66">
        <f t="shared" si="1"/>
        <v>19807.6619</v>
      </c>
      <c r="E26" s="65">
        <f t="shared" si="2"/>
        <v>40.42379981</v>
      </c>
      <c r="F26" s="72">
        <v>73000.0</v>
      </c>
      <c r="G26" s="66">
        <f t="shared" si="3"/>
        <v>43788.50714</v>
      </c>
      <c r="H26" s="66">
        <f t="shared" si="4"/>
        <v>29211.49286</v>
      </c>
      <c r="I26" s="65">
        <f t="shared" si="5"/>
        <v>40.01574364</v>
      </c>
      <c r="J26" s="73">
        <v>97000.0</v>
      </c>
      <c r="K26" s="68">
        <f t="shared" si="10"/>
        <v>58384.67619</v>
      </c>
      <c r="L26" s="68">
        <f t="shared" si="7"/>
        <v>38615.32381</v>
      </c>
      <c r="M26" s="65">
        <f t="shared" si="8"/>
        <v>39.80961217</v>
      </c>
      <c r="N26" s="63"/>
      <c r="O26" s="63"/>
      <c r="P26" s="63"/>
      <c r="Q26" s="63"/>
      <c r="R26" s="63"/>
      <c r="S26" s="63"/>
      <c r="T26" s="63"/>
      <c r="U26" s="63"/>
      <c r="V26" s="63"/>
      <c r="W26" s="63"/>
      <c r="X26" s="63"/>
      <c r="Y26" s="63"/>
      <c r="Z26" s="63"/>
      <c r="AA26" s="63"/>
      <c r="AB26" s="63"/>
    </row>
    <row r="27">
      <c r="A27" s="74" t="str">
        <f>Combo_tong_hop!B3</f>
        <v>Combo giữ dáng</v>
      </c>
      <c r="B27" s="75">
        <f>Combo_tong_hop!D3</f>
        <v>219000</v>
      </c>
      <c r="C27" s="76">
        <f>Combo_tong_hop!C3</f>
        <v>166038.1286</v>
      </c>
      <c r="D27" s="76">
        <f t="shared" ref="D27:D42" si="11">IF(OR(B27="",C27=""),"",B27-C27)</f>
        <v>52961.8714</v>
      </c>
      <c r="E27" s="75">
        <f t="shared" ref="E27:E42" si="12">IF(OR(B27="",D27=""),"",D27/B27*100)</f>
        <v>24.18350292</v>
      </c>
      <c r="F27" s="65"/>
      <c r="G27" s="66"/>
      <c r="H27" s="66"/>
      <c r="I27" s="65"/>
      <c r="J27" s="73"/>
      <c r="K27" s="68"/>
      <c r="L27" s="68"/>
      <c r="M27" s="65"/>
      <c r="N27" s="63"/>
      <c r="O27" s="63"/>
      <c r="P27" s="63"/>
      <c r="Q27" s="63"/>
      <c r="R27" s="63"/>
      <c r="S27" s="63"/>
      <c r="T27" s="63"/>
      <c r="U27" s="63"/>
      <c r="V27" s="63"/>
      <c r="W27" s="63"/>
      <c r="X27" s="63"/>
      <c r="Y27" s="63"/>
      <c r="Z27" s="63"/>
      <c r="AA27" s="63"/>
      <c r="AB27" s="63"/>
    </row>
    <row r="28" ht="15.75" customHeight="1">
      <c r="A28" s="74" t="str">
        <f>Combo_tong_hop!B4</f>
        <v>Combo giảm cân</v>
      </c>
      <c r="B28" s="75">
        <f>Combo_tong_hop!D4</f>
        <v>345000</v>
      </c>
      <c r="C28" s="76">
        <f>Combo_tong_hop!C4</f>
        <v>261026.4883</v>
      </c>
      <c r="D28" s="76">
        <f t="shared" si="11"/>
        <v>83973.51171</v>
      </c>
      <c r="E28" s="75">
        <f t="shared" si="12"/>
        <v>24.34014832</v>
      </c>
      <c r="F28" s="65"/>
      <c r="G28" s="66"/>
      <c r="H28" s="66"/>
      <c r="I28" s="65"/>
      <c r="J28" s="73"/>
      <c r="K28" s="68"/>
      <c r="L28" s="68"/>
      <c r="M28" s="65"/>
      <c r="N28" s="63"/>
      <c r="O28" s="63"/>
      <c r="P28" s="63"/>
      <c r="Q28" s="63"/>
      <c r="R28" s="63"/>
      <c r="S28" s="63"/>
      <c r="T28" s="63"/>
      <c r="U28" s="63"/>
      <c r="V28" s="63"/>
      <c r="W28" s="63"/>
      <c r="X28" s="63"/>
      <c r="Y28" s="63"/>
      <c r="Z28" s="63"/>
      <c r="AA28" s="63"/>
      <c r="AB28" s="63"/>
    </row>
    <row r="29" ht="15.75" customHeight="1">
      <c r="A29" s="74" t="str">
        <f>Combo_tong_hop!B5</f>
        <v>Combo Tăng cơ</v>
      </c>
      <c r="B29" s="75">
        <f>Combo_tong_hop!D5</f>
        <v>395000</v>
      </c>
      <c r="C29" s="76">
        <f>Combo_tong_hop!C5</f>
        <v>302062.9668</v>
      </c>
      <c r="D29" s="76">
        <f t="shared" si="11"/>
        <v>92937.03316</v>
      </c>
      <c r="E29" s="75">
        <f t="shared" si="12"/>
        <v>23.52836282</v>
      </c>
      <c r="F29" s="72"/>
      <c r="G29" s="66"/>
      <c r="H29" s="66"/>
      <c r="I29" s="65"/>
      <c r="J29" s="73"/>
      <c r="K29" s="68"/>
      <c r="L29" s="68"/>
      <c r="M29" s="65"/>
      <c r="N29" s="63"/>
      <c r="O29" s="63"/>
      <c r="P29" s="63"/>
      <c r="Q29" s="63"/>
      <c r="R29" s="63"/>
      <c r="S29" s="63"/>
      <c r="T29" s="63"/>
      <c r="U29" s="63"/>
      <c r="V29" s="63"/>
      <c r="W29" s="63"/>
      <c r="X29" s="63"/>
      <c r="Y29" s="63"/>
      <c r="Z29" s="63"/>
      <c r="AA29" s="63"/>
      <c r="AB29" s="63"/>
    </row>
    <row r="30" ht="15.75" customHeight="1">
      <c r="A30" s="74" t="str">
        <f>Combo_tong_hop!B6</f>
        <v>Combo Power Fit</v>
      </c>
      <c r="B30" s="75">
        <f>Combo_tong_hop!D6</f>
        <v>536000</v>
      </c>
      <c r="C30" s="76">
        <f>Combo_tong_hop!C6</f>
        <v>408246.7251</v>
      </c>
      <c r="D30" s="76">
        <f t="shared" si="11"/>
        <v>127753.2749</v>
      </c>
      <c r="E30" s="75">
        <f t="shared" si="12"/>
        <v>23.83456622</v>
      </c>
      <c r="F30" s="65"/>
      <c r="G30" s="66"/>
      <c r="H30" s="66"/>
      <c r="I30" s="65"/>
      <c r="J30" s="73"/>
      <c r="K30" s="68"/>
      <c r="L30" s="68"/>
      <c r="M30" s="65"/>
      <c r="N30" s="63"/>
      <c r="O30" s="63"/>
      <c r="P30" s="63"/>
      <c r="Q30" s="63"/>
      <c r="R30" s="63"/>
      <c r="S30" s="63"/>
      <c r="T30" s="63"/>
      <c r="U30" s="63"/>
      <c r="V30" s="63"/>
      <c r="W30" s="63"/>
      <c r="X30" s="63"/>
      <c r="Y30" s="63"/>
      <c r="Z30" s="63"/>
      <c r="AA30" s="63"/>
      <c r="AB30" s="63"/>
    </row>
    <row r="31" ht="15.75" customHeight="1">
      <c r="A31" s="77" t="str">
        <f>Combo_tong_hop!B7</f>
        <v>Combo giữ dáng.</v>
      </c>
      <c r="B31" s="78">
        <v>219000.0</v>
      </c>
      <c r="C31" s="76">
        <f>C5+C7+C8+C21+C15+C18</f>
        <v>163745.1839</v>
      </c>
      <c r="D31" s="76">
        <f t="shared" si="11"/>
        <v>55254.81612</v>
      </c>
      <c r="E31" s="75">
        <f t="shared" si="12"/>
        <v>25.23050964</v>
      </c>
      <c r="F31" s="65"/>
      <c r="G31" s="66"/>
      <c r="H31" s="66"/>
      <c r="I31" s="65"/>
      <c r="J31" s="67"/>
      <c r="K31" s="68"/>
      <c r="L31" s="68"/>
      <c r="M31" s="65"/>
      <c r="N31" s="63"/>
      <c r="O31" s="63"/>
      <c r="P31" s="63"/>
      <c r="Q31" s="63"/>
      <c r="R31" s="63"/>
      <c r="S31" s="63"/>
      <c r="T31" s="63"/>
      <c r="U31" s="63"/>
      <c r="V31" s="63"/>
      <c r="W31" s="63"/>
      <c r="X31" s="63"/>
      <c r="Y31" s="63"/>
      <c r="Z31" s="63"/>
      <c r="AA31" s="63"/>
      <c r="AB31" s="63"/>
    </row>
    <row r="32" ht="15.75" customHeight="1">
      <c r="A32" s="77" t="str">
        <f>Combo_tong_hop!B8</f>
        <v>Combo giảm cân.</v>
      </c>
      <c r="B32" s="78">
        <v>345000.0</v>
      </c>
      <c r="C32" s="76">
        <f>C2+C7+C5+C6+C12+C8+C22+C20+C18+C16</f>
        <v>259242.3778</v>
      </c>
      <c r="D32" s="76">
        <f t="shared" si="11"/>
        <v>85757.62222</v>
      </c>
      <c r="E32" s="75">
        <f t="shared" si="12"/>
        <v>24.8572818</v>
      </c>
      <c r="F32" s="65"/>
      <c r="G32" s="66"/>
      <c r="H32" s="66"/>
      <c r="I32" s="65"/>
      <c r="J32" s="67"/>
      <c r="K32" s="68"/>
      <c r="L32" s="68"/>
      <c r="M32" s="65"/>
      <c r="N32" s="63"/>
      <c r="O32" s="63"/>
      <c r="P32" s="63"/>
      <c r="Q32" s="63"/>
      <c r="R32" s="63"/>
      <c r="S32" s="63"/>
      <c r="T32" s="63"/>
      <c r="U32" s="63"/>
      <c r="V32" s="63"/>
      <c r="W32" s="63"/>
      <c r="X32" s="63"/>
      <c r="Y32" s="63"/>
      <c r="Z32" s="63"/>
      <c r="AA32" s="63"/>
      <c r="AB32" s="63"/>
    </row>
    <row r="33" ht="15.75" customHeight="1">
      <c r="A33" s="77" t="str">
        <f>Combo_tong_hop!B9</f>
        <v>Combo Tăng cơ.</v>
      </c>
      <c r="B33" s="78">
        <v>394000.0</v>
      </c>
      <c r="C33" s="76">
        <f>G2+G7+G6+G11+G9+G16+G20+G22</f>
        <v>300067.5233</v>
      </c>
      <c r="D33" s="76">
        <f t="shared" si="11"/>
        <v>93932.47673</v>
      </c>
      <c r="E33" s="75">
        <f t="shared" si="12"/>
        <v>23.84073014</v>
      </c>
      <c r="F33" s="65"/>
      <c r="G33" s="66"/>
      <c r="H33" s="66"/>
      <c r="I33" s="65"/>
      <c r="J33" s="67"/>
      <c r="K33" s="68"/>
      <c r="L33" s="68"/>
      <c r="M33" s="65"/>
      <c r="N33" s="63"/>
      <c r="O33" s="63"/>
      <c r="P33" s="63"/>
      <c r="Q33" s="63"/>
      <c r="R33" s="63"/>
      <c r="S33" s="63"/>
      <c r="T33" s="63"/>
      <c r="U33" s="63"/>
      <c r="V33" s="63"/>
      <c r="W33" s="63"/>
      <c r="X33" s="63"/>
      <c r="Y33" s="63"/>
      <c r="Z33" s="63"/>
      <c r="AA33" s="63"/>
      <c r="AB33" s="63"/>
    </row>
    <row r="34" ht="15.75" customHeight="1">
      <c r="A34" s="77" t="str">
        <f>Combo_tong_hop!B10</f>
        <v>Combo Power Fit.</v>
      </c>
      <c r="B34" s="78">
        <v>524000.0</v>
      </c>
      <c r="C34" s="76">
        <f>K6+K7+K5+K12+K8+K21+K15+K18</f>
        <v>395451.2615</v>
      </c>
      <c r="D34" s="76">
        <f t="shared" si="11"/>
        <v>128548.7385</v>
      </c>
      <c r="E34" s="75">
        <f t="shared" si="12"/>
        <v>24.53220201</v>
      </c>
      <c r="F34" s="65"/>
      <c r="G34" s="66"/>
      <c r="H34" s="66"/>
      <c r="I34" s="65"/>
      <c r="J34" s="67"/>
      <c r="K34" s="68"/>
      <c r="L34" s="68"/>
      <c r="M34" s="65"/>
      <c r="N34" s="63"/>
      <c r="O34" s="63"/>
      <c r="P34" s="63"/>
      <c r="Q34" s="63"/>
      <c r="R34" s="63"/>
      <c r="S34" s="63"/>
      <c r="T34" s="63"/>
      <c r="U34" s="63"/>
      <c r="V34" s="63"/>
      <c r="W34" s="63"/>
      <c r="X34" s="63"/>
      <c r="Y34" s="63"/>
      <c r="Z34" s="63"/>
      <c r="AA34" s="63"/>
      <c r="AB34" s="63"/>
    </row>
    <row r="35" ht="15.75" customHeight="1">
      <c r="A35" s="77" t="str">
        <f>Combo_tong_hop!B11</f>
        <v/>
      </c>
      <c r="B35" s="78"/>
      <c r="C35" s="76"/>
      <c r="D35" s="76" t="str">
        <f t="shared" si="11"/>
        <v/>
      </c>
      <c r="E35" s="75" t="str">
        <f t="shared" si="12"/>
        <v/>
      </c>
      <c r="F35" s="65"/>
      <c r="G35" s="66"/>
      <c r="H35" s="66"/>
      <c r="I35" s="65"/>
      <c r="J35" s="67"/>
      <c r="K35" s="68"/>
      <c r="L35" s="68"/>
      <c r="M35" s="65"/>
      <c r="N35" s="63"/>
      <c r="O35" s="63"/>
      <c r="P35" s="63"/>
      <c r="Q35" s="63"/>
      <c r="R35" s="63"/>
      <c r="S35" s="63"/>
      <c r="T35" s="63"/>
      <c r="U35" s="63"/>
      <c r="V35" s="63"/>
      <c r="W35" s="63"/>
      <c r="X35" s="63"/>
      <c r="Y35" s="63"/>
      <c r="Z35" s="63"/>
      <c r="AA35" s="63"/>
      <c r="AB35" s="63"/>
    </row>
    <row r="36" ht="15.75" customHeight="1">
      <c r="A36" s="77" t="str">
        <f>Combo_tong_hop!B12</f>
        <v/>
      </c>
      <c r="B36" s="78"/>
      <c r="C36" s="76"/>
      <c r="D36" s="76" t="str">
        <f t="shared" si="11"/>
        <v/>
      </c>
      <c r="E36" s="75" t="str">
        <f t="shared" si="12"/>
        <v/>
      </c>
      <c r="F36" s="65"/>
      <c r="G36" s="66"/>
      <c r="H36" s="66"/>
      <c r="I36" s="65"/>
      <c r="J36" s="67"/>
      <c r="K36" s="68"/>
      <c r="L36" s="68"/>
      <c r="M36" s="65"/>
      <c r="N36" s="63"/>
      <c r="O36" s="63"/>
      <c r="P36" s="63"/>
      <c r="Q36" s="63"/>
      <c r="R36" s="63"/>
      <c r="S36" s="63"/>
      <c r="T36" s="63"/>
      <c r="U36" s="63"/>
      <c r="V36" s="63"/>
      <c r="W36" s="63"/>
      <c r="X36" s="63"/>
      <c r="Y36" s="63"/>
      <c r="Z36" s="63"/>
      <c r="AA36" s="63"/>
      <c r="AB36" s="63"/>
    </row>
    <row r="37" ht="15.75" customHeight="1">
      <c r="A37" s="77" t="str">
        <f>Combo_tong_hop!B13</f>
        <v/>
      </c>
      <c r="B37" s="78"/>
      <c r="C37" s="76"/>
      <c r="D37" s="76" t="str">
        <f t="shared" si="11"/>
        <v/>
      </c>
      <c r="E37" s="75" t="str">
        <f t="shared" si="12"/>
        <v/>
      </c>
      <c r="F37" s="65"/>
      <c r="G37" s="66"/>
      <c r="H37" s="66"/>
      <c r="I37" s="65"/>
      <c r="J37" s="67"/>
      <c r="K37" s="68"/>
      <c r="L37" s="68"/>
      <c r="M37" s="65"/>
      <c r="N37" s="63"/>
      <c r="O37" s="63"/>
      <c r="P37" s="63"/>
      <c r="Q37" s="63"/>
      <c r="R37" s="63"/>
      <c r="S37" s="63"/>
      <c r="T37" s="63"/>
      <c r="U37" s="63"/>
      <c r="V37" s="63"/>
      <c r="W37" s="63"/>
      <c r="X37" s="63"/>
      <c r="Y37" s="63"/>
      <c r="Z37" s="63"/>
      <c r="AA37" s="63"/>
      <c r="AB37" s="63"/>
    </row>
    <row r="38" ht="15.75" customHeight="1">
      <c r="A38" s="77" t="str">
        <f>Combo_tong_hop!B14</f>
        <v/>
      </c>
      <c r="B38" s="78"/>
      <c r="C38" s="76"/>
      <c r="D38" s="76" t="str">
        <f t="shared" si="11"/>
        <v/>
      </c>
      <c r="E38" s="75" t="str">
        <f t="shared" si="12"/>
        <v/>
      </c>
      <c r="F38" s="65"/>
      <c r="G38" s="66"/>
      <c r="H38" s="66"/>
      <c r="I38" s="65"/>
      <c r="J38" s="67"/>
      <c r="K38" s="68"/>
      <c r="L38" s="68"/>
      <c r="M38" s="65"/>
      <c r="N38" s="63"/>
      <c r="O38" s="63"/>
      <c r="P38" s="63"/>
      <c r="Q38" s="63"/>
      <c r="R38" s="63"/>
      <c r="S38" s="63"/>
      <c r="T38" s="63"/>
      <c r="U38" s="63"/>
      <c r="V38" s="63"/>
      <c r="W38" s="63"/>
      <c r="X38" s="63"/>
      <c r="Y38" s="63"/>
      <c r="Z38" s="63"/>
      <c r="AA38" s="63"/>
      <c r="AB38" s="63"/>
    </row>
    <row r="39" ht="15.75" customHeight="1">
      <c r="A39" s="77" t="str">
        <f>Combo_tong_hop!B15</f>
        <v/>
      </c>
      <c r="B39" s="78"/>
      <c r="C39" s="76"/>
      <c r="D39" s="76" t="str">
        <f t="shared" si="11"/>
        <v/>
      </c>
      <c r="E39" s="75" t="str">
        <f t="shared" si="12"/>
        <v/>
      </c>
      <c r="F39" s="65"/>
      <c r="G39" s="66"/>
      <c r="H39" s="66"/>
      <c r="I39" s="65"/>
      <c r="J39" s="67"/>
      <c r="K39" s="68"/>
      <c r="L39" s="68"/>
      <c r="M39" s="65"/>
      <c r="N39" s="63"/>
      <c r="O39" s="63"/>
      <c r="P39" s="63"/>
      <c r="Q39" s="63"/>
      <c r="R39" s="63"/>
      <c r="S39" s="63"/>
      <c r="T39" s="63"/>
      <c r="U39" s="63"/>
      <c r="V39" s="63"/>
      <c r="W39" s="63"/>
      <c r="X39" s="63"/>
      <c r="Y39" s="63"/>
      <c r="Z39" s="63"/>
      <c r="AA39" s="63"/>
      <c r="AB39" s="63"/>
    </row>
    <row r="40" ht="15.75" customHeight="1">
      <c r="A40" s="77" t="str">
        <f>Combo_tong_hop!B16</f>
        <v/>
      </c>
      <c r="B40" s="78"/>
      <c r="C40" s="76"/>
      <c r="D40" s="76" t="str">
        <f t="shared" si="11"/>
        <v/>
      </c>
      <c r="E40" s="75" t="str">
        <f t="shared" si="12"/>
        <v/>
      </c>
      <c r="F40" s="65"/>
      <c r="G40" s="66"/>
      <c r="H40" s="66"/>
      <c r="I40" s="65"/>
      <c r="J40" s="67"/>
      <c r="K40" s="68"/>
      <c r="L40" s="68"/>
      <c r="M40" s="65"/>
      <c r="N40" s="63"/>
      <c r="O40" s="63"/>
      <c r="P40" s="63"/>
      <c r="Q40" s="63"/>
      <c r="R40" s="63"/>
      <c r="S40" s="63"/>
      <c r="T40" s="63"/>
      <c r="U40" s="63"/>
      <c r="V40" s="63"/>
      <c r="W40" s="63"/>
      <c r="X40" s="63"/>
      <c r="Y40" s="63"/>
      <c r="Z40" s="63"/>
      <c r="AA40" s="63"/>
      <c r="AB40" s="63"/>
    </row>
    <row r="41" ht="15.75" customHeight="1">
      <c r="A41" s="77" t="str">
        <f>Combo_tong_hop!B17</f>
        <v/>
      </c>
      <c r="B41" s="78"/>
      <c r="C41" s="76"/>
      <c r="D41" s="76" t="str">
        <f t="shared" si="11"/>
        <v/>
      </c>
      <c r="E41" s="75" t="str">
        <f t="shared" si="12"/>
        <v/>
      </c>
      <c r="F41" s="65"/>
      <c r="G41" s="66"/>
      <c r="H41" s="66"/>
      <c r="I41" s="65"/>
      <c r="J41" s="67"/>
      <c r="K41" s="68"/>
      <c r="L41" s="68"/>
      <c r="M41" s="65"/>
      <c r="N41" s="63"/>
      <c r="O41" s="63"/>
      <c r="P41" s="63"/>
      <c r="Q41" s="63"/>
      <c r="R41" s="63"/>
      <c r="S41" s="63"/>
      <c r="T41" s="63"/>
      <c r="U41" s="63"/>
      <c r="V41" s="63"/>
      <c r="W41" s="63"/>
      <c r="X41" s="63"/>
      <c r="Y41" s="63"/>
      <c r="Z41" s="63"/>
      <c r="AA41" s="63"/>
      <c r="AB41" s="63"/>
    </row>
    <row r="42" ht="15.75" customHeight="1">
      <c r="A42" s="77" t="str">
        <f>Combo_tong_hop!B18</f>
        <v/>
      </c>
      <c r="B42" s="78"/>
      <c r="C42" s="76"/>
      <c r="D42" s="76" t="str">
        <f t="shared" si="11"/>
        <v/>
      </c>
      <c r="E42" s="75" t="str">
        <f t="shared" si="12"/>
        <v/>
      </c>
      <c r="F42" s="65"/>
      <c r="G42" s="66"/>
      <c r="H42" s="66"/>
      <c r="I42" s="65"/>
      <c r="J42" s="67"/>
      <c r="K42" s="68"/>
      <c r="L42" s="68"/>
      <c r="M42" s="65"/>
      <c r="N42" s="63"/>
      <c r="O42" s="63"/>
      <c r="P42" s="63"/>
      <c r="Q42" s="63"/>
      <c r="R42" s="63"/>
      <c r="S42" s="63"/>
      <c r="T42" s="63"/>
      <c r="U42" s="63"/>
      <c r="V42" s="63"/>
      <c r="W42" s="63"/>
      <c r="X42" s="63"/>
      <c r="Y42" s="63"/>
      <c r="Z42" s="63"/>
      <c r="AA42" s="63"/>
      <c r="AB42" s="63"/>
    </row>
    <row r="43" ht="15.75" customHeight="1">
      <c r="A43" s="79"/>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row>
    <row r="44" ht="15.75" customHeight="1">
      <c r="A44" s="79"/>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row>
    <row r="45" ht="15.75" customHeight="1">
      <c r="A45" s="79"/>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row>
    <row r="46" ht="15.75" customHeight="1">
      <c r="A46" s="79"/>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row>
    <row r="47" ht="15.75" customHeight="1">
      <c r="A47" s="79"/>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row>
    <row r="48" ht="15.75" customHeight="1">
      <c r="A48" s="79"/>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row>
    <row r="49" ht="15.75" customHeight="1">
      <c r="A49" s="79"/>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row>
    <row r="50" ht="15.75" customHeight="1">
      <c r="A50" s="79"/>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row>
    <row r="51" ht="15.75" customHeight="1">
      <c r="A51" s="79"/>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row>
    <row r="52" ht="15.75" customHeight="1">
      <c r="A52" s="79"/>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row>
    <row r="53" ht="15.75" customHeight="1">
      <c r="A53" s="79"/>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row>
    <row r="54" ht="15.75" customHeight="1">
      <c r="A54" s="79"/>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row>
    <row r="55" ht="15.75" customHeight="1">
      <c r="A55" s="79"/>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row>
    <row r="56" ht="15.75" customHeight="1">
      <c r="A56" s="79"/>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row>
    <row r="57" ht="15.75" customHeight="1">
      <c r="A57" s="79"/>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row>
    <row r="58" ht="15.75" customHeight="1">
      <c r="A58" s="79"/>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row>
    <row r="59" ht="15.75" customHeight="1">
      <c r="A59" s="79"/>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row>
    <row r="60" ht="15.75" customHeight="1">
      <c r="A60" s="79"/>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row>
    <row r="61" ht="15.75" customHeight="1">
      <c r="A61" s="79"/>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row>
    <row r="62" ht="15.75" customHeight="1">
      <c r="A62" s="79"/>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row>
    <row r="63" ht="15.75" customHeight="1">
      <c r="A63" s="79"/>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row>
    <row r="64" ht="15.75" customHeight="1">
      <c r="A64" s="79"/>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row>
    <row r="65" ht="15.75" customHeight="1">
      <c r="A65" s="79"/>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row>
    <row r="66" ht="15.75" customHeight="1">
      <c r="A66" s="79"/>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row>
    <row r="67" ht="15.75" customHeight="1">
      <c r="A67" s="79"/>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row>
    <row r="68" ht="15.75" customHeight="1">
      <c r="A68" s="79"/>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row>
    <row r="69" ht="15.75" customHeight="1">
      <c r="A69" s="79"/>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row>
    <row r="70" ht="15.75" customHeight="1">
      <c r="A70" s="79"/>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row>
    <row r="71" ht="15.75" customHeight="1">
      <c r="A71" s="79"/>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row>
    <row r="72" ht="15.75" customHeight="1">
      <c r="A72" s="79"/>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row>
    <row r="73" ht="15.75" customHeight="1">
      <c r="A73" s="79"/>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row>
    <row r="74" ht="15.75" customHeight="1">
      <c r="A74" s="79"/>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row>
    <row r="75" ht="15.75" customHeight="1">
      <c r="A75" s="79"/>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row>
    <row r="76" ht="15.75" customHeight="1">
      <c r="A76" s="79"/>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row>
    <row r="77" ht="15.75" customHeight="1">
      <c r="A77" s="79"/>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row>
    <row r="78" ht="15.75" customHeight="1">
      <c r="A78" s="79"/>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row>
    <row r="79" ht="15.75" customHeight="1">
      <c r="A79" s="79"/>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row>
    <row r="80" ht="15.75" customHeight="1">
      <c r="A80" s="79"/>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row>
    <row r="81" ht="15.75" customHeight="1">
      <c r="A81" s="79"/>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row>
    <row r="82" ht="15.75" customHeight="1">
      <c r="A82" s="79"/>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row>
    <row r="83" ht="15.75" customHeight="1">
      <c r="A83" s="79"/>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row>
    <row r="84" ht="15.75" customHeight="1">
      <c r="A84" s="79"/>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row>
    <row r="85" ht="15.75" customHeight="1">
      <c r="A85" s="79"/>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row>
    <row r="86" ht="15.75" customHeight="1">
      <c r="A86" s="79"/>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row>
    <row r="87" ht="15.75" customHeight="1">
      <c r="A87" s="79"/>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row>
    <row r="88" ht="15.75" customHeight="1">
      <c r="A88" s="79"/>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row>
    <row r="89" ht="15.75" customHeight="1">
      <c r="A89" s="79"/>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row>
    <row r="90" ht="15.75" customHeight="1">
      <c r="A90" s="79"/>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row>
    <row r="91" ht="15.75" customHeight="1">
      <c r="A91" s="79"/>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row>
    <row r="92" ht="15.75" customHeight="1">
      <c r="A92" s="79"/>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row>
    <row r="93" ht="15.75" customHeight="1">
      <c r="A93" s="79"/>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row>
    <row r="94" ht="15.75" customHeight="1">
      <c r="A94" s="79"/>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row>
    <row r="95" ht="15.75" customHeight="1">
      <c r="A95" s="79"/>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row>
    <row r="96" ht="15.75" customHeight="1">
      <c r="A96" s="79"/>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row>
    <row r="97" ht="15.75" customHeight="1">
      <c r="A97" s="79"/>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row>
    <row r="98" ht="15.75" customHeight="1">
      <c r="A98" s="79"/>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row>
    <row r="99" ht="15.75" customHeight="1">
      <c r="A99" s="79"/>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row>
    <row r="100" ht="15.75" customHeight="1">
      <c r="A100" s="79"/>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row>
    <row r="101" ht="15.75" customHeight="1">
      <c r="A101" s="79"/>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row>
    <row r="102" ht="15.75" customHeight="1">
      <c r="A102" s="79"/>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row>
    <row r="103" ht="15.75" customHeight="1">
      <c r="A103" s="79"/>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row>
    <row r="104" ht="15.75" customHeight="1">
      <c r="A104" s="79"/>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row>
    <row r="105" ht="15.75" customHeight="1">
      <c r="A105" s="79"/>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row>
    <row r="106" ht="15.75" customHeight="1">
      <c r="A106" s="79"/>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row>
    <row r="107" ht="15.75" customHeight="1">
      <c r="A107" s="79"/>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row>
    <row r="108" ht="15.75" customHeight="1">
      <c r="A108" s="79"/>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row>
    <row r="109" ht="15.75" customHeight="1">
      <c r="A109" s="79"/>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row>
    <row r="110" ht="15.75" customHeight="1">
      <c r="A110" s="79"/>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row>
    <row r="111" ht="15.75" customHeight="1">
      <c r="A111" s="79"/>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row>
    <row r="112" ht="15.75" customHeight="1">
      <c r="A112" s="79"/>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row>
    <row r="113" ht="15.75" customHeight="1">
      <c r="A113" s="79"/>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row>
    <row r="114" ht="15.75" customHeight="1">
      <c r="A114" s="79"/>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row>
    <row r="115" ht="15.75" customHeight="1">
      <c r="A115" s="79"/>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row>
    <row r="116" ht="15.75" customHeight="1">
      <c r="A116" s="79"/>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row>
    <row r="117" ht="15.75" customHeight="1">
      <c r="A117" s="79"/>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row>
    <row r="118" ht="15.75" customHeight="1">
      <c r="A118" s="79"/>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row>
    <row r="119" ht="15.75" customHeight="1">
      <c r="A119" s="79"/>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row>
    <row r="120" ht="15.75" customHeight="1">
      <c r="A120" s="79"/>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row>
    <row r="121" ht="15.75" customHeight="1">
      <c r="A121" s="79"/>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row>
    <row r="122" ht="15.75" customHeight="1">
      <c r="A122" s="79"/>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row>
    <row r="123" ht="15.75" customHeight="1">
      <c r="A123" s="79"/>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row>
    <row r="124" ht="15.75" customHeight="1">
      <c r="A124" s="79"/>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row>
    <row r="125" ht="15.75" customHeight="1">
      <c r="A125" s="79"/>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row>
    <row r="126" ht="15.75" customHeight="1">
      <c r="A126" s="79"/>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row>
    <row r="127" ht="15.75" customHeight="1">
      <c r="A127" s="79"/>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row>
    <row r="128" ht="15.75" customHeight="1">
      <c r="A128" s="79"/>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row>
    <row r="129" ht="15.75" customHeight="1">
      <c r="A129" s="79"/>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row>
    <row r="130" ht="15.75" customHeight="1">
      <c r="A130" s="79"/>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row>
    <row r="131" ht="15.75" customHeight="1">
      <c r="A131" s="79"/>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row>
    <row r="132" ht="15.75" customHeight="1">
      <c r="A132" s="79"/>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row>
    <row r="133" ht="15.75" customHeight="1">
      <c r="A133" s="79"/>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row>
    <row r="134" ht="15.75" customHeight="1">
      <c r="A134" s="79"/>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row>
    <row r="135" ht="15.75" customHeight="1">
      <c r="A135" s="79"/>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row>
    <row r="136" ht="15.75" customHeight="1">
      <c r="A136" s="79"/>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row>
    <row r="137" ht="15.75" customHeight="1">
      <c r="A137" s="79"/>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row>
    <row r="138" ht="15.75" customHeight="1">
      <c r="A138" s="79"/>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row>
    <row r="139" ht="15.75" customHeight="1">
      <c r="A139" s="79"/>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row>
    <row r="140" ht="15.75" customHeight="1">
      <c r="A140" s="79"/>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row>
    <row r="141" ht="15.75" customHeight="1">
      <c r="A141" s="79"/>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row>
    <row r="142" ht="15.75" customHeight="1">
      <c r="A142" s="79"/>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row>
    <row r="143" ht="15.75" customHeight="1">
      <c r="A143" s="79"/>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row>
    <row r="144" ht="15.75" customHeight="1">
      <c r="A144" s="79"/>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row>
    <row r="145" ht="15.75" customHeight="1">
      <c r="A145" s="79"/>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row>
    <row r="146" ht="15.75" customHeight="1">
      <c r="A146" s="79"/>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row>
    <row r="147" ht="15.75" customHeight="1">
      <c r="A147" s="79"/>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row>
    <row r="148" ht="15.75" customHeight="1">
      <c r="A148" s="79"/>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row>
    <row r="149" ht="15.75" customHeight="1">
      <c r="A149" s="79"/>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row>
    <row r="150" ht="15.75" customHeight="1">
      <c r="A150" s="79"/>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row>
    <row r="151" ht="15.75" customHeight="1">
      <c r="A151" s="79"/>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row>
    <row r="152" ht="15.75" customHeight="1">
      <c r="A152" s="79"/>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row>
    <row r="153" ht="15.75" customHeight="1">
      <c r="A153" s="79"/>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row>
    <row r="154" ht="15.75" customHeight="1">
      <c r="A154" s="79"/>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row>
    <row r="155" ht="15.75" customHeight="1">
      <c r="A155" s="79"/>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row>
    <row r="156" ht="15.75" customHeight="1">
      <c r="A156" s="79"/>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row>
    <row r="157" ht="15.75" customHeight="1">
      <c r="A157" s="79"/>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row>
    <row r="158" ht="15.75" customHeight="1">
      <c r="A158" s="79"/>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row>
    <row r="159" ht="15.75" customHeight="1">
      <c r="A159" s="79"/>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row>
    <row r="160" ht="15.75" customHeight="1">
      <c r="A160" s="79"/>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row>
    <row r="161" ht="15.75" customHeight="1">
      <c r="A161" s="79"/>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row>
    <row r="162" ht="15.75" customHeight="1">
      <c r="A162" s="79"/>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row>
    <row r="163" ht="15.75" customHeight="1">
      <c r="A163" s="79"/>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row>
    <row r="164" ht="15.75" customHeight="1">
      <c r="A164" s="79"/>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row>
    <row r="165" ht="15.75" customHeight="1">
      <c r="A165" s="79"/>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row>
    <row r="166" ht="15.75" customHeight="1">
      <c r="A166" s="79"/>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row>
    <row r="167" ht="15.75" customHeight="1">
      <c r="A167" s="79"/>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row>
    <row r="168" ht="15.75" customHeight="1">
      <c r="A168" s="79"/>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row>
    <row r="169" ht="15.75" customHeight="1">
      <c r="A169" s="79"/>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row>
    <row r="170" ht="15.75" customHeight="1">
      <c r="A170" s="79"/>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row>
    <row r="171" ht="15.75" customHeight="1">
      <c r="A171" s="79"/>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row>
    <row r="172" ht="15.75" customHeight="1">
      <c r="A172" s="79"/>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row>
    <row r="173" ht="15.75" customHeight="1">
      <c r="A173" s="79"/>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row>
    <row r="174" ht="15.75" customHeight="1">
      <c r="A174" s="79"/>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row>
    <row r="175" ht="15.75" customHeight="1">
      <c r="A175" s="79"/>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row>
    <row r="176" ht="15.75" customHeight="1">
      <c r="A176" s="79"/>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row>
    <row r="177" ht="15.75" customHeight="1">
      <c r="A177" s="79"/>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row>
    <row r="178" ht="15.75" customHeight="1">
      <c r="A178" s="79"/>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row>
    <row r="179" ht="15.75" customHeight="1">
      <c r="A179" s="79"/>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row>
    <row r="180" ht="15.75" customHeight="1">
      <c r="A180" s="79"/>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row>
    <row r="181" ht="15.75" customHeight="1">
      <c r="A181" s="79"/>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row>
    <row r="182" ht="15.75" customHeight="1">
      <c r="A182" s="79"/>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row>
    <row r="183" ht="15.75" customHeight="1">
      <c r="A183" s="79"/>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row>
    <row r="184" ht="15.75" customHeight="1">
      <c r="A184" s="79"/>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row>
    <row r="185" ht="15.75" customHeight="1">
      <c r="A185" s="79"/>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row>
    <row r="186" ht="15.75" customHeight="1">
      <c r="A186" s="79"/>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row>
    <row r="187" ht="15.75" customHeight="1">
      <c r="A187" s="79"/>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row>
    <row r="188" ht="15.75" customHeight="1">
      <c r="A188" s="79"/>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row>
    <row r="189" ht="15.75" customHeight="1">
      <c r="A189" s="79"/>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row>
    <row r="190" ht="15.75" customHeight="1">
      <c r="A190" s="79"/>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row>
    <row r="191" ht="15.75" customHeight="1">
      <c r="A191" s="79"/>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row>
    <row r="192" ht="15.75" customHeight="1">
      <c r="A192" s="79"/>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row>
    <row r="193" ht="15.75" customHeight="1">
      <c r="A193" s="79"/>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row>
    <row r="194" ht="15.75" customHeight="1">
      <c r="A194" s="79"/>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row>
    <row r="195" ht="15.75" customHeight="1">
      <c r="A195" s="79"/>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row>
    <row r="196" ht="15.75" customHeight="1">
      <c r="A196" s="79"/>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row>
    <row r="197" ht="15.75" customHeight="1">
      <c r="A197" s="79"/>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row>
    <row r="198" ht="15.75" customHeight="1">
      <c r="A198" s="79"/>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row>
    <row r="199" ht="15.75" customHeight="1">
      <c r="A199" s="79"/>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row>
    <row r="200" ht="15.75" customHeight="1">
      <c r="A200" s="79"/>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row>
    <row r="201" ht="15.75" customHeight="1">
      <c r="A201" s="79"/>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row>
    <row r="202" ht="15.75" customHeight="1">
      <c r="A202" s="79"/>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row>
    <row r="203" ht="15.75" customHeight="1">
      <c r="A203" s="79"/>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row>
    <row r="204" ht="15.75" customHeight="1">
      <c r="A204" s="79"/>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row>
    <row r="205" ht="15.75" customHeight="1">
      <c r="A205" s="79"/>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row>
    <row r="206" ht="15.75" customHeight="1">
      <c r="A206" s="79"/>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row>
    <row r="207" ht="15.75" customHeight="1">
      <c r="A207" s="79"/>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row>
    <row r="208" ht="15.75" customHeight="1">
      <c r="A208" s="79"/>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row>
    <row r="209" ht="15.75" customHeight="1">
      <c r="A209" s="79"/>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row>
    <row r="210" ht="15.75" customHeight="1">
      <c r="A210" s="79"/>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row>
    <row r="211" ht="15.75" customHeight="1">
      <c r="A211" s="79"/>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row>
    <row r="212" ht="15.75" customHeight="1">
      <c r="A212" s="79"/>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row>
    <row r="213" ht="15.75" customHeight="1">
      <c r="A213" s="79"/>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row>
    <row r="214" ht="15.75" customHeight="1">
      <c r="A214" s="79"/>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row>
    <row r="215" ht="15.75" customHeight="1">
      <c r="A215" s="79"/>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row>
    <row r="216" ht="15.75" customHeight="1">
      <c r="A216" s="79"/>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row>
    <row r="217" ht="15.75" customHeight="1">
      <c r="A217" s="79"/>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row>
    <row r="218" ht="15.75" customHeight="1">
      <c r="A218" s="79"/>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row>
    <row r="219" ht="15.75" customHeight="1">
      <c r="A219" s="79"/>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row>
    <row r="220" ht="15.75" customHeight="1">
      <c r="A220" s="79"/>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row>
    <row r="221" ht="15.75" customHeight="1">
      <c r="A221" s="79"/>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row>
    <row r="222" ht="15.75" customHeight="1">
      <c r="A222" s="79"/>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row>
    <row r="223" ht="15.75" customHeight="1">
      <c r="A223" s="79"/>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row>
    <row r="224" ht="15.75" customHeight="1">
      <c r="A224" s="79"/>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row>
    <row r="225" ht="15.75" customHeight="1">
      <c r="A225" s="79"/>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row>
    <row r="226" ht="15.75" customHeight="1">
      <c r="A226" s="79"/>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row>
    <row r="227" ht="15.75" customHeight="1">
      <c r="A227" s="79"/>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row>
    <row r="228" ht="15.75" customHeight="1">
      <c r="A228" s="79"/>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row>
    <row r="229" ht="15.75" customHeight="1">
      <c r="A229" s="79"/>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row>
    <row r="230" ht="15.75" customHeight="1">
      <c r="A230" s="79"/>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row>
    <row r="231" ht="15.75" customHeight="1">
      <c r="A231" s="79"/>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row>
    <row r="232" ht="15.75" customHeight="1">
      <c r="A232" s="79"/>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row>
    <row r="233" ht="15.75" customHeight="1">
      <c r="A233" s="79"/>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row>
    <row r="234" ht="15.75" customHeight="1">
      <c r="A234" s="79"/>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row>
    <row r="235" ht="15.75" customHeight="1">
      <c r="A235" s="79"/>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row>
    <row r="236" ht="15.75" customHeight="1">
      <c r="A236" s="79"/>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row>
    <row r="237" ht="15.75" customHeight="1">
      <c r="A237" s="79"/>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row>
    <row r="238" ht="15.75" customHeight="1">
      <c r="A238" s="79"/>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row>
    <row r="239" ht="15.75" customHeight="1">
      <c r="A239" s="79"/>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row>
    <row r="240" ht="15.75" customHeight="1">
      <c r="A240" s="79"/>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row>
    <row r="241" ht="15.75" customHeight="1">
      <c r="A241" s="79"/>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row>
    <row r="242" ht="15.75" customHeight="1">
      <c r="A242" s="79"/>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row>
    <row r="243" ht="15.75" customHeight="1">
      <c r="A243" s="79"/>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row>
    <row r="244" ht="15.75" customHeight="1">
      <c r="A244" s="79"/>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row>
    <row r="245" ht="15.75" customHeight="1">
      <c r="A245" s="79"/>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row>
    <row r="246" ht="15.75" customHeight="1">
      <c r="A246" s="79"/>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row>
    <row r="247" ht="15.75" customHeight="1">
      <c r="A247" s="79"/>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row>
    <row r="248" ht="15.75" customHeight="1">
      <c r="A248" s="79"/>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row>
    <row r="249" ht="15.75" customHeight="1">
      <c r="A249" s="79"/>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row>
    <row r="250" ht="15.75" customHeight="1">
      <c r="A250" s="79"/>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row>
    <row r="251" ht="15.75" customHeight="1">
      <c r="A251" s="79"/>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row>
    <row r="252" ht="15.75" customHeight="1">
      <c r="A252" s="79"/>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row>
    <row r="253" ht="15.75" customHeight="1">
      <c r="A253" s="79"/>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row>
    <row r="254" ht="15.75" customHeight="1">
      <c r="A254" s="79"/>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row>
    <row r="255" ht="15.75" customHeight="1">
      <c r="A255" s="79"/>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row>
    <row r="256" ht="15.75" customHeight="1">
      <c r="A256" s="79"/>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row>
    <row r="257" ht="15.75" customHeight="1">
      <c r="A257" s="79"/>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row>
    <row r="258" ht="15.75" customHeight="1">
      <c r="A258" s="79"/>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row>
    <row r="259" ht="15.75" customHeight="1">
      <c r="A259" s="79"/>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row>
    <row r="260" ht="15.75" customHeight="1">
      <c r="A260" s="79"/>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row>
    <row r="261" ht="15.75" customHeight="1">
      <c r="A261" s="79"/>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row>
    <row r="262" ht="15.75" customHeight="1">
      <c r="A262" s="79"/>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row>
    <row r="263" ht="15.75" customHeight="1">
      <c r="A263" s="79"/>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row>
    <row r="264" ht="15.75" customHeight="1">
      <c r="A264" s="79"/>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row>
    <row r="265" ht="15.75" customHeight="1">
      <c r="A265" s="79"/>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row>
    <row r="266" ht="15.75" customHeight="1">
      <c r="A266" s="79"/>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row>
    <row r="267" ht="15.75" customHeight="1">
      <c r="A267" s="79"/>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row>
    <row r="268" ht="15.75" customHeight="1">
      <c r="A268" s="79"/>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row>
    <row r="269" ht="15.75" customHeight="1">
      <c r="A269" s="79"/>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row>
    <row r="270" ht="15.75" customHeight="1">
      <c r="A270" s="79"/>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row>
    <row r="271" ht="15.75" customHeight="1">
      <c r="A271" s="79"/>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row>
    <row r="272" ht="15.75" customHeight="1">
      <c r="A272" s="79"/>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row>
    <row r="273" ht="15.75" customHeight="1">
      <c r="A273" s="79"/>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row>
    <row r="274" ht="15.75" customHeight="1">
      <c r="A274" s="79"/>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row>
    <row r="275" ht="15.75" customHeight="1">
      <c r="A275" s="79"/>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row>
    <row r="276" ht="15.75" customHeight="1">
      <c r="A276" s="79"/>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row>
    <row r="277" ht="15.75" customHeight="1">
      <c r="A277" s="79"/>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row>
    <row r="278" ht="15.75" customHeight="1">
      <c r="A278" s="79"/>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row>
    <row r="279" ht="15.75" customHeight="1">
      <c r="A279" s="79"/>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row>
    <row r="280" ht="15.75" customHeight="1">
      <c r="A280" s="79"/>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row>
    <row r="281" ht="15.75" customHeight="1">
      <c r="A281" s="79"/>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row>
    <row r="282" ht="15.75" customHeight="1">
      <c r="A282" s="79"/>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row>
    <row r="283" ht="15.75" customHeight="1">
      <c r="A283" s="79"/>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row>
    <row r="284" ht="15.75" customHeight="1">
      <c r="A284" s="79"/>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row>
    <row r="285" ht="15.75" customHeight="1">
      <c r="A285" s="79"/>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row>
    <row r="286" ht="15.75" customHeight="1">
      <c r="A286" s="79"/>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row>
    <row r="287" ht="15.75" customHeight="1">
      <c r="A287" s="79"/>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row>
    <row r="288" ht="15.75" customHeight="1">
      <c r="A288" s="79"/>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row>
    <row r="289" ht="15.75" customHeight="1">
      <c r="A289" s="79"/>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row>
    <row r="290" ht="15.75" customHeight="1">
      <c r="A290" s="79"/>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row>
    <row r="291" ht="15.75" customHeight="1">
      <c r="A291" s="79"/>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row>
    <row r="292" ht="15.75" customHeight="1">
      <c r="A292" s="79"/>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row>
    <row r="293" ht="15.75" customHeight="1">
      <c r="A293" s="79"/>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row>
    <row r="294" ht="15.75" customHeight="1">
      <c r="A294" s="79"/>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row>
    <row r="295" ht="15.75" customHeight="1">
      <c r="A295" s="79"/>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row>
    <row r="296" ht="15.75" customHeight="1">
      <c r="A296" s="79"/>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row>
    <row r="297" ht="15.75" customHeight="1">
      <c r="A297" s="79"/>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row>
    <row r="298" ht="15.75" customHeight="1">
      <c r="A298" s="79"/>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row>
    <row r="299" ht="15.75" customHeight="1">
      <c r="A299" s="79"/>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row>
    <row r="300" ht="15.75" customHeight="1">
      <c r="A300" s="79"/>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row>
    <row r="301" ht="15.75" customHeight="1">
      <c r="A301" s="79"/>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row>
    <row r="302" ht="15.75" customHeight="1">
      <c r="A302" s="79"/>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row>
    <row r="303" ht="15.75" customHeight="1">
      <c r="A303" s="79"/>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row>
    <row r="304" ht="15.75" customHeight="1">
      <c r="A304" s="79"/>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row>
    <row r="305" ht="15.75" customHeight="1">
      <c r="A305" s="79"/>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row>
    <row r="306" ht="15.75" customHeight="1">
      <c r="A306" s="79"/>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row>
    <row r="307" ht="15.75" customHeight="1">
      <c r="A307" s="79"/>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row>
    <row r="308" ht="15.75" customHeight="1">
      <c r="A308" s="79"/>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row>
    <row r="309" ht="15.75" customHeight="1">
      <c r="A309" s="79"/>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row>
    <row r="310" ht="15.75" customHeight="1">
      <c r="A310" s="79"/>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row>
    <row r="311" ht="15.75" customHeight="1">
      <c r="A311" s="79"/>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row>
    <row r="312" ht="15.75" customHeight="1">
      <c r="A312" s="79"/>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row>
    <row r="313" ht="15.75" customHeight="1">
      <c r="A313" s="79"/>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row>
    <row r="314" ht="15.75" customHeight="1">
      <c r="A314" s="79"/>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row>
    <row r="315" ht="15.75" customHeight="1">
      <c r="A315" s="79"/>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row>
    <row r="316" ht="15.75" customHeight="1">
      <c r="A316" s="79"/>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row>
    <row r="317" ht="15.75" customHeight="1">
      <c r="A317" s="79"/>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row>
    <row r="318" ht="15.75" customHeight="1">
      <c r="A318" s="79"/>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row>
    <row r="319" ht="15.75" customHeight="1">
      <c r="A319" s="79"/>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row>
    <row r="320" ht="15.75" customHeight="1">
      <c r="A320" s="79"/>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row>
    <row r="321" ht="15.75" customHeight="1">
      <c r="A321" s="79"/>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row>
    <row r="322" ht="15.75" customHeight="1">
      <c r="A322" s="79"/>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row>
    <row r="323" ht="15.75" customHeight="1">
      <c r="A323" s="79"/>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row>
    <row r="324" ht="15.75" customHeight="1">
      <c r="A324" s="79"/>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row>
    <row r="325" ht="15.75" customHeight="1">
      <c r="A325" s="79"/>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row>
    <row r="326" ht="15.75" customHeight="1">
      <c r="A326" s="79"/>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row>
    <row r="327" ht="15.75" customHeight="1">
      <c r="A327" s="79"/>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row>
    <row r="328" ht="15.75" customHeight="1">
      <c r="A328" s="79"/>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row>
    <row r="329" ht="15.75" customHeight="1">
      <c r="A329" s="79"/>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row>
    <row r="330" ht="15.75" customHeight="1">
      <c r="A330" s="79"/>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row>
    <row r="331" ht="15.75" customHeight="1">
      <c r="A331" s="79"/>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row>
    <row r="332" ht="15.75" customHeight="1">
      <c r="A332" s="79"/>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row>
    <row r="333" ht="15.75" customHeight="1">
      <c r="A333" s="79"/>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row>
    <row r="334" ht="15.75" customHeight="1">
      <c r="A334" s="79"/>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row>
    <row r="335" ht="15.75" customHeight="1">
      <c r="A335" s="79"/>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row>
    <row r="336" ht="15.75" customHeight="1">
      <c r="A336" s="79"/>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row>
    <row r="337" ht="15.75" customHeight="1">
      <c r="A337" s="79"/>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row>
    <row r="338" ht="15.75" customHeight="1">
      <c r="A338" s="79"/>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row>
    <row r="339" ht="15.75" customHeight="1">
      <c r="A339" s="79"/>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row>
    <row r="340" ht="15.75" customHeight="1">
      <c r="A340" s="79"/>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row>
    <row r="341" ht="15.75" customHeight="1">
      <c r="A341" s="79"/>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row>
    <row r="342" ht="15.75" customHeight="1">
      <c r="A342" s="79"/>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row>
    <row r="343" ht="15.75" customHeight="1">
      <c r="A343" s="79"/>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row>
    <row r="344" ht="15.75" customHeight="1">
      <c r="A344" s="79"/>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row>
    <row r="345" ht="15.75" customHeight="1">
      <c r="A345" s="79"/>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row>
    <row r="346" ht="15.75" customHeight="1">
      <c r="A346" s="79"/>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row>
    <row r="347" ht="15.75" customHeight="1">
      <c r="A347" s="79"/>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row>
    <row r="348" ht="15.75" customHeight="1">
      <c r="A348" s="79"/>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row>
    <row r="349" ht="15.75" customHeight="1">
      <c r="A349" s="79"/>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row>
    <row r="350" ht="15.75" customHeight="1">
      <c r="A350" s="79"/>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row>
    <row r="351" ht="15.75" customHeight="1">
      <c r="A351" s="79"/>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row>
    <row r="352" ht="15.75" customHeight="1">
      <c r="A352" s="79"/>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row>
    <row r="353" ht="15.75" customHeight="1">
      <c r="A353" s="79"/>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row>
    <row r="354" ht="15.75" customHeight="1">
      <c r="A354" s="79"/>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row>
    <row r="355" ht="15.75" customHeight="1">
      <c r="A355" s="79"/>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row>
    <row r="356" ht="15.75" customHeight="1">
      <c r="A356" s="79"/>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row>
    <row r="357" ht="15.75" customHeight="1">
      <c r="A357" s="79"/>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row>
    <row r="358" ht="15.75" customHeight="1">
      <c r="A358" s="79"/>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row>
    <row r="359" ht="15.75" customHeight="1">
      <c r="A359" s="79"/>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row>
    <row r="360" ht="15.75" customHeight="1">
      <c r="A360" s="79"/>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row>
    <row r="361" ht="15.75" customHeight="1">
      <c r="A361" s="79"/>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row>
    <row r="362" ht="15.75" customHeight="1">
      <c r="A362" s="79"/>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row>
    <row r="363" ht="15.75" customHeight="1">
      <c r="A363" s="79"/>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row>
    <row r="364" ht="15.75" customHeight="1">
      <c r="A364" s="79"/>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row>
    <row r="365" ht="15.75" customHeight="1">
      <c r="A365" s="79"/>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row>
    <row r="366" ht="15.75" customHeight="1">
      <c r="A366" s="79"/>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row>
    <row r="367" ht="15.75" customHeight="1">
      <c r="A367" s="79"/>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row>
    <row r="368" ht="15.75" customHeight="1">
      <c r="A368" s="79"/>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row>
    <row r="369" ht="15.75" customHeight="1">
      <c r="A369" s="79"/>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row>
    <row r="370" ht="15.75" customHeight="1">
      <c r="A370" s="79"/>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row>
    <row r="371" ht="15.75" customHeight="1">
      <c r="A371" s="79"/>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row>
    <row r="372" ht="15.75" customHeight="1">
      <c r="A372" s="79"/>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row>
    <row r="373" ht="15.75" customHeight="1">
      <c r="A373" s="79"/>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row>
    <row r="374" ht="15.75" customHeight="1">
      <c r="A374" s="79"/>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row>
    <row r="375" ht="15.75" customHeight="1">
      <c r="A375" s="79"/>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row>
    <row r="376" ht="15.75" customHeight="1">
      <c r="A376" s="79"/>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row>
    <row r="377" ht="15.75" customHeight="1">
      <c r="A377" s="79"/>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row>
    <row r="378" ht="15.75" customHeight="1">
      <c r="A378" s="79"/>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row>
    <row r="379" ht="15.75" customHeight="1">
      <c r="A379" s="79"/>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row>
    <row r="380" ht="15.75" customHeight="1">
      <c r="A380" s="79"/>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row>
    <row r="381" ht="15.75" customHeight="1">
      <c r="A381" s="79"/>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row>
    <row r="382" ht="15.75" customHeight="1">
      <c r="A382" s="79"/>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row>
    <row r="383" ht="15.75" customHeight="1">
      <c r="A383" s="79"/>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row>
    <row r="384" ht="15.75" customHeight="1">
      <c r="A384" s="79"/>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row>
    <row r="385" ht="15.75" customHeight="1">
      <c r="A385" s="79"/>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row>
    <row r="386" ht="15.75" customHeight="1">
      <c r="A386" s="79"/>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row>
    <row r="387" ht="15.75" customHeight="1">
      <c r="A387" s="79"/>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row>
    <row r="388" ht="15.75" customHeight="1">
      <c r="A388" s="79"/>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row>
    <row r="389" ht="15.75" customHeight="1">
      <c r="A389" s="79"/>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row>
    <row r="390" ht="15.75" customHeight="1">
      <c r="A390" s="79"/>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row>
    <row r="391" ht="15.75" customHeight="1">
      <c r="A391" s="79"/>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row>
    <row r="392" ht="15.75" customHeight="1">
      <c r="A392" s="79"/>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row>
    <row r="393" ht="15.75" customHeight="1">
      <c r="A393" s="79"/>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row>
    <row r="394" ht="15.75" customHeight="1">
      <c r="A394" s="79"/>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row>
    <row r="395" ht="15.75" customHeight="1">
      <c r="A395" s="79"/>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row>
    <row r="396" ht="15.75" customHeight="1">
      <c r="A396" s="79"/>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row>
    <row r="397" ht="15.75" customHeight="1">
      <c r="A397" s="79"/>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row>
    <row r="398" ht="15.75" customHeight="1">
      <c r="A398" s="79"/>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row>
    <row r="399" ht="15.75" customHeight="1">
      <c r="A399" s="79"/>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row>
    <row r="400" ht="15.75" customHeight="1">
      <c r="A400" s="79"/>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row>
    <row r="401" ht="15.75" customHeight="1">
      <c r="A401" s="79"/>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row>
    <row r="402" ht="15.75" customHeight="1">
      <c r="A402" s="79"/>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row>
    <row r="403" ht="15.75" customHeight="1">
      <c r="A403" s="79"/>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row>
    <row r="404" ht="15.75" customHeight="1">
      <c r="A404" s="79"/>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row>
    <row r="405" ht="15.75" customHeight="1">
      <c r="A405" s="79"/>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row>
    <row r="406" ht="15.75" customHeight="1">
      <c r="A406" s="79"/>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row>
    <row r="407" ht="15.75" customHeight="1">
      <c r="A407" s="79"/>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row>
    <row r="408" ht="15.75" customHeight="1">
      <c r="A408" s="79"/>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row>
    <row r="409" ht="15.75" customHeight="1">
      <c r="A409" s="79"/>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row>
    <row r="410" ht="15.75" customHeight="1">
      <c r="A410" s="79"/>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row>
    <row r="411" ht="15.75" customHeight="1">
      <c r="A411" s="79"/>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row>
    <row r="412" ht="15.75" customHeight="1">
      <c r="A412" s="79"/>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row>
    <row r="413" ht="15.75" customHeight="1">
      <c r="A413" s="79"/>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row>
    <row r="414" ht="15.75" customHeight="1">
      <c r="A414" s="79"/>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row>
    <row r="415" ht="15.75" customHeight="1">
      <c r="A415" s="79"/>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row>
    <row r="416" ht="15.75" customHeight="1">
      <c r="A416" s="79"/>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row>
    <row r="417" ht="15.75" customHeight="1">
      <c r="A417" s="79"/>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row>
    <row r="418" ht="15.75" customHeight="1">
      <c r="A418" s="79"/>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row>
    <row r="419" ht="15.75" customHeight="1">
      <c r="A419" s="79"/>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row>
    <row r="420" ht="15.75" customHeight="1">
      <c r="A420" s="79"/>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row>
    <row r="421" ht="15.75" customHeight="1">
      <c r="A421" s="79"/>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row>
    <row r="422" ht="15.75" customHeight="1">
      <c r="A422" s="79"/>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row>
    <row r="423" ht="15.75" customHeight="1">
      <c r="A423" s="79"/>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row>
    <row r="424" ht="15.75" customHeight="1">
      <c r="A424" s="79"/>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row>
    <row r="425" ht="15.75" customHeight="1">
      <c r="A425" s="79"/>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row>
    <row r="426" ht="15.75" customHeight="1">
      <c r="A426" s="79"/>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row>
    <row r="427" ht="15.75" customHeight="1">
      <c r="A427" s="79"/>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row>
    <row r="428" ht="15.75" customHeight="1">
      <c r="A428" s="79"/>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row>
    <row r="429" ht="15.75" customHeight="1">
      <c r="A429" s="79"/>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row>
    <row r="430" ht="15.75" customHeight="1">
      <c r="A430" s="79"/>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row>
    <row r="431" ht="15.75" customHeight="1">
      <c r="A431" s="79"/>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row>
    <row r="432" ht="15.75" customHeight="1">
      <c r="A432" s="79"/>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row>
    <row r="433" ht="15.75" customHeight="1">
      <c r="A433" s="79"/>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row>
    <row r="434" ht="15.75" customHeight="1">
      <c r="A434" s="79"/>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row>
    <row r="435" ht="15.75" customHeight="1">
      <c r="A435" s="79"/>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row>
    <row r="436" ht="15.75" customHeight="1">
      <c r="A436" s="79"/>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row>
    <row r="437" ht="15.75" customHeight="1">
      <c r="A437" s="79"/>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row>
    <row r="438" ht="15.75" customHeight="1">
      <c r="A438" s="79"/>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row>
    <row r="439" ht="15.75" customHeight="1">
      <c r="A439" s="79"/>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row>
    <row r="440" ht="15.75" customHeight="1">
      <c r="A440" s="79"/>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row>
    <row r="441" ht="15.75" customHeight="1">
      <c r="A441" s="79"/>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row>
    <row r="442" ht="15.75" customHeight="1">
      <c r="A442" s="79"/>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row>
    <row r="443" ht="15.75" customHeight="1">
      <c r="A443" s="79"/>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row>
    <row r="444" ht="15.75" customHeight="1">
      <c r="A444" s="79"/>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row>
    <row r="445" ht="15.75" customHeight="1">
      <c r="A445" s="79"/>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row>
    <row r="446" ht="15.75" customHeight="1">
      <c r="A446" s="79"/>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row>
    <row r="447" ht="15.75" customHeight="1">
      <c r="A447" s="79"/>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row>
    <row r="448" ht="15.75" customHeight="1">
      <c r="A448" s="79"/>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row>
    <row r="449" ht="15.75" customHeight="1">
      <c r="A449" s="79"/>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row>
    <row r="450" ht="15.75" customHeight="1">
      <c r="A450" s="79"/>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row>
    <row r="451" ht="15.75" customHeight="1">
      <c r="A451" s="79"/>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row>
    <row r="452" ht="15.75" customHeight="1">
      <c r="A452" s="79"/>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row>
    <row r="453" ht="15.75" customHeight="1">
      <c r="A453" s="79"/>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row>
    <row r="454" ht="15.75" customHeight="1">
      <c r="A454" s="79"/>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row>
    <row r="455" ht="15.75" customHeight="1">
      <c r="A455" s="79"/>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row>
    <row r="456" ht="15.75" customHeight="1">
      <c r="A456" s="79"/>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row>
    <row r="457" ht="15.75" customHeight="1">
      <c r="A457" s="79"/>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row>
    <row r="458" ht="15.75" customHeight="1">
      <c r="A458" s="79"/>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row>
    <row r="459" ht="15.75" customHeight="1">
      <c r="A459" s="79"/>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row>
    <row r="460" ht="15.75" customHeight="1">
      <c r="A460" s="79"/>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row>
    <row r="461" ht="15.75" customHeight="1">
      <c r="A461" s="79"/>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row>
    <row r="462" ht="15.75" customHeight="1">
      <c r="A462" s="79"/>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row>
    <row r="463" ht="15.75" customHeight="1">
      <c r="A463" s="79"/>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row>
    <row r="464" ht="15.75" customHeight="1">
      <c r="A464" s="79"/>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row>
    <row r="465" ht="15.75" customHeight="1">
      <c r="A465" s="79"/>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row>
    <row r="466" ht="15.75" customHeight="1">
      <c r="A466" s="79"/>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row>
    <row r="467" ht="15.75" customHeight="1">
      <c r="A467" s="79"/>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row>
    <row r="468" ht="15.75" customHeight="1">
      <c r="A468" s="79"/>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row>
    <row r="469" ht="15.75" customHeight="1">
      <c r="A469" s="79"/>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row>
    <row r="470" ht="15.75" customHeight="1">
      <c r="A470" s="79"/>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row>
    <row r="471" ht="15.75" customHeight="1">
      <c r="A471" s="79"/>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row>
    <row r="472" ht="15.75" customHeight="1">
      <c r="A472" s="79"/>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row>
    <row r="473" ht="15.75" customHeight="1">
      <c r="A473" s="79"/>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row>
    <row r="474" ht="15.75" customHeight="1">
      <c r="A474" s="79"/>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row>
    <row r="475" ht="15.75" customHeight="1">
      <c r="A475" s="79"/>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row>
    <row r="476" ht="15.75" customHeight="1">
      <c r="A476" s="79"/>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row>
    <row r="477" ht="15.75" customHeight="1">
      <c r="A477" s="79"/>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row>
    <row r="478" ht="15.75" customHeight="1">
      <c r="A478" s="79"/>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row>
    <row r="479" ht="15.75" customHeight="1">
      <c r="A479" s="79"/>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row>
    <row r="480" ht="15.75" customHeight="1">
      <c r="A480" s="79"/>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row>
    <row r="481" ht="15.75" customHeight="1">
      <c r="A481" s="79"/>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row>
    <row r="482" ht="15.75" customHeight="1">
      <c r="A482" s="79"/>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row>
    <row r="483" ht="15.75" customHeight="1">
      <c r="A483" s="79"/>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row>
    <row r="484" ht="15.75" customHeight="1">
      <c r="A484" s="79"/>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row>
    <row r="485" ht="15.75" customHeight="1">
      <c r="A485" s="79"/>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row>
    <row r="486" ht="15.75" customHeight="1">
      <c r="A486" s="79"/>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row>
    <row r="487" ht="15.75" customHeight="1">
      <c r="A487" s="79"/>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row>
    <row r="488" ht="15.75" customHeight="1">
      <c r="A488" s="79"/>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row>
    <row r="489" ht="15.75" customHeight="1">
      <c r="A489" s="79"/>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row>
    <row r="490" ht="15.75" customHeight="1">
      <c r="A490" s="79"/>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row>
    <row r="491" ht="15.75" customHeight="1">
      <c r="A491" s="79"/>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row>
    <row r="492" ht="15.75" customHeight="1">
      <c r="A492" s="79"/>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row>
    <row r="493" ht="15.75" customHeight="1">
      <c r="A493" s="79"/>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row>
    <row r="494" ht="15.75" customHeight="1">
      <c r="A494" s="79"/>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row>
    <row r="495" ht="15.75" customHeight="1">
      <c r="A495" s="79"/>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row>
    <row r="496" ht="15.75" customHeight="1">
      <c r="A496" s="79"/>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row>
    <row r="497" ht="15.75" customHeight="1">
      <c r="A497" s="79"/>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row>
    <row r="498" ht="15.75" customHeight="1">
      <c r="A498" s="79"/>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row>
    <row r="499" ht="15.75" customHeight="1">
      <c r="A499" s="79"/>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row>
    <row r="500" ht="15.75" customHeight="1">
      <c r="A500" s="79"/>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row>
    <row r="501" ht="15.75" customHeight="1">
      <c r="A501" s="79"/>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row>
    <row r="502" ht="15.75" customHeight="1">
      <c r="A502" s="79"/>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row>
    <row r="503" ht="15.75" customHeight="1">
      <c r="A503" s="79"/>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row>
    <row r="504" ht="15.75" customHeight="1">
      <c r="A504" s="79"/>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row>
    <row r="505" ht="15.75" customHeight="1">
      <c r="A505" s="79"/>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row>
    <row r="506" ht="15.75" customHeight="1">
      <c r="A506" s="79"/>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row>
    <row r="507" ht="15.75" customHeight="1">
      <c r="A507" s="79"/>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row>
    <row r="508" ht="15.75" customHeight="1">
      <c r="A508" s="79"/>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row>
    <row r="509" ht="15.75" customHeight="1">
      <c r="A509" s="79"/>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row>
    <row r="510" ht="15.75" customHeight="1">
      <c r="A510" s="79"/>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row>
    <row r="511" ht="15.75" customHeight="1">
      <c r="A511" s="79"/>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row>
    <row r="512" ht="15.75" customHeight="1">
      <c r="A512" s="79"/>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row>
    <row r="513" ht="15.75" customHeight="1">
      <c r="A513" s="79"/>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row>
    <row r="514" ht="15.75" customHeight="1">
      <c r="A514" s="79"/>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row>
    <row r="515" ht="15.75" customHeight="1">
      <c r="A515" s="79"/>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row>
    <row r="516" ht="15.75" customHeight="1">
      <c r="A516" s="79"/>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row>
    <row r="517" ht="15.75" customHeight="1">
      <c r="A517" s="79"/>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row>
    <row r="518" ht="15.75" customHeight="1">
      <c r="A518" s="79"/>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row>
    <row r="519" ht="15.75" customHeight="1">
      <c r="A519" s="79"/>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row>
    <row r="520" ht="15.75" customHeight="1">
      <c r="A520" s="79"/>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row>
    <row r="521" ht="15.75" customHeight="1">
      <c r="A521" s="79"/>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row>
    <row r="522" ht="15.75" customHeight="1">
      <c r="A522" s="79"/>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row>
    <row r="523" ht="15.75" customHeight="1">
      <c r="A523" s="79"/>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row>
    <row r="524" ht="15.75" customHeight="1">
      <c r="A524" s="79"/>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row>
    <row r="525" ht="15.75" customHeight="1">
      <c r="A525" s="79"/>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row>
    <row r="526" ht="15.75" customHeight="1">
      <c r="A526" s="79"/>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row>
    <row r="527" ht="15.75" customHeight="1">
      <c r="A527" s="79"/>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row>
    <row r="528" ht="15.75" customHeight="1">
      <c r="A528" s="79"/>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row>
    <row r="529" ht="15.75" customHeight="1">
      <c r="A529" s="79"/>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row>
    <row r="530" ht="15.75" customHeight="1">
      <c r="A530" s="79"/>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row>
    <row r="531" ht="15.75" customHeight="1">
      <c r="A531" s="79"/>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row>
    <row r="532" ht="15.75" customHeight="1">
      <c r="A532" s="79"/>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row>
    <row r="533" ht="15.75" customHeight="1">
      <c r="A533" s="79"/>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row>
    <row r="534" ht="15.75" customHeight="1">
      <c r="A534" s="79"/>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row>
    <row r="535" ht="15.75" customHeight="1">
      <c r="A535" s="79"/>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row>
    <row r="536" ht="15.75" customHeight="1">
      <c r="A536" s="79"/>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row>
    <row r="537" ht="15.75" customHeight="1">
      <c r="A537" s="79"/>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row>
    <row r="538" ht="15.75" customHeight="1">
      <c r="A538" s="79"/>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row>
    <row r="539" ht="15.75" customHeight="1">
      <c r="A539" s="79"/>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row>
    <row r="540" ht="15.75" customHeight="1">
      <c r="A540" s="79"/>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row>
    <row r="541" ht="15.75" customHeight="1">
      <c r="A541" s="79"/>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row>
    <row r="542" ht="15.75" customHeight="1">
      <c r="A542" s="79"/>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row>
    <row r="543" ht="15.75" customHeight="1">
      <c r="A543" s="79"/>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row>
    <row r="544" ht="15.75" customHeight="1">
      <c r="A544" s="79"/>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row>
    <row r="545" ht="15.75" customHeight="1">
      <c r="A545" s="79"/>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row>
    <row r="546" ht="15.75" customHeight="1">
      <c r="A546" s="79"/>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row>
    <row r="547" ht="15.75" customHeight="1">
      <c r="A547" s="79"/>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row>
    <row r="548" ht="15.75" customHeight="1">
      <c r="A548" s="79"/>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row>
    <row r="549" ht="15.75" customHeight="1">
      <c r="A549" s="79"/>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row>
    <row r="550" ht="15.75" customHeight="1">
      <c r="A550" s="79"/>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row>
    <row r="551" ht="15.75" customHeight="1">
      <c r="A551" s="79"/>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row>
    <row r="552" ht="15.75" customHeight="1">
      <c r="A552" s="79"/>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row>
    <row r="553" ht="15.75" customHeight="1">
      <c r="A553" s="79"/>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row>
    <row r="554" ht="15.75" customHeight="1">
      <c r="A554" s="79"/>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row>
    <row r="555" ht="15.75" customHeight="1">
      <c r="A555" s="79"/>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row>
    <row r="556" ht="15.75" customHeight="1">
      <c r="A556" s="79"/>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row>
    <row r="557" ht="15.75" customHeight="1">
      <c r="A557" s="79"/>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row>
    <row r="558" ht="15.75" customHeight="1">
      <c r="A558" s="79"/>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row>
    <row r="559" ht="15.75" customHeight="1">
      <c r="A559" s="79"/>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row>
    <row r="560" ht="15.75" customHeight="1">
      <c r="A560" s="79"/>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row>
    <row r="561" ht="15.75" customHeight="1">
      <c r="A561" s="79"/>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row>
    <row r="562" ht="15.75" customHeight="1">
      <c r="A562" s="79"/>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row>
    <row r="563" ht="15.75" customHeight="1">
      <c r="A563" s="79"/>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row>
    <row r="564" ht="15.75" customHeight="1">
      <c r="A564" s="79"/>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row>
    <row r="565" ht="15.75" customHeight="1">
      <c r="A565" s="79"/>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row>
    <row r="566" ht="15.75" customHeight="1">
      <c r="A566" s="79"/>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row>
    <row r="567" ht="15.75" customHeight="1">
      <c r="A567" s="79"/>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row>
    <row r="568" ht="15.75" customHeight="1">
      <c r="A568" s="79"/>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row>
    <row r="569" ht="15.75" customHeight="1">
      <c r="A569" s="79"/>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row>
    <row r="570" ht="15.75" customHeight="1">
      <c r="A570" s="79"/>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row>
    <row r="571" ht="15.75" customHeight="1">
      <c r="A571" s="79"/>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row>
    <row r="572" ht="15.75" customHeight="1">
      <c r="A572" s="79"/>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row>
    <row r="573" ht="15.75" customHeight="1">
      <c r="A573" s="79"/>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row>
    <row r="574" ht="15.75" customHeight="1">
      <c r="A574" s="79"/>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row>
    <row r="575" ht="15.75" customHeight="1">
      <c r="A575" s="79"/>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row>
    <row r="576" ht="15.75" customHeight="1">
      <c r="A576" s="79"/>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row>
    <row r="577" ht="15.75" customHeight="1">
      <c r="A577" s="79"/>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row>
    <row r="578" ht="15.75" customHeight="1">
      <c r="A578" s="79"/>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row>
    <row r="579" ht="15.75" customHeight="1">
      <c r="A579" s="79"/>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row>
    <row r="580" ht="15.75" customHeight="1">
      <c r="A580" s="79"/>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row>
    <row r="581" ht="15.75" customHeight="1">
      <c r="A581" s="79"/>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row>
    <row r="582" ht="15.75" customHeight="1">
      <c r="A582" s="79"/>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row>
    <row r="583" ht="15.75" customHeight="1">
      <c r="A583" s="79"/>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row>
    <row r="584" ht="15.75" customHeight="1">
      <c r="A584" s="79"/>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row>
    <row r="585" ht="15.75" customHeight="1">
      <c r="A585" s="79"/>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row>
    <row r="586" ht="15.75" customHeight="1">
      <c r="A586" s="79"/>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row>
    <row r="587" ht="15.75" customHeight="1">
      <c r="A587" s="79"/>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row>
    <row r="588" ht="15.75" customHeight="1">
      <c r="A588" s="79"/>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row>
    <row r="589" ht="15.75" customHeight="1">
      <c r="A589" s="79"/>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row>
    <row r="590" ht="15.75" customHeight="1">
      <c r="A590" s="79"/>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row>
    <row r="591" ht="15.75" customHeight="1">
      <c r="A591" s="79"/>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row>
    <row r="592" ht="15.75" customHeight="1">
      <c r="A592" s="79"/>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row>
    <row r="593" ht="15.75" customHeight="1">
      <c r="A593" s="79"/>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row>
    <row r="594" ht="15.75" customHeight="1">
      <c r="A594" s="79"/>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row>
    <row r="595" ht="15.75" customHeight="1">
      <c r="A595" s="79"/>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row>
    <row r="596" ht="15.75" customHeight="1">
      <c r="A596" s="79"/>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row>
    <row r="597" ht="15.75" customHeight="1">
      <c r="A597" s="79"/>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row>
    <row r="598" ht="15.75" customHeight="1">
      <c r="A598" s="79"/>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row>
    <row r="599" ht="15.75" customHeight="1">
      <c r="A599" s="79"/>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row>
    <row r="600" ht="15.75" customHeight="1">
      <c r="A600" s="79"/>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row>
    <row r="601" ht="15.75" customHeight="1">
      <c r="A601" s="79"/>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row>
    <row r="602" ht="15.75" customHeight="1">
      <c r="A602" s="79"/>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row>
    <row r="603" ht="15.75" customHeight="1">
      <c r="A603" s="79"/>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row>
    <row r="604" ht="15.75" customHeight="1">
      <c r="A604" s="79"/>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row>
    <row r="605" ht="15.75" customHeight="1">
      <c r="A605" s="79"/>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row>
    <row r="606" ht="15.75" customHeight="1">
      <c r="A606" s="79"/>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row>
    <row r="607" ht="15.75" customHeight="1">
      <c r="A607" s="79"/>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row>
    <row r="608" ht="15.75" customHeight="1">
      <c r="A608" s="79"/>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row>
    <row r="609" ht="15.75" customHeight="1">
      <c r="A609" s="79"/>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row>
    <row r="610" ht="15.75" customHeight="1">
      <c r="A610" s="79"/>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row>
    <row r="611" ht="15.75" customHeight="1">
      <c r="A611" s="79"/>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row>
    <row r="612" ht="15.75" customHeight="1">
      <c r="A612" s="79"/>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row>
    <row r="613" ht="15.75" customHeight="1">
      <c r="A613" s="79"/>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row>
    <row r="614" ht="15.75" customHeight="1">
      <c r="A614" s="79"/>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row>
    <row r="615" ht="15.75" customHeight="1">
      <c r="A615" s="79"/>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row>
    <row r="616" ht="15.75" customHeight="1">
      <c r="A616" s="79"/>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row>
    <row r="617" ht="15.75" customHeight="1">
      <c r="A617" s="79"/>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row>
    <row r="618" ht="15.75" customHeight="1">
      <c r="A618" s="79"/>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row>
    <row r="619" ht="15.75" customHeight="1">
      <c r="A619" s="79"/>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row>
    <row r="620" ht="15.75" customHeight="1">
      <c r="A620" s="79"/>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row>
    <row r="621" ht="15.75" customHeight="1">
      <c r="A621" s="79"/>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row>
    <row r="622" ht="15.75" customHeight="1">
      <c r="A622" s="79"/>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row>
    <row r="623" ht="15.75" customHeight="1">
      <c r="A623" s="79"/>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row>
    <row r="624" ht="15.75" customHeight="1">
      <c r="A624" s="79"/>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row>
    <row r="625" ht="15.75" customHeight="1">
      <c r="A625" s="79"/>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row>
    <row r="626" ht="15.75" customHeight="1">
      <c r="A626" s="79"/>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row>
    <row r="627" ht="15.75" customHeight="1">
      <c r="A627" s="79"/>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row>
    <row r="628" ht="15.75" customHeight="1">
      <c r="A628" s="79"/>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row>
    <row r="629" ht="15.75" customHeight="1">
      <c r="A629" s="79"/>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row>
    <row r="630" ht="15.75" customHeight="1">
      <c r="A630" s="79"/>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row>
    <row r="631" ht="15.75" customHeight="1">
      <c r="A631" s="79"/>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row>
    <row r="632" ht="15.75" customHeight="1">
      <c r="A632" s="79"/>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row>
    <row r="633" ht="15.75" customHeight="1">
      <c r="A633" s="79"/>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row>
    <row r="634" ht="15.75" customHeight="1">
      <c r="A634" s="79"/>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row>
    <row r="635" ht="15.75" customHeight="1">
      <c r="A635" s="79"/>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row>
    <row r="636" ht="15.75" customHeight="1">
      <c r="A636" s="79"/>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row>
    <row r="637" ht="15.75" customHeight="1">
      <c r="A637" s="79"/>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row>
    <row r="638" ht="15.75" customHeight="1">
      <c r="A638" s="79"/>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row>
    <row r="639" ht="15.75" customHeight="1">
      <c r="A639" s="79"/>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row>
    <row r="640" ht="15.75" customHeight="1">
      <c r="A640" s="79"/>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row>
    <row r="641" ht="15.75" customHeight="1">
      <c r="A641" s="79"/>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row>
    <row r="642" ht="15.75" customHeight="1">
      <c r="A642" s="79"/>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row>
    <row r="643" ht="15.75" customHeight="1">
      <c r="A643" s="79"/>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row>
    <row r="644" ht="15.75" customHeight="1">
      <c r="A644" s="79"/>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row>
    <row r="645" ht="15.75" customHeight="1">
      <c r="A645" s="79"/>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row>
    <row r="646" ht="15.75" customHeight="1">
      <c r="A646" s="79"/>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row>
    <row r="647" ht="15.75" customHeight="1">
      <c r="A647" s="79"/>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row>
    <row r="648" ht="15.75" customHeight="1">
      <c r="A648" s="79"/>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row>
    <row r="649" ht="15.75" customHeight="1">
      <c r="A649" s="79"/>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row>
    <row r="650" ht="15.75" customHeight="1">
      <c r="A650" s="79"/>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row>
    <row r="651" ht="15.75" customHeight="1">
      <c r="A651" s="79"/>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row>
    <row r="652" ht="15.75" customHeight="1">
      <c r="A652" s="79"/>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row>
    <row r="653" ht="15.75" customHeight="1">
      <c r="A653" s="79"/>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row>
    <row r="654" ht="15.75" customHeight="1">
      <c r="A654" s="79"/>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row>
    <row r="655" ht="15.75" customHeight="1">
      <c r="A655" s="79"/>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row>
    <row r="656" ht="15.75" customHeight="1">
      <c r="A656" s="79"/>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row>
    <row r="657" ht="15.75" customHeight="1">
      <c r="A657" s="79"/>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row>
    <row r="658" ht="15.75" customHeight="1">
      <c r="A658" s="79"/>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row>
    <row r="659" ht="15.75" customHeight="1">
      <c r="A659" s="79"/>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row>
    <row r="660" ht="15.75" customHeight="1">
      <c r="A660" s="79"/>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row>
    <row r="661" ht="15.75" customHeight="1">
      <c r="A661" s="79"/>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row>
    <row r="662" ht="15.75" customHeight="1">
      <c r="A662" s="79"/>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row>
    <row r="663" ht="15.75" customHeight="1">
      <c r="A663" s="79"/>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row>
    <row r="664" ht="15.75" customHeight="1">
      <c r="A664" s="79"/>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row>
    <row r="665" ht="15.75" customHeight="1">
      <c r="A665" s="79"/>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row>
    <row r="666" ht="15.75" customHeight="1">
      <c r="A666" s="79"/>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row>
    <row r="667" ht="15.75" customHeight="1">
      <c r="A667" s="79"/>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row>
    <row r="668" ht="15.75" customHeight="1">
      <c r="A668" s="79"/>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row>
    <row r="669" ht="15.75" customHeight="1">
      <c r="A669" s="79"/>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row>
    <row r="670" ht="15.75" customHeight="1">
      <c r="A670" s="79"/>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row>
    <row r="671" ht="15.75" customHeight="1">
      <c r="A671" s="79"/>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row>
    <row r="672" ht="15.75" customHeight="1">
      <c r="A672" s="79"/>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row>
    <row r="673" ht="15.75" customHeight="1">
      <c r="A673" s="79"/>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row>
    <row r="674" ht="15.75" customHeight="1">
      <c r="A674" s="79"/>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row>
    <row r="675" ht="15.75" customHeight="1">
      <c r="A675" s="79"/>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row>
    <row r="676" ht="15.75" customHeight="1">
      <c r="A676" s="79"/>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row>
    <row r="677" ht="15.75" customHeight="1">
      <c r="A677" s="79"/>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row>
    <row r="678" ht="15.75" customHeight="1">
      <c r="A678" s="79"/>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row>
    <row r="679" ht="15.75" customHeight="1">
      <c r="A679" s="79"/>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row>
    <row r="680" ht="15.75" customHeight="1">
      <c r="A680" s="79"/>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row>
    <row r="681" ht="15.75" customHeight="1">
      <c r="A681" s="79"/>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row>
    <row r="682" ht="15.75" customHeight="1">
      <c r="A682" s="79"/>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row>
    <row r="683" ht="15.75" customHeight="1">
      <c r="A683" s="79"/>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row>
    <row r="684" ht="15.75" customHeight="1">
      <c r="A684" s="79"/>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row>
    <row r="685" ht="15.75" customHeight="1">
      <c r="A685" s="79"/>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row>
    <row r="686" ht="15.75" customHeight="1">
      <c r="A686" s="79"/>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row>
    <row r="687" ht="15.75" customHeight="1">
      <c r="A687" s="79"/>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row>
    <row r="688" ht="15.75" customHeight="1">
      <c r="A688" s="79"/>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row>
    <row r="689" ht="15.75" customHeight="1">
      <c r="A689" s="79"/>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row>
    <row r="690" ht="15.75" customHeight="1">
      <c r="A690" s="79"/>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row>
    <row r="691" ht="15.75" customHeight="1">
      <c r="A691" s="79"/>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row>
    <row r="692" ht="15.75" customHeight="1">
      <c r="A692" s="79"/>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row>
    <row r="693" ht="15.75" customHeight="1">
      <c r="A693" s="79"/>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row>
    <row r="694" ht="15.75" customHeight="1">
      <c r="A694" s="79"/>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row>
    <row r="695" ht="15.75" customHeight="1">
      <c r="A695" s="79"/>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row>
    <row r="696" ht="15.75" customHeight="1">
      <c r="A696" s="79"/>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row>
    <row r="697" ht="15.75" customHeight="1">
      <c r="A697" s="79"/>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row>
    <row r="698" ht="15.75" customHeight="1">
      <c r="A698" s="79"/>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row>
    <row r="699" ht="15.75" customHeight="1">
      <c r="A699" s="79"/>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row>
    <row r="700" ht="15.75" customHeight="1">
      <c r="A700" s="79"/>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row>
    <row r="701" ht="15.75" customHeight="1">
      <c r="A701" s="79"/>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row>
    <row r="702" ht="15.75" customHeight="1">
      <c r="A702" s="79"/>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row>
    <row r="703" ht="15.75" customHeight="1">
      <c r="A703" s="79"/>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row>
    <row r="704" ht="15.75" customHeight="1">
      <c r="A704" s="79"/>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row>
    <row r="705" ht="15.75" customHeight="1">
      <c r="A705" s="79"/>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row>
    <row r="706" ht="15.75" customHeight="1">
      <c r="A706" s="79"/>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row>
    <row r="707" ht="15.75" customHeight="1">
      <c r="A707" s="79"/>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row>
    <row r="708" ht="15.75" customHeight="1">
      <c r="A708" s="79"/>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row>
    <row r="709" ht="15.75" customHeight="1">
      <c r="A709" s="79"/>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row>
    <row r="710" ht="15.75" customHeight="1">
      <c r="A710" s="79"/>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row>
    <row r="711" ht="15.75" customHeight="1">
      <c r="A711" s="79"/>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row>
    <row r="712" ht="15.75" customHeight="1">
      <c r="A712" s="79"/>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row>
    <row r="713" ht="15.75" customHeight="1">
      <c r="A713" s="79"/>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row>
    <row r="714" ht="15.75" customHeight="1">
      <c r="A714" s="79"/>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row>
    <row r="715" ht="15.75" customHeight="1">
      <c r="A715" s="79"/>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row>
    <row r="716" ht="15.75" customHeight="1">
      <c r="A716" s="79"/>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row>
    <row r="717" ht="15.75" customHeight="1">
      <c r="A717" s="79"/>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row>
    <row r="718" ht="15.75" customHeight="1">
      <c r="A718" s="79"/>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row>
    <row r="719" ht="15.75" customHeight="1">
      <c r="A719" s="79"/>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row>
    <row r="720" ht="15.75" customHeight="1">
      <c r="A720" s="79"/>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row>
    <row r="721" ht="15.75" customHeight="1">
      <c r="A721" s="79"/>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row>
    <row r="722" ht="15.75" customHeight="1">
      <c r="A722" s="79"/>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row>
    <row r="723" ht="15.75" customHeight="1">
      <c r="A723" s="79"/>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row>
    <row r="724" ht="15.75" customHeight="1">
      <c r="A724" s="79"/>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row>
    <row r="725" ht="15.75" customHeight="1">
      <c r="A725" s="79"/>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row>
    <row r="726" ht="15.75" customHeight="1">
      <c r="A726" s="79"/>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row>
    <row r="727" ht="15.75" customHeight="1">
      <c r="A727" s="79"/>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row>
    <row r="728" ht="15.75" customHeight="1">
      <c r="A728" s="79"/>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row>
    <row r="729" ht="15.75" customHeight="1">
      <c r="A729" s="79"/>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row>
    <row r="730" ht="15.75" customHeight="1">
      <c r="A730" s="79"/>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row>
    <row r="731" ht="15.75" customHeight="1">
      <c r="A731" s="79"/>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row>
    <row r="732" ht="15.75" customHeight="1">
      <c r="A732" s="79"/>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row>
    <row r="733" ht="15.75" customHeight="1">
      <c r="A733" s="79"/>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row>
    <row r="734" ht="15.75" customHeight="1">
      <c r="A734" s="79"/>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row>
    <row r="735" ht="15.75" customHeight="1">
      <c r="A735" s="79"/>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row>
    <row r="736" ht="15.75" customHeight="1">
      <c r="A736" s="79"/>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row>
    <row r="737" ht="15.75" customHeight="1">
      <c r="A737" s="79"/>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row>
    <row r="738" ht="15.75" customHeight="1">
      <c r="A738" s="79"/>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row>
    <row r="739" ht="15.75" customHeight="1">
      <c r="A739" s="79"/>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row>
    <row r="740" ht="15.75" customHeight="1">
      <c r="A740" s="79"/>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row>
    <row r="741" ht="15.75" customHeight="1">
      <c r="A741" s="79"/>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row>
    <row r="742" ht="15.75" customHeight="1">
      <c r="A742" s="79"/>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row>
    <row r="743" ht="15.75" customHeight="1">
      <c r="A743" s="79"/>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row>
    <row r="744" ht="15.75" customHeight="1">
      <c r="A744" s="79"/>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row>
    <row r="745" ht="15.75" customHeight="1">
      <c r="A745" s="79"/>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row>
    <row r="746" ht="15.75" customHeight="1">
      <c r="A746" s="79"/>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row>
    <row r="747" ht="15.75" customHeight="1">
      <c r="A747" s="79"/>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row>
    <row r="748" ht="15.75" customHeight="1">
      <c r="A748" s="79"/>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row>
    <row r="749" ht="15.75" customHeight="1">
      <c r="A749" s="79"/>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row>
    <row r="750" ht="15.75" customHeight="1">
      <c r="A750" s="79"/>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row>
    <row r="751" ht="15.75" customHeight="1">
      <c r="A751" s="79"/>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row>
    <row r="752" ht="15.75" customHeight="1">
      <c r="A752" s="79"/>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row>
    <row r="753" ht="15.75" customHeight="1">
      <c r="A753" s="79"/>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row>
    <row r="754" ht="15.75" customHeight="1">
      <c r="A754" s="79"/>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row>
    <row r="755" ht="15.75" customHeight="1">
      <c r="A755" s="79"/>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row>
    <row r="756" ht="15.75" customHeight="1">
      <c r="A756" s="79"/>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row>
    <row r="757" ht="15.75" customHeight="1">
      <c r="A757" s="79"/>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row>
    <row r="758" ht="15.75" customHeight="1">
      <c r="A758" s="79"/>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row>
    <row r="759" ht="15.75" customHeight="1">
      <c r="A759" s="79"/>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row>
    <row r="760" ht="15.75" customHeight="1">
      <c r="A760" s="79"/>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row>
    <row r="761" ht="15.75" customHeight="1">
      <c r="A761" s="79"/>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row>
    <row r="762" ht="15.75" customHeight="1">
      <c r="A762" s="79"/>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row>
    <row r="763" ht="15.75" customHeight="1">
      <c r="A763" s="79"/>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row>
    <row r="764" ht="15.75" customHeight="1">
      <c r="A764" s="79"/>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row>
    <row r="765" ht="15.75" customHeight="1">
      <c r="A765" s="79"/>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row>
    <row r="766" ht="15.75" customHeight="1">
      <c r="A766" s="79"/>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row>
    <row r="767" ht="15.75" customHeight="1">
      <c r="A767" s="79"/>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row>
    <row r="768" ht="15.75" customHeight="1">
      <c r="A768" s="79"/>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row>
    <row r="769" ht="15.75" customHeight="1">
      <c r="A769" s="79"/>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row>
    <row r="770" ht="15.75" customHeight="1">
      <c r="A770" s="79"/>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row>
    <row r="771" ht="15.75" customHeight="1">
      <c r="A771" s="79"/>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row>
    <row r="772" ht="15.75" customHeight="1">
      <c r="A772" s="79"/>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row>
    <row r="773" ht="15.75" customHeight="1">
      <c r="A773" s="79"/>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row>
    <row r="774" ht="15.75" customHeight="1">
      <c r="A774" s="79"/>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row>
    <row r="775" ht="15.75" customHeight="1">
      <c r="A775" s="79"/>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row>
    <row r="776" ht="15.75" customHeight="1">
      <c r="A776" s="79"/>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row>
    <row r="777" ht="15.75" customHeight="1">
      <c r="A777" s="79"/>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row>
    <row r="778" ht="15.75" customHeight="1">
      <c r="A778" s="79"/>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row>
    <row r="779" ht="15.75" customHeight="1">
      <c r="A779" s="79"/>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row>
    <row r="780" ht="15.75" customHeight="1">
      <c r="A780" s="79"/>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row>
    <row r="781" ht="15.75" customHeight="1">
      <c r="A781" s="79"/>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row>
    <row r="782" ht="15.75" customHeight="1">
      <c r="A782" s="79"/>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row>
    <row r="783" ht="15.75" customHeight="1">
      <c r="A783" s="79"/>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row>
    <row r="784" ht="15.75" customHeight="1">
      <c r="A784" s="79"/>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row>
    <row r="785" ht="15.75" customHeight="1">
      <c r="A785" s="79"/>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row>
    <row r="786" ht="15.75" customHeight="1">
      <c r="A786" s="79"/>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row>
    <row r="787" ht="15.75" customHeight="1">
      <c r="A787" s="79"/>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row>
    <row r="788" ht="15.75" customHeight="1">
      <c r="A788" s="79"/>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row>
    <row r="789" ht="15.75" customHeight="1">
      <c r="A789" s="79"/>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row>
    <row r="790" ht="15.75" customHeight="1">
      <c r="A790" s="79"/>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row>
    <row r="791" ht="15.75" customHeight="1">
      <c r="A791" s="79"/>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row>
    <row r="792" ht="15.75" customHeight="1">
      <c r="A792" s="79"/>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row>
    <row r="793" ht="15.75" customHeight="1">
      <c r="A793" s="79"/>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row>
    <row r="794" ht="15.75" customHeight="1">
      <c r="A794" s="79"/>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row>
    <row r="795" ht="15.75" customHeight="1">
      <c r="A795" s="79"/>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row>
    <row r="796" ht="15.75" customHeight="1">
      <c r="A796" s="79"/>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row>
    <row r="797" ht="15.75" customHeight="1">
      <c r="A797" s="79"/>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row>
    <row r="798" ht="15.75" customHeight="1">
      <c r="A798" s="79"/>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row>
    <row r="799" ht="15.75" customHeight="1">
      <c r="A799" s="79"/>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row>
    <row r="800" ht="15.75" customHeight="1">
      <c r="A800" s="79"/>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row>
    <row r="801" ht="15.75" customHeight="1">
      <c r="A801" s="79"/>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row>
    <row r="802" ht="15.75" customHeight="1">
      <c r="A802" s="79"/>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row>
    <row r="803" ht="15.75" customHeight="1">
      <c r="A803" s="79"/>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row>
    <row r="804" ht="15.75" customHeight="1">
      <c r="A804" s="79"/>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row>
    <row r="805" ht="15.75" customHeight="1">
      <c r="A805" s="79"/>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row>
    <row r="806" ht="15.75" customHeight="1">
      <c r="A806" s="79"/>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row>
    <row r="807" ht="15.75" customHeight="1">
      <c r="A807" s="79"/>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row>
    <row r="808" ht="15.75" customHeight="1">
      <c r="A808" s="79"/>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row>
    <row r="809" ht="15.75" customHeight="1">
      <c r="A809" s="79"/>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row>
    <row r="810" ht="15.75" customHeight="1">
      <c r="A810" s="79"/>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row>
    <row r="811" ht="15.75" customHeight="1">
      <c r="A811" s="79"/>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row>
    <row r="812" ht="15.75" customHeight="1">
      <c r="A812" s="79"/>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row>
    <row r="813" ht="15.75" customHeight="1">
      <c r="A813" s="79"/>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row>
    <row r="814" ht="15.75" customHeight="1">
      <c r="A814" s="79"/>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row>
    <row r="815" ht="15.75" customHeight="1">
      <c r="A815" s="79"/>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row>
    <row r="816" ht="15.75" customHeight="1">
      <c r="A816" s="79"/>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row>
    <row r="817" ht="15.75" customHeight="1">
      <c r="A817" s="79"/>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row>
    <row r="818" ht="15.75" customHeight="1">
      <c r="A818" s="79"/>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row>
    <row r="819" ht="15.75" customHeight="1">
      <c r="A819" s="79"/>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row>
    <row r="820" ht="15.75" customHeight="1">
      <c r="A820" s="79"/>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row>
    <row r="821" ht="15.75" customHeight="1">
      <c r="A821" s="79"/>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row>
    <row r="822" ht="15.75" customHeight="1">
      <c r="A822" s="79"/>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row>
    <row r="823" ht="15.75" customHeight="1">
      <c r="A823" s="79"/>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row>
    <row r="824" ht="15.75" customHeight="1">
      <c r="A824" s="79"/>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row>
    <row r="825" ht="15.75" customHeight="1">
      <c r="A825" s="79"/>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row>
    <row r="826" ht="15.75" customHeight="1">
      <c r="A826" s="79"/>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row>
    <row r="827" ht="15.75" customHeight="1">
      <c r="A827" s="79"/>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row>
    <row r="828" ht="15.75" customHeight="1">
      <c r="A828" s="79"/>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row>
    <row r="829" ht="15.75" customHeight="1">
      <c r="A829" s="79"/>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row>
    <row r="830" ht="15.75" customHeight="1">
      <c r="A830" s="79"/>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row>
    <row r="831" ht="15.75" customHeight="1">
      <c r="A831" s="79"/>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row>
    <row r="832" ht="15.75" customHeight="1">
      <c r="A832" s="79"/>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row>
    <row r="833" ht="15.75" customHeight="1">
      <c r="A833" s="79"/>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row>
    <row r="834" ht="15.75" customHeight="1">
      <c r="A834" s="79"/>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row>
    <row r="835" ht="15.75" customHeight="1">
      <c r="A835" s="79"/>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row>
    <row r="836" ht="15.75" customHeight="1">
      <c r="A836" s="79"/>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row>
    <row r="837" ht="15.75" customHeight="1">
      <c r="A837" s="79"/>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row>
    <row r="838" ht="15.75" customHeight="1">
      <c r="A838" s="79"/>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row>
    <row r="839" ht="15.75" customHeight="1">
      <c r="A839" s="79"/>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row>
    <row r="840" ht="15.75" customHeight="1">
      <c r="A840" s="79"/>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row>
    <row r="841" ht="15.75" customHeight="1">
      <c r="A841" s="79"/>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row>
    <row r="842" ht="15.75" customHeight="1">
      <c r="A842" s="79"/>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row>
    <row r="843" ht="15.75" customHeight="1">
      <c r="A843" s="79"/>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row>
    <row r="844" ht="15.75" customHeight="1">
      <c r="A844" s="79"/>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row>
    <row r="845" ht="15.75" customHeight="1">
      <c r="A845" s="79"/>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row>
    <row r="846" ht="15.75" customHeight="1">
      <c r="A846" s="79"/>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row>
    <row r="847" ht="15.75" customHeight="1">
      <c r="A847" s="79"/>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row>
    <row r="848" ht="15.75" customHeight="1">
      <c r="A848" s="79"/>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row>
    <row r="849" ht="15.75" customHeight="1">
      <c r="A849" s="79"/>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row>
    <row r="850" ht="15.75" customHeight="1">
      <c r="A850" s="79"/>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row>
    <row r="851" ht="15.75" customHeight="1">
      <c r="A851" s="79"/>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row>
    <row r="852" ht="15.75" customHeight="1">
      <c r="A852" s="79"/>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row>
    <row r="853" ht="15.75" customHeight="1">
      <c r="A853" s="79"/>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row>
    <row r="854" ht="15.75" customHeight="1">
      <c r="A854" s="79"/>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row>
    <row r="855" ht="15.75" customHeight="1">
      <c r="A855" s="79"/>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row>
    <row r="856" ht="15.75" customHeight="1">
      <c r="A856" s="79"/>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row>
    <row r="857" ht="15.75" customHeight="1">
      <c r="A857" s="79"/>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row>
    <row r="858" ht="15.75" customHeight="1">
      <c r="A858" s="79"/>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row>
    <row r="859" ht="15.75" customHeight="1">
      <c r="A859" s="79"/>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row>
    <row r="860" ht="15.75" customHeight="1">
      <c r="A860" s="79"/>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row>
    <row r="861" ht="15.75" customHeight="1">
      <c r="A861" s="79"/>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row>
    <row r="862" ht="15.75" customHeight="1">
      <c r="A862" s="79"/>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row>
    <row r="863" ht="15.75" customHeight="1">
      <c r="A863" s="79"/>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row>
    <row r="864" ht="15.75" customHeight="1">
      <c r="A864" s="79"/>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row>
    <row r="865" ht="15.75" customHeight="1">
      <c r="A865" s="79"/>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row>
    <row r="866" ht="15.75" customHeight="1">
      <c r="A866" s="79"/>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row>
    <row r="867" ht="15.75" customHeight="1">
      <c r="A867" s="79"/>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row>
    <row r="868" ht="15.75" customHeight="1">
      <c r="A868" s="79"/>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row>
    <row r="869" ht="15.75" customHeight="1">
      <c r="A869" s="79"/>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row>
    <row r="870" ht="15.75" customHeight="1">
      <c r="A870" s="79"/>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row>
    <row r="871" ht="15.75" customHeight="1">
      <c r="A871" s="79"/>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row>
    <row r="872" ht="15.75" customHeight="1">
      <c r="A872" s="79"/>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row>
    <row r="873" ht="15.75" customHeight="1">
      <c r="A873" s="79"/>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row>
    <row r="874" ht="15.75" customHeight="1">
      <c r="A874" s="79"/>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row>
    <row r="875" ht="15.75" customHeight="1">
      <c r="A875" s="79"/>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row>
    <row r="876" ht="15.75" customHeight="1">
      <c r="A876" s="79"/>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row>
    <row r="877" ht="15.75" customHeight="1">
      <c r="A877" s="79"/>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row>
    <row r="878" ht="15.75" customHeight="1">
      <c r="A878" s="79"/>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row>
    <row r="879" ht="15.75" customHeight="1">
      <c r="A879" s="79"/>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row>
    <row r="880" ht="15.75" customHeight="1">
      <c r="A880" s="79"/>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row>
    <row r="881" ht="15.75" customHeight="1">
      <c r="A881" s="79"/>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row>
    <row r="882" ht="15.75" customHeight="1">
      <c r="A882" s="79"/>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row>
    <row r="883" ht="15.75" customHeight="1">
      <c r="A883" s="79"/>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row>
    <row r="884" ht="15.75" customHeight="1">
      <c r="A884" s="79"/>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row>
    <row r="885" ht="15.75" customHeight="1">
      <c r="A885" s="79"/>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row>
    <row r="886" ht="15.75" customHeight="1">
      <c r="A886" s="79"/>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row>
    <row r="887" ht="15.75" customHeight="1">
      <c r="A887" s="79"/>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row>
    <row r="888" ht="15.75" customHeight="1">
      <c r="A888" s="79"/>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row>
    <row r="889" ht="15.75" customHeight="1">
      <c r="A889" s="79"/>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row>
    <row r="890" ht="15.75" customHeight="1">
      <c r="A890" s="79"/>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row>
    <row r="891" ht="15.75" customHeight="1">
      <c r="A891" s="79"/>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row>
    <row r="892" ht="15.75" customHeight="1">
      <c r="A892" s="79"/>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row>
    <row r="893" ht="15.75" customHeight="1">
      <c r="A893" s="79"/>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row>
    <row r="894" ht="15.75" customHeight="1">
      <c r="A894" s="79"/>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row>
    <row r="895" ht="15.75" customHeight="1">
      <c r="A895" s="79"/>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row>
    <row r="896" ht="15.75" customHeight="1">
      <c r="A896" s="79"/>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row>
    <row r="897" ht="15.75" customHeight="1">
      <c r="A897" s="79"/>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row>
    <row r="898" ht="15.75" customHeight="1">
      <c r="A898" s="79"/>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row>
    <row r="899" ht="15.75" customHeight="1">
      <c r="A899" s="79"/>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row>
    <row r="900" ht="15.75" customHeight="1">
      <c r="A900" s="79"/>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row>
    <row r="901" ht="15.75" customHeight="1">
      <c r="A901" s="79"/>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row>
    <row r="902" ht="15.75" customHeight="1">
      <c r="A902" s="79"/>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row>
    <row r="903" ht="15.75" customHeight="1">
      <c r="A903" s="79"/>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row>
    <row r="904" ht="15.75" customHeight="1">
      <c r="A904" s="79"/>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row>
    <row r="905" ht="15.75" customHeight="1">
      <c r="A905" s="79"/>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row>
    <row r="906" ht="15.75" customHeight="1">
      <c r="A906" s="79"/>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row>
    <row r="907" ht="15.75" customHeight="1">
      <c r="A907" s="79"/>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row>
    <row r="908" ht="15.75" customHeight="1">
      <c r="A908" s="79"/>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row>
    <row r="909" ht="15.75" customHeight="1">
      <c r="A909" s="79"/>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row>
    <row r="910" ht="15.75" customHeight="1">
      <c r="A910" s="79"/>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row>
    <row r="911" ht="15.75" customHeight="1">
      <c r="A911" s="79"/>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row>
    <row r="912" ht="15.75" customHeight="1">
      <c r="A912" s="79"/>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row>
    <row r="913" ht="15.75" customHeight="1">
      <c r="A913" s="79"/>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row>
    <row r="914" ht="15.75" customHeight="1">
      <c r="A914" s="79"/>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row>
    <row r="915" ht="15.75" customHeight="1">
      <c r="A915" s="79"/>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row>
    <row r="916" ht="15.75" customHeight="1">
      <c r="A916" s="79"/>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row>
    <row r="917" ht="15.75" customHeight="1">
      <c r="A917" s="79"/>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row>
    <row r="918" ht="15.75" customHeight="1">
      <c r="A918" s="79"/>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row>
    <row r="919" ht="15.75" customHeight="1">
      <c r="A919" s="79"/>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row>
    <row r="920" ht="15.75" customHeight="1">
      <c r="A920" s="79"/>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row>
    <row r="921" ht="15.75" customHeight="1">
      <c r="A921" s="79"/>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row>
    <row r="922" ht="15.75" customHeight="1">
      <c r="A922" s="79"/>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row>
    <row r="923" ht="15.75" customHeight="1">
      <c r="A923" s="79"/>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row>
    <row r="924" ht="15.75" customHeight="1">
      <c r="A924" s="79"/>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row>
    <row r="925" ht="15.75" customHeight="1">
      <c r="A925" s="79"/>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row>
    <row r="926" ht="15.75" customHeight="1">
      <c r="A926" s="79"/>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row>
    <row r="927" ht="15.75" customHeight="1">
      <c r="A927" s="79"/>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row>
    <row r="928" ht="15.75" customHeight="1">
      <c r="A928" s="79"/>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row>
    <row r="929" ht="15.75" customHeight="1">
      <c r="A929" s="79"/>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row>
    <row r="930" ht="15.75" customHeight="1">
      <c r="A930" s="79"/>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row>
    <row r="931" ht="15.75" customHeight="1">
      <c r="A931" s="79"/>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row>
    <row r="932" ht="15.75" customHeight="1">
      <c r="A932" s="79"/>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row>
    <row r="933" ht="15.75" customHeight="1">
      <c r="A933" s="79"/>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row>
    <row r="934" ht="15.75" customHeight="1">
      <c r="A934" s="79"/>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row>
    <row r="935" ht="15.75" customHeight="1">
      <c r="A935" s="79"/>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row>
    <row r="936" ht="15.75" customHeight="1">
      <c r="A936" s="79"/>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row>
    <row r="937" ht="15.75" customHeight="1">
      <c r="A937" s="79"/>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row>
    <row r="938" ht="15.75" customHeight="1">
      <c r="A938" s="79"/>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row>
    <row r="939" ht="15.75" customHeight="1">
      <c r="A939" s="79"/>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row>
    <row r="940" ht="15.75" customHeight="1">
      <c r="A940" s="79"/>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row>
    <row r="941" ht="15.75" customHeight="1">
      <c r="A941" s="79"/>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row>
    <row r="942" ht="15.75" customHeight="1">
      <c r="A942" s="79"/>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row>
    <row r="943" ht="15.75" customHeight="1">
      <c r="A943" s="79"/>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row>
    <row r="944" ht="15.75" customHeight="1">
      <c r="A944" s="79"/>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row>
    <row r="945" ht="15.75" customHeight="1">
      <c r="A945" s="79"/>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row>
    <row r="946" ht="15.75" customHeight="1">
      <c r="A946" s="79"/>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row>
    <row r="947" ht="15.75" customHeight="1">
      <c r="A947" s="79"/>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row>
    <row r="948" ht="15.75" customHeight="1">
      <c r="A948" s="79"/>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row>
    <row r="949" ht="15.75" customHeight="1">
      <c r="A949" s="79"/>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row>
    <row r="950" ht="15.75" customHeight="1">
      <c r="A950" s="79"/>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row>
    <row r="951" ht="15.75" customHeight="1">
      <c r="A951" s="79"/>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row>
    <row r="952" ht="15.75" customHeight="1">
      <c r="A952" s="79"/>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row>
    <row r="953" ht="15.75" customHeight="1">
      <c r="A953" s="79"/>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row>
    <row r="954" ht="15.75" customHeight="1">
      <c r="A954" s="79"/>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row>
    <row r="955" ht="15.75" customHeight="1">
      <c r="A955" s="79"/>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row>
    <row r="956" ht="15.75" customHeight="1">
      <c r="A956" s="79"/>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row>
    <row r="957" ht="15.75" customHeight="1">
      <c r="A957" s="79"/>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row>
    <row r="958" ht="15.75" customHeight="1">
      <c r="A958" s="79"/>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row>
    <row r="959" ht="15.75" customHeight="1">
      <c r="A959" s="79"/>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row>
    <row r="960" ht="15.75" customHeight="1">
      <c r="A960" s="79"/>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row>
    <row r="961" ht="15.75" customHeight="1">
      <c r="A961" s="79"/>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row>
    <row r="962" ht="15.75" customHeight="1">
      <c r="A962" s="79"/>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row>
    <row r="963" ht="15.75" customHeight="1">
      <c r="A963" s="79"/>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row>
    <row r="964" ht="15.75" customHeight="1">
      <c r="A964" s="79"/>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row>
    <row r="965" ht="15.75" customHeight="1">
      <c r="A965" s="79"/>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row>
    <row r="966" ht="15.75" customHeight="1">
      <c r="A966" s="79"/>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row>
    <row r="967" ht="15.75" customHeight="1">
      <c r="A967" s="79"/>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row>
    <row r="968" ht="15.75" customHeight="1">
      <c r="A968" s="79"/>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row>
    <row r="969" ht="15.75" customHeight="1">
      <c r="A969" s="79"/>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row>
    <row r="970" ht="15.75" customHeight="1">
      <c r="A970" s="79"/>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row>
    <row r="971" ht="15.75" customHeight="1">
      <c r="A971" s="79"/>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row>
    <row r="972" ht="15.75" customHeight="1">
      <c r="A972" s="79"/>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row>
    <row r="973" ht="15.75" customHeight="1">
      <c r="A973" s="79"/>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row>
    <row r="974" ht="15.75" customHeight="1">
      <c r="A974" s="79"/>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row>
    <row r="975" ht="15.75" customHeight="1">
      <c r="A975" s="79"/>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row>
    <row r="976" ht="15.75" customHeight="1">
      <c r="A976" s="79"/>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row>
    <row r="977" ht="15.75" customHeight="1">
      <c r="A977" s="79"/>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row>
    <row r="978" ht="15.75" customHeight="1">
      <c r="A978" s="79"/>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row>
    <row r="979" ht="15.75" customHeight="1">
      <c r="A979" s="79"/>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row>
    <row r="980" ht="15.75" customHeight="1">
      <c r="A980" s="79"/>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row>
    <row r="981" ht="15.75" customHeight="1">
      <c r="A981" s="79"/>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row>
    <row r="982" ht="15.75" customHeight="1">
      <c r="A982" s="79"/>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row>
    <row r="983" ht="15.75" customHeight="1">
      <c r="A983" s="79"/>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row>
    <row r="984" ht="15.75" customHeight="1">
      <c r="A984" s="79"/>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row>
    <row r="985" ht="15.75" customHeight="1">
      <c r="A985" s="79"/>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row>
    <row r="986" ht="15.75" customHeight="1">
      <c r="A986" s="79"/>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row>
    <row r="987" ht="15.75" customHeight="1">
      <c r="A987" s="79"/>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row>
    <row r="988" ht="15.75" customHeight="1">
      <c r="A988" s="79"/>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row>
    <row r="989" ht="15.75" customHeight="1">
      <c r="A989" s="79"/>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row>
    <row r="990" ht="15.75" customHeight="1">
      <c r="A990" s="79"/>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row>
    <row r="991" ht="15.75" customHeight="1">
      <c r="A991" s="79"/>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row>
    <row r="992" ht="15.75" customHeight="1">
      <c r="A992" s="79"/>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row>
    <row r="993" ht="15.75" customHeight="1">
      <c r="A993" s="79"/>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row>
    <row r="994" ht="15.75" customHeight="1">
      <c r="A994" s="79"/>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row>
    <row r="995" ht="15.75" customHeight="1">
      <c r="A995" s="79"/>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row>
    <row r="996" ht="15.75" customHeight="1">
      <c r="A996" s="79"/>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row>
    <row r="997" ht="15.75" customHeight="1">
      <c r="A997" s="79"/>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row>
    <row r="998" ht="15.75" customHeight="1">
      <c r="A998" s="79"/>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row>
    <row r="999" ht="15.75" customHeight="1">
      <c r="A999" s="79"/>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row>
    <row r="1000" ht="15.75" customHeight="1">
      <c r="A1000" s="79"/>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row>
    <row r="1001" ht="15.75" customHeight="1">
      <c r="A1001" s="79"/>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c r="AA1001" s="63"/>
      <c r="AB1001" s="63"/>
    </row>
    <row r="1002" ht="15.75" customHeight="1">
      <c r="A1002" s="79"/>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c r="AA1002" s="63"/>
      <c r="AB1002" s="63"/>
    </row>
    <row r="1003" ht="15.75" customHeight="1">
      <c r="A1003" s="79"/>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c r="AA1003" s="63"/>
      <c r="AB1003" s="63"/>
    </row>
    <row r="1004" ht="15.75" customHeight="1">
      <c r="A1004" s="79"/>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c r="AA1004" s="63"/>
      <c r="AB1004" s="63"/>
    </row>
    <row r="1005" ht="15.75" customHeight="1">
      <c r="A1005" s="79"/>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c r="AA1005" s="63"/>
      <c r="AB1005" s="63"/>
    </row>
    <row r="1006" ht="15.75" customHeight="1">
      <c r="A1006" s="79"/>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c r="AA1006" s="63"/>
      <c r="AB1006" s="63"/>
    </row>
    <row r="1007" ht="15.75" customHeight="1">
      <c r="A1007" s="79"/>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c r="AA1007" s="63"/>
      <c r="AB1007" s="6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43"/>
    <col customWidth="1" min="2" max="2" width="25.29"/>
    <col customWidth="1" min="3" max="3" width="22.57"/>
    <col customWidth="1" min="4" max="6" width="18.14"/>
  </cols>
  <sheetData>
    <row r="1" ht="22.5" customHeight="1">
      <c r="A1" s="80" t="s">
        <v>225</v>
      </c>
      <c r="B1" s="80" t="s">
        <v>191</v>
      </c>
      <c r="C1" s="80" t="s">
        <v>226</v>
      </c>
      <c r="D1" s="80" t="s">
        <v>227</v>
      </c>
      <c r="E1" s="80" t="s">
        <v>193</v>
      </c>
      <c r="F1" s="81" t="s">
        <v>228</v>
      </c>
      <c r="G1" s="63"/>
      <c r="H1" s="63"/>
      <c r="I1" s="63"/>
      <c r="J1" s="63"/>
      <c r="K1" s="63"/>
      <c r="L1" s="63"/>
      <c r="M1" s="63"/>
      <c r="N1" s="63"/>
      <c r="O1" s="63"/>
      <c r="P1" s="63"/>
      <c r="Q1" s="63"/>
      <c r="R1" s="63"/>
      <c r="S1" s="63"/>
      <c r="T1" s="63"/>
      <c r="U1" s="63"/>
      <c r="V1" s="63"/>
      <c r="W1" s="63"/>
      <c r="X1" s="63"/>
      <c r="Y1" s="63"/>
      <c r="Z1" s="63"/>
    </row>
    <row r="2" ht="22.5" customHeight="1">
      <c r="A2" s="82" t="str">
        <f>Bang_gia!B2&amp;" | "&amp;Bang_gia!C2</f>
        <v>Ức gà cajun | 100g</v>
      </c>
      <c r="B2" s="82" t="str">
        <f>Thuc_don!A2</f>
        <v>Ức gà cajun</v>
      </c>
      <c r="C2" s="83" t="s">
        <v>192</v>
      </c>
      <c r="D2" s="84">
        <f>Thuc_don!B2</f>
        <v>25000</v>
      </c>
      <c r="E2" s="84">
        <f>Thuc_don!C2</f>
        <v>16408.79602</v>
      </c>
      <c r="F2" s="84">
        <f>Thuc_don!D2</f>
        <v>8591.203984</v>
      </c>
      <c r="G2" s="63"/>
      <c r="H2" s="63"/>
      <c r="I2" s="63"/>
      <c r="J2" s="63"/>
      <c r="K2" s="63"/>
      <c r="L2" s="63"/>
      <c r="M2" s="63"/>
      <c r="N2" s="63"/>
      <c r="O2" s="63"/>
      <c r="P2" s="63"/>
      <c r="Q2" s="63"/>
      <c r="R2" s="63"/>
      <c r="S2" s="63"/>
      <c r="T2" s="63"/>
      <c r="U2" s="63"/>
      <c r="V2" s="63"/>
      <c r="W2" s="63"/>
      <c r="X2" s="63"/>
      <c r="Y2" s="63"/>
      <c r="Z2" s="63"/>
    </row>
    <row r="3" ht="22.5" customHeight="1">
      <c r="A3" s="82" t="str">
        <f>Bang_gia!B3&amp;" | "&amp;Bang_gia!C3</f>
        <v>Ức gà cajun | 150g</v>
      </c>
      <c r="B3" s="82" t="str">
        <f>Thuc_don!A2</f>
        <v>Ức gà cajun</v>
      </c>
      <c r="C3" s="85" t="s">
        <v>196</v>
      </c>
      <c r="D3" s="84">
        <f>Thuc_don!F2</f>
        <v>36000</v>
      </c>
      <c r="E3" s="84">
        <f>Thuc_don!G2</f>
        <v>24613.19402</v>
      </c>
      <c r="F3" s="84">
        <f>Thuc_don!H2</f>
        <v>11386.80598</v>
      </c>
      <c r="G3" s="63"/>
      <c r="H3" s="63"/>
      <c r="I3" s="63"/>
      <c r="J3" s="63"/>
      <c r="K3" s="63"/>
      <c r="L3" s="63"/>
      <c r="M3" s="63"/>
      <c r="N3" s="63"/>
      <c r="O3" s="63"/>
      <c r="P3" s="63"/>
      <c r="Q3" s="63"/>
      <c r="R3" s="63"/>
      <c r="S3" s="63"/>
      <c r="T3" s="63"/>
      <c r="U3" s="63"/>
      <c r="V3" s="63"/>
      <c r="W3" s="63"/>
      <c r="X3" s="63"/>
      <c r="Y3" s="63"/>
      <c r="Z3" s="63"/>
    </row>
    <row r="4" ht="22.5" customHeight="1">
      <c r="A4" s="82" t="str">
        <f>Bang_gia!B4&amp;" | "&amp;Bang_gia!C4</f>
        <v>Ức gà cajun | 200g</v>
      </c>
      <c r="B4" s="82" t="str">
        <f>Thuc_don!A2</f>
        <v>Ức gà cajun</v>
      </c>
      <c r="C4" s="85" t="s">
        <v>198</v>
      </c>
      <c r="D4" s="84">
        <f>Thuc_don!J2</f>
        <v>48000</v>
      </c>
      <c r="E4" s="84">
        <f>Thuc_don!K2</f>
        <v>32817.59203</v>
      </c>
      <c r="F4" s="84">
        <f>Thuc_don!L2</f>
        <v>15182.40797</v>
      </c>
      <c r="G4" s="63"/>
      <c r="H4" s="63"/>
      <c r="I4" s="63"/>
      <c r="J4" s="63"/>
      <c r="K4" s="63"/>
      <c r="L4" s="63"/>
      <c r="M4" s="63"/>
      <c r="N4" s="63"/>
      <c r="O4" s="63"/>
      <c r="P4" s="63"/>
      <c r="Q4" s="63"/>
      <c r="R4" s="63"/>
      <c r="S4" s="63"/>
      <c r="T4" s="63"/>
      <c r="U4" s="63"/>
      <c r="V4" s="63"/>
      <c r="W4" s="63"/>
      <c r="X4" s="63"/>
      <c r="Y4" s="63"/>
      <c r="Z4" s="63"/>
    </row>
    <row r="5" ht="22.5" customHeight="1">
      <c r="A5" s="82" t="str">
        <f>Bang_gia!B5&amp;" | "&amp;Bang_gia!C5</f>
        <v>Ức gà ngũ vị | 100g</v>
      </c>
      <c r="B5" s="82" t="str">
        <f>Thuc_don!A3</f>
        <v>Ức gà ngũ vị</v>
      </c>
      <c r="C5" s="83" t="s">
        <v>192</v>
      </c>
      <c r="D5" s="84">
        <f>Thuc_don!B3</f>
        <v>25000</v>
      </c>
      <c r="E5" s="84">
        <f>Thuc_don!C3</f>
        <v>16153.89388</v>
      </c>
      <c r="F5" s="84">
        <f>Thuc_don!D3</f>
        <v>8846.106122</v>
      </c>
      <c r="G5" s="63"/>
      <c r="H5" s="63"/>
      <c r="I5" s="63"/>
      <c r="J5" s="63"/>
      <c r="K5" s="63"/>
      <c r="L5" s="63"/>
      <c r="M5" s="63"/>
      <c r="N5" s="63"/>
      <c r="O5" s="63"/>
      <c r="P5" s="63"/>
      <c r="Q5" s="63"/>
      <c r="R5" s="63"/>
      <c r="S5" s="63"/>
      <c r="T5" s="63"/>
      <c r="U5" s="63"/>
      <c r="V5" s="63"/>
      <c r="W5" s="63"/>
      <c r="X5" s="63"/>
      <c r="Y5" s="63"/>
      <c r="Z5" s="63"/>
    </row>
    <row r="6" ht="22.5" customHeight="1">
      <c r="A6" s="82" t="str">
        <f>Bang_gia!B6&amp;" | "&amp;Bang_gia!C6</f>
        <v>Ức gà ngũ vị | 150g</v>
      </c>
      <c r="B6" s="82" t="str">
        <f>Thuc_don!A3</f>
        <v>Ức gà ngũ vị</v>
      </c>
      <c r="C6" s="85" t="s">
        <v>196</v>
      </c>
      <c r="D6" s="84">
        <f>Thuc_don!F3</f>
        <v>36000</v>
      </c>
      <c r="E6" s="84">
        <f>Thuc_don!G3</f>
        <v>24230.84082</v>
      </c>
      <c r="F6" s="86">
        <f>Thuc_don!H3</f>
        <v>11769.15918</v>
      </c>
      <c r="G6" s="63"/>
      <c r="H6" s="63"/>
      <c r="I6" s="63"/>
      <c r="J6" s="63"/>
      <c r="K6" s="63"/>
      <c r="L6" s="63"/>
      <c r="M6" s="63"/>
      <c r="N6" s="63"/>
      <c r="O6" s="63"/>
      <c r="P6" s="63"/>
      <c r="Q6" s="63"/>
      <c r="R6" s="63"/>
      <c r="S6" s="63"/>
      <c r="T6" s="63"/>
      <c r="U6" s="63"/>
      <c r="V6" s="63"/>
      <c r="W6" s="63"/>
      <c r="X6" s="63"/>
      <c r="Y6" s="63"/>
      <c r="Z6" s="63"/>
    </row>
    <row r="7" ht="22.5" customHeight="1">
      <c r="A7" s="82" t="str">
        <f>Bang_gia!B7&amp;" | "&amp;Bang_gia!C7</f>
        <v>Ức gà ngũ vị | 200g</v>
      </c>
      <c r="B7" s="82" t="str">
        <f>Thuc_don!A3</f>
        <v>Ức gà ngũ vị</v>
      </c>
      <c r="C7" s="85" t="s">
        <v>198</v>
      </c>
      <c r="D7" s="84">
        <f>Thuc_don!J3</f>
        <v>48000</v>
      </c>
      <c r="E7" s="84">
        <f>Thuc_don!K3</f>
        <v>32307.78776</v>
      </c>
      <c r="F7" s="84">
        <f>Thuc_don!L3</f>
        <v>15692.21224</v>
      </c>
      <c r="G7" s="63"/>
      <c r="H7" s="63"/>
      <c r="I7" s="63"/>
      <c r="J7" s="63"/>
      <c r="K7" s="63"/>
      <c r="L7" s="63"/>
      <c r="M7" s="63"/>
      <c r="N7" s="63"/>
      <c r="O7" s="63"/>
      <c r="P7" s="63"/>
      <c r="Q7" s="63"/>
      <c r="R7" s="63"/>
      <c r="S7" s="63"/>
      <c r="T7" s="63"/>
      <c r="U7" s="63"/>
      <c r="V7" s="63"/>
      <c r="W7" s="63"/>
      <c r="X7" s="63"/>
      <c r="Y7" s="63"/>
      <c r="Z7" s="63"/>
    </row>
    <row r="8" ht="22.5" customHeight="1">
      <c r="A8" s="82" t="str">
        <f>Bang_gia!B8&amp;" | "&amp;Bang_gia!C8</f>
        <v>Ức gà sả chanh | 100g</v>
      </c>
      <c r="B8" s="82" t="str">
        <f>Thuc_don!A4</f>
        <v>Ức gà sả chanh</v>
      </c>
      <c r="C8" s="83" t="s">
        <v>192</v>
      </c>
      <c r="D8" s="84">
        <f>Thuc_don!B4</f>
        <v>25000</v>
      </c>
      <c r="E8" s="84">
        <f>Thuc_don!C4</f>
        <v>15610.99379</v>
      </c>
      <c r="F8" s="84">
        <f>Thuc_don!D4</f>
        <v>9389.006211</v>
      </c>
      <c r="G8" s="63"/>
      <c r="H8" s="63"/>
      <c r="I8" s="63"/>
      <c r="J8" s="63"/>
      <c r="K8" s="63"/>
      <c r="L8" s="63"/>
      <c r="M8" s="63"/>
      <c r="N8" s="63"/>
      <c r="O8" s="63"/>
      <c r="P8" s="63"/>
      <c r="Q8" s="63"/>
      <c r="R8" s="63"/>
      <c r="S8" s="63"/>
      <c r="T8" s="63"/>
      <c r="U8" s="63"/>
      <c r="V8" s="63"/>
      <c r="W8" s="63"/>
      <c r="X8" s="63"/>
      <c r="Y8" s="63"/>
      <c r="Z8" s="63"/>
    </row>
    <row r="9" ht="22.5" customHeight="1">
      <c r="A9" s="82" t="str">
        <f>Bang_gia!B9&amp;" | "&amp;Bang_gia!C9</f>
        <v>Ức gà sả chanh | 150g</v>
      </c>
      <c r="B9" s="82" t="str">
        <f>Thuc_don!A4</f>
        <v>Ức gà sả chanh</v>
      </c>
      <c r="C9" s="85" t="s">
        <v>196</v>
      </c>
      <c r="D9" s="84">
        <f>Thuc_don!F4</f>
        <v>36000</v>
      </c>
      <c r="E9" s="84">
        <f>Thuc_don!G4</f>
        <v>23416.49068</v>
      </c>
      <c r="F9" s="84">
        <f>Thuc_don!H4</f>
        <v>12583.50932</v>
      </c>
      <c r="G9" s="63"/>
      <c r="H9" s="63"/>
      <c r="I9" s="63"/>
      <c r="J9" s="63"/>
      <c r="K9" s="63"/>
      <c r="L9" s="63"/>
      <c r="M9" s="63"/>
      <c r="N9" s="63"/>
      <c r="O9" s="63"/>
      <c r="P9" s="63"/>
      <c r="Q9" s="63"/>
      <c r="R9" s="63"/>
      <c r="S9" s="63"/>
      <c r="T9" s="63"/>
      <c r="U9" s="63"/>
      <c r="V9" s="63"/>
      <c r="W9" s="63"/>
      <c r="X9" s="63"/>
      <c r="Y9" s="63"/>
      <c r="Z9" s="63"/>
    </row>
    <row r="10" ht="22.5" customHeight="1">
      <c r="A10" s="82" t="str">
        <f>Bang_gia!B10&amp;" | "&amp;Bang_gia!C10</f>
        <v>Ức gà sả chanh | 200g</v>
      </c>
      <c r="B10" s="82" t="str">
        <f>Thuc_don!A4</f>
        <v>Ức gà sả chanh</v>
      </c>
      <c r="C10" s="85" t="s">
        <v>198</v>
      </c>
      <c r="D10" s="84">
        <f>Thuc_don!J4</f>
        <v>48000</v>
      </c>
      <c r="E10" s="84">
        <f>Thuc_don!K4</f>
        <v>31221.98758</v>
      </c>
      <c r="F10" s="84">
        <f>Thuc_don!L4</f>
        <v>16778.01242</v>
      </c>
      <c r="G10" s="63"/>
      <c r="H10" s="63"/>
      <c r="I10" s="63"/>
      <c r="J10" s="63"/>
      <c r="K10" s="63"/>
      <c r="L10" s="63"/>
      <c r="M10" s="63"/>
      <c r="N10" s="63"/>
      <c r="O10" s="63"/>
      <c r="P10" s="63"/>
      <c r="Q10" s="63"/>
      <c r="R10" s="63"/>
      <c r="S10" s="63"/>
      <c r="T10" s="63"/>
      <c r="U10" s="63"/>
      <c r="V10" s="63"/>
      <c r="W10" s="63"/>
      <c r="X10" s="63"/>
      <c r="Y10" s="63"/>
      <c r="Z10" s="63"/>
    </row>
    <row r="11" ht="22.5" customHeight="1">
      <c r="A11" s="82" t="str">
        <f>Bang_gia!B11&amp;" | "&amp;Bang_gia!C11</f>
        <v>Ứ́c gà gừng tỏi | 100g</v>
      </c>
      <c r="B11" s="82" t="str">
        <f>Thuc_don!A5</f>
        <v>Ứ́c gà gừng tỏi</v>
      </c>
      <c r="C11" s="83" t="s">
        <v>192</v>
      </c>
      <c r="D11" s="84">
        <f>Thuc_don!B5</f>
        <v>25000</v>
      </c>
      <c r="E11" s="84">
        <f>Thuc_don!C5</f>
        <v>15624.3381</v>
      </c>
      <c r="F11" s="84">
        <f>Thuc_don!D5</f>
        <v>9375.661905</v>
      </c>
      <c r="G11" s="63"/>
      <c r="H11" s="63"/>
      <c r="I11" s="63"/>
      <c r="J11" s="63"/>
      <c r="K11" s="63"/>
      <c r="L11" s="63"/>
      <c r="M11" s="63"/>
      <c r="N11" s="63"/>
      <c r="O11" s="63"/>
      <c r="P11" s="63"/>
      <c r="Q11" s="63"/>
      <c r="R11" s="63"/>
      <c r="S11" s="63"/>
      <c r="T11" s="63"/>
      <c r="U11" s="63"/>
      <c r="V11" s="63"/>
      <c r="W11" s="63"/>
      <c r="X11" s="63"/>
      <c r="Y11" s="63"/>
      <c r="Z11" s="63"/>
    </row>
    <row r="12" ht="22.5" customHeight="1">
      <c r="A12" s="82" t="str">
        <f>Bang_gia!B12&amp;" | "&amp;Bang_gia!C12</f>
        <v>Ứ́c gà gừng tỏi | 150g</v>
      </c>
      <c r="B12" s="82" t="str">
        <f>Thuc_don!A5</f>
        <v>Ứ́c gà gừng tỏi</v>
      </c>
      <c r="C12" s="85" t="s">
        <v>196</v>
      </c>
      <c r="D12" s="84">
        <f>Thuc_don!F5</f>
        <v>36000</v>
      </c>
      <c r="E12" s="84">
        <f>Thuc_don!G5</f>
        <v>23436.50714</v>
      </c>
      <c r="F12" s="84">
        <f>Thuc_don!H5</f>
        <v>12563.49286</v>
      </c>
      <c r="G12" s="63"/>
      <c r="H12" s="63"/>
      <c r="I12" s="63"/>
      <c r="J12" s="63"/>
      <c r="K12" s="63"/>
      <c r="L12" s="63"/>
      <c r="M12" s="63"/>
      <c r="N12" s="63"/>
      <c r="O12" s="63"/>
      <c r="P12" s="63"/>
      <c r="Q12" s="63"/>
      <c r="R12" s="63"/>
      <c r="S12" s="63"/>
      <c r="T12" s="63"/>
      <c r="U12" s="63"/>
      <c r="V12" s="63"/>
      <c r="W12" s="63"/>
      <c r="X12" s="63"/>
      <c r="Y12" s="63"/>
      <c r="Z12" s="63"/>
    </row>
    <row r="13" ht="22.5" customHeight="1">
      <c r="A13" s="82" t="str">
        <f>Bang_gia!B13&amp;" | "&amp;Bang_gia!C13</f>
        <v>Ứ́c gà gừng tỏi | 200g</v>
      </c>
      <c r="B13" s="82" t="str">
        <f>Thuc_don!A5</f>
        <v>Ứ́c gà gừng tỏi</v>
      </c>
      <c r="C13" s="85" t="s">
        <v>198</v>
      </c>
      <c r="D13" s="84">
        <f>Thuc_don!J5</f>
        <v>48000</v>
      </c>
      <c r="E13" s="84">
        <f>Thuc_don!K5</f>
        <v>31248.67619</v>
      </c>
      <c r="F13" s="84">
        <f>Thuc_don!L5</f>
        <v>16751.32381</v>
      </c>
      <c r="G13" s="63"/>
      <c r="H13" s="63"/>
      <c r="I13" s="63"/>
      <c r="J13" s="63"/>
      <c r="K13" s="63"/>
      <c r="L13" s="63"/>
      <c r="M13" s="63"/>
      <c r="N13" s="63"/>
      <c r="O13" s="63"/>
      <c r="P13" s="63"/>
      <c r="Q13" s="63"/>
      <c r="R13" s="63"/>
      <c r="S13" s="63"/>
      <c r="T13" s="63"/>
      <c r="U13" s="63"/>
      <c r="V13" s="63"/>
      <c r="W13" s="63"/>
      <c r="X13" s="63"/>
      <c r="Y13" s="63"/>
      <c r="Z13" s="63"/>
    </row>
    <row r="14" ht="22.5" customHeight="1">
      <c r="A14" s="82" t="str">
        <f>Bang_gia!B14&amp;" | "&amp;Bang_gia!C14</f>
        <v>Ức gà̀ cà ri | 100g</v>
      </c>
      <c r="B14" s="82" t="str">
        <f>Thuc_don!A6</f>
        <v>Ức gà̀ cà ri</v>
      </c>
      <c r="C14" s="83" t="s">
        <v>192</v>
      </c>
      <c r="D14" s="84">
        <f>Thuc_don!B6</f>
        <v>25000</v>
      </c>
      <c r="E14" s="84">
        <f>Thuc_don!C6</f>
        <v>15519.55102</v>
      </c>
      <c r="F14" s="84">
        <f>Thuc_don!D6</f>
        <v>9480.44898</v>
      </c>
      <c r="G14" s="63"/>
      <c r="H14" s="63"/>
      <c r="I14" s="63"/>
      <c r="J14" s="63"/>
      <c r="K14" s="63"/>
      <c r="L14" s="63"/>
      <c r="M14" s="63"/>
      <c r="N14" s="63"/>
      <c r="O14" s="63"/>
      <c r="P14" s="63"/>
      <c r="Q14" s="63"/>
      <c r="R14" s="63"/>
      <c r="S14" s="63"/>
      <c r="T14" s="63"/>
      <c r="U14" s="63"/>
      <c r="V14" s="63"/>
      <c r="W14" s="63"/>
      <c r="X14" s="63"/>
      <c r="Y14" s="63"/>
      <c r="Z14" s="63"/>
    </row>
    <row r="15" ht="22.5" customHeight="1">
      <c r="A15" s="82" t="str">
        <f>Bang_gia!B15&amp;" | "&amp;Bang_gia!C15</f>
        <v>Ức gà̀ cà ri | 150g</v>
      </c>
      <c r="B15" s="82" t="str">
        <f>Thuc_don!A6</f>
        <v>Ức gà̀ cà ri</v>
      </c>
      <c r="C15" s="85" t="s">
        <v>196</v>
      </c>
      <c r="D15" s="84">
        <f>Thuc_don!F6</f>
        <v>36000</v>
      </c>
      <c r="E15" s="84">
        <f>Thuc_don!G6</f>
        <v>23279.32653</v>
      </c>
      <c r="F15" s="84">
        <f>Thuc_don!H6</f>
        <v>12720.67347</v>
      </c>
      <c r="G15" s="63"/>
      <c r="H15" s="63"/>
      <c r="I15" s="63"/>
      <c r="J15" s="63"/>
      <c r="K15" s="63"/>
      <c r="L15" s="63"/>
      <c r="M15" s="63"/>
      <c r="N15" s="63"/>
      <c r="O15" s="63"/>
      <c r="P15" s="63"/>
      <c r="Q15" s="63"/>
      <c r="R15" s="63"/>
      <c r="S15" s="63"/>
      <c r="T15" s="63"/>
      <c r="U15" s="63"/>
      <c r="V15" s="63"/>
      <c r="W15" s="63"/>
      <c r="X15" s="63"/>
      <c r="Y15" s="63"/>
      <c r="Z15" s="63"/>
    </row>
    <row r="16" ht="22.5" customHeight="1">
      <c r="A16" s="82" t="str">
        <f>Bang_gia!B16&amp;" | "&amp;Bang_gia!C16</f>
        <v>Ức gà̀ cà ri | 200g</v>
      </c>
      <c r="B16" s="82" t="str">
        <f>Thuc_don!A6</f>
        <v>Ức gà̀ cà ri</v>
      </c>
      <c r="C16" s="85" t="s">
        <v>198</v>
      </c>
      <c r="D16" s="84">
        <f>Thuc_don!$J6</f>
        <v>48000</v>
      </c>
      <c r="E16" s="84">
        <f>Thuc_don!K6</f>
        <v>31039.10204</v>
      </c>
      <c r="F16" s="84">
        <f>Thuc_don!L6</f>
        <v>16960.89796</v>
      </c>
      <c r="G16" s="63"/>
      <c r="H16" s="63"/>
      <c r="I16" s="63"/>
      <c r="J16" s="63"/>
      <c r="K16" s="63"/>
      <c r="L16" s="63"/>
      <c r="M16" s="63"/>
      <c r="N16" s="63"/>
      <c r="O16" s="63"/>
      <c r="P16" s="63"/>
      <c r="Q16" s="63"/>
      <c r="R16" s="63"/>
      <c r="S16" s="63"/>
      <c r="T16" s="63"/>
      <c r="U16" s="63"/>
      <c r="V16" s="63"/>
      <c r="W16" s="63"/>
      <c r="X16" s="63"/>
      <c r="Y16" s="63"/>
      <c r="Z16" s="63"/>
    </row>
    <row r="17" ht="22.5" customHeight="1">
      <c r="A17" s="87" t="str">
        <f>Bang_gia!B17&amp;" | "&amp;Bang_gia!C17</f>
        <v>Ức gà tiêu chanh | 100g</v>
      </c>
      <c r="B17" s="87" t="str">
        <f>Thuc_don!A7</f>
        <v>Ức gà tiêu chanh</v>
      </c>
      <c r="C17" s="83" t="s">
        <v>192</v>
      </c>
      <c r="D17" s="88">
        <f>Thuc_don!$B5</f>
        <v>25000</v>
      </c>
      <c r="E17" s="88">
        <f>Thuc_don!C7</f>
        <v>15526.76601</v>
      </c>
      <c r="F17" s="88">
        <f>Thuc_don!D7</f>
        <v>9473.23399</v>
      </c>
      <c r="G17" s="63"/>
      <c r="H17" s="63"/>
      <c r="I17" s="63"/>
      <c r="J17" s="63"/>
      <c r="K17" s="63"/>
      <c r="L17" s="63"/>
      <c r="M17" s="63"/>
      <c r="N17" s="63"/>
      <c r="O17" s="63"/>
      <c r="P17" s="63"/>
      <c r="Q17" s="63"/>
      <c r="R17" s="63"/>
      <c r="S17" s="63"/>
      <c r="T17" s="63"/>
      <c r="U17" s="63"/>
      <c r="V17" s="63"/>
      <c r="W17" s="63"/>
      <c r="X17" s="63"/>
      <c r="Y17" s="63"/>
      <c r="Z17" s="63"/>
    </row>
    <row r="18" ht="22.5" customHeight="1">
      <c r="A18" s="87" t="str">
        <f>Bang_gia!B18&amp;" | "&amp;Bang_gia!C18</f>
        <v>Ức gà tiêu chanh | 150g</v>
      </c>
      <c r="B18" s="87" t="str">
        <f>Thuc_don!A7</f>
        <v>Ức gà tiêu chanh</v>
      </c>
      <c r="C18" s="85" t="s">
        <v>196</v>
      </c>
      <c r="D18" s="88">
        <f>Thuc_don!$F5</f>
        <v>36000</v>
      </c>
      <c r="E18" s="88">
        <f>Thuc_don!G7</f>
        <v>23290.14901</v>
      </c>
      <c r="F18" s="88">
        <f>Thuc_don!H7</f>
        <v>12709.85099</v>
      </c>
      <c r="G18" s="63"/>
      <c r="H18" s="63"/>
      <c r="I18" s="63"/>
      <c r="J18" s="63"/>
      <c r="K18" s="63"/>
      <c r="L18" s="63"/>
      <c r="M18" s="63"/>
      <c r="N18" s="63"/>
      <c r="O18" s="63"/>
      <c r="P18" s="63"/>
      <c r="Q18" s="63"/>
      <c r="R18" s="63"/>
      <c r="S18" s="63"/>
      <c r="T18" s="63"/>
      <c r="U18" s="63"/>
      <c r="V18" s="63"/>
      <c r="W18" s="63"/>
      <c r="X18" s="63"/>
      <c r="Y18" s="63"/>
      <c r="Z18" s="63"/>
    </row>
    <row r="19" ht="22.5" customHeight="1">
      <c r="A19" s="87" t="str">
        <f>Bang_gia!B19&amp;" | "&amp;Bang_gia!C19</f>
        <v>Ức gà tiêu chanh | 200g</v>
      </c>
      <c r="B19" s="87" t="str">
        <f>Thuc_don!A7</f>
        <v>Ức gà tiêu chanh</v>
      </c>
      <c r="C19" s="85" t="s">
        <v>198</v>
      </c>
      <c r="D19" s="88">
        <f>Thuc_don!$J5</f>
        <v>48000</v>
      </c>
      <c r="E19" s="88">
        <f>Thuc_don!K7</f>
        <v>31053.53202</v>
      </c>
      <c r="F19" s="88">
        <f>Thuc_don!L7</f>
        <v>16946.46798</v>
      </c>
      <c r="G19" s="63"/>
      <c r="H19" s="63"/>
      <c r="I19" s="63"/>
      <c r="J19" s="63"/>
      <c r="K19" s="63"/>
      <c r="L19" s="63"/>
      <c r="M19" s="63"/>
      <c r="N19" s="63"/>
      <c r="O19" s="63"/>
      <c r="P19" s="63"/>
      <c r="Q19" s="63"/>
      <c r="R19" s="63"/>
      <c r="S19" s="63"/>
      <c r="T19" s="63"/>
      <c r="U19" s="63"/>
      <c r="V19" s="63"/>
      <c r="W19" s="63"/>
      <c r="X19" s="63"/>
      <c r="Y19" s="63"/>
      <c r="Z19" s="63"/>
    </row>
    <row r="20" ht="22.5" customHeight="1">
      <c r="A20" s="87" t="str">
        <f>Bang_gia!B20&amp;" | "&amp;Bang_gia!C20</f>
        <v>Cốt lết mè rang | 100g</v>
      </c>
      <c r="B20" s="87" t="str">
        <f>Thuc_don!A8</f>
        <v>Cốt lết mè rang</v>
      </c>
      <c r="C20" s="83" t="s">
        <v>192</v>
      </c>
      <c r="D20" s="84">
        <f>Thuc_don!$B8</f>
        <v>30000</v>
      </c>
      <c r="E20" s="84">
        <f>Thuc_don!$C8</f>
        <v>19700.07908</v>
      </c>
      <c r="F20" s="84">
        <f>Thuc_don!$D8</f>
        <v>10299.92092</v>
      </c>
      <c r="G20" s="63"/>
      <c r="H20" s="63"/>
      <c r="I20" s="63"/>
      <c r="J20" s="63"/>
      <c r="K20" s="63"/>
      <c r="L20" s="63"/>
      <c r="M20" s="63"/>
      <c r="N20" s="63"/>
      <c r="O20" s="63"/>
      <c r="P20" s="63"/>
      <c r="Q20" s="63"/>
      <c r="R20" s="63"/>
      <c r="S20" s="63"/>
      <c r="T20" s="63"/>
      <c r="U20" s="63"/>
      <c r="V20" s="63"/>
      <c r="W20" s="63"/>
      <c r="X20" s="63"/>
      <c r="Y20" s="63"/>
      <c r="Z20" s="63"/>
    </row>
    <row r="21" ht="22.5" customHeight="1">
      <c r="A21" s="87" t="str">
        <f>Bang_gia!B21&amp;" | "&amp;Bang_gia!C21</f>
        <v>Cốt lết mè rang | 150g</v>
      </c>
      <c r="B21" s="87" t="str">
        <f>Thuc_don!A8</f>
        <v>Cốt lết mè rang</v>
      </c>
      <c r="C21" s="85" t="s">
        <v>196</v>
      </c>
      <c r="D21" s="84">
        <f>Thuc_don!F8</f>
        <v>44000</v>
      </c>
      <c r="E21" s="84">
        <f>Thuc_don!G8</f>
        <v>29550.11862</v>
      </c>
      <c r="F21" s="84">
        <f>Thuc_don!H8</f>
        <v>14449.88138</v>
      </c>
      <c r="G21" s="63"/>
      <c r="H21" s="63"/>
      <c r="I21" s="63"/>
      <c r="J21" s="63"/>
      <c r="K21" s="63"/>
      <c r="L21" s="63"/>
      <c r="M21" s="63"/>
      <c r="N21" s="63"/>
      <c r="O21" s="63"/>
      <c r="P21" s="63"/>
      <c r="Q21" s="63"/>
      <c r="R21" s="63"/>
      <c r="S21" s="63"/>
      <c r="T21" s="63"/>
      <c r="U21" s="63"/>
      <c r="V21" s="63"/>
      <c r="W21" s="63"/>
      <c r="X21" s="63"/>
      <c r="Y21" s="63"/>
      <c r="Z21" s="63"/>
    </row>
    <row r="22" ht="22.5" customHeight="1">
      <c r="A22" s="87" t="str">
        <f>Bang_gia!B22&amp;" | "&amp;Bang_gia!C22</f>
        <v>Cốt lết mè rang | 200g</v>
      </c>
      <c r="B22" s="87" t="str">
        <f>Thuc_don!A8</f>
        <v>Cốt lết mè rang</v>
      </c>
      <c r="C22" s="85" t="s">
        <v>198</v>
      </c>
      <c r="D22" s="84">
        <f>Thuc_don!J8</f>
        <v>58000</v>
      </c>
      <c r="E22" s="84">
        <f>Thuc_don!K8</f>
        <v>39400.15816</v>
      </c>
      <c r="F22" s="84">
        <f>Thuc_don!L8</f>
        <v>18599.84184</v>
      </c>
      <c r="G22" s="63"/>
      <c r="H22" s="63"/>
      <c r="I22" s="63"/>
      <c r="J22" s="63"/>
      <c r="K22" s="63"/>
      <c r="L22" s="63"/>
      <c r="M22" s="63"/>
      <c r="N22" s="63"/>
      <c r="O22" s="63"/>
      <c r="P22" s="63"/>
      <c r="Q22" s="63"/>
      <c r="R22" s="63"/>
      <c r="S22" s="63"/>
      <c r="T22" s="63"/>
      <c r="U22" s="63"/>
      <c r="V22" s="63"/>
      <c r="W22" s="63"/>
      <c r="X22" s="63"/>
      <c r="Y22" s="63"/>
      <c r="Z22" s="63"/>
    </row>
    <row r="23" ht="22.5" customHeight="1">
      <c r="A23" s="87" t="str">
        <f>Bang_gia!B23&amp;" | "&amp;Bang_gia!C23</f>
        <v>Cốt lết gừng tỏi | 100g</v>
      </c>
      <c r="B23" s="87" t="str">
        <f>Thuc_don!A9</f>
        <v>Cốt lết gừng tỏi</v>
      </c>
      <c r="C23" s="83" t="s">
        <v>192</v>
      </c>
      <c r="D23" s="84">
        <f>Thuc_don!B9</f>
        <v>30000</v>
      </c>
      <c r="E23" s="84">
        <f>Thuc_don!C9</f>
        <v>19624.3381</v>
      </c>
      <c r="F23" s="84">
        <f>Thuc_don!D9</f>
        <v>10375.6619</v>
      </c>
      <c r="G23" s="63"/>
      <c r="H23" s="63"/>
      <c r="I23" s="63"/>
      <c r="J23" s="63"/>
      <c r="K23" s="63"/>
      <c r="L23" s="63"/>
      <c r="M23" s="63"/>
      <c r="N23" s="63"/>
      <c r="O23" s="63"/>
      <c r="P23" s="63"/>
      <c r="Q23" s="63"/>
      <c r="R23" s="63"/>
      <c r="S23" s="63"/>
      <c r="T23" s="63"/>
      <c r="U23" s="63"/>
      <c r="V23" s="63"/>
      <c r="W23" s="63"/>
      <c r="X23" s="63"/>
      <c r="Y23" s="63"/>
      <c r="Z23" s="63"/>
    </row>
    <row r="24" ht="22.5" customHeight="1">
      <c r="A24" s="87" t="str">
        <f>Bang_gia!B24&amp;" | "&amp;Bang_gia!C24</f>
        <v>Cốt lết gừng tỏi | 150g</v>
      </c>
      <c r="B24" s="87" t="str">
        <f>Thuc_don!A9</f>
        <v>Cốt lết gừng tỏi</v>
      </c>
      <c r="C24" s="85" t="s">
        <v>196</v>
      </c>
      <c r="D24" s="84">
        <f>Thuc_don!F9</f>
        <v>44000</v>
      </c>
      <c r="E24" s="84">
        <f>Thuc_don!G9</f>
        <v>29436.50714</v>
      </c>
      <c r="F24" s="84">
        <f>Thuc_don!H9</f>
        <v>14563.49286</v>
      </c>
      <c r="G24" s="63"/>
      <c r="H24" s="63"/>
      <c r="I24" s="63"/>
      <c r="J24" s="63"/>
      <c r="K24" s="63"/>
      <c r="L24" s="63"/>
      <c r="M24" s="63"/>
      <c r="N24" s="63"/>
      <c r="O24" s="63"/>
      <c r="P24" s="63"/>
      <c r="Q24" s="63"/>
      <c r="R24" s="63"/>
      <c r="S24" s="63"/>
      <c r="T24" s="63"/>
      <c r="U24" s="63"/>
      <c r="V24" s="63"/>
      <c r="W24" s="63"/>
      <c r="X24" s="63"/>
      <c r="Y24" s="63"/>
      <c r="Z24" s="63"/>
    </row>
    <row r="25" ht="22.5" customHeight="1">
      <c r="A25" s="87" t="str">
        <f>Bang_gia!B25&amp;" | "&amp;Bang_gia!C25</f>
        <v>Cốt lết gừng tỏi | 200g</v>
      </c>
      <c r="B25" s="87" t="str">
        <f>Thuc_don!A9</f>
        <v>Cốt lết gừng tỏi</v>
      </c>
      <c r="C25" s="85" t="s">
        <v>198</v>
      </c>
      <c r="D25" s="84">
        <f>Thuc_don!J9</f>
        <v>58000</v>
      </c>
      <c r="E25" s="84">
        <f>Thuc_don!K9</f>
        <v>39248.67619</v>
      </c>
      <c r="F25" s="84">
        <f>Thuc_don!L9</f>
        <v>18751.32381</v>
      </c>
      <c r="G25" s="63"/>
      <c r="H25" s="63"/>
      <c r="I25" s="63"/>
      <c r="J25" s="63"/>
      <c r="K25" s="63"/>
      <c r="L25" s="63"/>
      <c r="M25" s="63"/>
      <c r="N25" s="63"/>
      <c r="O25" s="63"/>
      <c r="P25" s="63"/>
      <c r="Q25" s="63"/>
      <c r="R25" s="63"/>
      <c r="S25" s="63"/>
      <c r="T25" s="63"/>
      <c r="U25" s="63"/>
      <c r="V25" s="63"/>
      <c r="W25" s="63"/>
      <c r="X25" s="63"/>
      <c r="Y25" s="63"/>
      <c r="Z25" s="63"/>
    </row>
    <row r="26" ht="22.5" customHeight="1">
      <c r="A26" s="87" t="str">
        <f>Bang_gia!B26&amp;" | "&amp;Bang_gia!C26</f>
        <v>Cốt lết ngũ vị | 100g</v>
      </c>
      <c r="B26" s="87" t="str">
        <f>Thuc_don!A10</f>
        <v>Cốt lết ngũ vị</v>
      </c>
      <c r="C26" s="83" t="s">
        <v>192</v>
      </c>
      <c r="D26" s="84">
        <f>Thuc_don!B10</f>
        <v>30000</v>
      </c>
      <c r="E26" s="84">
        <f>Thuc_don!C10</f>
        <v>19624.3381</v>
      </c>
      <c r="F26" s="84">
        <f>Thuc_don!D10</f>
        <v>10375.6619</v>
      </c>
      <c r="G26" s="63"/>
      <c r="H26" s="63"/>
      <c r="I26" s="63"/>
      <c r="J26" s="63"/>
      <c r="K26" s="63"/>
      <c r="L26" s="63"/>
      <c r="M26" s="63"/>
      <c r="N26" s="63"/>
      <c r="O26" s="63"/>
      <c r="P26" s="63"/>
      <c r="Q26" s="63"/>
      <c r="R26" s="63"/>
      <c r="S26" s="63"/>
      <c r="T26" s="63"/>
      <c r="U26" s="63"/>
      <c r="V26" s="63"/>
      <c r="W26" s="63"/>
      <c r="X26" s="63"/>
      <c r="Y26" s="63"/>
      <c r="Z26" s="63"/>
    </row>
    <row r="27" ht="22.5" customHeight="1">
      <c r="A27" s="87" t="str">
        <f>Bang_gia!B27&amp;" | "&amp;Bang_gia!C27</f>
        <v>Cốt lết ngũ vị | 150g</v>
      </c>
      <c r="B27" s="87" t="str">
        <f>Thuc_don!A10</f>
        <v>Cốt lết ngũ vị</v>
      </c>
      <c r="C27" s="85" t="s">
        <v>196</v>
      </c>
      <c r="D27" s="84">
        <f>Thuc_don!F10</f>
        <v>44000</v>
      </c>
      <c r="E27" s="84">
        <f>Thuc_don!G10</f>
        <v>29436.50714</v>
      </c>
      <c r="F27" s="84">
        <f>Thuc_don!H10</f>
        <v>14563.49286</v>
      </c>
      <c r="G27" s="63"/>
      <c r="H27" s="63"/>
      <c r="I27" s="63"/>
      <c r="J27" s="63"/>
      <c r="K27" s="63"/>
      <c r="L27" s="63"/>
      <c r="M27" s="63"/>
      <c r="N27" s="63"/>
      <c r="O27" s="63"/>
      <c r="P27" s="63"/>
      <c r="Q27" s="63"/>
      <c r="R27" s="63"/>
      <c r="S27" s="63"/>
      <c r="T27" s="63"/>
      <c r="U27" s="63"/>
      <c r="V27" s="63"/>
      <c r="W27" s="63"/>
      <c r="X27" s="63"/>
      <c r="Y27" s="63"/>
      <c r="Z27" s="63"/>
    </row>
    <row r="28" ht="22.5" customHeight="1">
      <c r="A28" s="87" t="str">
        <f>Bang_gia!B28&amp;" | "&amp;Bang_gia!C28</f>
        <v>Cốt lết ngũ vị | 200g</v>
      </c>
      <c r="B28" s="87" t="str">
        <f>Thuc_don!A10</f>
        <v>Cốt lết ngũ vị</v>
      </c>
      <c r="C28" s="85" t="s">
        <v>198</v>
      </c>
      <c r="D28" s="84">
        <f>Thuc_don!J10</f>
        <v>58000</v>
      </c>
      <c r="E28" s="84">
        <f>Thuc_don!K10</f>
        <v>39248.67619</v>
      </c>
      <c r="F28" s="84">
        <f>Thuc_don!L10</f>
        <v>18751.32381</v>
      </c>
      <c r="G28" s="63"/>
      <c r="H28" s="63"/>
      <c r="I28" s="63"/>
      <c r="J28" s="63"/>
      <c r="K28" s="63"/>
      <c r="L28" s="63"/>
      <c r="M28" s="63"/>
      <c r="N28" s="63"/>
      <c r="O28" s="63"/>
      <c r="P28" s="63"/>
      <c r="Q28" s="63"/>
      <c r="R28" s="63"/>
      <c r="S28" s="63"/>
      <c r="T28" s="63"/>
      <c r="U28" s="63"/>
      <c r="V28" s="63"/>
      <c r="W28" s="63"/>
      <c r="X28" s="63"/>
      <c r="Y28" s="63"/>
      <c r="Z28" s="63"/>
    </row>
    <row r="29" ht="22.5" customHeight="1">
      <c r="A29" s="87" t="str">
        <f>Bang_gia!B29&amp;" | "&amp;Bang_gia!C29</f>
        <v>Nạ̣c heo tây bắc | 100g</v>
      </c>
      <c r="B29" s="87" t="str">
        <f>Thuc_don!A11</f>
        <v>Nạ̣c heo tây bắc</v>
      </c>
      <c r="C29" s="83" t="s">
        <v>192</v>
      </c>
      <c r="D29" s="84">
        <f>Thuc_don!B11</f>
        <v>30000</v>
      </c>
      <c r="E29" s="84">
        <f>Thuc_don!C11</f>
        <v>20440.40867</v>
      </c>
      <c r="F29" s="84">
        <f>Thuc_don!D11</f>
        <v>9559.591335</v>
      </c>
      <c r="G29" s="63"/>
      <c r="H29" s="63"/>
      <c r="I29" s="63"/>
      <c r="J29" s="63"/>
      <c r="K29" s="63"/>
      <c r="L29" s="63"/>
      <c r="M29" s="63"/>
      <c r="N29" s="63"/>
      <c r="O29" s="63"/>
      <c r="P29" s="63"/>
      <c r="Q29" s="63"/>
      <c r="R29" s="63"/>
      <c r="S29" s="63"/>
      <c r="T29" s="63"/>
      <c r="U29" s="63"/>
      <c r="V29" s="63"/>
      <c r="W29" s="63"/>
      <c r="X29" s="63"/>
      <c r="Y29" s="63"/>
      <c r="Z29" s="63"/>
    </row>
    <row r="30" ht="22.5" customHeight="1">
      <c r="A30" s="87" t="str">
        <f>Bang_gia!B30&amp;" | "&amp;Bang_gia!C30</f>
        <v>Nạ̣c heo tây bắc | 150g</v>
      </c>
      <c r="B30" s="87" t="str">
        <f>Thuc_don!A11</f>
        <v>Nạ̣c heo tây bắc</v>
      </c>
      <c r="C30" s="85" t="s">
        <v>196</v>
      </c>
      <c r="D30" s="89">
        <f>Thuc_don!F11</f>
        <v>44000</v>
      </c>
      <c r="E30" s="89">
        <f>Thuc_don!G11</f>
        <v>30660.613</v>
      </c>
      <c r="F30" s="89">
        <f>Thuc_don!H11</f>
        <v>13339.387</v>
      </c>
      <c r="G30" s="63"/>
      <c r="H30" s="63"/>
      <c r="I30" s="63"/>
      <c r="J30" s="63"/>
      <c r="K30" s="63"/>
      <c r="L30" s="63"/>
      <c r="M30" s="63"/>
      <c r="N30" s="63"/>
      <c r="O30" s="63"/>
      <c r="P30" s="63"/>
      <c r="Q30" s="63"/>
      <c r="R30" s="63"/>
      <c r="S30" s="63"/>
      <c r="T30" s="63"/>
      <c r="U30" s="63"/>
      <c r="V30" s="63"/>
      <c r="W30" s="63"/>
      <c r="X30" s="63"/>
      <c r="Y30" s="63"/>
      <c r="Z30" s="63"/>
    </row>
    <row r="31" ht="22.5" customHeight="1">
      <c r="A31" s="87" t="str">
        <f>Bang_gia!B31&amp;" | "&amp;Bang_gia!C31</f>
        <v>Nạ̣c heo tây bắc | 200g</v>
      </c>
      <c r="B31" s="87" t="str">
        <f>Thuc_don!A11</f>
        <v>Nạ̣c heo tây bắc</v>
      </c>
      <c r="C31" s="85" t="s">
        <v>198</v>
      </c>
      <c r="D31" s="84">
        <f>Thuc_don!J11</f>
        <v>58000</v>
      </c>
      <c r="E31" s="84">
        <f>Thuc_don!K11</f>
        <v>40880.81733</v>
      </c>
      <c r="F31" s="84">
        <f>Thuc_don!L11</f>
        <v>17119.18267</v>
      </c>
      <c r="G31" s="63"/>
      <c r="H31" s="63"/>
      <c r="I31" s="63"/>
      <c r="J31" s="63"/>
      <c r="K31" s="63"/>
      <c r="L31" s="63"/>
      <c r="M31" s="63"/>
      <c r="N31" s="63"/>
      <c r="O31" s="63"/>
      <c r="P31" s="63"/>
      <c r="Q31" s="63"/>
      <c r="R31" s="63"/>
      <c r="S31" s="63"/>
      <c r="T31" s="63"/>
      <c r="U31" s="63"/>
      <c r="V31" s="63"/>
      <c r="W31" s="63"/>
      <c r="X31" s="63"/>
      <c r="Y31" s="63"/>
      <c r="Z31" s="63"/>
    </row>
    <row r="32" ht="22.5" customHeight="1">
      <c r="A32" s="87" t="str">
        <f>Bang_gia!B32&amp;" | "&amp;Bang_gia!C32</f>
        <v>Nạc heo sả nghệ | 100g</v>
      </c>
      <c r="B32" s="87" t="str">
        <f>Thuc_don!A12</f>
        <v>Nạc heo sả nghệ</v>
      </c>
      <c r="C32" s="83" t="s">
        <v>192</v>
      </c>
      <c r="D32" s="84">
        <f>Thuc_don!B12</f>
        <v>30000</v>
      </c>
      <c r="E32" s="84">
        <f>Thuc_don!C12</f>
        <v>18460.89583</v>
      </c>
      <c r="F32" s="84">
        <f>Thuc_don!D12</f>
        <v>11539.10417</v>
      </c>
      <c r="G32" s="63"/>
      <c r="H32" s="63"/>
      <c r="I32" s="63"/>
      <c r="J32" s="63"/>
      <c r="K32" s="63"/>
      <c r="L32" s="63"/>
      <c r="M32" s="63"/>
      <c r="N32" s="63"/>
      <c r="O32" s="63"/>
      <c r="P32" s="63"/>
      <c r="Q32" s="63"/>
      <c r="R32" s="63"/>
      <c r="S32" s="63"/>
      <c r="T32" s="63"/>
      <c r="U32" s="63"/>
      <c r="V32" s="63"/>
      <c r="W32" s="63"/>
      <c r="X32" s="63"/>
      <c r="Y32" s="63"/>
      <c r="Z32" s="63"/>
    </row>
    <row r="33" ht="22.5" customHeight="1">
      <c r="A33" s="87" t="str">
        <f>Bang_gia!B33&amp;" | "&amp;Bang_gia!C33</f>
        <v>Nạc heo sả nghệ | 150g</v>
      </c>
      <c r="B33" s="87" t="str">
        <f>Thuc_don!A12</f>
        <v>Nạc heo sả nghệ</v>
      </c>
      <c r="C33" s="85" t="s">
        <v>196</v>
      </c>
      <c r="D33" s="84">
        <f>Thuc_don!F12</f>
        <v>44000</v>
      </c>
      <c r="E33" s="84">
        <f>Thuc_don!G12</f>
        <v>27691.34375</v>
      </c>
      <c r="F33" s="84">
        <f>Thuc_don!H12</f>
        <v>16308.65625</v>
      </c>
      <c r="G33" s="63"/>
      <c r="H33" s="63"/>
      <c r="I33" s="63"/>
      <c r="J33" s="63"/>
      <c r="K33" s="63"/>
      <c r="L33" s="63"/>
      <c r="M33" s="63"/>
      <c r="N33" s="63"/>
      <c r="O33" s="63"/>
      <c r="P33" s="63"/>
      <c r="Q33" s="63"/>
      <c r="R33" s="63"/>
      <c r="S33" s="63"/>
      <c r="T33" s="63"/>
      <c r="U33" s="63"/>
      <c r="V33" s="63"/>
      <c r="W33" s="63"/>
      <c r="X33" s="63"/>
      <c r="Y33" s="63"/>
      <c r="Z33" s="63"/>
    </row>
    <row r="34" ht="22.5" customHeight="1">
      <c r="A34" s="87" t="str">
        <f>Bang_gia!B34&amp;" | "&amp;Bang_gia!C34</f>
        <v>Nạc heo sả nghệ | 200g</v>
      </c>
      <c r="B34" s="87" t="str">
        <f>Thuc_don!A12</f>
        <v>Nạc heo sả nghệ</v>
      </c>
      <c r="C34" s="85" t="s">
        <v>198</v>
      </c>
      <c r="D34" s="84">
        <f>Thuc_don!J12</f>
        <v>58000</v>
      </c>
      <c r="E34" s="84">
        <f>Thuc_don!K12</f>
        <v>36921.79167</v>
      </c>
      <c r="F34" s="84">
        <f>Thuc_don!L12</f>
        <v>21078.20833</v>
      </c>
      <c r="G34" s="63"/>
      <c r="H34" s="63"/>
      <c r="I34" s="63"/>
      <c r="J34" s="63"/>
      <c r="K34" s="63"/>
      <c r="L34" s="63"/>
      <c r="M34" s="63"/>
      <c r="N34" s="63"/>
      <c r="O34" s="63"/>
      <c r="P34" s="63"/>
      <c r="Q34" s="63"/>
      <c r="R34" s="63"/>
      <c r="S34" s="63"/>
      <c r="T34" s="63"/>
      <c r="U34" s="63"/>
      <c r="V34" s="63"/>
      <c r="W34" s="63"/>
      <c r="X34" s="63"/>
      <c r="Y34" s="63"/>
      <c r="Z34" s="63"/>
    </row>
    <row r="35" ht="22.5" customHeight="1">
      <c r="A35" s="87" t="str">
        <f>Bang_gia!B35&amp;" | "&amp;Bang_gia!C35</f>
        <v>Nạ̣c heo ngũ vị | 100g</v>
      </c>
      <c r="B35" s="87" t="str">
        <f>Thuc_don!A13</f>
        <v>Nạ̣c heo ngũ vị</v>
      </c>
      <c r="C35" s="83" t="s">
        <v>192</v>
      </c>
      <c r="D35" s="84">
        <f>Thuc_don!B13</f>
        <v>30000</v>
      </c>
      <c r="E35" s="84">
        <f>Thuc_don!C13</f>
        <v>20153.89388</v>
      </c>
      <c r="F35" s="84">
        <f>Thuc_don!D13</f>
        <v>9846.106122</v>
      </c>
      <c r="G35" s="63"/>
      <c r="H35" s="63"/>
      <c r="I35" s="63"/>
      <c r="J35" s="63"/>
      <c r="K35" s="63"/>
      <c r="L35" s="63"/>
      <c r="M35" s="63"/>
      <c r="N35" s="63"/>
      <c r="O35" s="63"/>
      <c r="P35" s="63"/>
      <c r="Q35" s="63"/>
      <c r="R35" s="63"/>
      <c r="S35" s="63"/>
      <c r="T35" s="63"/>
      <c r="U35" s="63"/>
      <c r="V35" s="63"/>
      <c r="W35" s="63"/>
      <c r="X35" s="63"/>
      <c r="Y35" s="63"/>
      <c r="Z35" s="63"/>
    </row>
    <row r="36" ht="22.5" customHeight="1">
      <c r="A36" s="87" t="str">
        <f>Bang_gia!B36&amp;" | "&amp;Bang_gia!C36</f>
        <v>Nạ̣c heo ngũ vị | 150g</v>
      </c>
      <c r="B36" s="87" t="str">
        <f>Thuc_don!A13</f>
        <v>Nạ̣c heo ngũ vị</v>
      </c>
      <c r="C36" s="85" t="s">
        <v>196</v>
      </c>
      <c r="D36" s="84">
        <f>Thuc_don!F13</f>
        <v>44000</v>
      </c>
      <c r="E36" s="84">
        <f>Thuc_don!G13</f>
        <v>30230.84082</v>
      </c>
      <c r="F36" s="84">
        <f>Thuc_don!H13</f>
        <v>13769.15918</v>
      </c>
      <c r="G36" s="63"/>
      <c r="H36" s="63"/>
      <c r="I36" s="63"/>
      <c r="J36" s="63"/>
      <c r="K36" s="63"/>
      <c r="L36" s="63"/>
      <c r="M36" s="63"/>
      <c r="N36" s="63"/>
      <c r="O36" s="63"/>
      <c r="P36" s="63"/>
      <c r="Q36" s="63"/>
      <c r="R36" s="63"/>
      <c r="S36" s="63"/>
      <c r="T36" s="63"/>
      <c r="U36" s="63"/>
      <c r="V36" s="63"/>
      <c r="W36" s="63"/>
      <c r="X36" s="63"/>
      <c r="Y36" s="63"/>
      <c r="Z36" s="63"/>
    </row>
    <row r="37" ht="22.5" customHeight="1">
      <c r="A37" s="87" t="str">
        <f>Bang_gia!B37&amp;" | "&amp;Bang_gia!C37</f>
        <v>Nạ̣c heo ngũ vị | 200g</v>
      </c>
      <c r="B37" s="87" t="str">
        <f>Thuc_don!A13</f>
        <v>Nạ̣c heo ngũ vị</v>
      </c>
      <c r="C37" s="85" t="s">
        <v>198</v>
      </c>
      <c r="D37" s="84">
        <f>Thuc_don!J13</f>
        <v>58000</v>
      </c>
      <c r="E37" s="84">
        <f>Thuc_don!K13</f>
        <v>40307.78776</v>
      </c>
      <c r="F37" s="84">
        <f>Thuc_don!L13</f>
        <v>17692.21224</v>
      </c>
      <c r="G37" s="63"/>
      <c r="H37" s="63"/>
      <c r="I37" s="63"/>
      <c r="J37" s="63"/>
      <c r="K37" s="63"/>
      <c r="L37" s="63"/>
      <c r="M37" s="63"/>
      <c r="N37" s="63"/>
      <c r="O37" s="63"/>
      <c r="P37" s="63"/>
      <c r="Q37" s="63"/>
      <c r="R37" s="63"/>
      <c r="S37" s="63"/>
      <c r="T37" s="63"/>
      <c r="U37" s="63"/>
      <c r="V37" s="63"/>
      <c r="W37" s="63"/>
      <c r="X37" s="63"/>
      <c r="Y37" s="63"/>
      <c r="Z37" s="63"/>
    </row>
    <row r="38" ht="22.5" customHeight="1">
      <c r="A38" s="87" t="str">
        <f>Bang_gia!B38&amp;" | "&amp;Bang_gia!C38</f>
        <v>Thăn bò ngũ vị | 100g</v>
      </c>
      <c r="B38" s="87" t="str">
        <f>Thuc_don!A14</f>
        <v>Thăn bò ngũ vị</v>
      </c>
      <c r="C38" s="83" t="s">
        <v>192</v>
      </c>
      <c r="D38" s="84">
        <f>Thuc_don!B14</f>
        <v>59000</v>
      </c>
      <c r="E38" s="84">
        <f>Thuc_don!C14</f>
        <v>38940.40867</v>
      </c>
      <c r="F38" s="84">
        <f>Thuc_don!D14</f>
        <v>20059.59133</v>
      </c>
      <c r="G38" s="63"/>
      <c r="H38" s="63"/>
      <c r="I38" s="63"/>
      <c r="J38" s="63"/>
      <c r="K38" s="63"/>
      <c r="L38" s="63"/>
      <c r="M38" s="63"/>
      <c r="N38" s="63"/>
      <c r="O38" s="63"/>
      <c r="P38" s="63"/>
      <c r="Q38" s="63"/>
      <c r="R38" s="63"/>
      <c r="S38" s="63"/>
      <c r="T38" s="63"/>
      <c r="U38" s="63"/>
      <c r="V38" s="63"/>
      <c r="W38" s="63"/>
      <c r="X38" s="63"/>
      <c r="Y38" s="63"/>
      <c r="Z38" s="63"/>
    </row>
    <row r="39" ht="22.5" customHeight="1">
      <c r="A39" s="87" t="str">
        <f>Bang_gia!B39&amp;" | "&amp;Bang_gia!C39</f>
        <v>Thăn bò ngũ vị | 150g</v>
      </c>
      <c r="B39" s="87" t="str">
        <f>Thuc_don!A14</f>
        <v>Thăn bò ngũ vị</v>
      </c>
      <c r="C39" s="85" t="s">
        <v>196</v>
      </c>
      <c r="D39" s="84">
        <f>Thuc_don!F14</f>
        <v>87000</v>
      </c>
      <c r="E39" s="84">
        <f>Thuc_don!G14</f>
        <v>58410.613</v>
      </c>
      <c r="F39" s="84">
        <f>Thuc_don!H14</f>
        <v>28589.387</v>
      </c>
      <c r="G39" s="63"/>
      <c r="H39" s="63"/>
      <c r="I39" s="63"/>
      <c r="J39" s="63"/>
      <c r="K39" s="63"/>
      <c r="L39" s="63"/>
      <c r="M39" s="63"/>
      <c r="N39" s="63"/>
      <c r="O39" s="63"/>
      <c r="P39" s="63"/>
      <c r="Q39" s="63"/>
      <c r="R39" s="63"/>
      <c r="S39" s="63"/>
      <c r="T39" s="63"/>
      <c r="U39" s="63"/>
      <c r="V39" s="63"/>
      <c r="W39" s="63"/>
      <c r="X39" s="63"/>
      <c r="Y39" s="63"/>
      <c r="Z39" s="63"/>
    </row>
    <row r="40" ht="22.5" customHeight="1">
      <c r="A40" s="87" t="str">
        <f>Bang_gia!B40&amp;" | "&amp;Bang_gia!C40</f>
        <v>Thăn bò ngũ vị | 200g</v>
      </c>
      <c r="B40" s="87" t="str">
        <f>Thuc_don!A14</f>
        <v>Thăn bò ngũ vị</v>
      </c>
      <c r="C40" s="85" t="s">
        <v>198</v>
      </c>
      <c r="D40" s="84">
        <f>Thuc_don!J14</f>
        <v>116000</v>
      </c>
      <c r="E40" s="84">
        <f>Thuc_don!K14</f>
        <v>77880.81733</v>
      </c>
      <c r="F40" s="84">
        <f>Thuc_don!L14</f>
        <v>38119.18267</v>
      </c>
      <c r="G40" s="63"/>
      <c r="H40" s="63"/>
      <c r="I40" s="63"/>
      <c r="J40" s="63"/>
      <c r="K40" s="63"/>
      <c r="L40" s="63"/>
      <c r="M40" s="63"/>
      <c r="N40" s="63"/>
      <c r="O40" s="63"/>
      <c r="P40" s="63"/>
      <c r="Q40" s="63"/>
      <c r="R40" s="63"/>
      <c r="S40" s="63"/>
      <c r="T40" s="63"/>
      <c r="U40" s="63"/>
      <c r="V40" s="63"/>
      <c r="W40" s="63"/>
      <c r="X40" s="63"/>
      <c r="Y40" s="63"/>
      <c r="Z40" s="63"/>
    </row>
    <row r="41" ht="22.5" customHeight="1">
      <c r="A41" s="87" t="str">
        <f>Bang_gia!B41&amp;" | "&amp;Bang_gia!C41</f>
        <v>Thăn bò tây bắc | 100g</v>
      </c>
      <c r="B41" s="87" t="str">
        <f>Thuc_don!A15</f>
        <v>Thăn bò tây bắc</v>
      </c>
      <c r="C41" s="83" t="s">
        <v>192</v>
      </c>
      <c r="D41" s="84">
        <f>Thuc_don!B15</f>
        <v>59000</v>
      </c>
      <c r="E41" s="84">
        <f>Thuc_don!C15</f>
        <v>38940.40867</v>
      </c>
      <c r="F41" s="84">
        <f>Thuc_don!D15</f>
        <v>20059.59133</v>
      </c>
      <c r="G41" s="63"/>
      <c r="H41" s="63"/>
      <c r="I41" s="63"/>
      <c r="J41" s="63"/>
      <c r="K41" s="63"/>
      <c r="L41" s="63"/>
      <c r="M41" s="63"/>
      <c r="N41" s="63"/>
      <c r="O41" s="63"/>
      <c r="P41" s="63"/>
      <c r="Q41" s="63"/>
      <c r="R41" s="63"/>
      <c r="S41" s="63"/>
      <c r="T41" s="63"/>
      <c r="U41" s="63"/>
      <c r="V41" s="63"/>
      <c r="W41" s="63"/>
      <c r="X41" s="63"/>
      <c r="Y41" s="63"/>
      <c r="Z41" s="63"/>
    </row>
    <row r="42" ht="22.5" customHeight="1">
      <c r="A42" s="87" t="str">
        <f>Bang_gia!B42&amp;" | "&amp;Bang_gia!C42</f>
        <v>Thăn bò tây bắc | 150g</v>
      </c>
      <c r="B42" s="87" t="str">
        <f>Thuc_don!A15</f>
        <v>Thăn bò tây bắc</v>
      </c>
      <c r="C42" s="85" t="s">
        <v>196</v>
      </c>
      <c r="D42" s="89">
        <f>Thuc_don!F15</f>
        <v>87000</v>
      </c>
      <c r="E42" s="89">
        <f>Thuc_don!G15</f>
        <v>58410.613</v>
      </c>
      <c r="F42" s="89">
        <f>Thuc_don!H15</f>
        <v>28589.387</v>
      </c>
      <c r="G42" s="63"/>
      <c r="H42" s="63"/>
      <c r="I42" s="63"/>
      <c r="J42" s="63"/>
      <c r="K42" s="63"/>
      <c r="L42" s="63"/>
      <c r="M42" s="63"/>
      <c r="N42" s="63"/>
      <c r="O42" s="63"/>
      <c r="P42" s="63"/>
      <c r="Q42" s="63"/>
      <c r="R42" s="63"/>
      <c r="S42" s="63"/>
      <c r="T42" s="63"/>
      <c r="U42" s="63"/>
      <c r="V42" s="63"/>
      <c r="W42" s="63"/>
      <c r="X42" s="63"/>
      <c r="Y42" s="63"/>
      <c r="Z42" s="63"/>
    </row>
    <row r="43" ht="22.5" customHeight="1">
      <c r="A43" s="87" t="str">
        <f>Bang_gia!B43&amp;" | "&amp;Bang_gia!C43</f>
        <v>Thăn bò tây bắc | 200g</v>
      </c>
      <c r="B43" s="87" t="str">
        <f>Thuc_don!A15</f>
        <v>Thăn bò tây bắc</v>
      </c>
      <c r="C43" s="85" t="s">
        <v>198</v>
      </c>
      <c r="D43" s="84">
        <f>Thuc_don!J15</f>
        <v>116000</v>
      </c>
      <c r="E43" s="84">
        <f>Thuc_don!K15</f>
        <v>77880.81733</v>
      </c>
      <c r="F43" s="84">
        <f>Thuc_don!L15</f>
        <v>38119.18267</v>
      </c>
      <c r="G43" s="63"/>
      <c r="H43" s="63"/>
      <c r="I43" s="63"/>
      <c r="J43" s="63"/>
      <c r="K43" s="63"/>
      <c r="L43" s="63"/>
      <c r="M43" s="63"/>
      <c r="N43" s="63"/>
      <c r="O43" s="63"/>
      <c r="P43" s="63"/>
      <c r="Q43" s="63"/>
      <c r="R43" s="63"/>
      <c r="S43" s="63"/>
      <c r="T43" s="63"/>
      <c r="U43" s="63"/>
      <c r="V43" s="63"/>
      <c r="W43" s="63"/>
      <c r="X43" s="63"/>
      <c r="Y43" s="63"/>
      <c r="Z43" s="63"/>
    </row>
    <row r="44" ht="22.5" customHeight="1">
      <c r="A44" s="87" t="str">
        <f>Bang_gia!B44&amp;" | "&amp;Bang_gia!C44</f>
        <v>Thăn bò̀ cajun | 100g</v>
      </c>
      <c r="B44" s="87" t="str">
        <f>Thuc_don!A16</f>
        <v>Thăn bò̀ cajun</v>
      </c>
      <c r="C44" s="83" t="s">
        <v>192</v>
      </c>
      <c r="D44" s="84">
        <f>Thuc_don!B16</f>
        <v>59000</v>
      </c>
      <c r="E44" s="84">
        <f>Thuc_don!C16</f>
        <v>38908.79602</v>
      </c>
      <c r="F44" s="84">
        <f>Thuc_don!D16</f>
        <v>20091.20398</v>
      </c>
      <c r="G44" s="63"/>
      <c r="H44" s="63"/>
      <c r="I44" s="63"/>
      <c r="J44" s="63"/>
      <c r="K44" s="63"/>
      <c r="L44" s="63"/>
      <c r="M44" s="63"/>
      <c r="N44" s="63"/>
      <c r="O44" s="63"/>
      <c r="P44" s="63"/>
      <c r="Q44" s="63"/>
      <c r="R44" s="63"/>
      <c r="S44" s="63"/>
      <c r="T44" s="63"/>
      <c r="U44" s="63"/>
      <c r="V44" s="63"/>
      <c r="W44" s="63"/>
      <c r="X44" s="63"/>
      <c r="Y44" s="63"/>
      <c r="Z44" s="63"/>
    </row>
    <row r="45" ht="22.5" customHeight="1">
      <c r="A45" s="87" t="str">
        <f>Bang_gia!B45&amp;" | "&amp;Bang_gia!C45</f>
        <v>Thăn bò̀ cajun | 150g</v>
      </c>
      <c r="B45" s="87" t="str">
        <f>Thuc_don!A16</f>
        <v>Thăn bò̀ cajun</v>
      </c>
      <c r="C45" s="85" t="s">
        <v>196</v>
      </c>
      <c r="D45" s="84">
        <f>Thuc_don!F16</f>
        <v>87000</v>
      </c>
      <c r="E45" s="84">
        <f>Thuc_don!G16</f>
        <v>58363.19402</v>
      </c>
      <c r="F45" s="84">
        <f>Thuc_don!H16</f>
        <v>28636.80598</v>
      </c>
      <c r="G45" s="63"/>
      <c r="H45" s="63"/>
      <c r="I45" s="63"/>
      <c r="J45" s="63"/>
      <c r="K45" s="63"/>
      <c r="L45" s="63"/>
      <c r="M45" s="63"/>
      <c r="N45" s="63"/>
      <c r="O45" s="63"/>
      <c r="P45" s="63"/>
      <c r="Q45" s="63"/>
      <c r="R45" s="63"/>
      <c r="S45" s="63"/>
      <c r="T45" s="63"/>
      <c r="U45" s="63"/>
      <c r="V45" s="63"/>
      <c r="W45" s="63"/>
      <c r="X45" s="63"/>
      <c r="Y45" s="63"/>
      <c r="Z45" s="63"/>
    </row>
    <row r="46" ht="22.5" customHeight="1">
      <c r="A46" s="87" t="str">
        <f>Bang_gia!B46&amp;" | "&amp;Bang_gia!C46</f>
        <v>Thăn bò̀ cajun | 200g</v>
      </c>
      <c r="B46" s="87" t="str">
        <f>Thuc_don!A16</f>
        <v>Thăn bò̀ cajun</v>
      </c>
      <c r="C46" s="85" t="s">
        <v>198</v>
      </c>
      <c r="D46" s="84">
        <f>Thuc_don!J16</f>
        <v>116000</v>
      </c>
      <c r="E46" s="84">
        <f>Thuc_don!K16</f>
        <v>77817.59203</v>
      </c>
      <c r="F46" s="84">
        <f>Thuc_don!L16</f>
        <v>38182.40797</v>
      </c>
      <c r="G46" s="63"/>
      <c r="H46" s="63"/>
      <c r="I46" s="63"/>
      <c r="J46" s="63"/>
      <c r="K46" s="63"/>
      <c r="L46" s="63"/>
      <c r="M46" s="63"/>
      <c r="N46" s="63"/>
      <c r="O46" s="63"/>
      <c r="P46" s="63"/>
      <c r="Q46" s="63"/>
      <c r="R46" s="63"/>
      <c r="S46" s="63"/>
      <c r="T46" s="63"/>
      <c r="U46" s="63"/>
      <c r="V46" s="63"/>
      <c r="W46" s="63"/>
      <c r="X46" s="63"/>
      <c r="Y46" s="63"/>
      <c r="Z46" s="63"/>
    </row>
    <row r="47" ht="22.5" customHeight="1">
      <c r="A47" s="87" t="str">
        <f>Bang_gia!B47&amp;" | "&amp;Bang_gia!C47</f>
        <v>Tôm gừng tỏi | 100g</v>
      </c>
      <c r="B47" s="87" t="str">
        <f>Thuc_don!A17</f>
        <v>Tôm gừng tỏi</v>
      </c>
      <c r="C47" s="83" t="s">
        <v>192</v>
      </c>
      <c r="D47" s="84">
        <f>Thuc_don!B17</f>
        <v>59000</v>
      </c>
      <c r="E47" s="84">
        <f>Thuc_don!C17</f>
        <v>45192.3381</v>
      </c>
      <c r="F47" s="84">
        <f>Thuc_don!D17</f>
        <v>13807.6619</v>
      </c>
      <c r="G47" s="63"/>
      <c r="H47" s="63"/>
      <c r="I47" s="63"/>
      <c r="J47" s="63"/>
      <c r="K47" s="63"/>
      <c r="L47" s="63"/>
      <c r="M47" s="63"/>
      <c r="N47" s="63"/>
      <c r="O47" s="63"/>
      <c r="P47" s="63"/>
      <c r="Q47" s="63"/>
      <c r="R47" s="63"/>
      <c r="S47" s="63"/>
      <c r="T47" s="63"/>
      <c r="U47" s="63"/>
      <c r="V47" s="63"/>
      <c r="W47" s="63"/>
      <c r="X47" s="63"/>
      <c r="Y47" s="63"/>
      <c r="Z47" s="63"/>
    </row>
    <row r="48" ht="22.5" customHeight="1">
      <c r="A48" s="87" t="str">
        <f>Bang_gia!B48&amp;" | "&amp;Bang_gia!C48</f>
        <v>Tôm gừng tỏi | 150g</v>
      </c>
      <c r="B48" s="87" t="str">
        <f>Thuc_don!A17</f>
        <v>Tôm gừng tỏi</v>
      </c>
      <c r="C48" s="85" t="s">
        <v>196</v>
      </c>
      <c r="D48" s="84">
        <f>Thuc_don!F17</f>
        <v>86000</v>
      </c>
      <c r="E48" s="84">
        <f>Thuc_don!G17</f>
        <v>67788.50714</v>
      </c>
      <c r="F48" s="84">
        <f>Thuc_don!H17</f>
        <v>18211.49286</v>
      </c>
      <c r="G48" s="63"/>
      <c r="H48" s="63"/>
      <c r="I48" s="63"/>
      <c r="J48" s="63"/>
      <c r="K48" s="63"/>
      <c r="L48" s="63"/>
      <c r="M48" s="63"/>
      <c r="N48" s="63"/>
      <c r="O48" s="63"/>
      <c r="P48" s="63"/>
      <c r="Q48" s="63"/>
      <c r="R48" s="63"/>
      <c r="S48" s="63"/>
      <c r="T48" s="63"/>
      <c r="U48" s="63"/>
      <c r="V48" s="63"/>
      <c r="W48" s="63"/>
      <c r="X48" s="63"/>
      <c r="Y48" s="63"/>
      <c r="Z48" s="63"/>
    </row>
    <row r="49" ht="22.5" customHeight="1">
      <c r="A49" s="87" t="str">
        <f>Bang_gia!B49&amp;" | "&amp;Bang_gia!C49</f>
        <v>Tôm gừng tỏi | 200g</v>
      </c>
      <c r="B49" s="87" t="str">
        <f>Thuc_don!A17</f>
        <v>Tôm gừng tỏi</v>
      </c>
      <c r="C49" s="85" t="s">
        <v>198</v>
      </c>
      <c r="D49" s="84">
        <f>Thuc_don!J17</f>
        <v>115000</v>
      </c>
      <c r="E49" s="84">
        <f>Thuc_don!K17</f>
        <v>90384.67619</v>
      </c>
      <c r="F49" s="84">
        <f>Thuc_don!L17</f>
        <v>24615.32381</v>
      </c>
      <c r="G49" s="63"/>
      <c r="H49" s="63"/>
      <c r="I49" s="63"/>
      <c r="J49" s="63"/>
      <c r="K49" s="63"/>
      <c r="L49" s="63"/>
      <c r="M49" s="63"/>
      <c r="N49" s="63"/>
      <c r="O49" s="63"/>
      <c r="P49" s="63"/>
      <c r="Q49" s="63"/>
      <c r="R49" s="63"/>
      <c r="S49" s="63"/>
      <c r="T49" s="63"/>
      <c r="U49" s="63"/>
      <c r="V49" s="63"/>
      <c r="W49" s="63"/>
      <c r="X49" s="63"/>
      <c r="Y49" s="63"/>
      <c r="Z49" s="63"/>
    </row>
    <row r="50" ht="22.5" customHeight="1">
      <c r="A50" s="87" t="str">
        <f>Bang_gia!B50&amp;" | "&amp;Bang_gia!C50</f>
        <v>Tôm cajun | 100g</v>
      </c>
      <c r="B50" s="87" t="str">
        <f>Thuc_don!A18</f>
        <v>Tôm cajun</v>
      </c>
      <c r="C50" s="83" t="s">
        <v>192</v>
      </c>
      <c r="D50" s="84">
        <f>Thuc_don!B18</f>
        <v>59000</v>
      </c>
      <c r="E50" s="84">
        <f>Thuc_don!C18</f>
        <v>45476.79602</v>
      </c>
      <c r="F50" s="84">
        <f>Thuc_don!D18</f>
        <v>13523.20398</v>
      </c>
      <c r="G50" s="63"/>
      <c r="H50" s="63"/>
      <c r="I50" s="63"/>
      <c r="J50" s="63"/>
      <c r="K50" s="63"/>
      <c r="L50" s="63"/>
      <c r="M50" s="63"/>
      <c r="N50" s="63"/>
      <c r="O50" s="63"/>
      <c r="P50" s="63"/>
      <c r="Q50" s="63"/>
      <c r="R50" s="63"/>
      <c r="S50" s="63"/>
      <c r="T50" s="63"/>
      <c r="U50" s="63"/>
      <c r="V50" s="63"/>
      <c r="W50" s="63"/>
      <c r="X50" s="63"/>
      <c r="Y50" s="63"/>
      <c r="Z50" s="63"/>
    </row>
    <row r="51" ht="22.5" customHeight="1">
      <c r="A51" s="87" t="str">
        <f>Bang_gia!B51&amp;" | "&amp;Bang_gia!C51</f>
        <v>Tôm cajun | 150g</v>
      </c>
      <c r="B51" s="87" t="str">
        <f>Thuc_don!A18</f>
        <v>Tôm cajun</v>
      </c>
      <c r="C51" s="85" t="s">
        <v>196</v>
      </c>
      <c r="D51" s="84">
        <f>Thuc_don!F17</f>
        <v>86000</v>
      </c>
      <c r="E51" s="84">
        <f>Thuc_don!G18</f>
        <v>68215.19402</v>
      </c>
      <c r="F51" s="84">
        <f>Thuc_don!H18</f>
        <v>17784.80598</v>
      </c>
      <c r="G51" s="63"/>
      <c r="H51" s="63"/>
      <c r="I51" s="63"/>
      <c r="J51" s="63"/>
      <c r="K51" s="63"/>
      <c r="L51" s="63"/>
      <c r="M51" s="63"/>
      <c r="N51" s="63"/>
      <c r="O51" s="63"/>
      <c r="P51" s="63"/>
      <c r="Q51" s="63"/>
      <c r="R51" s="63"/>
      <c r="S51" s="63"/>
      <c r="T51" s="63"/>
      <c r="U51" s="63"/>
      <c r="V51" s="63"/>
      <c r="W51" s="63"/>
      <c r="X51" s="63"/>
      <c r="Y51" s="63"/>
      <c r="Z51" s="63"/>
    </row>
    <row r="52" ht="22.5" customHeight="1">
      <c r="A52" s="87" t="str">
        <f>Bang_gia!B52&amp;" | "&amp;Bang_gia!C52</f>
        <v>Tôm cajun | 200g</v>
      </c>
      <c r="B52" s="87" t="str">
        <f>Thuc_don!A18</f>
        <v>Tôm cajun</v>
      </c>
      <c r="C52" s="85" t="s">
        <v>198</v>
      </c>
      <c r="D52" s="84">
        <f>Thuc_don!J18</f>
        <v>115000</v>
      </c>
      <c r="E52" s="84">
        <f>Thuc_don!K18</f>
        <v>90953.59203</v>
      </c>
      <c r="F52" s="84">
        <f>Thuc_don!L18</f>
        <v>24046.40797</v>
      </c>
      <c r="G52" s="63"/>
      <c r="H52" s="63"/>
      <c r="I52" s="63"/>
      <c r="J52" s="63"/>
      <c r="K52" s="63"/>
      <c r="L52" s="63"/>
      <c r="M52" s="63"/>
      <c r="N52" s="63"/>
      <c r="O52" s="63"/>
      <c r="P52" s="63"/>
      <c r="Q52" s="63"/>
      <c r="R52" s="63"/>
      <c r="S52" s="63"/>
      <c r="T52" s="63"/>
      <c r="U52" s="63"/>
      <c r="V52" s="63"/>
      <c r="W52" s="63"/>
      <c r="X52" s="63"/>
      <c r="Y52" s="63"/>
      <c r="Z52" s="63"/>
    </row>
    <row r="53" ht="22.5" customHeight="1">
      <c r="A53" s="87" t="str">
        <f>Bang_gia!B53&amp;" | "&amp;Bang_gia!C53</f>
        <v>Tôm kiểu Ý | 100g</v>
      </c>
      <c r="B53" s="87" t="str">
        <f>Thuc_don!A19</f>
        <v>Tôm kiểu Ý</v>
      </c>
      <c r="C53" s="83" t="s">
        <v>192</v>
      </c>
      <c r="D53" s="84">
        <f>Thuc_don!B19</f>
        <v>59000</v>
      </c>
      <c r="E53" s="84">
        <f>Thuc_don!C19</f>
        <v>45476.79602</v>
      </c>
      <c r="F53" s="84">
        <f>Thuc_don!D19</f>
        <v>13523.20398</v>
      </c>
      <c r="G53" s="63"/>
      <c r="H53" s="63"/>
      <c r="I53" s="63"/>
      <c r="J53" s="63"/>
      <c r="K53" s="63"/>
      <c r="L53" s="63"/>
      <c r="M53" s="63"/>
      <c r="N53" s="63"/>
      <c r="O53" s="63"/>
      <c r="P53" s="63"/>
      <c r="Q53" s="63"/>
      <c r="R53" s="63"/>
      <c r="S53" s="63"/>
      <c r="T53" s="63"/>
      <c r="U53" s="63"/>
      <c r="V53" s="63"/>
      <c r="W53" s="63"/>
      <c r="X53" s="63"/>
      <c r="Y53" s="63"/>
      <c r="Z53" s="63"/>
    </row>
    <row r="54" ht="22.5" customHeight="1">
      <c r="A54" s="87" t="str">
        <f>Bang_gia!B54&amp;" | "&amp;Bang_gia!C54</f>
        <v>Tôm kiểu Ý | 150g</v>
      </c>
      <c r="B54" s="87" t="str">
        <f>Thuc_don!A19</f>
        <v>Tôm kiểu Ý</v>
      </c>
      <c r="C54" s="85" t="s">
        <v>196</v>
      </c>
      <c r="D54" s="88">
        <f>Thuc_don!F19</f>
        <v>86000</v>
      </c>
      <c r="E54" s="88">
        <f>Thuc_don!G19</f>
        <v>68215.19402</v>
      </c>
      <c r="F54" s="88">
        <f>Thuc_don!H19</f>
        <v>17784.80598</v>
      </c>
      <c r="G54" s="63"/>
      <c r="H54" s="63"/>
      <c r="I54" s="63"/>
      <c r="J54" s="63"/>
      <c r="K54" s="63"/>
      <c r="L54" s="63"/>
      <c r="M54" s="63"/>
      <c r="N54" s="63"/>
      <c r="O54" s="63"/>
      <c r="P54" s="63"/>
      <c r="Q54" s="63"/>
      <c r="R54" s="63"/>
      <c r="S54" s="63"/>
      <c r="T54" s="63"/>
      <c r="U54" s="63"/>
      <c r="V54" s="63"/>
      <c r="W54" s="63"/>
      <c r="X54" s="63"/>
      <c r="Y54" s="63"/>
      <c r="Z54" s="63"/>
    </row>
    <row r="55" ht="22.5" customHeight="1">
      <c r="A55" s="87" t="str">
        <f>Bang_gia!B55&amp;" | "&amp;Bang_gia!C55</f>
        <v>Tôm kiểu Ý | 200g</v>
      </c>
      <c r="B55" s="87" t="str">
        <f>Thuc_don!A19</f>
        <v>Tôm kiểu Ý</v>
      </c>
      <c r="C55" s="85" t="s">
        <v>198</v>
      </c>
      <c r="D55" s="88">
        <f>Thuc_don!J19</f>
        <v>115000</v>
      </c>
      <c r="E55" s="88">
        <f>Thuc_don!K19</f>
        <v>90953.59203</v>
      </c>
      <c r="F55" s="88">
        <f>Thuc_don!L19</f>
        <v>24046.40797</v>
      </c>
      <c r="G55" s="63"/>
      <c r="H55" s="63"/>
      <c r="I55" s="63"/>
      <c r="J55" s="63"/>
      <c r="K55" s="63"/>
      <c r="L55" s="63"/>
      <c r="M55" s="63"/>
      <c r="N55" s="63"/>
      <c r="O55" s="63"/>
      <c r="P55" s="63"/>
      <c r="Q55" s="63"/>
      <c r="R55" s="63"/>
      <c r="S55" s="63"/>
      <c r="T55" s="63"/>
      <c r="U55" s="63"/>
      <c r="V55" s="63"/>
      <c r="W55" s="63"/>
      <c r="X55" s="63"/>
      <c r="Y55" s="63"/>
      <c r="Z55" s="63"/>
    </row>
    <row r="56" ht="22.5" customHeight="1">
      <c r="A56" s="87" t="str">
        <f>Bang_gia!B56&amp;" | "&amp;Bang_gia!C56</f>
        <v>Tôm tiêu chanh | 100g</v>
      </c>
      <c r="B56" s="87" t="str">
        <f>Thuc_don!A20</f>
        <v>Tôm tiêu chanh</v>
      </c>
      <c r="C56" s="83" t="s">
        <v>192</v>
      </c>
      <c r="D56" s="88">
        <f>Thuc_don!B20</f>
        <v>59000</v>
      </c>
      <c r="E56" s="88">
        <f>Thuc_don!C20</f>
        <v>45094.76601</v>
      </c>
      <c r="F56" s="88">
        <f>Thuc_don!D20</f>
        <v>13905.23399</v>
      </c>
      <c r="G56" s="63"/>
      <c r="H56" s="63"/>
      <c r="I56" s="63"/>
      <c r="J56" s="63"/>
      <c r="K56" s="63"/>
      <c r="L56" s="63"/>
      <c r="M56" s="63"/>
      <c r="N56" s="63"/>
      <c r="O56" s="63"/>
      <c r="P56" s="63"/>
      <c r="Q56" s="63"/>
      <c r="R56" s="63"/>
      <c r="S56" s="63"/>
      <c r="T56" s="63"/>
      <c r="U56" s="63"/>
      <c r="V56" s="63"/>
      <c r="W56" s="63"/>
      <c r="X56" s="63"/>
      <c r="Y56" s="63"/>
      <c r="Z56" s="63"/>
    </row>
    <row r="57" ht="22.5" customHeight="1">
      <c r="A57" s="87" t="str">
        <f>Bang_gia!B57&amp;" | "&amp;Bang_gia!C57</f>
        <v>Tôm tiêu chanh | 150g</v>
      </c>
      <c r="B57" s="87" t="str">
        <f>Thuc_don!A20</f>
        <v>Tôm tiêu chanh</v>
      </c>
      <c r="C57" s="85" t="s">
        <v>196</v>
      </c>
      <c r="D57" s="88">
        <f>Thuc_don!F20</f>
        <v>86000</v>
      </c>
      <c r="E57" s="88">
        <f>Thuc_don!G20</f>
        <v>67642.14901</v>
      </c>
      <c r="F57" s="88">
        <f>Thuc_don!H20</f>
        <v>18357.85099</v>
      </c>
      <c r="G57" s="63"/>
      <c r="H57" s="63"/>
      <c r="I57" s="63"/>
      <c r="J57" s="63"/>
      <c r="K57" s="63"/>
      <c r="L57" s="63"/>
      <c r="M57" s="63"/>
      <c r="N57" s="63"/>
      <c r="O57" s="63"/>
      <c r="P57" s="63"/>
      <c r="Q57" s="63"/>
      <c r="R57" s="63"/>
      <c r="S57" s="63"/>
      <c r="T57" s="63"/>
      <c r="U57" s="63"/>
      <c r="V57" s="63"/>
      <c r="W57" s="63"/>
      <c r="X57" s="63"/>
      <c r="Y57" s="63"/>
      <c r="Z57" s="63"/>
    </row>
    <row r="58" ht="22.5" customHeight="1">
      <c r="A58" s="87" t="str">
        <f>Bang_gia!B58&amp;" | "&amp;Bang_gia!C58</f>
        <v>Tôm tiêu chanh | 200g</v>
      </c>
      <c r="B58" s="87" t="str">
        <f>Thuc_don!A20</f>
        <v>Tôm tiêu chanh</v>
      </c>
      <c r="C58" s="85" t="s">
        <v>198</v>
      </c>
      <c r="D58" s="88">
        <f>Thuc_don!J20</f>
        <v>115000</v>
      </c>
      <c r="E58" s="88">
        <f>Thuc_don!K20</f>
        <v>90189.53202</v>
      </c>
      <c r="F58" s="88">
        <f>Thuc_don!L20</f>
        <v>24810.46798</v>
      </c>
      <c r="G58" s="63"/>
      <c r="H58" s="63"/>
      <c r="I58" s="63"/>
      <c r="J58" s="63"/>
      <c r="K58" s="63"/>
      <c r="L58" s="63"/>
      <c r="M58" s="63"/>
      <c r="N58" s="63"/>
      <c r="O58" s="63"/>
      <c r="P58" s="63"/>
      <c r="Q58" s="63"/>
      <c r="R58" s="63"/>
      <c r="S58" s="63"/>
      <c r="T58" s="63"/>
      <c r="U58" s="63"/>
      <c r="V58" s="63"/>
      <c r="W58" s="63"/>
      <c r="X58" s="63"/>
      <c r="Y58" s="63"/>
      <c r="Z58" s="63"/>
    </row>
    <row r="59" ht="22.5" customHeight="1">
      <c r="A59" s="87" t="str">
        <f>Bang_gia!B59&amp;" | "&amp;Bang_gia!C59</f>
        <v>Cá thu cà ri | 100g</v>
      </c>
      <c r="B59" s="87" t="str">
        <f>Thuc_don!A21</f>
        <v>Cá thu cà ri</v>
      </c>
      <c r="C59" s="83" t="s">
        <v>192</v>
      </c>
      <c r="D59" s="88">
        <f>Thuc_don!B21</f>
        <v>47000</v>
      </c>
      <c r="E59" s="88">
        <f>Thuc_don!C21</f>
        <v>28476.79602</v>
      </c>
      <c r="F59" s="88">
        <f>Thuc_don!D21</f>
        <v>18523.20398</v>
      </c>
      <c r="G59" s="63"/>
      <c r="H59" s="63"/>
      <c r="I59" s="63"/>
      <c r="J59" s="63"/>
      <c r="K59" s="63"/>
      <c r="L59" s="63"/>
      <c r="M59" s="63"/>
      <c r="N59" s="63"/>
      <c r="O59" s="63"/>
      <c r="P59" s="63"/>
      <c r="Q59" s="63"/>
      <c r="R59" s="63"/>
      <c r="S59" s="63"/>
      <c r="T59" s="63"/>
      <c r="U59" s="63"/>
      <c r="V59" s="63"/>
      <c r="W59" s="63"/>
      <c r="X59" s="63"/>
      <c r="Y59" s="63"/>
      <c r="Z59" s="63"/>
    </row>
    <row r="60" ht="22.5" customHeight="1">
      <c r="A60" s="87" t="str">
        <f>Bang_gia!B60&amp;" | "&amp;Bang_gia!C60</f>
        <v>Cá thu cà ri | 150g</v>
      </c>
      <c r="B60" s="87" t="str">
        <f>Thuc_don!A21</f>
        <v>Cá thu cà ri</v>
      </c>
      <c r="C60" s="85" t="s">
        <v>196</v>
      </c>
      <c r="D60" s="88">
        <f>Thuc_don!F21</f>
        <v>69000</v>
      </c>
      <c r="E60" s="88">
        <f>Thuc_don!G21</f>
        <v>42715.19402</v>
      </c>
      <c r="F60" s="88">
        <f>Thuc_don!H21</f>
        <v>26284.80598</v>
      </c>
      <c r="G60" s="63"/>
      <c r="H60" s="63"/>
      <c r="I60" s="63"/>
      <c r="J60" s="63"/>
      <c r="K60" s="63"/>
      <c r="L60" s="63"/>
      <c r="M60" s="63"/>
      <c r="N60" s="63"/>
      <c r="O60" s="63"/>
      <c r="P60" s="63"/>
      <c r="Q60" s="63"/>
      <c r="R60" s="63"/>
      <c r="S60" s="63"/>
      <c r="T60" s="63"/>
      <c r="U60" s="63"/>
      <c r="V60" s="63"/>
      <c r="W60" s="63"/>
      <c r="X60" s="63"/>
      <c r="Y60" s="63"/>
      <c r="Z60" s="63"/>
    </row>
    <row r="61" ht="22.5" customHeight="1">
      <c r="A61" s="87" t="str">
        <f>Bang_gia!B61&amp;" | "&amp;Bang_gia!C61</f>
        <v>Cá thu cà ri | 200g</v>
      </c>
      <c r="B61" s="87" t="str">
        <f>Thuc_don!A21</f>
        <v>Cá thu cà ri</v>
      </c>
      <c r="C61" s="85" t="s">
        <v>198</v>
      </c>
      <c r="D61" s="88">
        <f>Thuc_don!J21</f>
        <v>92000</v>
      </c>
      <c r="E61" s="88">
        <f>Thuc_don!K21</f>
        <v>56953.59203</v>
      </c>
      <c r="F61" s="88">
        <f>Thuc_don!L21</f>
        <v>35046.40797</v>
      </c>
      <c r="G61" s="63"/>
      <c r="H61" s="63"/>
      <c r="I61" s="63"/>
      <c r="J61" s="63"/>
      <c r="K61" s="63"/>
      <c r="L61" s="63"/>
      <c r="M61" s="63"/>
      <c r="N61" s="63"/>
      <c r="O61" s="63"/>
      <c r="P61" s="63"/>
      <c r="Q61" s="63"/>
      <c r="R61" s="63"/>
      <c r="S61" s="63"/>
      <c r="T61" s="63"/>
      <c r="U61" s="63"/>
      <c r="V61" s="63"/>
      <c r="W61" s="63"/>
      <c r="X61" s="63"/>
      <c r="Y61" s="63"/>
      <c r="Z61" s="63"/>
    </row>
    <row r="62" ht="22.5" customHeight="1">
      <c r="A62" s="87" t="str">
        <f>Bang_gia!B62&amp;" | "&amp;Bang_gia!C62</f>
        <v>Cá thu kiểu Âu | 100g</v>
      </c>
      <c r="B62" s="87" t="str">
        <f>Thuc_don!A22</f>
        <v>Cá thu kiểu Âu</v>
      </c>
      <c r="C62" s="83" t="s">
        <v>192</v>
      </c>
      <c r="D62" s="88">
        <f>Thuc_don!B22</f>
        <v>47000</v>
      </c>
      <c r="E62" s="88">
        <f>Thuc_don!C22</f>
        <v>28521.59368</v>
      </c>
      <c r="F62" s="88">
        <f>Thuc_don!D22</f>
        <v>18478.40632</v>
      </c>
      <c r="G62" s="63"/>
      <c r="H62" s="63"/>
      <c r="I62" s="63"/>
      <c r="J62" s="63"/>
      <c r="K62" s="63"/>
      <c r="L62" s="63"/>
      <c r="M62" s="63"/>
      <c r="N62" s="63"/>
      <c r="O62" s="63"/>
      <c r="P62" s="63"/>
      <c r="Q62" s="63"/>
      <c r="R62" s="63"/>
      <c r="S62" s="63"/>
      <c r="T62" s="63"/>
      <c r="U62" s="63"/>
      <c r="V62" s="63"/>
      <c r="W62" s="63"/>
      <c r="X62" s="63"/>
      <c r="Y62" s="63"/>
      <c r="Z62" s="63"/>
    </row>
    <row r="63" ht="22.5" customHeight="1">
      <c r="A63" s="87" t="str">
        <f>Bang_gia!B63&amp;" | "&amp;Bang_gia!C63</f>
        <v>Cá thu kiểu Âu | 150g</v>
      </c>
      <c r="B63" s="87" t="str">
        <f>Thuc_don!A22</f>
        <v>Cá thu kiểu Âu</v>
      </c>
      <c r="C63" s="85" t="s">
        <v>196</v>
      </c>
      <c r="D63" s="88">
        <f>Thuc_don!F22</f>
        <v>69000</v>
      </c>
      <c r="E63" s="88">
        <f>Thuc_don!G22</f>
        <v>42782.39052</v>
      </c>
      <c r="F63" s="88">
        <f>Thuc_don!H22</f>
        <v>26217.60948</v>
      </c>
      <c r="G63" s="63"/>
      <c r="H63" s="63"/>
      <c r="I63" s="63"/>
      <c r="J63" s="63"/>
      <c r="K63" s="63"/>
      <c r="L63" s="63"/>
      <c r="M63" s="63"/>
      <c r="N63" s="63"/>
      <c r="O63" s="63"/>
      <c r="P63" s="63"/>
      <c r="Q63" s="63"/>
      <c r="R63" s="63"/>
      <c r="S63" s="63"/>
      <c r="T63" s="63"/>
      <c r="U63" s="63"/>
      <c r="V63" s="63"/>
      <c r="W63" s="63"/>
      <c r="X63" s="63"/>
      <c r="Y63" s="63"/>
      <c r="Z63" s="63"/>
    </row>
    <row r="64" ht="22.5" customHeight="1">
      <c r="A64" s="87" t="str">
        <f>Bang_gia!B64&amp;" | "&amp;Bang_gia!C64</f>
        <v>Cá thu kiểu Âu | 200g</v>
      </c>
      <c r="B64" s="87" t="str">
        <f>Thuc_don!A22</f>
        <v>Cá thu kiểu Âu</v>
      </c>
      <c r="C64" s="85" t="s">
        <v>198</v>
      </c>
      <c r="D64" s="88">
        <f>Thuc_don!J22</f>
        <v>92000</v>
      </c>
      <c r="E64" s="88">
        <f>Thuc_don!K22</f>
        <v>57043.18735</v>
      </c>
      <c r="F64" s="88">
        <f>Thuc_don!L22</f>
        <v>34956.81265</v>
      </c>
      <c r="G64" s="63"/>
      <c r="H64" s="63"/>
      <c r="I64" s="63"/>
      <c r="J64" s="63"/>
      <c r="K64" s="63"/>
      <c r="L64" s="63"/>
      <c r="M64" s="63"/>
      <c r="N64" s="63"/>
      <c r="O64" s="63"/>
      <c r="P64" s="63"/>
      <c r="Q64" s="63"/>
      <c r="R64" s="63"/>
      <c r="S64" s="63"/>
      <c r="T64" s="63"/>
      <c r="U64" s="63"/>
      <c r="V64" s="63"/>
      <c r="W64" s="63"/>
      <c r="X64" s="63"/>
      <c r="Y64" s="63"/>
      <c r="Z64" s="63"/>
    </row>
    <row r="65" ht="22.5" customHeight="1">
      <c r="A65" s="82" t="str">
        <f>Bang_gia!B65&amp;" | "&amp;Bang_gia!C65</f>
        <v>Cá hồi cajun | 100g</v>
      </c>
      <c r="B65" s="82" t="str">
        <f>Thuc_don!A23</f>
        <v>Cá hồi cajun</v>
      </c>
      <c r="C65" s="83" t="s">
        <v>192</v>
      </c>
      <c r="D65" s="88">
        <f>Thuc_don!B23</f>
        <v>63000</v>
      </c>
      <c r="E65" s="90">
        <f>Thuc_don!C23</f>
        <v>47406.79602</v>
      </c>
      <c r="F65" s="90">
        <f>Thuc_don!D23</f>
        <v>15593.20398</v>
      </c>
      <c r="G65" s="63"/>
      <c r="H65" s="63"/>
      <c r="I65" s="63"/>
      <c r="J65" s="63"/>
      <c r="K65" s="63"/>
      <c r="L65" s="63"/>
      <c r="M65" s="63"/>
      <c r="N65" s="63"/>
      <c r="O65" s="63"/>
      <c r="P65" s="63"/>
      <c r="Q65" s="63"/>
      <c r="R65" s="63"/>
      <c r="S65" s="63"/>
      <c r="T65" s="63"/>
      <c r="U65" s="63"/>
      <c r="V65" s="63"/>
      <c r="W65" s="63"/>
      <c r="X65" s="63"/>
      <c r="Y65" s="63"/>
      <c r="Z65" s="63"/>
    </row>
    <row r="66" ht="22.5" customHeight="1">
      <c r="A66" s="82" t="str">
        <f>Bang_gia!B66&amp;" | "&amp;Bang_gia!C66</f>
        <v>Cá hồi cajun | 150g</v>
      </c>
      <c r="B66" s="82" t="str">
        <f>Thuc_don!A23</f>
        <v>Cá hồi cajun</v>
      </c>
      <c r="C66" s="85" t="s">
        <v>196</v>
      </c>
      <c r="D66" s="84">
        <f>Thuc_don!F23</f>
        <v>93000</v>
      </c>
      <c r="E66" s="91">
        <f>Thuc_don!G23</f>
        <v>71110.19402</v>
      </c>
      <c r="F66" s="91">
        <f>Thuc_don!H23</f>
        <v>21889.80598</v>
      </c>
      <c r="G66" s="63"/>
      <c r="H66" s="63"/>
      <c r="I66" s="63"/>
      <c r="J66" s="63"/>
      <c r="K66" s="63"/>
      <c r="L66" s="63"/>
      <c r="M66" s="63"/>
      <c r="N66" s="63"/>
      <c r="O66" s="63"/>
      <c r="P66" s="63"/>
      <c r="Q66" s="63"/>
      <c r="R66" s="63"/>
      <c r="S66" s="63"/>
      <c r="T66" s="63"/>
      <c r="U66" s="63"/>
      <c r="V66" s="63"/>
      <c r="W66" s="63"/>
      <c r="X66" s="63"/>
      <c r="Y66" s="63"/>
      <c r="Z66" s="63"/>
    </row>
    <row r="67" ht="22.5" customHeight="1">
      <c r="A67" s="82" t="str">
        <f>Bang_gia!B67&amp;" | "&amp;Bang_gia!C67</f>
        <v>Cá hồi cajun | 200g</v>
      </c>
      <c r="B67" s="82" t="str">
        <f>Thuc_don!A23</f>
        <v>Cá hồi cajun</v>
      </c>
      <c r="C67" s="85" t="s">
        <v>198</v>
      </c>
      <c r="D67" s="84">
        <f>Thuc_don!J23</f>
        <v>124000</v>
      </c>
      <c r="E67" s="91">
        <f>Thuc_don!K23</f>
        <v>94813.59203</v>
      </c>
      <c r="F67" s="91">
        <f>Thuc_don!L23</f>
        <v>29186.40797</v>
      </c>
      <c r="G67" s="63"/>
      <c r="H67" s="63"/>
      <c r="I67" s="63"/>
      <c r="J67" s="63"/>
      <c r="K67" s="63"/>
      <c r="L67" s="63"/>
      <c r="M67" s="63"/>
      <c r="N67" s="63"/>
      <c r="O67" s="63"/>
      <c r="P67" s="63"/>
      <c r="Q67" s="63"/>
      <c r="R67" s="63"/>
      <c r="S67" s="63"/>
      <c r="T67" s="63"/>
      <c r="U67" s="63"/>
      <c r="V67" s="63"/>
      <c r="W67" s="63"/>
      <c r="X67" s="63"/>
      <c r="Y67" s="63"/>
      <c r="Z67" s="63"/>
    </row>
    <row r="68" ht="22.5" customHeight="1">
      <c r="A68" s="82" t="str">
        <f>Bang_gia!B68&amp;" | "&amp;Bang_gia!C68</f>
        <v>Cá hồi kiểu âu | 100g</v>
      </c>
      <c r="B68" s="82" t="str">
        <f>Thuc_don!A24</f>
        <v>Cá hồi kiểu âu</v>
      </c>
      <c r="C68" s="83" t="s">
        <v>192</v>
      </c>
      <c r="D68" s="84">
        <f>Thuc_don!B24</f>
        <v>63000</v>
      </c>
      <c r="E68" s="84">
        <f>Thuc_don!C24</f>
        <v>47591.59368</v>
      </c>
      <c r="F68" s="84">
        <f>Thuc_don!D24</f>
        <v>15408.40632</v>
      </c>
      <c r="G68" s="63"/>
      <c r="H68" s="63"/>
      <c r="I68" s="63"/>
      <c r="J68" s="63"/>
      <c r="K68" s="63"/>
      <c r="L68" s="63"/>
      <c r="M68" s="63"/>
      <c r="N68" s="63"/>
      <c r="O68" s="63"/>
      <c r="P68" s="63"/>
      <c r="Q68" s="63"/>
      <c r="R68" s="63"/>
      <c r="S68" s="63"/>
      <c r="T68" s="63"/>
      <c r="U68" s="63"/>
      <c r="V68" s="63"/>
      <c r="W68" s="63"/>
      <c r="X68" s="63"/>
      <c r="Y68" s="63"/>
      <c r="Z68" s="63"/>
    </row>
    <row r="69" ht="22.5" customHeight="1">
      <c r="A69" s="82" t="str">
        <f>Bang_gia!B69&amp;" | "&amp;Bang_gia!C69</f>
        <v>Cá hồi kiểu âu | 150g</v>
      </c>
      <c r="B69" s="82" t="str">
        <f>Thuc_don!A24</f>
        <v>Cá hồi kiểu âu</v>
      </c>
      <c r="C69" s="85" t="s">
        <v>196</v>
      </c>
      <c r="D69" s="84">
        <f>Thuc_don!F24</f>
        <v>93000</v>
      </c>
      <c r="E69" s="84">
        <f>Thuc_don!G24</f>
        <v>71387.39052</v>
      </c>
      <c r="F69" s="84">
        <f>Thuc_don!H24</f>
        <v>21612.60948</v>
      </c>
      <c r="G69" s="63"/>
      <c r="H69" s="63"/>
      <c r="I69" s="63"/>
      <c r="J69" s="63"/>
      <c r="K69" s="63"/>
      <c r="L69" s="63"/>
      <c r="M69" s="63"/>
      <c r="N69" s="63"/>
      <c r="O69" s="63"/>
      <c r="P69" s="63"/>
      <c r="Q69" s="63"/>
      <c r="R69" s="63"/>
      <c r="S69" s="63"/>
      <c r="T69" s="63"/>
      <c r="U69" s="63"/>
      <c r="V69" s="63"/>
      <c r="W69" s="63"/>
      <c r="X69" s="63"/>
      <c r="Y69" s="63"/>
      <c r="Z69" s="63"/>
    </row>
    <row r="70" ht="22.5" customHeight="1">
      <c r="A70" s="82" t="str">
        <f>Bang_gia!B70&amp;" | "&amp;Bang_gia!C70</f>
        <v>Cá hồi kiểu âu | 200g</v>
      </c>
      <c r="B70" s="82" t="str">
        <f>Thuc_don!A24</f>
        <v>Cá hồi kiểu âu</v>
      </c>
      <c r="C70" s="85" t="s">
        <v>198</v>
      </c>
      <c r="D70" s="91">
        <f>Thuc_don!J24</f>
        <v>124000</v>
      </c>
      <c r="E70" s="91">
        <f>Thuc_don!K24</f>
        <v>95183.18735</v>
      </c>
      <c r="F70" s="91">
        <f>Thuc_don!L24</f>
        <v>28816.81265</v>
      </c>
      <c r="G70" s="63"/>
      <c r="H70" s="63"/>
      <c r="I70" s="63"/>
      <c r="J70" s="63"/>
      <c r="K70" s="63"/>
      <c r="L70" s="63"/>
      <c r="M70" s="63"/>
      <c r="N70" s="63"/>
      <c r="O70" s="63"/>
      <c r="P70" s="63"/>
      <c r="Q70" s="63"/>
      <c r="R70" s="63"/>
      <c r="S70" s="63"/>
      <c r="T70" s="63"/>
      <c r="U70" s="63"/>
      <c r="V70" s="63"/>
      <c r="W70" s="63"/>
      <c r="X70" s="63"/>
      <c r="Y70" s="63"/>
      <c r="Z70" s="63"/>
    </row>
    <row r="71" ht="22.5" customHeight="1">
      <c r="A71" s="82" t="str">
        <f>Bang_gia!B71&amp;" | "&amp;Bang_gia!C71</f>
        <v>Cá tầm kiểu Ý | 100g</v>
      </c>
      <c r="B71" s="82" t="str">
        <f>Thuc_don!A25</f>
        <v>Cá tầm kiểu Ý</v>
      </c>
      <c r="C71" s="92" t="s">
        <v>192</v>
      </c>
      <c r="D71" s="91">
        <f>Thuc_don!B25</f>
        <v>49000</v>
      </c>
      <c r="E71" s="91">
        <f>Thuc_don!C25</f>
        <v>29565.30246</v>
      </c>
      <c r="F71" s="91">
        <f>Thuc_don!D25</f>
        <v>19434.69754</v>
      </c>
      <c r="G71" s="63"/>
      <c r="H71" s="63"/>
      <c r="I71" s="63"/>
      <c r="J71" s="63"/>
      <c r="K71" s="63"/>
      <c r="L71" s="63"/>
      <c r="M71" s="63"/>
      <c r="N71" s="63"/>
      <c r="O71" s="63"/>
      <c r="P71" s="63"/>
      <c r="Q71" s="63"/>
      <c r="R71" s="63"/>
      <c r="S71" s="63"/>
      <c r="T71" s="63"/>
      <c r="U71" s="63"/>
      <c r="V71" s="63"/>
      <c r="W71" s="63"/>
      <c r="X71" s="63"/>
      <c r="Y71" s="63"/>
      <c r="Z71" s="63"/>
    </row>
    <row r="72" ht="22.5" customHeight="1">
      <c r="A72" s="82" t="str">
        <f>Bang_gia!B72&amp;" | "&amp;Bang_gia!C72</f>
        <v>Cá tầm kiểu Ý | 150g</v>
      </c>
      <c r="B72" s="82" t="str">
        <f>Thuc_don!A25</f>
        <v>Cá tầm kiểu Ý</v>
      </c>
      <c r="C72" s="93" t="s">
        <v>196</v>
      </c>
      <c r="D72" s="91">
        <f>Thuc_don!F25</f>
        <v>73000</v>
      </c>
      <c r="E72" s="91">
        <f>Thuc_don!G25</f>
        <v>44347.95368</v>
      </c>
      <c r="F72" s="91">
        <f>Thuc_don!H25</f>
        <v>28652.04632</v>
      </c>
      <c r="G72" s="63"/>
      <c r="H72" s="63"/>
      <c r="I72" s="63"/>
      <c r="J72" s="63"/>
      <c r="K72" s="63"/>
      <c r="L72" s="63"/>
      <c r="M72" s="63"/>
      <c r="N72" s="63"/>
      <c r="O72" s="63"/>
      <c r="P72" s="63"/>
      <c r="Q72" s="63"/>
      <c r="R72" s="63"/>
      <c r="S72" s="63"/>
      <c r="T72" s="63"/>
      <c r="U72" s="63"/>
      <c r="V72" s="63"/>
      <c r="W72" s="63"/>
      <c r="X72" s="63"/>
      <c r="Y72" s="63"/>
      <c r="Z72" s="63"/>
    </row>
    <row r="73" ht="22.5" customHeight="1">
      <c r="A73" s="82" t="str">
        <f>Bang_gia!B73&amp;" | "&amp;Bang_gia!C73</f>
        <v>Cá tầm kiểu Ý | 200g</v>
      </c>
      <c r="B73" s="82" t="str">
        <f>Thuc_don!A25</f>
        <v>Cá tầm kiểu Ý</v>
      </c>
      <c r="C73" s="93" t="s">
        <v>198</v>
      </c>
      <c r="D73" s="91">
        <f>Thuc_don!J25</f>
        <v>97000</v>
      </c>
      <c r="E73" s="91">
        <f>Thuc_don!K25</f>
        <v>59130.60491</v>
      </c>
      <c r="F73" s="91">
        <f>Thuc_don!L25</f>
        <v>37869.39509</v>
      </c>
      <c r="G73" s="63"/>
      <c r="H73" s="63"/>
      <c r="I73" s="63"/>
      <c r="J73" s="63"/>
      <c r="K73" s="63"/>
      <c r="L73" s="63"/>
      <c r="M73" s="63"/>
      <c r="N73" s="63"/>
      <c r="O73" s="63"/>
      <c r="P73" s="63"/>
      <c r="Q73" s="63"/>
      <c r="R73" s="63"/>
      <c r="S73" s="63"/>
      <c r="T73" s="63"/>
      <c r="U73" s="63"/>
      <c r="V73" s="63"/>
      <c r="W73" s="63"/>
      <c r="X73" s="63"/>
      <c r="Y73" s="63"/>
      <c r="Z73" s="63"/>
    </row>
    <row r="74" ht="22.5" customHeight="1">
      <c r="A74" s="82" t="str">
        <f>Bang_gia!B74&amp;" | "&amp;Bang_gia!C74</f>
        <v>Cá tầm gừng tỏi | 100g</v>
      </c>
      <c r="B74" s="82" t="str">
        <f>Thuc_don!A26</f>
        <v>Cá tầm gừng tỏi</v>
      </c>
      <c r="C74" s="83" t="s">
        <v>192</v>
      </c>
      <c r="D74" s="91">
        <f>Thuc_don!B26</f>
        <v>49000</v>
      </c>
      <c r="E74" s="91">
        <f>Thuc_don!C26</f>
        <v>29192.3381</v>
      </c>
      <c r="F74" s="91">
        <f>Thuc_don!D26</f>
        <v>19807.6619</v>
      </c>
      <c r="G74" s="63"/>
      <c r="H74" s="63"/>
      <c r="I74" s="63"/>
      <c r="J74" s="63"/>
      <c r="K74" s="63"/>
      <c r="L74" s="63"/>
      <c r="M74" s="63"/>
      <c r="N74" s="63"/>
      <c r="O74" s="63"/>
      <c r="P74" s="63"/>
      <c r="Q74" s="63"/>
      <c r="R74" s="63"/>
      <c r="S74" s="63"/>
      <c r="T74" s="63"/>
      <c r="U74" s="63"/>
      <c r="V74" s="63"/>
      <c r="W74" s="63"/>
      <c r="X74" s="63"/>
      <c r="Y74" s="63"/>
      <c r="Z74" s="63"/>
    </row>
    <row r="75" ht="22.5" customHeight="1">
      <c r="A75" s="82" t="str">
        <f>Bang_gia!B75&amp;" | "&amp;Bang_gia!C75</f>
        <v>Cá tầm gừng tỏi | 150g</v>
      </c>
      <c r="B75" s="82" t="str">
        <f>Thuc_don!A26</f>
        <v>Cá tầm gừng tỏi</v>
      </c>
      <c r="C75" s="85" t="s">
        <v>196</v>
      </c>
      <c r="D75" s="91">
        <f>Thuc_don!F26</f>
        <v>73000</v>
      </c>
      <c r="E75" s="91">
        <f>Thuc_don!G26</f>
        <v>43788.50714</v>
      </c>
      <c r="F75" s="91">
        <f>Thuc_don!H26</f>
        <v>29211.49286</v>
      </c>
      <c r="G75" s="63"/>
      <c r="H75" s="63"/>
      <c r="I75" s="63"/>
      <c r="J75" s="63"/>
      <c r="K75" s="63"/>
      <c r="L75" s="63"/>
      <c r="M75" s="63"/>
      <c r="N75" s="63"/>
      <c r="O75" s="63"/>
      <c r="P75" s="63"/>
      <c r="Q75" s="63"/>
      <c r="R75" s="63"/>
      <c r="S75" s="63"/>
      <c r="T75" s="63"/>
      <c r="U75" s="63"/>
      <c r="V75" s="63"/>
      <c r="W75" s="63"/>
      <c r="X75" s="63"/>
      <c r="Y75" s="63"/>
      <c r="Z75" s="63"/>
    </row>
    <row r="76" ht="22.5" customHeight="1">
      <c r="A76" s="82" t="str">
        <f>Bang_gia!B76&amp;" | "&amp;Bang_gia!C76</f>
        <v>Cá tầm gừng tỏi | 200g</v>
      </c>
      <c r="B76" s="82" t="str">
        <f>Thuc_don!A26</f>
        <v>Cá tầm gừng tỏi</v>
      </c>
      <c r="C76" s="85" t="s">
        <v>198</v>
      </c>
      <c r="D76" s="91">
        <f>Thuc_don!J26</f>
        <v>97000</v>
      </c>
      <c r="E76" s="91">
        <f>Thuc_don!K26</f>
        <v>58384.67619</v>
      </c>
      <c r="F76" s="91">
        <f>Thuc_don!L26</f>
        <v>38615.32381</v>
      </c>
      <c r="G76" s="63"/>
      <c r="H76" s="63"/>
      <c r="I76" s="63"/>
      <c r="J76" s="63"/>
      <c r="K76" s="63"/>
      <c r="L76" s="63"/>
      <c r="M76" s="63"/>
      <c r="N76" s="63"/>
      <c r="O76" s="63"/>
      <c r="P76" s="63"/>
      <c r="Q76" s="63"/>
      <c r="R76" s="63"/>
      <c r="S76" s="63"/>
      <c r="T76" s="63"/>
      <c r="U76" s="63"/>
      <c r="V76" s="63"/>
      <c r="W76" s="63"/>
      <c r="X76" s="63"/>
      <c r="Y76" s="63"/>
      <c r="Z76" s="63"/>
    </row>
    <row r="77" ht="22.5" customHeight="1">
      <c r="A77" s="94" t="str">
        <f t="shared" ref="A77:A97" si="1">B77&amp;" | "&amp;C77</f>
        <v>Combo giữ dáng | Combo</v>
      </c>
      <c r="B77" s="94" t="str">
        <f>Combo_tong_hop!B3</f>
        <v>Combo giữ dáng</v>
      </c>
      <c r="C77" s="95" t="s">
        <v>229</v>
      </c>
      <c r="D77" s="96">
        <f>Combo_tong_hop!D3</f>
        <v>219000</v>
      </c>
      <c r="E77" s="96">
        <f>Combo_tong_hop!C3</f>
        <v>166038.1286</v>
      </c>
      <c r="F77" s="96">
        <f t="shared" ref="F77:F84" si="2">IF(OR(D77="",E77=""),"",D77-E77)</f>
        <v>52961.8714</v>
      </c>
      <c r="G77" s="63"/>
      <c r="H77" s="63"/>
      <c r="I77" s="63"/>
      <c r="J77" s="63"/>
      <c r="K77" s="63"/>
      <c r="L77" s="63"/>
      <c r="M77" s="63"/>
      <c r="N77" s="63"/>
      <c r="O77" s="63"/>
      <c r="P77" s="63"/>
      <c r="Q77" s="63"/>
      <c r="R77" s="63"/>
      <c r="S77" s="63"/>
      <c r="T77" s="63"/>
      <c r="U77" s="63"/>
      <c r="V77" s="63"/>
      <c r="W77" s="63"/>
      <c r="X77" s="63"/>
      <c r="Y77" s="63"/>
      <c r="Z77" s="63"/>
    </row>
    <row r="78" ht="22.5" customHeight="1">
      <c r="A78" s="94" t="str">
        <f t="shared" si="1"/>
        <v>Combo giảm cân | Combo</v>
      </c>
      <c r="B78" s="94" t="str">
        <f>Combo_tong_hop!B4</f>
        <v>Combo giảm cân</v>
      </c>
      <c r="C78" s="97" t="s">
        <v>229</v>
      </c>
      <c r="D78" s="96">
        <f>Combo_tong_hop!D4</f>
        <v>345000</v>
      </c>
      <c r="E78" s="96">
        <f>Combo_tong_hop!C4</f>
        <v>261026.4883</v>
      </c>
      <c r="F78" s="96">
        <f t="shared" si="2"/>
        <v>83973.51171</v>
      </c>
      <c r="G78" s="63"/>
      <c r="H78" s="63"/>
      <c r="I78" s="63"/>
      <c r="J78" s="63"/>
      <c r="K78" s="63"/>
      <c r="L78" s="63"/>
      <c r="M78" s="63"/>
      <c r="N78" s="63"/>
      <c r="O78" s="63"/>
      <c r="P78" s="63"/>
      <c r="Q78" s="63"/>
      <c r="R78" s="63"/>
      <c r="S78" s="63"/>
      <c r="T78" s="63"/>
      <c r="U78" s="63"/>
      <c r="V78" s="63"/>
      <c r="W78" s="63"/>
      <c r="X78" s="63"/>
      <c r="Y78" s="63"/>
      <c r="Z78" s="63"/>
    </row>
    <row r="79" ht="22.5" customHeight="1">
      <c r="A79" s="94" t="str">
        <f t="shared" si="1"/>
        <v>Combo Tăng cơ | Combo</v>
      </c>
      <c r="B79" s="94" t="str">
        <f>Combo_tong_hop!B5</f>
        <v>Combo Tăng cơ</v>
      </c>
      <c r="C79" s="95" t="s">
        <v>229</v>
      </c>
      <c r="D79" s="96">
        <f>Combo_tong_hop!D5</f>
        <v>395000</v>
      </c>
      <c r="E79" s="96">
        <f>Combo_tong_hop!C5</f>
        <v>302062.9668</v>
      </c>
      <c r="F79" s="96">
        <f t="shared" si="2"/>
        <v>92937.03316</v>
      </c>
      <c r="G79" s="63"/>
      <c r="H79" s="63"/>
      <c r="I79" s="63"/>
      <c r="J79" s="63"/>
      <c r="K79" s="63"/>
      <c r="L79" s="63"/>
      <c r="M79" s="63"/>
      <c r="N79" s="63"/>
      <c r="O79" s="63"/>
      <c r="P79" s="63"/>
      <c r="Q79" s="63"/>
      <c r="R79" s="63"/>
      <c r="S79" s="63"/>
      <c r="T79" s="63"/>
      <c r="U79" s="63"/>
      <c r="V79" s="63"/>
      <c r="W79" s="63"/>
      <c r="X79" s="63"/>
      <c r="Y79" s="63"/>
      <c r="Z79" s="63"/>
    </row>
    <row r="80" ht="22.5" customHeight="1">
      <c r="A80" s="94" t="str">
        <f t="shared" si="1"/>
        <v>Combo Power Fit | Combo</v>
      </c>
      <c r="B80" s="94" t="str">
        <f>Combo_tong_hop!B6</f>
        <v>Combo Power Fit</v>
      </c>
      <c r="C80" s="97" t="s">
        <v>229</v>
      </c>
      <c r="D80" s="96">
        <f>Combo_tong_hop!D6</f>
        <v>536000</v>
      </c>
      <c r="E80" s="96">
        <f>Combo_tong_hop!C6</f>
        <v>408246.7251</v>
      </c>
      <c r="F80" s="96">
        <f t="shared" si="2"/>
        <v>127753.2749</v>
      </c>
      <c r="G80" s="63"/>
      <c r="H80" s="63"/>
      <c r="I80" s="63"/>
      <c r="J80" s="63"/>
      <c r="K80" s="63"/>
      <c r="L80" s="63"/>
      <c r="M80" s="63"/>
      <c r="N80" s="63"/>
      <c r="O80" s="63"/>
      <c r="P80" s="63"/>
      <c r="Q80" s="63"/>
      <c r="R80" s="63"/>
      <c r="S80" s="63"/>
      <c r="T80" s="63"/>
      <c r="U80" s="63"/>
      <c r="V80" s="63"/>
      <c r="W80" s="63"/>
      <c r="X80" s="63"/>
      <c r="Y80" s="63"/>
      <c r="Z80" s="63"/>
    </row>
    <row r="81" ht="22.5" customHeight="1">
      <c r="A81" s="94" t="str">
        <f t="shared" si="1"/>
        <v>Combo giữ dáng. | Combo</v>
      </c>
      <c r="B81" s="94" t="s">
        <v>230</v>
      </c>
      <c r="C81" s="98" t="s">
        <v>229</v>
      </c>
      <c r="D81" s="96">
        <f>Combo_tong_hop!D7</f>
        <v>219000</v>
      </c>
      <c r="E81" s="96">
        <f>Combo_tong_hop!C7</f>
        <v>163745.1839</v>
      </c>
      <c r="F81" s="96">
        <f t="shared" si="2"/>
        <v>55254.81612</v>
      </c>
      <c r="G81" s="63"/>
      <c r="H81" s="63"/>
      <c r="I81" s="63"/>
      <c r="J81" s="63"/>
      <c r="K81" s="63"/>
      <c r="L81" s="63"/>
      <c r="M81" s="63"/>
      <c r="N81" s="63"/>
      <c r="O81" s="63"/>
      <c r="P81" s="63"/>
      <c r="Q81" s="63"/>
      <c r="R81" s="63"/>
      <c r="S81" s="63"/>
      <c r="T81" s="63"/>
      <c r="U81" s="63"/>
      <c r="V81" s="63"/>
      <c r="W81" s="63"/>
      <c r="X81" s="63"/>
      <c r="Y81" s="63"/>
      <c r="Z81" s="63"/>
    </row>
    <row r="82" ht="22.5" customHeight="1">
      <c r="A82" s="94" t="str">
        <f t="shared" si="1"/>
        <v>Combo giảm cân. | Combo</v>
      </c>
      <c r="B82" s="94" t="s">
        <v>231</v>
      </c>
      <c r="C82" s="98" t="s">
        <v>229</v>
      </c>
      <c r="D82" s="96">
        <f>Combo_tong_hop!D8</f>
        <v>345000</v>
      </c>
      <c r="E82" s="96">
        <f>Combo_tong_hop!C8</f>
        <v>259242.3778</v>
      </c>
      <c r="F82" s="96">
        <f t="shared" si="2"/>
        <v>85757.62222</v>
      </c>
      <c r="G82" s="63"/>
      <c r="H82" s="63"/>
      <c r="I82" s="63"/>
      <c r="J82" s="63"/>
      <c r="K82" s="63"/>
      <c r="L82" s="63"/>
      <c r="M82" s="63"/>
      <c r="N82" s="63"/>
      <c r="O82" s="63"/>
      <c r="P82" s="63"/>
      <c r="Q82" s="63"/>
      <c r="R82" s="63"/>
      <c r="S82" s="63"/>
      <c r="T82" s="63"/>
      <c r="U82" s="63"/>
      <c r="V82" s="63"/>
      <c r="W82" s="63"/>
      <c r="X82" s="63"/>
      <c r="Y82" s="63"/>
      <c r="Z82" s="63"/>
    </row>
    <row r="83" ht="22.5" customHeight="1">
      <c r="A83" s="94" t="str">
        <f t="shared" si="1"/>
        <v>Combo Tăng cơ. | Combo</v>
      </c>
      <c r="B83" s="94" t="s">
        <v>232</v>
      </c>
      <c r="C83" s="98" t="s">
        <v>229</v>
      </c>
      <c r="D83" s="96">
        <f>Combo_tong_hop!D9</f>
        <v>394000</v>
      </c>
      <c r="E83" s="96">
        <f>Combo_tong_hop!C9</f>
        <v>300067.5233</v>
      </c>
      <c r="F83" s="96">
        <f t="shared" si="2"/>
        <v>93932.47673</v>
      </c>
      <c r="G83" s="63"/>
      <c r="H83" s="63"/>
      <c r="I83" s="63"/>
      <c r="J83" s="63"/>
      <c r="K83" s="63"/>
      <c r="L83" s="63"/>
      <c r="M83" s="63"/>
      <c r="N83" s="63"/>
      <c r="O83" s="63"/>
      <c r="P83" s="63"/>
      <c r="Q83" s="63"/>
      <c r="R83" s="63"/>
      <c r="S83" s="63"/>
      <c r="T83" s="63"/>
      <c r="U83" s="63"/>
      <c r="V83" s="63"/>
      <c r="W83" s="63"/>
      <c r="X83" s="63"/>
      <c r="Y83" s="63"/>
      <c r="Z83" s="63"/>
    </row>
    <row r="84" ht="22.5" customHeight="1">
      <c r="A84" s="94" t="str">
        <f t="shared" si="1"/>
        <v>Combo Power Fit. | Combo</v>
      </c>
      <c r="B84" s="94" t="s">
        <v>233</v>
      </c>
      <c r="C84" s="98" t="s">
        <v>229</v>
      </c>
      <c r="D84" s="96">
        <f>Combo_tong_hop!D10</f>
        <v>524000</v>
      </c>
      <c r="E84" s="96">
        <f>Combo_tong_hop!C10</f>
        <v>395451.2615</v>
      </c>
      <c r="F84" s="96">
        <f t="shared" si="2"/>
        <v>128548.7385</v>
      </c>
      <c r="G84" s="63"/>
      <c r="H84" s="63"/>
      <c r="I84" s="63"/>
      <c r="J84" s="63"/>
      <c r="K84" s="63"/>
      <c r="L84" s="63"/>
      <c r="M84" s="63"/>
      <c r="N84" s="63"/>
      <c r="O84" s="63"/>
      <c r="P84" s="63"/>
      <c r="Q84" s="63"/>
      <c r="R84" s="63"/>
      <c r="S84" s="63"/>
      <c r="T84" s="63"/>
      <c r="U84" s="63"/>
      <c r="V84" s="63"/>
      <c r="W84" s="63"/>
      <c r="X84" s="63"/>
      <c r="Y84" s="63"/>
      <c r="Z84" s="63"/>
    </row>
    <row r="85" ht="22.5" customHeight="1">
      <c r="A85" s="94" t="str">
        <f t="shared" si="1"/>
        <v> | </v>
      </c>
      <c r="B85" s="82"/>
      <c r="C85" s="99"/>
      <c r="D85" s="91"/>
      <c r="E85" s="91"/>
      <c r="F85" s="91"/>
      <c r="G85" s="63"/>
      <c r="H85" s="63"/>
      <c r="I85" s="63"/>
      <c r="J85" s="63"/>
      <c r="K85" s="63"/>
      <c r="L85" s="63"/>
      <c r="M85" s="63"/>
      <c r="N85" s="63"/>
      <c r="O85" s="63"/>
      <c r="P85" s="63"/>
      <c r="Q85" s="63"/>
      <c r="R85" s="63"/>
      <c r="S85" s="63"/>
      <c r="T85" s="63"/>
      <c r="U85" s="63"/>
      <c r="V85" s="63"/>
      <c r="W85" s="63"/>
      <c r="X85" s="63"/>
      <c r="Y85" s="63"/>
      <c r="Z85" s="63"/>
    </row>
    <row r="86" ht="22.5" customHeight="1">
      <c r="A86" s="94" t="str">
        <f t="shared" si="1"/>
        <v> | </v>
      </c>
      <c r="B86" s="82"/>
      <c r="C86" s="99"/>
      <c r="D86" s="91"/>
      <c r="E86" s="91"/>
      <c r="F86" s="91"/>
      <c r="G86" s="63"/>
      <c r="H86" s="63"/>
      <c r="I86" s="63"/>
      <c r="J86" s="63"/>
      <c r="K86" s="63"/>
      <c r="L86" s="63"/>
      <c r="M86" s="63"/>
      <c r="N86" s="63"/>
      <c r="O86" s="63"/>
      <c r="P86" s="63"/>
      <c r="Q86" s="63"/>
      <c r="R86" s="63"/>
      <c r="S86" s="63"/>
      <c r="T86" s="63"/>
      <c r="U86" s="63"/>
      <c r="V86" s="63"/>
      <c r="W86" s="63"/>
      <c r="X86" s="63"/>
      <c r="Y86" s="63"/>
      <c r="Z86" s="63"/>
    </row>
    <row r="87" ht="22.5" customHeight="1">
      <c r="A87" s="94" t="str">
        <f t="shared" si="1"/>
        <v> | </v>
      </c>
      <c r="B87" s="82"/>
      <c r="C87" s="99"/>
      <c r="D87" s="91"/>
      <c r="E87" s="91"/>
      <c r="F87" s="91"/>
      <c r="G87" s="63"/>
      <c r="H87" s="63"/>
      <c r="I87" s="63"/>
      <c r="J87" s="63"/>
      <c r="K87" s="63"/>
      <c r="L87" s="63"/>
      <c r="M87" s="63"/>
      <c r="N87" s="63"/>
      <c r="O87" s="63"/>
      <c r="P87" s="63"/>
      <c r="Q87" s="63"/>
      <c r="R87" s="63"/>
      <c r="S87" s="63"/>
      <c r="T87" s="63"/>
      <c r="U87" s="63"/>
      <c r="V87" s="63"/>
      <c r="W87" s="63"/>
      <c r="X87" s="63"/>
      <c r="Y87" s="63"/>
      <c r="Z87" s="63"/>
    </row>
    <row r="88" ht="22.5" customHeight="1">
      <c r="A88" s="94" t="str">
        <f t="shared" si="1"/>
        <v> | </v>
      </c>
      <c r="B88" s="82"/>
      <c r="C88" s="99"/>
      <c r="D88" s="91"/>
      <c r="E88" s="91"/>
      <c r="F88" s="91"/>
      <c r="G88" s="63"/>
      <c r="H88" s="63"/>
      <c r="I88" s="63"/>
      <c r="J88" s="63"/>
      <c r="K88" s="63"/>
      <c r="L88" s="63"/>
      <c r="M88" s="63"/>
      <c r="N88" s="63"/>
      <c r="O88" s="63"/>
      <c r="P88" s="63"/>
      <c r="Q88" s="63"/>
      <c r="R88" s="63"/>
      <c r="S88" s="63"/>
      <c r="T88" s="63"/>
      <c r="U88" s="63"/>
      <c r="V88" s="63"/>
      <c r="W88" s="63"/>
      <c r="X88" s="63"/>
      <c r="Y88" s="63"/>
      <c r="Z88" s="63"/>
    </row>
    <row r="89" ht="22.5" customHeight="1">
      <c r="A89" s="94" t="str">
        <f t="shared" si="1"/>
        <v> | </v>
      </c>
      <c r="B89" s="82"/>
      <c r="C89" s="99"/>
      <c r="D89" s="91"/>
      <c r="E89" s="91"/>
      <c r="F89" s="91"/>
      <c r="G89" s="63"/>
      <c r="H89" s="63"/>
      <c r="I89" s="63"/>
      <c r="J89" s="63"/>
      <c r="K89" s="63"/>
      <c r="L89" s="63"/>
      <c r="M89" s="63"/>
      <c r="N89" s="63"/>
      <c r="O89" s="63"/>
      <c r="P89" s="63"/>
      <c r="Q89" s="63"/>
      <c r="R89" s="63"/>
      <c r="S89" s="63"/>
      <c r="T89" s="63"/>
      <c r="U89" s="63"/>
      <c r="V89" s="63"/>
      <c r="W89" s="63"/>
      <c r="X89" s="63"/>
      <c r="Y89" s="63"/>
      <c r="Z89" s="63"/>
    </row>
    <row r="90" ht="22.5" customHeight="1">
      <c r="A90" s="94" t="str">
        <f t="shared" si="1"/>
        <v> | </v>
      </c>
      <c r="B90" s="82"/>
      <c r="C90" s="99"/>
      <c r="D90" s="91"/>
      <c r="E90" s="91"/>
      <c r="F90" s="91"/>
      <c r="G90" s="63"/>
      <c r="H90" s="63"/>
      <c r="I90" s="63"/>
      <c r="J90" s="63"/>
      <c r="K90" s="63"/>
      <c r="L90" s="63"/>
      <c r="M90" s="63"/>
      <c r="N90" s="63"/>
      <c r="O90" s="63"/>
      <c r="P90" s="63"/>
      <c r="Q90" s="63"/>
      <c r="R90" s="63"/>
      <c r="S90" s="63"/>
      <c r="T90" s="63"/>
      <c r="U90" s="63"/>
      <c r="V90" s="63"/>
      <c r="W90" s="63"/>
      <c r="X90" s="63"/>
      <c r="Y90" s="63"/>
      <c r="Z90" s="63"/>
    </row>
    <row r="91" ht="22.5" customHeight="1">
      <c r="A91" s="94" t="str">
        <f t="shared" si="1"/>
        <v> | </v>
      </c>
      <c r="B91" s="82"/>
      <c r="C91" s="99"/>
      <c r="D91" s="91"/>
      <c r="E91" s="91"/>
      <c r="F91" s="91"/>
      <c r="G91" s="63"/>
      <c r="H91" s="63"/>
      <c r="I91" s="63"/>
      <c r="J91" s="63"/>
      <c r="K91" s="63"/>
      <c r="L91" s="63"/>
      <c r="M91" s="63"/>
      <c r="N91" s="63"/>
      <c r="O91" s="63"/>
      <c r="P91" s="63"/>
      <c r="Q91" s="63"/>
      <c r="R91" s="63"/>
      <c r="S91" s="63"/>
      <c r="T91" s="63"/>
      <c r="U91" s="63"/>
      <c r="V91" s="63"/>
      <c r="W91" s="63"/>
      <c r="X91" s="63"/>
      <c r="Y91" s="63"/>
      <c r="Z91" s="63"/>
    </row>
    <row r="92" ht="22.5" customHeight="1">
      <c r="A92" s="94" t="str">
        <f t="shared" si="1"/>
        <v> | </v>
      </c>
      <c r="B92" s="82"/>
      <c r="C92" s="99"/>
      <c r="D92" s="91"/>
      <c r="E92" s="91"/>
      <c r="F92" s="91"/>
      <c r="G92" s="63"/>
      <c r="H92" s="63"/>
      <c r="I92" s="63"/>
      <c r="J92" s="63"/>
      <c r="K92" s="63"/>
      <c r="L92" s="63"/>
      <c r="M92" s="63"/>
      <c r="N92" s="63"/>
      <c r="O92" s="63"/>
      <c r="P92" s="63"/>
      <c r="Q92" s="63"/>
      <c r="R92" s="63"/>
      <c r="S92" s="63"/>
      <c r="T92" s="63"/>
      <c r="U92" s="63"/>
      <c r="V92" s="63"/>
      <c r="W92" s="63"/>
      <c r="X92" s="63"/>
      <c r="Y92" s="63"/>
      <c r="Z92" s="63"/>
    </row>
    <row r="93" ht="22.5" customHeight="1">
      <c r="A93" s="94" t="str">
        <f t="shared" si="1"/>
        <v> | </v>
      </c>
      <c r="B93" s="82"/>
      <c r="C93" s="99"/>
      <c r="D93" s="91"/>
      <c r="E93" s="91"/>
      <c r="F93" s="91"/>
      <c r="G93" s="63"/>
      <c r="H93" s="63"/>
      <c r="I93" s="63"/>
      <c r="J93" s="63"/>
      <c r="K93" s="63"/>
      <c r="L93" s="63"/>
      <c r="M93" s="63"/>
      <c r="N93" s="63"/>
      <c r="O93" s="63"/>
      <c r="P93" s="63"/>
      <c r="Q93" s="63"/>
      <c r="R93" s="63"/>
      <c r="S93" s="63"/>
      <c r="T93" s="63"/>
      <c r="U93" s="63"/>
      <c r="V93" s="63"/>
      <c r="W93" s="63"/>
      <c r="X93" s="63"/>
      <c r="Y93" s="63"/>
      <c r="Z93" s="63"/>
    </row>
    <row r="94" ht="22.5" customHeight="1">
      <c r="A94" s="94" t="str">
        <f t="shared" si="1"/>
        <v> | </v>
      </c>
      <c r="B94" s="82"/>
      <c r="C94" s="99"/>
      <c r="D94" s="91"/>
      <c r="E94" s="91"/>
      <c r="F94" s="91"/>
      <c r="G94" s="63"/>
      <c r="H94" s="63"/>
      <c r="I94" s="63"/>
      <c r="J94" s="63"/>
      <c r="K94" s="63"/>
      <c r="L94" s="63"/>
      <c r="M94" s="63"/>
      <c r="N94" s="63"/>
      <c r="O94" s="63"/>
      <c r="P94" s="63"/>
      <c r="Q94" s="63"/>
      <c r="R94" s="63"/>
      <c r="S94" s="63"/>
      <c r="T94" s="63"/>
      <c r="U94" s="63"/>
      <c r="V94" s="63"/>
      <c r="W94" s="63"/>
      <c r="X94" s="63"/>
      <c r="Y94" s="63"/>
      <c r="Z94" s="63"/>
    </row>
    <row r="95" ht="22.5" customHeight="1">
      <c r="A95" s="94" t="str">
        <f t="shared" si="1"/>
        <v> | </v>
      </c>
      <c r="B95" s="82"/>
      <c r="C95" s="99"/>
      <c r="D95" s="91"/>
      <c r="E95" s="91"/>
      <c r="F95" s="91"/>
      <c r="G95" s="63"/>
      <c r="H95" s="63"/>
      <c r="I95" s="63"/>
      <c r="J95" s="63"/>
      <c r="K95" s="63"/>
      <c r="L95" s="63"/>
      <c r="M95" s="63"/>
      <c r="N95" s="63"/>
      <c r="O95" s="63"/>
      <c r="P95" s="63"/>
      <c r="Q95" s="63"/>
      <c r="R95" s="63"/>
      <c r="S95" s="63"/>
      <c r="T95" s="63"/>
      <c r="U95" s="63"/>
      <c r="V95" s="63"/>
      <c r="W95" s="63"/>
      <c r="X95" s="63"/>
      <c r="Y95" s="63"/>
      <c r="Z95" s="63"/>
    </row>
    <row r="96" ht="22.5" customHeight="1">
      <c r="A96" s="94" t="str">
        <f t="shared" si="1"/>
        <v> | </v>
      </c>
      <c r="B96" s="82"/>
      <c r="C96" s="99"/>
      <c r="D96" s="91"/>
      <c r="E96" s="91"/>
      <c r="F96" s="91"/>
      <c r="G96" s="63"/>
      <c r="H96" s="63"/>
      <c r="I96" s="63"/>
      <c r="J96" s="63"/>
      <c r="K96" s="63"/>
      <c r="L96" s="63"/>
      <c r="M96" s="63"/>
      <c r="N96" s="63"/>
      <c r="O96" s="63"/>
      <c r="P96" s="63"/>
      <c r="Q96" s="63"/>
      <c r="R96" s="63"/>
      <c r="S96" s="63"/>
      <c r="T96" s="63"/>
      <c r="U96" s="63"/>
      <c r="V96" s="63"/>
      <c r="W96" s="63"/>
      <c r="X96" s="63"/>
      <c r="Y96" s="63"/>
      <c r="Z96" s="63"/>
    </row>
    <row r="97" ht="22.5" customHeight="1">
      <c r="A97" s="94" t="str">
        <f t="shared" si="1"/>
        <v> | </v>
      </c>
      <c r="B97" s="82"/>
      <c r="C97" s="99"/>
      <c r="D97" s="91"/>
      <c r="E97" s="91"/>
      <c r="F97" s="91"/>
      <c r="G97" s="63"/>
      <c r="H97" s="63"/>
      <c r="I97" s="63"/>
      <c r="J97" s="63"/>
      <c r="K97" s="63"/>
      <c r="L97" s="63"/>
      <c r="M97" s="63"/>
      <c r="N97" s="63"/>
      <c r="O97" s="63"/>
      <c r="P97" s="63"/>
      <c r="Q97" s="63"/>
      <c r="R97" s="63"/>
      <c r="S97" s="63"/>
      <c r="T97" s="63"/>
      <c r="U97" s="63"/>
      <c r="V97" s="63"/>
      <c r="W97" s="63"/>
      <c r="X97" s="63"/>
      <c r="Y97" s="63"/>
      <c r="Z97" s="63"/>
    </row>
    <row r="98">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row>
    <row r="1010">
      <c r="A1010" s="63"/>
      <c r="B1010" s="63"/>
      <c r="C1010" s="63"/>
      <c r="D1010" s="63"/>
      <c r="E1010" s="63"/>
      <c r="F1010" s="63"/>
      <c r="G1010" s="63"/>
      <c r="H1010" s="63"/>
      <c r="I1010" s="63"/>
      <c r="J1010" s="63"/>
      <c r="K1010" s="63"/>
      <c r="L1010" s="63"/>
      <c r="M1010" s="63"/>
      <c r="N1010" s="63"/>
      <c r="O1010" s="63"/>
      <c r="P1010" s="63"/>
      <c r="Q1010" s="63"/>
      <c r="R1010" s="63"/>
      <c r="S1010" s="63"/>
      <c r="T1010" s="63"/>
      <c r="U1010" s="63"/>
      <c r="V1010" s="63"/>
      <c r="W1010" s="63"/>
      <c r="X1010" s="63"/>
      <c r="Y1010" s="63"/>
      <c r="Z1010" s="63"/>
    </row>
    <row r="1011">
      <c r="A1011" s="63"/>
      <c r="B1011" s="63"/>
      <c r="C1011" s="63"/>
      <c r="D1011" s="63"/>
      <c r="E1011" s="63"/>
      <c r="F1011" s="63"/>
      <c r="G1011" s="63"/>
      <c r="H1011" s="63"/>
      <c r="I1011" s="63"/>
      <c r="J1011" s="63"/>
      <c r="K1011" s="63"/>
      <c r="L1011" s="63"/>
      <c r="M1011" s="63"/>
      <c r="N1011" s="63"/>
      <c r="O1011" s="63"/>
      <c r="P1011" s="63"/>
      <c r="Q1011" s="63"/>
      <c r="R1011" s="63"/>
      <c r="S1011" s="63"/>
      <c r="T1011" s="63"/>
      <c r="U1011" s="63"/>
      <c r="V1011" s="63"/>
      <c r="W1011" s="63"/>
      <c r="X1011" s="63"/>
      <c r="Y1011" s="63"/>
      <c r="Z1011" s="63"/>
    </row>
    <row r="1012">
      <c r="A1012" s="63"/>
      <c r="B1012" s="63"/>
      <c r="C1012" s="63"/>
      <c r="D1012" s="63"/>
      <c r="E1012" s="63"/>
      <c r="F1012" s="63"/>
      <c r="G1012" s="63"/>
      <c r="H1012" s="63"/>
      <c r="I1012" s="63"/>
      <c r="J1012" s="63"/>
      <c r="K1012" s="63"/>
      <c r="L1012" s="63"/>
      <c r="M1012" s="63"/>
      <c r="N1012" s="63"/>
      <c r="O1012" s="63"/>
      <c r="P1012" s="63"/>
      <c r="Q1012" s="63"/>
      <c r="R1012" s="63"/>
      <c r="S1012" s="63"/>
      <c r="T1012" s="63"/>
      <c r="U1012" s="63"/>
      <c r="V1012" s="63"/>
      <c r="W1012" s="63"/>
      <c r="X1012" s="63"/>
      <c r="Y1012" s="63"/>
      <c r="Z1012" s="63"/>
    </row>
    <row r="1013">
      <c r="A1013" s="63"/>
      <c r="B1013" s="63"/>
      <c r="C1013" s="63"/>
      <c r="D1013" s="63"/>
      <c r="E1013" s="63"/>
      <c r="F1013" s="63"/>
      <c r="G1013" s="63"/>
      <c r="H1013" s="63"/>
      <c r="I1013" s="63"/>
      <c r="J1013" s="63"/>
      <c r="K1013" s="63"/>
      <c r="L1013" s="63"/>
      <c r="M1013" s="63"/>
      <c r="N1013" s="63"/>
      <c r="O1013" s="63"/>
      <c r="P1013" s="63"/>
      <c r="Q1013" s="63"/>
      <c r="R1013" s="63"/>
      <c r="S1013" s="63"/>
      <c r="T1013" s="63"/>
      <c r="U1013" s="63"/>
      <c r="V1013" s="63"/>
      <c r="W1013" s="63"/>
      <c r="X1013" s="63"/>
      <c r="Y1013" s="63"/>
      <c r="Z1013" s="63"/>
    </row>
    <row r="1014">
      <c r="A1014" s="63"/>
      <c r="B1014" s="63"/>
      <c r="C1014" s="63"/>
      <c r="D1014" s="63"/>
      <c r="E1014" s="63"/>
      <c r="F1014" s="63"/>
      <c r="G1014" s="63"/>
      <c r="H1014" s="63"/>
      <c r="I1014" s="63"/>
      <c r="J1014" s="63"/>
      <c r="K1014" s="63"/>
      <c r="L1014" s="63"/>
      <c r="M1014" s="63"/>
      <c r="N1014" s="63"/>
      <c r="O1014" s="63"/>
      <c r="P1014" s="63"/>
      <c r="Q1014" s="63"/>
      <c r="R1014" s="63"/>
      <c r="S1014" s="63"/>
      <c r="T1014" s="63"/>
      <c r="U1014" s="63"/>
      <c r="V1014" s="63"/>
      <c r="W1014" s="63"/>
      <c r="X1014" s="63"/>
      <c r="Y1014" s="63"/>
      <c r="Z1014" s="63"/>
    </row>
    <row r="1015">
      <c r="A1015" s="63"/>
      <c r="B1015" s="63"/>
      <c r="C1015" s="63"/>
      <c r="D1015" s="63"/>
      <c r="E1015" s="63"/>
      <c r="F1015" s="63"/>
      <c r="G1015" s="63"/>
      <c r="H1015" s="63"/>
      <c r="I1015" s="63"/>
      <c r="J1015" s="63"/>
      <c r="K1015" s="63"/>
      <c r="L1015" s="63"/>
      <c r="M1015" s="63"/>
      <c r="N1015" s="63"/>
      <c r="O1015" s="63"/>
      <c r="P1015" s="63"/>
      <c r="Q1015" s="63"/>
      <c r="R1015" s="63"/>
      <c r="S1015" s="63"/>
      <c r="T1015" s="63"/>
      <c r="U1015" s="63"/>
      <c r="V1015" s="63"/>
      <c r="W1015" s="63"/>
      <c r="X1015" s="63"/>
      <c r="Y1015" s="63"/>
      <c r="Z1015" s="63"/>
    </row>
    <row r="1016">
      <c r="A1016" s="63"/>
      <c r="B1016" s="63"/>
      <c r="C1016" s="63"/>
      <c r="D1016" s="63"/>
      <c r="E1016" s="63"/>
      <c r="F1016" s="63"/>
      <c r="G1016" s="63"/>
      <c r="H1016" s="63"/>
      <c r="I1016" s="63"/>
      <c r="J1016" s="63"/>
      <c r="K1016" s="63"/>
      <c r="L1016" s="63"/>
      <c r="M1016" s="63"/>
      <c r="N1016" s="63"/>
      <c r="O1016" s="63"/>
      <c r="P1016" s="63"/>
      <c r="Q1016" s="63"/>
      <c r="R1016" s="63"/>
      <c r="S1016" s="63"/>
      <c r="T1016" s="63"/>
      <c r="U1016" s="63"/>
      <c r="V1016" s="63"/>
      <c r="W1016" s="63"/>
      <c r="X1016" s="63"/>
      <c r="Y1016" s="63"/>
      <c r="Z1016" s="63"/>
    </row>
    <row r="1017">
      <c r="A1017" s="63"/>
      <c r="B1017" s="63"/>
      <c r="C1017" s="63"/>
      <c r="D1017" s="63"/>
      <c r="E1017" s="63"/>
      <c r="F1017" s="63"/>
      <c r="G1017" s="63"/>
      <c r="H1017" s="63"/>
      <c r="I1017" s="63"/>
      <c r="J1017" s="63"/>
      <c r="K1017" s="63"/>
      <c r="L1017" s="63"/>
      <c r="M1017" s="63"/>
      <c r="N1017" s="63"/>
      <c r="O1017" s="63"/>
      <c r="P1017" s="63"/>
      <c r="Q1017" s="63"/>
      <c r="R1017" s="63"/>
      <c r="S1017" s="63"/>
      <c r="T1017" s="63"/>
      <c r="U1017" s="63"/>
      <c r="V1017" s="63"/>
      <c r="W1017" s="63"/>
      <c r="X1017" s="63"/>
      <c r="Y1017" s="63"/>
      <c r="Z1017" s="63"/>
    </row>
    <row r="1018">
      <c r="A1018" s="63"/>
      <c r="B1018" s="63"/>
      <c r="C1018" s="63"/>
      <c r="D1018" s="63"/>
      <c r="E1018" s="63"/>
      <c r="F1018" s="63"/>
      <c r="G1018" s="63"/>
      <c r="H1018" s="63"/>
      <c r="I1018" s="63"/>
      <c r="J1018" s="63"/>
      <c r="K1018" s="63"/>
      <c r="L1018" s="63"/>
      <c r="M1018" s="63"/>
      <c r="N1018" s="63"/>
      <c r="O1018" s="63"/>
      <c r="P1018" s="63"/>
      <c r="Q1018" s="63"/>
      <c r="R1018" s="63"/>
      <c r="S1018" s="63"/>
      <c r="T1018" s="63"/>
      <c r="U1018" s="63"/>
      <c r="V1018" s="63"/>
      <c r="W1018" s="63"/>
      <c r="X1018" s="63"/>
      <c r="Y1018" s="63"/>
      <c r="Z1018" s="63"/>
    </row>
  </sheetData>
  <dataValidations>
    <dataValidation type="custom" allowBlank="1" showDropDown="1" sqref="D77:F80">
      <formula1>AND(ISNUMBER(D77),(NOT(OR(NOT(ISERROR(DATEVALUE(D77))), AND(ISNUMBER(D77), LEFT(CELL("format", D77))="D")))))</formula1>
    </dataValidation>
    <dataValidation type="list" allowBlank="1" sqref="C2:C97">
      <formula1>"100g,150g,200g,Combo"</formula1>
    </dataValidation>
    <dataValidation type="custom" allowBlank="1" showDropDown="1" sqref="D2:F97">
      <formula1>AND(ISNUMBER(D2),(NOT(OR(NOT(ISERROR(DATEVALUE(D2))), AND(ISNUMBER(D2), LEFT(CELL("format", D2))="D")))))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57"/>
    <col customWidth="1" min="2" max="2" width="24.0"/>
    <col customWidth="1" min="3" max="3" width="18.29"/>
    <col customWidth="1" min="4" max="4" width="18.43"/>
    <col customWidth="1" min="5" max="5" width="16.0"/>
    <col customWidth="1" min="6" max="6" width="59.29"/>
    <col customWidth="1" min="7" max="7" width="8.71"/>
    <col customWidth="1" min="8" max="8" width="36.0"/>
    <col customWidth="1" min="9" max="26" width="8.71"/>
  </cols>
  <sheetData>
    <row r="1" ht="27.75" customHeight="1">
      <c r="A1" s="100" t="s">
        <v>234</v>
      </c>
      <c r="B1" s="2"/>
      <c r="C1" s="2"/>
      <c r="D1" s="2"/>
      <c r="E1" s="2"/>
      <c r="F1" s="3"/>
    </row>
    <row r="2">
      <c r="A2" s="101" t="s">
        <v>235</v>
      </c>
      <c r="B2" s="102" t="s">
        <v>236</v>
      </c>
      <c r="C2" s="102" t="s">
        <v>237</v>
      </c>
      <c r="D2" s="102" t="s">
        <v>238</v>
      </c>
      <c r="E2" s="102" t="s">
        <v>239</v>
      </c>
      <c r="F2" s="103" t="s">
        <v>170</v>
      </c>
    </row>
    <row r="3">
      <c r="A3" s="104" t="s">
        <v>240</v>
      </c>
      <c r="B3" s="105" t="s">
        <v>241</v>
      </c>
      <c r="C3" s="106">
        <f>IF(A3="","",SUMIFS(Combo_chi_tiet!$H$3:$H$200,Combo_chi_tiet!$A$3:$A$200,$A3))</f>
        <v>166038.1286</v>
      </c>
      <c r="D3" s="107">
        <v>219000.0</v>
      </c>
      <c r="E3" s="108">
        <f t="shared" ref="E3:E18" si="1">IF(OR(C3="",D3=""),"",D3-C3)</f>
        <v>52961.8714</v>
      </c>
      <c r="F3" s="108"/>
      <c r="H3" s="109" t="s">
        <v>242</v>
      </c>
    </row>
    <row r="4">
      <c r="A4" s="104" t="s">
        <v>243</v>
      </c>
      <c r="B4" s="105" t="s">
        <v>244</v>
      </c>
      <c r="C4" s="106">
        <f>IF(A4="","",SUMIFS(Combo_chi_tiet!$H$3:$H$200,Combo_chi_tiet!$A$3:$A$200,$A4))</f>
        <v>261026.4883</v>
      </c>
      <c r="D4" s="107">
        <v>345000.0</v>
      </c>
      <c r="E4" s="108">
        <f t="shared" si="1"/>
        <v>83973.51171</v>
      </c>
      <c r="F4" s="108"/>
    </row>
    <row r="5">
      <c r="A5" s="104" t="s">
        <v>245</v>
      </c>
      <c r="B5" s="105" t="s">
        <v>246</v>
      </c>
      <c r="C5" s="106">
        <f>IF(A5="","",SUMIFS(Combo_chi_tiet!$H$3:$H$200,Combo_chi_tiet!$A$3:$A$200,$A5))</f>
        <v>302062.9668</v>
      </c>
      <c r="D5" s="107">
        <v>395000.0</v>
      </c>
      <c r="E5" s="108">
        <f t="shared" si="1"/>
        <v>92937.03316</v>
      </c>
      <c r="F5" s="108"/>
    </row>
    <row r="6">
      <c r="A6" s="104" t="s">
        <v>247</v>
      </c>
      <c r="B6" s="105" t="s">
        <v>248</v>
      </c>
      <c r="C6" s="106">
        <f>IF(A6="","",SUMIFS(Combo_chi_tiet!$H$3:$H$200,Combo_chi_tiet!$A$3:$A$200,$A6))</f>
        <v>408246.7251</v>
      </c>
      <c r="D6" s="107">
        <v>536000.0</v>
      </c>
      <c r="E6" s="108">
        <f t="shared" si="1"/>
        <v>127753.2749</v>
      </c>
      <c r="F6" s="108"/>
    </row>
    <row r="7">
      <c r="A7" s="104" t="s">
        <v>249</v>
      </c>
      <c r="B7" s="110" t="s">
        <v>230</v>
      </c>
      <c r="C7" s="106">
        <f>Thuc_don!C31</f>
        <v>163745.1839</v>
      </c>
      <c r="D7" s="107">
        <f>Thuc_don!B31</f>
        <v>219000</v>
      </c>
      <c r="E7" s="108">
        <f t="shared" si="1"/>
        <v>55254.81612</v>
      </c>
      <c r="F7" s="108"/>
    </row>
    <row r="8">
      <c r="A8" s="104" t="s">
        <v>250</v>
      </c>
      <c r="B8" s="110" t="s">
        <v>231</v>
      </c>
      <c r="C8" s="106">
        <f>Thuc_don!C32</f>
        <v>259242.3778</v>
      </c>
      <c r="D8" s="107">
        <f>Thuc_don!B32</f>
        <v>345000</v>
      </c>
      <c r="E8" s="108">
        <f t="shared" si="1"/>
        <v>85757.62222</v>
      </c>
      <c r="F8" s="108"/>
    </row>
    <row r="9">
      <c r="A9" s="104" t="s">
        <v>251</v>
      </c>
      <c r="B9" s="110" t="s">
        <v>232</v>
      </c>
      <c r="C9" s="106">
        <f>Thuc_don!C33</f>
        <v>300067.5233</v>
      </c>
      <c r="D9" s="107">
        <f>Thuc_don!B33</f>
        <v>394000</v>
      </c>
      <c r="E9" s="108">
        <f t="shared" si="1"/>
        <v>93932.47673</v>
      </c>
      <c r="F9" s="108"/>
    </row>
    <row r="10">
      <c r="A10" s="104" t="s">
        <v>252</v>
      </c>
      <c r="B10" s="110" t="s">
        <v>233</v>
      </c>
      <c r="C10" s="106">
        <f>Thuc_don!C34</f>
        <v>395451.2615</v>
      </c>
      <c r="D10" s="107">
        <f>Thuc_don!B34</f>
        <v>524000</v>
      </c>
      <c r="E10" s="108">
        <f t="shared" si="1"/>
        <v>128548.7385</v>
      </c>
      <c r="F10" s="108"/>
    </row>
    <row r="11">
      <c r="A11" s="104" t="s">
        <v>253</v>
      </c>
      <c r="B11" s="105"/>
      <c r="C11" s="106" t="str">
        <f>Thuc_don!C35</f>
        <v/>
      </c>
      <c r="D11" s="107" t="str">
        <f>Thuc_don!B35</f>
        <v/>
      </c>
      <c r="E11" s="108" t="str">
        <f t="shared" si="1"/>
        <v/>
      </c>
      <c r="F11" s="108"/>
    </row>
    <row r="12">
      <c r="A12" s="104" t="s">
        <v>254</v>
      </c>
      <c r="B12" s="105"/>
      <c r="C12" s="106" t="str">
        <f>Thuc_don!C36</f>
        <v/>
      </c>
      <c r="D12" s="107"/>
      <c r="E12" s="108" t="str">
        <f t="shared" si="1"/>
        <v/>
      </c>
      <c r="F12" s="108"/>
    </row>
    <row r="13">
      <c r="A13" s="104" t="s">
        <v>255</v>
      </c>
      <c r="B13" s="105"/>
      <c r="C13" s="106" t="str">
        <f>Thuc_don!C37</f>
        <v/>
      </c>
      <c r="D13" s="107"/>
      <c r="E13" s="108" t="str">
        <f t="shared" si="1"/>
        <v/>
      </c>
      <c r="F13" s="108"/>
    </row>
    <row r="14">
      <c r="A14" s="104" t="s">
        <v>256</v>
      </c>
      <c r="B14" s="105"/>
      <c r="C14" s="106" t="str">
        <f>Thuc_don!C38</f>
        <v/>
      </c>
      <c r="D14" s="107"/>
      <c r="E14" s="108" t="str">
        <f t="shared" si="1"/>
        <v/>
      </c>
      <c r="F14" s="108"/>
    </row>
    <row r="15">
      <c r="A15" s="104" t="s">
        <v>257</v>
      </c>
      <c r="B15" s="105"/>
      <c r="C15" s="106" t="str">
        <f>Thuc_don!C39</f>
        <v/>
      </c>
      <c r="D15" s="107"/>
      <c r="E15" s="108" t="str">
        <f t="shared" si="1"/>
        <v/>
      </c>
      <c r="F15" s="108"/>
    </row>
    <row r="16">
      <c r="A16" s="104" t="s">
        <v>258</v>
      </c>
      <c r="B16" s="105"/>
      <c r="C16" s="106" t="str">
        <f>Thuc_don!C40</f>
        <v/>
      </c>
      <c r="D16" s="107"/>
      <c r="E16" s="108" t="str">
        <f t="shared" si="1"/>
        <v/>
      </c>
      <c r="F16" s="108"/>
    </row>
    <row r="17">
      <c r="A17" s="104" t="s">
        <v>259</v>
      </c>
      <c r="B17" s="105"/>
      <c r="C17" s="106" t="str">
        <f>Thuc_don!C41</f>
        <v/>
      </c>
      <c r="D17" s="107"/>
      <c r="E17" s="108" t="str">
        <f t="shared" si="1"/>
        <v/>
      </c>
      <c r="F17" s="108"/>
    </row>
    <row r="18">
      <c r="A18" s="104" t="s">
        <v>260</v>
      </c>
      <c r="B18" s="105"/>
      <c r="C18" s="106" t="str">
        <f>Thuc_don!C42</f>
        <v/>
      </c>
      <c r="D18" s="107"/>
      <c r="E18" s="108" t="str">
        <f t="shared" si="1"/>
        <v/>
      </c>
      <c r="F18" s="108"/>
    </row>
    <row r="19">
      <c r="A19" s="111"/>
      <c r="B19" s="112"/>
      <c r="C19" s="112"/>
      <c r="D19" s="112"/>
      <c r="E19" s="112"/>
      <c r="F19" s="112"/>
    </row>
    <row r="20">
      <c r="A20" s="111"/>
      <c r="B20" s="112"/>
      <c r="C20" s="112"/>
      <c r="D20" s="112"/>
      <c r="E20" s="112"/>
      <c r="F20" s="112"/>
    </row>
    <row r="21" ht="15.75" customHeight="1">
      <c r="A21" s="111"/>
      <c r="B21" s="112"/>
      <c r="C21" s="112"/>
      <c r="D21" s="112"/>
      <c r="E21" s="112"/>
      <c r="F21" s="112"/>
    </row>
    <row r="22" ht="15.75" customHeight="1">
      <c r="A22" s="111"/>
      <c r="B22" s="112"/>
      <c r="C22" s="112"/>
      <c r="D22" s="112"/>
      <c r="E22" s="112"/>
      <c r="F22" s="112"/>
    </row>
    <row r="23" ht="15.75" customHeight="1">
      <c r="A23" s="111"/>
      <c r="B23" s="112"/>
      <c r="C23" s="112"/>
      <c r="D23" s="112"/>
      <c r="E23" s="112"/>
      <c r="F23" s="112"/>
    </row>
    <row r="24" ht="15.75" customHeight="1">
      <c r="A24" s="111"/>
      <c r="B24" s="112"/>
      <c r="C24" s="112"/>
      <c r="D24" s="112"/>
      <c r="E24" s="112"/>
      <c r="F24" s="112"/>
    </row>
    <row r="25" ht="15.75" customHeight="1">
      <c r="A25" s="111"/>
      <c r="B25" s="112"/>
      <c r="C25" s="112"/>
      <c r="D25" s="112"/>
      <c r="E25" s="112"/>
      <c r="F25" s="112"/>
    </row>
    <row r="26" ht="15.75" customHeight="1">
      <c r="A26" s="111"/>
      <c r="B26" s="112"/>
      <c r="C26" s="112"/>
      <c r="D26" s="112"/>
      <c r="E26" s="112"/>
      <c r="F26" s="112"/>
    </row>
    <row r="27" ht="15.75" customHeight="1">
      <c r="A27" s="111"/>
      <c r="B27" s="112"/>
      <c r="C27" s="112"/>
      <c r="D27" s="112"/>
      <c r="E27" s="112"/>
      <c r="F27" s="112"/>
    </row>
    <row r="28" ht="15.75" customHeight="1">
      <c r="A28" s="111"/>
      <c r="B28" s="112"/>
      <c r="C28" s="112"/>
      <c r="D28" s="112"/>
      <c r="E28" s="112"/>
      <c r="F28" s="112"/>
    </row>
    <row r="29" ht="15.75" customHeight="1">
      <c r="A29" s="111"/>
      <c r="B29" s="112"/>
      <c r="C29" s="112"/>
      <c r="D29" s="112"/>
      <c r="E29" s="112"/>
      <c r="F29" s="112"/>
    </row>
    <row r="30" ht="15.75" customHeight="1">
      <c r="A30" s="111"/>
      <c r="B30" s="112"/>
      <c r="C30" s="112"/>
      <c r="D30" s="112"/>
      <c r="E30" s="112"/>
      <c r="F30" s="112"/>
    </row>
    <row r="31" ht="15.75" customHeight="1">
      <c r="A31" s="111"/>
      <c r="B31" s="112"/>
      <c r="C31" s="112"/>
      <c r="D31" s="112"/>
      <c r="E31" s="112"/>
      <c r="F31" s="112"/>
    </row>
    <row r="32" ht="15.75" customHeight="1">
      <c r="A32" s="111"/>
      <c r="B32" s="112"/>
      <c r="C32" s="112"/>
      <c r="D32" s="112"/>
      <c r="E32" s="112"/>
      <c r="F32" s="112"/>
    </row>
    <row r="33" ht="15.75" customHeight="1">
      <c r="A33" s="111"/>
      <c r="B33" s="112"/>
      <c r="C33" s="112"/>
      <c r="D33" s="112"/>
      <c r="E33" s="112"/>
      <c r="F33" s="112"/>
    </row>
    <row r="34" ht="15.75" customHeight="1">
      <c r="A34" s="111"/>
      <c r="B34" s="112"/>
      <c r="C34" s="112"/>
      <c r="D34" s="112"/>
      <c r="E34" s="112"/>
      <c r="F34" s="112"/>
    </row>
    <row r="35" ht="15.75" customHeight="1">
      <c r="A35" s="111"/>
      <c r="B35" s="112"/>
      <c r="C35" s="112"/>
      <c r="D35" s="112"/>
      <c r="E35" s="112"/>
      <c r="F35" s="112"/>
    </row>
    <row r="36" ht="15.75" customHeight="1">
      <c r="A36" s="111"/>
      <c r="B36" s="112"/>
      <c r="C36" s="112"/>
      <c r="D36" s="112"/>
      <c r="E36" s="112"/>
      <c r="F36" s="112"/>
    </row>
    <row r="37" ht="15.75" customHeight="1">
      <c r="A37" s="111"/>
      <c r="B37" s="112"/>
      <c r="C37" s="112"/>
      <c r="D37" s="112"/>
      <c r="E37" s="112"/>
      <c r="F37" s="112"/>
    </row>
    <row r="38" ht="15.75" customHeight="1">
      <c r="A38" s="111"/>
      <c r="B38" s="112"/>
      <c r="C38" s="112"/>
      <c r="D38" s="112"/>
      <c r="E38" s="112"/>
      <c r="F38" s="112"/>
    </row>
    <row r="39" ht="15.75" customHeight="1">
      <c r="A39" s="111"/>
      <c r="B39" s="112"/>
      <c r="C39" s="112"/>
      <c r="D39" s="112"/>
      <c r="E39" s="112"/>
      <c r="F39" s="112"/>
    </row>
    <row r="40" ht="15.75" customHeight="1">
      <c r="A40" s="111"/>
      <c r="B40" s="112"/>
      <c r="C40" s="112"/>
      <c r="D40" s="112"/>
      <c r="E40" s="112"/>
      <c r="F40" s="112"/>
    </row>
    <row r="41" ht="15.75" customHeight="1">
      <c r="A41" s="111"/>
      <c r="B41" s="112"/>
      <c r="C41" s="112"/>
      <c r="D41" s="112"/>
      <c r="E41" s="112"/>
      <c r="F41" s="112"/>
    </row>
    <row r="42" ht="15.75" customHeight="1">
      <c r="A42" s="111"/>
      <c r="B42" s="112"/>
      <c r="C42" s="112"/>
      <c r="D42" s="112"/>
      <c r="E42" s="112"/>
      <c r="F42" s="112"/>
    </row>
    <row r="43" ht="15.75" customHeight="1">
      <c r="A43" s="111"/>
      <c r="B43" s="112"/>
      <c r="C43" s="112"/>
      <c r="D43" s="112"/>
      <c r="E43" s="112"/>
      <c r="F43" s="112"/>
    </row>
    <row r="44" ht="15.75" customHeight="1">
      <c r="A44" s="111"/>
      <c r="B44" s="112"/>
      <c r="C44" s="112"/>
      <c r="D44" s="112"/>
      <c r="E44" s="112"/>
      <c r="F44" s="112"/>
    </row>
    <row r="45" ht="15.75" customHeight="1">
      <c r="A45" s="111"/>
      <c r="B45" s="112"/>
      <c r="C45" s="112"/>
      <c r="D45" s="112"/>
      <c r="E45" s="112"/>
      <c r="F45" s="112"/>
    </row>
    <row r="46" ht="15.75" customHeight="1">
      <c r="A46" s="111"/>
      <c r="B46" s="112"/>
      <c r="C46" s="112"/>
      <c r="D46" s="112"/>
      <c r="E46" s="112"/>
      <c r="F46" s="112"/>
    </row>
    <row r="47" ht="15.75" customHeight="1">
      <c r="A47" s="111"/>
      <c r="B47" s="112"/>
      <c r="C47" s="112"/>
      <c r="D47" s="112"/>
      <c r="E47" s="112"/>
      <c r="F47" s="112"/>
    </row>
    <row r="48" ht="15.75" customHeight="1">
      <c r="A48" s="111"/>
      <c r="B48" s="112"/>
      <c r="C48" s="112"/>
      <c r="D48" s="112"/>
      <c r="E48" s="112"/>
      <c r="F48" s="112"/>
    </row>
    <row r="49" ht="15.75" customHeight="1">
      <c r="A49" s="111"/>
      <c r="B49" s="112"/>
      <c r="C49" s="112"/>
      <c r="D49" s="112"/>
      <c r="E49" s="112"/>
      <c r="F49" s="112"/>
    </row>
    <row r="50" ht="15.75" customHeight="1">
      <c r="A50" s="111"/>
      <c r="B50" s="112"/>
      <c r="C50" s="112"/>
      <c r="D50" s="112"/>
      <c r="E50" s="112"/>
      <c r="F50" s="112"/>
    </row>
    <row r="51" ht="15.75" customHeight="1">
      <c r="A51" s="111"/>
      <c r="B51" s="112"/>
      <c r="C51" s="112"/>
      <c r="D51" s="112"/>
      <c r="E51" s="112"/>
      <c r="F51" s="112"/>
    </row>
    <row r="52" ht="15.75" customHeight="1">
      <c r="A52" s="111"/>
      <c r="B52" s="112"/>
      <c r="C52" s="112"/>
      <c r="D52" s="112"/>
      <c r="E52" s="112"/>
      <c r="F52" s="112"/>
    </row>
    <row r="53" ht="15.75" customHeight="1">
      <c r="A53" s="111"/>
      <c r="B53" s="112"/>
      <c r="C53" s="112"/>
      <c r="D53" s="112"/>
      <c r="E53" s="112"/>
      <c r="F53" s="112"/>
    </row>
    <row r="54" ht="15.75" customHeight="1">
      <c r="A54" s="111"/>
      <c r="B54" s="112"/>
      <c r="C54" s="112"/>
      <c r="D54" s="112"/>
      <c r="E54" s="112"/>
      <c r="F54" s="112"/>
    </row>
    <row r="55" ht="15.75" customHeight="1">
      <c r="A55" s="111"/>
      <c r="B55" s="112"/>
      <c r="C55" s="112"/>
      <c r="D55" s="112"/>
      <c r="E55" s="112"/>
      <c r="F55" s="112"/>
    </row>
    <row r="56" ht="15.75" customHeight="1">
      <c r="A56" s="111"/>
      <c r="B56" s="112"/>
      <c r="C56" s="112"/>
      <c r="D56" s="112"/>
      <c r="E56" s="112"/>
      <c r="F56" s="112"/>
    </row>
    <row r="57" ht="15.75" customHeight="1">
      <c r="A57" s="111"/>
      <c r="B57" s="112"/>
      <c r="C57" s="112"/>
      <c r="D57" s="112"/>
      <c r="E57" s="112"/>
      <c r="F57" s="112"/>
    </row>
    <row r="58" ht="15.75" customHeight="1">
      <c r="A58" s="111"/>
      <c r="B58" s="112"/>
      <c r="C58" s="112"/>
      <c r="D58" s="112"/>
      <c r="E58" s="112"/>
      <c r="F58" s="112"/>
    </row>
    <row r="59" ht="15.75" customHeight="1">
      <c r="A59" s="111"/>
      <c r="B59" s="112"/>
      <c r="C59" s="112"/>
      <c r="D59" s="112"/>
      <c r="E59" s="112"/>
      <c r="F59" s="112"/>
    </row>
    <row r="60" ht="15.75" customHeight="1">
      <c r="A60" s="111"/>
      <c r="B60" s="112"/>
      <c r="C60" s="112"/>
      <c r="D60" s="112"/>
      <c r="E60" s="112"/>
      <c r="F60" s="112"/>
    </row>
    <row r="61" ht="15.75" customHeight="1">
      <c r="A61" s="111"/>
      <c r="B61" s="112"/>
      <c r="C61" s="112"/>
      <c r="D61" s="112"/>
      <c r="E61" s="112"/>
      <c r="F61" s="112"/>
    </row>
    <row r="62" ht="15.75" customHeight="1">
      <c r="A62" s="111"/>
      <c r="B62" s="112"/>
      <c r="C62" s="112"/>
      <c r="D62" s="112"/>
      <c r="E62" s="112"/>
      <c r="F62" s="112"/>
    </row>
    <row r="63" ht="15.75" customHeight="1">
      <c r="A63" s="111"/>
      <c r="B63" s="112"/>
      <c r="C63" s="112"/>
      <c r="D63" s="112"/>
      <c r="E63" s="112"/>
      <c r="F63" s="112"/>
    </row>
    <row r="64" ht="15.75" customHeight="1">
      <c r="A64" s="111"/>
      <c r="B64" s="112"/>
      <c r="C64" s="112"/>
      <c r="D64" s="112"/>
      <c r="E64" s="112"/>
      <c r="F64" s="112"/>
    </row>
    <row r="65" ht="15.75" customHeight="1">
      <c r="A65" s="111"/>
      <c r="B65" s="112"/>
      <c r="C65" s="112"/>
      <c r="D65" s="112"/>
      <c r="E65" s="112"/>
      <c r="F65" s="112"/>
    </row>
    <row r="66" ht="15.75" customHeight="1">
      <c r="A66" s="111"/>
      <c r="B66" s="112"/>
      <c r="C66" s="112"/>
      <c r="D66" s="112"/>
      <c r="E66" s="112"/>
      <c r="F66" s="112"/>
    </row>
    <row r="67" ht="15.75" customHeight="1">
      <c r="A67" s="111"/>
      <c r="B67" s="112"/>
      <c r="C67" s="112"/>
      <c r="D67" s="112"/>
      <c r="E67" s="112"/>
      <c r="F67" s="112"/>
    </row>
    <row r="68" ht="15.75" customHeight="1">
      <c r="A68" s="111"/>
      <c r="B68" s="112"/>
      <c r="C68" s="112"/>
      <c r="D68" s="112"/>
      <c r="E68" s="112"/>
      <c r="F68" s="112"/>
    </row>
    <row r="69" ht="15.75" customHeight="1">
      <c r="A69" s="111"/>
      <c r="B69" s="112"/>
      <c r="C69" s="112"/>
      <c r="D69" s="112"/>
      <c r="E69" s="112"/>
      <c r="F69" s="112"/>
    </row>
    <row r="70" ht="15.75" customHeight="1">
      <c r="A70" s="111"/>
      <c r="B70" s="112"/>
      <c r="C70" s="112"/>
      <c r="D70" s="112"/>
      <c r="E70" s="112"/>
      <c r="F70" s="112"/>
    </row>
    <row r="71" ht="15.75" customHeight="1">
      <c r="A71" s="111"/>
      <c r="B71" s="112"/>
      <c r="C71" s="112"/>
      <c r="D71" s="112"/>
      <c r="E71" s="112"/>
      <c r="F71" s="112"/>
    </row>
    <row r="72" ht="15.75" customHeight="1">
      <c r="A72" s="111"/>
      <c r="B72" s="112"/>
      <c r="C72" s="112"/>
      <c r="D72" s="112"/>
      <c r="E72" s="112"/>
      <c r="F72" s="112"/>
    </row>
    <row r="73" ht="15.75" customHeight="1">
      <c r="A73" s="111"/>
      <c r="B73" s="112"/>
      <c r="C73" s="112"/>
      <c r="D73" s="112"/>
      <c r="E73" s="112"/>
      <c r="F73" s="112"/>
    </row>
    <row r="74" ht="15.75" customHeight="1">
      <c r="A74" s="111"/>
      <c r="B74" s="112"/>
      <c r="C74" s="112"/>
      <c r="D74" s="112"/>
      <c r="E74" s="112"/>
      <c r="F74" s="112"/>
    </row>
    <row r="75" ht="15.75" customHeight="1">
      <c r="A75" s="111"/>
      <c r="B75" s="112"/>
      <c r="C75" s="112"/>
      <c r="D75" s="112"/>
      <c r="E75" s="112"/>
      <c r="F75" s="112"/>
    </row>
    <row r="76" ht="15.75" customHeight="1">
      <c r="A76" s="111"/>
      <c r="B76" s="112"/>
      <c r="C76" s="112"/>
      <c r="D76" s="112"/>
      <c r="E76" s="112"/>
      <c r="F76" s="112"/>
    </row>
    <row r="77" ht="15.75" customHeight="1">
      <c r="A77" s="111"/>
      <c r="B77" s="112"/>
      <c r="C77" s="112"/>
      <c r="D77" s="112"/>
      <c r="E77" s="112"/>
      <c r="F77" s="112"/>
    </row>
    <row r="78" ht="15.75" customHeight="1">
      <c r="A78" s="111"/>
      <c r="B78" s="112"/>
      <c r="C78" s="112"/>
      <c r="D78" s="112"/>
      <c r="E78" s="112"/>
      <c r="F78" s="112"/>
    </row>
    <row r="79" ht="15.75" customHeight="1">
      <c r="A79" s="111"/>
      <c r="B79" s="112"/>
      <c r="C79" s="112"/>
      <c r="D79" s="112"/>
      <c r="E79" s="112"/>
      <c r="F79" s="112"/>
    </row>
    <row r="80" ht="15.75" customHeight="1">
      <c r="A80" s="111"/>
      <c r="B80" s="112"/>
      <c r="C80" s="112"/>
      <c r="D80" s="112"/>
      <c r="E80" s="112"/>
      <c r="F80" s="112"/>
    </row>
    <row r="81" ht="15.75" customHeight="1">
      <c r="A81" s="111"/>
      <c r="B81" s="112"/>
      <c r="C81" s="112"/>
      <c r="D81" s="112"/>
      <c r="E81" s="112"/>
      <c r="F81" s="112"/>
    </row>
    <row r="82" ht="15.75" customHeight="1">
      <c r="A82" s="111"/>
      <c r="B82" s="112"/>
      <c r="C82" s="112"/>
      <c r="D82" s="112"/>
      <c r="E82" s="112"/>
      <c r="F82" s="112"/>
    </row>
    <row r="83" ht="15.75" customHeight="1">
      <c r="A83" s="111"/>
      <c r="B83" s="112"/>
      <c r="C83" s="112"/>
      <c r="D83" s="112"/>
      <c r="E83" s="112"/>
      <c r="F83" s="112"/>
    </row>
    <row r="84" ht="15.75" customHeight="1">
      <c r="A84" s="111"/>
      <c r="B84" s="112"/>
      <c r="C84" s="112"/>
      <c r="D84" s="112"/>
      <c r="E84" s="112"/>
      <c r="F84" s="112"/>
    </row>
    <row r="85" ht="15.75" customHeight="1">
      <c r="A85" s="111"/>
      <c r="B85" s="112"/>
      <c r="C85" s="112"/>
      <c r="D85" s="112"/>
      <c r="E85" s="112"/>
      <c r="F85" s="112"/>
    </row>
    <row r="86" ht="15.75" customHeight="1">
      <c r="A86" s="111"/>
      <c r="B86" s="112"/>
      <c r="C86" s="112"/>
      <c r="D86" s="112"/>
      <c r="E86" s="112"/>
      <c r="F86" s="112"/>
    </row>
    <row r="87" ht="15.75" customHeight="1">
      <c r="A87" s="111"/>
      <c r="B87" s="112"/>
      <c r="C87" s="112"/>
      <c r="D87" s="112"/>
      <c r="E87" s="112"/>
      <c r="F87" s="112"/>
    </row>
    <row r="88" ht="15.75" customHeight="1">
      <c r="A88" s="111"/>
      <c r="B88" s="112"/>
      <c r="C88" s="112"/>
      <c r="D88" s="112"/>
      <c r="E88" s="112"/>
      <c r="F88" s="112"/>
    </row>
    <row r="89" ht="15.75" customHeight="1">
      <c r="A89" s="111"/>
      <c r="B89" s="112"/>
      <c r="C89" s="112"/>
      <c r="D89" s="112"/>
      <c r="E89" s="112"/>
      <c r="F89" s="112"/>
    </row>
    <row r="90" ht="15.75" customHeight="1">
      <c r="A90" s="111"/>
      <c r="B90" s="112"/>
      <c r="C90" s="112"/>
      <c r="D90" s="112"/>
      <c r="E90" s="112"/>
      <c r="F90" s="112"/>
    </row>
    <row r="91" ht="15.75" customHeight="1">
      <c r="A91" s="111"/>
      <c r="B91" s="112"/>
      <c r="C91" s="112"/>
      <c r="D91" s="112"/>
      <c r="E91" s="112"/>
      <c r="F91" s="112"/>
    </row>
    <row r="92" ht="15.75" customHeight="1">
      <c r="A92" s="111"/>
      <c r="B92" s="112"/>
      <c r="C92" s="112"/>
      <c r="D92" s="112"/>
      <c r="E92" s="112"/>
      <c r="F92" s="112"/>
    </row>
    <row r="93" ht="15.75" customHeight="1">
      <c r="A93" s="111"/>
      <c r="B93" s="112"/>
      <c r="C93" s="112"/>
      <c r="D93" s="112"/>
      <c r="E93" s="112"/>
      <c r="F93" s="112"/>
    </row>
    <row r="94" ht="15.75" customHeight="1">
      <c r="A94" s="111"/>
      <c r="B94" s="112"/>
      <c r="C94" s="112"/>
      <c r="D94" s="112"/>
      <c r="E94" s="112"/>
      <c r="F94" s="112"/>
    </row>
    <row r="95" ht="15.75" customHeight="1">
      <c r="A95" s="111"/>
      <c r="B95" s="112"/>
      <c r="C95" s="112"/>
      <c r="D95" s="112"/>
      <c r="E95" s="112"/>
      <c r="F95" s="112"/>
    </row>
    <row r="96" ht="15.75" customHeight="1">
      <c r="A96" s="111"/>
      <c r="B96" s="112"/>
      <c r="C96" s="112"/>
      <c r="D96" s="112"/>
      <c r="E96" s="112"/>
      <c r="F96" s="112"/>
    </row>
    <row r="97" ht="15.75" customHeight="1">
      <c r="A97" s="111"/>
      <c r="B97" s="112"/>
      <c r="C97" s="112"/>
      <c r="D97" s="112"/>
      <c r="E97" s="112"/>
      <c r="F97" s="112"/>
    </row>
    <row r="98" ht="15.75" customHeight="1">
      <c r="A98" s="111"/>
      <c r="B98" s="112"/>
      <c r="C98" s="112"/>
      <c r="D98" s="112"/>
      <c r="E98" s="112"/>
      <c r="F98" s="112"/>
    </row>
    <row r="99" ht="15.75" customHeight="1">
      <c r="A99" s="111"/>
      <c r="B99" s="112"/>
      <c r="C99" s="112"/>
      <c r="D99" s="112"/>
      <c r="E99" s="112"/>
      <c r="F99" s="112"/>
    </row>
    <row r="100" ht="15.75" customHeight="1">
      <c r="A100" s="111"/>
      <c r="B100" s="112"/>
      <c r="C100" s="112"/>
      <c r="D100" s="112"/>
      <c r="E100" s="112"/>
      <c r="F100" s="112"/>
    </row>
    <row r="101" ht="15.75" customHeight="1">
      <c r="A101" s="111"/>
      <c r="B101" s="112"/>
      <c r="C101" s="112"/>
      <c r="D101" s="112"/>
      <c r="E101" s="112"/>
      <c r="F101" s="112"/>
    </row>
    <row r="102" ht="15.75" customHeight="1">
      <c r="A102" s="111"/>
      <c r="B102" s="112"/>
      <c r="C102" s="112"/>
      <c r="D102" s="112"/>
      <c r="E102" s="112"/>
      <c r="F102" s="112"/>
    </row>
    <row r="103" ht="15.75" customHeight="1">
      <c r="A103" s="111"/>
      <c r="B103" s="112"/>
      <c r="C103" s="112"/>
      <c r="D103" s="112"/>
      <c r="E103" s="112"/>
      <c r="F103" s="112"/>
    </row>
    <row r="104" ht="15.75" customHeight="1">
      <c r="A104" s="111"/>
      <c r="B104" s="112"/>
      <c r="C104" s="112"/>
      <c r="D104" s="112"/>
      <c r="E104" s="112"/>
      <c r="F104" s="112"/>
    </row>
    <row r="105" ht="15.75" customHeight="1">
      <c r="A105" s="111"/>
      <c r="B105" s="112"/>
      <c r="C105" s="112"/>
      <c r="D105" s="112"/>
      <c r="E105" s="112"/>
      <c r="F105" s="112"/>
    </row>
    <row r="106" ht="15.75" customHeight="1">
      <c r="A106" s="111"/>
      <c r="B106" s="112"/>
      <c r="C106" s="112"/>
      <c r="D106" s="112"/>
      <c r="E106" s="112"/>
      <c r="F106" s="112"/>
    </row>
    <row r="107" ht="15.75" customHeight="1">
      <c r="A107" s="111"/>
      <c r="B107" s="112"/>
      <c r="C107" s="112"/>
      <c r="D107" s="112"/>
      <c r="E107" s="112"/>
      <c r="F107" s="112"/>
    </row>
    <row r="108" ht="15.75" customHeight="1">
      <c r="A108" s="111"/>
      <c r="B108" s="112"/>
      <c r="C108" s="112"/>
      <c r="D108" s="112"/>
      <c r="E108" s="112"/>
      <c r="F108" s="112"/>
    </row>
    <row r="109" ht="15.75" customHeight="1">
      <c r="A109" s="111"/>
      <c r="B109" s="112"/>
      <c r="C109" s="112"/>
      <c r="D109" s="112"/>
      <c r="E109" s="112"/>
      <c r="F109" s="112"/>
    </row>
    <row r="110" ht="15.75" customHeight="1">
      <c r="A110" s="111"/>
      <c r="B110" s="112"/>
      <c r="C110" s="112"/>
      <c r="D110" s="112"/>
      <c r="E110" s="112"/>
      <c r="F110" s="112"/>
    </row>
    <row r="111" ht="15.75" customHeight="1">
      <c r="A111" s="111"/>
      <c r="B111" s="112"/>
      <c r="C111" s="112"/>
      <c r="D111" s="112"/>
      <c r="E111" s="112"/>
      <c r="F111" s="112"/>
    </row>
    <row r="112" ht="15.75" customHeight="1">
      <c r="A112" s="111"/>
      <c r="B112" s="112"/>
      <c r="C112" s="112"/>
      <c r="D112" s="112"/>
      <c r="E112" s="112"/>
      <c r="F112" s="112"/>
    </row>
    <row r="113" ht="15.75" customHeight="1">
      <c r="A113" s="111"/>
      <c r="B113" s="112"/>
      <c r="C113" s="112"/>
      <c r="D113" s="112"/>
      <c r="E113" s="112"/>
      <c r="F113" s="112"/>
    </row>
    <row r="114" ht="15.75" customHeight="1">
      <c r="A114" s="111"/>
      <c r="B114" s="112"/>
      <c r="C114" s="112"/>
      <c r="D114" s="112"/>
      <c r="E114" s="112"/>
      <c r="F114" s="112"/>
    </row>
    <row r="115" ht="15.75" customHeight="1">
      <c r="A115" s="111"/>
      <c r="B115" s="112"/>
      <c r="C115" s="112"/>
      <c r="D115" s="112"/>
      <c r="E115" s="112"/>
      <c r="F115" s="112"/>
    </row>
    <row r="116" ht="15.75" customHeight="1">
      <c r="A116" s="111"/>
      <c r="B116" s="112"/>
      <c r="C116" s="112"/>
      <c r="D116" s="112"/>
      <c r="E116" s="112"/>
      <c r="F116" s="112"/>
    </row>
    <row r="117" ht="15.75" customHeight="1">
      <c r="A117" s="111"/>
      <c r="B117" s="112"/>
      <c r="C117" s="112"/>
      <c r="D117" s="112"/>
      <c r="E117" s="112"/>
      <c r="F117" s="112"/>
    </row>
    <row r="118" ht="15.75" customHeight="1">
      <c r="A118" s="111"/>
      <c r="B118" s="112"/>
      <c r="C118" s="112"/>
      <c r="D118" s="112"/>
      <c r="E118" s="112"/>
      <c r="F118" s="112"/>
    </row>
    <row r="119" ht="15.75" customHeight="1">
      <c r="A119" s="111"/>
      <c r="B119" s="112"/>
      <c r="C119" s="112"/>
      <c r="D119" s="112"/>
      <c r="E119" s="112"/>
      <c r="F119" s="112"/>
    </row>
    <row r="120" ht="15.75" customHeight="1">
      <c r="A120" s="111"/>
      <c r="B120" s="112"/>
      <c r="C120" s="112"/>
      <c r="D120" s="112"/>
      <c r="E120" s="112"/>
      <c r="F120" s="112"/>
    </row>
    <row r="121" ht="15.75" customHeight="1">
      <c r="A121" s="111"/>
      <c r="B121" s="112"/>
      <c r="C121" s="112"/>
      <c r="D121" s="112"/>
      <c r="E121" s="112"/>
      <c r="F121" s="112"/>
    </row>
    <row r="122" ht="15.75" customHeight="1">
      <c r="A122" s="111"/>
      <c r="B122" s="112"/>
      <c r="C122" s="112"/>
      <c r="D122" s="112"/>
      <c r="E122" s="112"/>
      <c r="F122" s="112"/>
    </row>
    <row r="123" ht="15.75" customHeight="1">
      <c r="A123" s="111"/>
      <c r="B123" s="112"/>
      <c r="C123" s="112"/>
      <c r="D123" s="112"/>
      <c r="E123" s="112"/>
      <c r="F123" s="112"/>
    </row>
    <row r="124" ht="15.75" customHeight="1">
      <c r="A124" s="111"/>
      <c r="B124" s="112"/>
      <c r="C124" s="112"/>
      <c r="D124" s="112"/>
      <c r="E124" s="112"/>
      <c r="F124" s="112"/>
    </row>
    <row r="125" ht="15.75" customHeight="1">
      <c r="A125" s="111"/>
      <c r="B125" s="112"/>
      <c r="C125" s="112"/>
      <c r="D125" s="112"/>
      <c r="E125" s="112"/>
      <c r="F125" s="112"/>
    </row>
    <row r="126" ht="15.75" customHeight="1">
      <c r="A126" s="111"/>
      <c r="B126" s="112"/>
      <c r="C126" s="112"/>
      <c r="D126" s="112"/>
      <c r="E126" s="112"/>
      <c r="F126" s="112"/>
    </row>
    <row r="127" ht="15.75" customHeight="1">
      <c r="A127" s="111"/>
      <c r="B127" s="112"/>
      <c r="C127" s="112"/>
      <c r="D127" s="112"/>
      <c r="E127" s="112"/>
      <c r="F127" s="112"/>
    </row>
    <row r="128" ht="15.75" customHeight="1">
      <c r="A128" s="111"/>
      <c r="B128" s="112"/>
      <c r="C128" s="112"/>
      <c r="D128" s="112"/>
      <c r="E128" s="112"/>
      <c r="F128" s="112"/>
    </row>
    <row r="129" ht="15.75" customHeight="1">
      <c r="A129" s="111"/>
      <c r="B129" s="112"/>
      <c r="C129" s="112"/>
      <c r="D129" s="112"/>
      <c r="E129" s="112"/>
      <c r="F129" s="112"/>
    </row>
    <row r="130" ht="15.75" customHeight="1">
      <c r="A130" s="111"/>
      <c r="B130" s="112"/>
      <c r="C130" s="112"/>
      <c r="D130" s="112"/>
      <c r="E130" s="112"/>
      <c r="F130" s="112"/>
    </row>
    <row r="131" ht="15.75" customHeight="1">
      <c r="A131" s="111"/>
      <c r="B131" s="112"/>
      <c r="C131" s="112"/>
      <c r="D131" s="112"/>
      <c r="E131" s="112"/>
      <c r="F131" s="112"/>
    </row>
    <row r="132" ht="15.75" customHeight="1">
      <c r="A132" s="111"/>
      <c r="B132" s="112"/>
      <c r="C132" s="112"/>
      <c r="D132" s="112"/>
      <c r="E132" s="112"/>
      <c r="F132" s="112"/>
    </row>
    <row r="133" ht="15.75" customHeight="1">
      <c r="A133" s="111"/>
      <c r="B133" s="112"/>
      <c r="C133" s="112"/>
      <c r="D133" s="112"/>
      <c r="E133" s="112"/>
      <c r="F133" s="112"/>
    </row>
    <row r="134" ht="15.75" customHeight="1">
      <c r="A134" s="111"/>
      <c r="B134" s="112"/>
      <c r="C134" s="112"/>
      <c r="D134" s="112"/>
      <c r="E134" s="112"/>
      <c r="F134" s="112"/>
    </row>
    <row r="135" ht="15.75" customHeight="1">
      <c r="A135" s="111"/>
      <c r="B135" s="112"/>
      <c r="C135" s="112"/>
      <c r="D135" s="112"/>
      <c r="E135" s="112"/>
      <c r="F135" s="112"/>
    </row>
    <row r="136" ht="15.75" customHeight="1">
      <c r="A136" s="111"/>
      <c r="B136" s="112"/>
      <c r="C136" s="112"/>
      <c r="D136" s="112"/>
      <c r="E136" s="112"/>
      <c r="F136" s="112"/>
    </row>
    <row r="137" ht="15.75" customHeight="1">
      <c r="A137" s="111"/>
      <c r="B137" s="112"/>
      <c r="C137" s="112"/>
      <c r="D137" s="112"/>
      <c r="E137" s="112"/>
      <c r="F137" s="112"/>
    </row>
    <row r="138" ht="15.75" customHeight="1">
      <c r="A138" s="111"/>
      <c r="B138" s="112"/>
      <c r="C138" s="112"/>
      <c r="D138" s="112"/>
      <c r="E138" s="112"/>
      <c r="F138" s="112"/>
    </row>
    <row r="139" ht="15.75" customHeight="1">
      <c r="A139" s="111"/>
      <c r="B139" s="112"/>
      <c r="C139" s="112"/>
      <c r="D139" s="112"/>
      <c r="E139" s="112"/>
      <c r="F139" s="112"/>
    </row>
    <row r="140" ht="15.75" customHeight="1">
      <c r="A140" s="111"/>
      <c r="B140" s="112"/>
      <c r="C140" s="112"/>
      <c r="D140" s="112"/>
      <c r="E140" s="112"/>
      <c r="F140" s="112"/>
    </row>
    <row r="141" ht="15.75" customHeight="1">
      <c r="A141" s="111"/>
      <c r="B141" s="112"/>
      <c r="C141" s="112"/>
      <c r="D141" s="112"/>
      <c r="E141" s="112"/>
      <c r="F141" s="112"/>
    </row>
    <row r="142" ht="15.75" customHeight="1">
      <c r="A142" s="111"/>
      <c r="B142" s="112"/>
      <c r="C142" s="112"/>
      <c r="D142" s="112"/>
      <c r="E142" s="112"/>
      <c r="F142" s="112"/>
    </row>
    <row r="143" ht="15.75" customHeight="1">
      <c r="A143" s="111"/>
      <c r="B143" s="112"/>
      <c r="C143" s="112"/>
      <c r="D143" s="112"/>
      <c r="E143" s="112"/>
      <c r="F143" s="112"/>
    </row>
    <row r="144" ht="15.75" customHeight="1">
      <c r="A144" s="111"/>
      <c r="B144" s="112"/>
      <c r="C144" s="112"/>
      <c r="D144" s="112"/>
      <c r="E144" s="112"/>
      <c r="F144" s="112"/>
    </row>
    <row r="145" ht="15.75" customHeight="1">
      <c r="A145" s="111"/>
      <c r="B145" s="112"/>
      <c r="C145" s="112"/>
      <c r="D145" s="112"/>
      <c r="E145" s="112"/>
      <c r="F145" s="112"/>
    </row>
    <row r="146" ht="15.75" customHeight="1">
      <c r="A146" s="111"/>
      <c r="B146" s="112"/>
      <c r="C146" s="112"/>
      <c r="D146" s="112"/>
      <c r="E146" s="112"/>
      <c r="F146" s="112"/>
    </row>
    <row r="147" ht="15.75" customHeight="1">
      <c r="A147" s="111"/>
      <c r="B147" s="112"/>
      <c r="C147" s="112"/>
      <c r="D147" s="112"/>
      <c r="E147" s="112"/>
      <c r="F147" s="112"/>
    </row>
    <row r="148" ht="15.75" customHeight="1">
      <c r="A148" s="111"/>
      <c r="B148" s="112"/>
      <c r="C148" s="112"/>
      <c r="D148" s="112"/>
      <c r="E148" s="112"/>
      <c r="F148" s="112"/>
    </row>
    <row r="149" ht="15.75" customHeight="1">
      <c r="A149" s="111"/>
      <c r="B149" s="112"/>
      <c r="C149" s="112"/>
      <c r="D149" s="112"/>
      <c r="E149" s="112"/>
      <c r="F149" s="112"/>
    </row>
    <row r="150" ht="15.75" customHeight="1">
      <c r="A150" s="111"/>
      <c r="B150" s="112"/>
      <c r="C150" s="112"/>
      <c r="D150" s="112"/>
      <c r="E150" s="112"/>
      <c r="F150" s="112"/>
    </row>
    <row r="151" ht="15.75" customHeight="1">
      <c r="A151" s="111"/>
      <c r="B151" s="112"/>
      <c r="C151" s="112"/>
      <c r="D151" s="112"/>
      <c r="E151" s="112"/>
      <c r="F151" s="112"/>
    </row>
    <row r="152" ht="15.75" customHeight="1">
      <c r="A152" s="111"/>
      <c r="B152" s="112"/>
      <c r="C152" s="112"/>
      <c r="D152" s="112"/>
      <c r="E152" s="112"/>
      <c r="F152" s="112"/>
    </row>
    <row r="153" ht="15.75" customHeight="1">
      <c r="A153" s="111"/>
      <c r="B153" s="112"/>
      <c r="C153" s="112"/>
      <c r="D153" s="112"/>
      <c r="E153" s="112"/>
      <c r="F153" s="112"/>
    </row>
    <row r="154" ht="15.75" customHeight="1">
      <c r="A154" s="111"/>
      <c r="B154" s="112"/>
      <c r="C154" s="112"/>
      <c r="D154" s="112"/>
      <c r="E154" s="112"/>
      <c r="F154" s="112"/>
    </row>
    <row r="155" ht="15.75" customHeight="1">
      <c r="A155" s="111"/>
      <c r="B155" s="112"/>
      <c r="C155" s="112"/>
      <c r="D155" s="112"/>
      <c r="E155" s="112"/>
      <c r="F155" s="112"/>
    </row>
    <row r="156" ht="15.75" customHeight="1">
      <c r="A156" s="111"/>
      <c r="B156" s="112"/>
      <c r="C156" s="112"/>
      <c r="D156" s="112"/>
      <c r="E156" s="112"/>
      <c r="F156" s="112"/>
    </row>
    <row r="157" ht="15.75" customHeight="1">
      <c r="A157" s="111"/>
      <c r="B157" s="112"/>
      <c r="C157" s="112"/>
      <c r="D157" s="112"/>
      <c r="E157" s="112"/>
      <c r="F157" s="112"/>
    </row>
    <row r="158" ht="15.75" customHeight="1">
      <c r="A158" s="111"/>
      <c r="B158" s="112"/>
      <c r="C158" s="112"/>
      <c r="D158" s="112"/>
      <c r="E158" s="112"/>
      <c r="F158" s="112"/>
    </row>
    <row r="159" ht="15.75" customHeight="1">
      <c r="A159" s="111"/>
      <c r="B159" s="112"/>
      <c r="C159" s="112"/>
      <c r="D159" s="112"/>
      <c r="E159" s="112"/>
      <c r="F159" s="112"/>
    </row>
    <row r="160" ht="15.75" customHeight="1">
      <c r="A160" s="111"/>
      <c r="B160" s="112"/>
      <c r="C160" s="112"/>
      <c r="D160" s="112"/>
      <c r="E160" s="112"/>
      <c r="F160" s="112"/>
    </row>
    <row r="161" ht="15.75" customHeight="1">
      <c r="A161" s="111"/>
      <c r="B161" s="112"/>
      <c r="C161" s="112"/>
      <c r="D161" s="112"/>
      <c r="E161" s="112"/>
      <c r="F161" s="112"/>
    </row>
    <row r="162" ht="15.75" customHeight="1">
      <c r="A162" s="111"/>
      <c r="B162" s="112"/>
      <c r="C162" s="112"/>
      <c r="D162" s="112"/>
      <c r="E162" s="112"/>
      <c r="F162" s="112"/>
    </row>
    <row r="163" ht="15.75" customHeight="1">
      <c r="A163" s="111"/>
      <c r="B163" s="112"/>
      <c r="C163" s="112"/>
      <c r="D163" s="112"/>
      <c r="E163" s="112"/>
      <c r="F163" s="112"/>
    </row>
    <row r="164" ht="15.75" customHeight="1">
      <c r="A164" s="111"/>
      <c r="B164" s="112"/>
      <c r="C164" s="112"/>
      <c r="D164" s="112"/>
      <c r="E164" s="112"/>
      <c r="F164" s="112"/>
    </row>
    <row r="165" ht="15.75" customHeight="1">
      <c r="A165" s="111"/>
      <c r="B165" s="112"/>
      <c r="C165" s="112"/>
      <c r="D165" s="112"/>
      <c r="E165" s="112"/>
      <c r="F165" s="112"/>
    </row>
    <row r="166" ht="15.75" customHeight="1">
      <c r="A166" s="111"/>
      <c r="B166" s="112"/>
      <c r="C166" s="112"/>
      <c r="D166" s="112"/>
      <c r="E166" s="112"/>
      <c r="F166" s="112"/>
    </row>
    <row r="167" ht="15.75" customHeight="1">
      <c r="A167" s="111"/>
      <c r="B167" s="112"/>
      <c r="C167" s="112"/>
      <c r="D167" s="112"/>
      <c r="E167" s="112"/>
      <c r="F167" s="112"/>
    </row>
    <row r="168" ht="15.75" customHeight="1">
      <c r="A168" s="111"/>
      <c r="B168" s="112"/>
      <c r="C168" s="112"/>
      <c r="D168" s="112"/>
      <c r="E168" s="112"/>
      <c r="F168" s="112"/>
    </row>
    <row r="169" ht="15.75" customHeight="1">
      <c r="A169" s="111"/>
      <c r="B169" s="112"/>
      <c r="C169" s="112"/>
      <c r="D169" s="112"/>
      <c r="E169" s="112"/>
      <c r="F169" s="112"/>
    </row>
    <row r="170" ht="15.75" customHeight="1">
      <c r="A170" s="111"/>
      <c r="B170" s="112"/>
      <c r="C170" s="112"/>
      <c r="D170" s="112"/>
      <c r="E170" s="112"/>
      <c r="F170" s="112"/>
    </row>
    <row r="171" ht="15.75" customHeight="1">
      <c r="A171" s="111"/>
      <c r="B171" s="112"/>
      <c r="C171" s="112"/>
      <c r="D171" s="112"/>
      <c r="E171" s="112"/>
      <c r="F171" s="112"/>
    </row>
    <row r="172" ht="15.75" customHeight="1">
      <c r="A172" s="111"/>
      <c r="B172" s="112"/>
      <c r="C172" s="112"/>
      <c r="D172" s="112"/>
      <c r="E172" s="112"/>
      <c r="F172" s="112"/>
    </row>
    <row r="173" ht="15.75" customHeight="1">
      <c r="A173" s="111"/>
      <c r="B173" s="112"/>
      <c r="C173" s="112"/>
      <c r="D173" s="112"/>
      <c r="E173" s="112"/>
      <c r="F173" s="112"/>
    </row>
    <row r="174" ht="15.75" customHeight="1">
      <c r="A174" s="111"/>
      <c r="B174" s="112"/>
      <c r="C174" s="112"/>
      <c r="D174" s="112"/>
      <c r="E174" s="112"/>
      <c r="F174" s="112"/>
    </row>
    <row r="175" ht="15.75" customHeight="1">
      <c r="A175" s="111"/>
      <c r="B175" s="112"/>
      <c r="C175" s="112"/>
      <c r="D175" s="112"/>
      <c r="E175" s="112"/>
      <c r="F175" s="112"/>
    </row>
    <row r="176" ht="15.75" customHeight="1">
      <c r="A176" s="111"/>
      <c r="B176" s="112"/>
      <c r="C176" s="112"/>
      <c r="D176" s="112"/>
      <c r="E176" s="112"/>
      <c r="F176" s="112"/>
    </row>
    <row r="177" ht="15.75" customHeight="1">
      <c r="A177" s="111"/>
      <c r="B177" s="112"/>
      <c r="C177" s="112"/>
      <c r="D177" s="112"/>
      <c r="E177" s="112"/>
      <c r="F177" s="112"/>
    </row>
    <row r="178" ht="15.75" customHeight="1">
      <c r="A178" s="111"/>
      <c r="B178" s="112"/>
      <c r="C178" s="112"/>
      <c r="D178" s="112"/>
      <c r="E178" s="112"/>
      <c r="F178" s="112"/>
    </row>
    <row r="179" ht="15.75" customHeight="1">
      <c r="A179" s="111"/>
      <c r="B179" s="112"/>
      <c r="C179" s="112"/>
      <c r="D179" s="112"/>
      <c r="E179" s="112"/>
      <c r="F179" s="112"/>
    </row>
    <row r="180" ht="15.75" customHeight="1">
      <c r="A180" s="111"/>
      <c r="B180" s="112"/>
      <c r="C180" s="112"/>
      <c r="D180" s="112"/>
      <c r="E180" s="112"/>
      <c r="F180" s="112"/>
    </row>
    <row r="181" ht="15.75" customHeight="1">
      <c r="A181" s="111"/>
      <c r="B181" s="112"/>
      <c r="C181" s="112"/>
      <c r="D181" s="112"/>
      <c r="E181" s="112"/>
      <c r="F181" s="112"/>
    </row>
    <row r="182" ht="15.75" customHeight="1">
      <c r="A182" s="111"/>
      <c r="B182" s="112"/>
      <c r="C182" s="112"/>
      <c r="D182" s="112"/>
      <c r="E182" s="112"/>
      <c r="F182" s="112"/>
    </row>
    <row r="183" ht="15.75" customHeight="1">
      <c r="A183" s="111"/>
      <c r="B183" s="112"/>
      <c r="C183" s="112"/>
      <c r="D183" s="112"/>
      <c r="E183" s="112"/>
      <c r="F183" s="112"/>
    </row>
    <row r="184" ht="15.75" customHeight="1">
      <c r="A184" s="111"/>
      <c r="B184" s="112"/>
      <c r="C184" s="112"/>
      <c r="D184" s="112"/>
      <c r="E184" s="112"/>
      <c r="F184" s="112"/>
    </row>
    <row r="185" ht="15.75" customHeight="1">
      <c r="A185" s="111"/>
      <c r="B185" s="112"/>
      <c r="C185" s="112"/>
      <c r="D185" s="112"/>
      <c r="E185" s="112"/>
      <c r="F185" s="112"/>
    </row>
    <row r="186" ht="15.75" customHeight="1">
      <c r="A186" s="111"/>
      <c r="B186" s="112"/>
      <c r="C186" s="112"/>
      <c r="D186" s="112"/>
      <c r="E186" s="112"/>
      <c r="F186" s="112"/>
    </row>
    <row r="187" ht="15.75" customHeight="1">
      <c r="A187" s="111"/>
      <c r="B187" s="112"/>
      <c r="C187" s="112"/>
      <c r="D187" s="112"/>
      <c r="E187" s="112"/>
      <c r="F187" s="112"/>
    </row>
    <row r="188" ht="15.75" customHeight="1">
      <c r="A188" s="111"/>
      <c r="B188" s="112"/>
      <c r="C188" s="112"/>
      <c r="D188" s="112"/>
      <c r="E188" s="112"/>
      <c r="F188" s="112"/>
    </row>
    <row r="189" ht="15.75" customHeight="1">
      <c r="A189" s="111"/>
      <c r="B189" s="112"/>
      <c r="C189" s="112"/>
      <c r="D189" s="112"/>
      <c r="E189" s="112"/>
      <c r="F189" s="112"/>
    </row>
    <row r="190" ht="15.75" customHeight="1">
      <c r="A190" s="111"/>
      <c r="B190" s="112"/>
      <c r="C190" s="112"/>
      <c r="D190" s="112"/>
      <c r="E190" s="112"/>
      <c r="F190" s="112"/>
    </row>
    <row r="191" ht="15.75" customHeight="1">
      <c r="A191" s="111"/>
      <c r="B191" s="112"/>
      <c r="C191" s="112"/>
      <c r="D191" s="112"/>
      <c r="E191" s="112"/>
      <c r="F191" s="112"/>
    </row>
    <row r="192" ht="15.75" customHeight="1">
      <c r="A192" s="111"/>
      <c r="B192" s="112"/>
      <c r="C192" s="112"/>
      <c r="D192" s="112"/>
      <c r="E192" s="112"/>
      <c r="F192" s="112"/>
    </row>
    <row r="193" ht="15.75" customHeight="1">
      <c r="A193" s="111"/>
      <c r="B193" s="112"/>
      <c r="C193" s="112"/>
      <c r="D193" s="112"/>
      <c r="E193" s="112"/>
      <c r="F193" s="112"/>
    </row>
    <row r="194" ht="15.75" customHeight="1">
      <c r="A194" s="111"/>
      <c r="B194" s="112"/>
      <c r="C194" s="112"/>
      <c r="D194" s="112"/>
      <c r="E194" s="112"/>
      <c r="F194" s="112"/>
    </row>
    <row r="195" ht="15.75" customHeight="1">
      <c r="A195" s="111"/>
      <c r="B195" s="112"/>
      <c r="C195" s="112"/>
      <c r="D195" s="112"/>
      <c r="E195" s="112"/>
      <c r="F195" s="112"/>
    </row>
    <row r="196" ht="15.75" customHeight="1">
      <c r="A196" s="111"/>
      <c r="B196" s="112"/>
      <c r="C196" s="112"/>
      <c r="D196" s="112"/>
      <c r="E196" s="112"/>
      <c r="F196" s="112"/>
    </row>
    <row r="197" ht="15.75" customHeight="1">
      <c r="A197" s="111"/>
      <c r="B197" s="112"/>
      <c r="C197" s="112"/>
      <c r="D197" s="112"/>
      <c r="E197" s="112"/>
      <c r="F197" s="112"/>
    </row>
    <row r="198" ht="15.75" customHeight="1">
      <c r="A198" s="111"/>
      <c r="B198" s="112"/>
      <c r="C198" s="112"/>
      <c r="D198" s="112"/>
      <c r="E198" s="112"/>
      <c r="F198" s="112"/>
    </row>
    <row r="199" ht="15.75" customHeight="1">
      <c r="A199" s="111"/>
      <c r="B199" s="112"/>
      <c r="C199" s="112"/>
      <c r="D199" s="112"/>
      <c r="E199" s="112"/>
      <c r="F199" s="112"/>
    </row>
    <row r="200" ht="15.75" customHeight="1">
      <c r="A200" s="111"/>
      <c r="B200" s="112"/>
      <c r="C200" s="112"/>
      <c r="D200" s="112"/>
      <c r="E200" s="112"/>
      <c r="F200" s="112"/>
    </row>
    <row r="201" ht="15.75" customHeight="1">
      <c r="A201" s="111"/>
      <c r="B201" s="112"/>
      <c r="C201" s="112"/>
      <c r="D201" s="112"/>
      <c r="E201" s="112"/>
      <c r="F201" s="112"/>
    </row>
    <row r="202" ht="15.75" customHeight="1">
      <c r="A202" s="111"/>
      <c r="B202" s="112"/>
      <c r="C202" s="112"/>
      <c r="D202" s="112"/>
      <c r="E202" s="112"/>
      <c r="F202" s="112"/>
    </row>
    <row r="203" ht="15.75" customHeight="1">
      <c r="A203" s="111"/>
      <c r="B203" s="112"/>
      <c r="C203" s="112"/>
      <c r="D203" s="112"/>
      <c r="E203" s="112"/>
      <c r="F203" s="112"/>
    </row>
    <row r="204" ht="15.75" customHeight="1">
      <c r="A204" s="111"/>
      <c r="B204" s="112"/>
      <c r="C204" s="112"/>
      <c r="D204" s="112"/>
      <c r="E204" s="112"/>
      <c r="F204" s="112"/>
    </row>
    <row r="205" ht="15.75" customHeight="1">
      <c r="A205" s="111"/>
      <c r="B205" s="112"/>
      <c r="C205" s="112"/>
      <c r="D205" s="112"/>
      <c r="E205" s="112"/>
      <c r="F205" s="112"/>
    </row>
    <row r="206" ht="15.75" customHeight="1">
      <c r="A206" s="111"/>
      <c r="B206" s="112"/>
      <c r="C206" s="112"/>
      <c r="D206" s="112"/>
      <c r="E206" s="112"/>
      <c r="F206" s="112"/>
    </row>
    <row r="207" ht="15.75" customHeight="1">
      <c r="A207" s="111"/>
      <c r="B207" s="112"/>
      <c r="C207" s="112"/>
      <c r="D207" s="112"/>
      <c r="E207" s="112"/>
      <c r="F207" s="112"/>
    </row>
    <row r="208" ht="15.75" customHeight="1">
      <c r="A208" s="111"/>
      <c r="B208" s="112"/>
      <c r="C208" s="112"/>
      <c r="D208" s="112"/>
      <c r="E208" s="112"/>
      <c r="F208" s="112"/>
    </row>
    <row r="209" ht="15.75" customHeight="1">
      <c r="A209" s="111"/>
      <c r="B209" s="112"/>
      <c r="C209" s="112"/>
      <c r="D209" s="112"/>
      <c r="E209" s="112"/>
      <c r="F209" s="112"/>
    </row>
    <row r="210" ht="15.75" customHeight="1">
      <c r="A210" s="111"/>
      <c r="B210" s="112"/>
      <c r="C210" s="112"/>
      <c r="D210" s="112"/>
      <c r="E210" s="112"/>
      <c r="F210" s="112"/>
    </row>
    <row r="211" ht="15.75" customHeight="1">
      <c r="A211" s="111"/>
      <c r="B211" s="112"/>
      <c r="C211" s="112"/>
      <c r="D211" s="112"/>
      <c r="E211" s="112"/>
      <c r="F211" s="112"/>
    </row>
    <row r="212" ht="15.75" customHeight="1">
      <c r="A212" s="111"/>
      <c r="B212" s="112"/>
      <c r="C212" s="112"/>
      <c r="D212" s="112"/>
      <c r="E212" s="112"/>
      <c r="F212" s="112"/>
    </row>
    <row r="213" ht="15.75" customHeight="1">
      <c r="A213" s="111"/>
      <c r="B213" s="112"/>
      <c r="C213" s="112"/>
      <c r="D213" s="112"/>
      <c r="E213" s="112"/>
      <c r="F213" s="112"/>
    </row>
    <row r="214" ht="15.75" customHeight="1">
      <c r="A214" s="111"/>
      <c r="B214" s="112"/>
      <c r="C214" s="112"/>
      <c r="D214" s="112"/>
      <c r="E214" s="112"/>
      <c r="F214" s="112"/>
    </row>
    <row r="215" ht="15.75" customHeight="1">
      <c r="A215" s="111"/>
      <c r="B215" s="112"/>
      <c r="C215" s="112"/>
      <c r="D215" s="112"/>
      <c r="E215" s="112"/>
      <c r="F215" s="112"/>
    </row>
    <row r="216" ht="15.75" customHeight="1">
      <c r="A216" s="111"/>
      <c r="B216" s="112"/>
      <c r="C216" s="112"/>
      <c r="D216" s="112"/>
      <c r="E216" s="112"/>
      <c r="F216" s="112"/>
    </row>
    <row r="217" ht="15.75" customHeight="1">
      <c r="A217" s="111"/>
      <c r="B217" s="112"/>
      <c r="C217" s="112"/>
      <c r="D217" s="112"/>
      <c r="E217" s="112"/>
      <c r="F217" s="112"/>
    </row>
    <row r="218" ht="15.75" customHeight="1">
      <c r="A218" s="111"/>
      <c r="B218" s="112"/>
      <c r="C218" s="112"/>
      <c r="D218" s="112"/>
      <c r="E218" s="112"/>
      <c r="F218" s="112"/>
    </row>
    <row r="219" ht="15.75" customHeight="1">
      <c r="A219" s="111"/>
      <c r="B219" s="112"/>
      <c r="C219" s="112"/>
      <c r="D219" s="112"/>
      <c r="E219" s="112"/>
      <c r="F219" s="112"/>
    </row>
    <row r="220" ht="15.75" customHeight="1">
      <c r="A220" s="111"/>
      <c r="B220" s="112"/>
      <c r="C220" s="112"/>
      <c r="D220" s="112"/>
      <c r="E220" s="112"/>
      <c r="F220" s="112"/>
    </row>
    <row r="221" ht="15.75" customHeight="1">
      <c r="A221" s="111"/>
      <c r="B221" s="112"/>
      <c r="C221" s="112"/>
      <c r="D221" s="112"/>
      <c r="E221" s="112"/>
      <c r="F221" s="112"/>
    </row>
    <row r="222" ht="15.75" customHeight="1">
      <c r="A222" s="111"/>
      <c r="B222" s="112"/>
      <c r="C222" s="112"/>
      <c r="D222" s="112"/>
      <c r="E222" s="112"/>
      <c r="F222" s="112"/>
    </row>
    <row r="223" ht="15.75" customHeight="1">
      <c r="A223" s="111"/>
      <c r="B223" s="112"/>
      <c r="C223" s="112"/>
      <c r="D223" s="112"/>
      <c r="E223" s="112"/>
      <c r="F223" s="112"/>
    </row>
    <row r="224" ht="15.75" customHeight="1">
      <c r="A224" s="111"/>
      <c r="B224" s="112"/>
      <c r="C224" s="112"/>
      <c r="D224" s="112"/>
      <c r="E224" s="112"/>
      <c r="F224" s="112"/>
    </row>
    <row r="225" ht="15.75" customHeight="1">
      <c r="A225" s="111"/>
      <c r="B225" s="112"/>
      <c r="C225" s="112"/>
      <c r="D225" s="112"/>
      <c r="E225" s="112"/>
      <c r="F225" s="112"/>
    </row>
    <row r="226" ht="15.75" customHeight="1">
      <c r="A226" s="111"/>
      <c r="B226" s="112"/>
      <c r="C226" s="112"/>
      <c r="D226" s="112"/>
      <c r="E226" s="112"/>
      <c r="F226" s="112"/>
    </row>
    <row r="227" ht="15.75" customHeight="1">
      <c r="A227" s="111"/>
      <c r="B227" s="112"/>
      <c r="C227" s="112"/>
      <c r="D227" s="112"/>
      <c r="E227" s="112"/>
      <c r="F227" s="112"/>
    </row>
    <row r="228" ht="15.75" customHeight="1">
      <c r="A228" s="111"/>
      <c r="B228" s="112"/>
      <c r="C228" s="112"/>
      <c r="D228" s="112"/>
      <c r="E228" s="112"/>
      <c r="F228" s="112"/>
    </row>
    <row r="229" ht="15.75" customHeight="1">
      <c r="A229" s="111"/>
      <c r="B229" s="112"/>
      <c r="C229" s="112"/>
      <c r="D229" s="112"/>
      <c r="E229" s="112"/>
      <c r="F229" s="112"/>
    </row>
    <row r="230" ht="15.75" customHeight="1">
      <c r="A230" s="111"/>
      <c r="B230" s="112"/>
      <c r="C230" s="112"/>
      <c r="D230" s="112"/>
      <c r="E230" s="112"/>
      <c r="F230" s="112"/>
    </row>
    <row r="231" ht="15.75" customHeight="1">
      <c r="A231" s="111"/>
      <c r="B231" s="112"/>
      <c r="C231" s="112"/>
      <c r="D231" s="112"/>
      <c r="E231" s="112"/>
      <c r="F231" s="112"/>
    </row>
    <row r="232" ht="15.75" customHeight="1">
      <c r="A232" s="111"/>
      <c r="B232" s="112"/>
      <c r="C232" s="112"/>
      <c r="D232" s="112"/>
      <c r="E232" s="112"/>
      <c r="F232" s="112"/>
    </row>
    <row r="233" ht="15.75" customHeight="1">
      <c r="A233" s="111"/>
      <c r="B233" s="112"/>
      <c r="C233" s="112"/>
      <c r="D233" s="112"/>
      <c r="E233" s="112"/>
      <c r="F233" s="112"/>
    </row>
    <row r="234" ht="15.75" customHeight="1">
      <c r="A234" s="111"/>
      <c r="B234" s="112"/>
      <c r="C234" s="112"/>
      <c r="D234" s="112"/>
      <c r="E234" s="112"/>
      <c r="F234" s="112"/>
    </row>
    <row r="235" ht="15.75" customHeight="1">
      <c r="A235" s="111"/>
      <c r="B235" s="112"/>
      <c r="C235" s="112"/>
      <c r="D235" s="112"/>
      <c r="E235" s="112"/>
      <c r="F235" s="112"/>
    </row>
    <row r="236" ht="15.75" customHeight="1">
      <c r="A236" s="111"/>
      <c r="B236" s="112"/>
      <c r="C236" s="112"/>
      <c r="D236" s="112"/>
      <c r="E236" s="112"/>
      <c r="F236" s="112"/>
    </row>
    <row r="237" ht="15.75" customHeight="1">
      <c r="A237" s="111"/>
      <c r="B237" s="112"/>
      <c r="C237" s="112"/>
      <c r="D237" s="112"/>
      <c r="E237" s="112"/>
      <c r="F237" s="112"/>
    </row>
    <row r="238" ht="15.75" customHeight="1">
      <c r="A238" s="111"/>
      <c r="B238" s="112"/>
      <c r="C238" s="112"/>
      <c r="D238" s="112"/>
      <c r="E238" s="112"/>
      <c r="F238" s="112"/>
    </row>
    <row r="239" ht="15.75" customHeight="1">
      <c r="A239" s="111"/>
      <c r="B239" s="112"/>
      <c r="C239" s="112"/>
      <c r="D239" s="112"/>
      <c r="E239" s="112"/>
      <c r="F239" s="112"/>
    </row>
    <row r="240" ht="15.75" customHeight="1">
      <c r="A240" s="111"/>
      <c r="B240" s="112"/>
      <c r="C240" s="112"/>
      <c r="D240" s="112"/>
      <c r="E240" s="112"/>
      <c r="F240" s="112"/>
    </row>
    <row r="241" ht="15.75" customHeight="1">
      <c r="A241" s="111"/>
      <c r="B241" s="112"/>
      <c r="C241" s="112"/>
      <c r="D241" s="112"/>
      <c r="E241" s="112"/>
      <c r="F241" s="112"/>
    </row>
    <row r="242" ht="15.75" customHeight="1">
      <c r="A242" s="111"/>
      <c r="B242" s="112"/>
      <c r="C242" s="112"/>
      <c r="D242" s="112"/>
      <c r="E242" s="112"/>
      <c r="F242" s="112"/>
    </row>
    <row r="243" ht="15.75" customHeight="1">
      <c r="A243" s="111"/>
      <c r="B243" s="112"/>
      <c r="C243" s="112"/>
      <c r="D243" s="112"/>
      <c r="E243" s="112"/>
      <c r="F243" s="112"/>
    </row>
    <row r="244" ht="15.75" customHeight="1">
      <c r="A244" s="111"/>
      <c r="B244" s="112"/>
      <c r="C244" s="112"/>
      <c r="D244" s="112"/>
      <c r="E244" s="112"/>
      <c r="F244" s="112"/>
    </row>
    <row r="245" ht="15.75" customHeight="1">
      <c r="A245" s="111"/>
      <c r="B245" s="112"/>
      <c r="C245" s="112"/>
      <c r="D245" s="112"/>
      <c r="E245" s="112"/>
      <c r="F245" s="112"/>
    </row>
    <row r="246" ht="15.75" customHeight="1">
      <c r="A246" s="111"/>
      <c r="B246" s="112"/>
      <c r="C246" s="112"/>
      <c r="D246" s="112"/>
      <c r="E246" s="112"/>
      <c r="F246" s="112"/>
    </row>
    <row r="247" ht="15.75" customHeight="1">
      <c r="A247" s="111"/>
      <c r="B247" s="112"/>
      <c r="C247" s="112"/>
      <c r="D247" s="112"/>
      <c r="E247" s="112"/>
      <c r="F247" s="112"/>
    </row>
    <row r="248" ht="15.75" customHeight="1">
      <c r="A248" s="111"/>
      <c r="B248" s="112"/>
      <c r="C248" s="112"/>
      <c r="D248" s="112"/>
      <c r="E248" s="112"/>
      <c r="F248" s="112"/>
    </row>
    <row r="249" ht="15.75" customHeight="1">
      <c r="A249" s="111"/>
      <c r="B249" s="112"/>
      <c r="C249" s="112"/>
      <c r="D249" s="112"/>
      <c r="E249" s="112"/>
      <c r="F249" s="112"/>
    </row>
    <row r="250" ht="15.75" customHeight="1">
      <c r="A250" s="111"/>
      <c r="B250" s="112"/>
      <c r="C250" s="112"/>
      <c r="D250" s="112"/>
      <c r="E250" s="112"/>
      <c r="F250" s="112"/>
    </row>
    <row r="251" ht="15.75" customHeight="1">
      <c r="A251" s="111"/>
      <c r="B251" s="112"/>
      <c r="C251" s="112"/>
      <c r="D251" s="112"/>
      <c r="E251" s="112"/>
      <c r="F251" s="112"/>
    </row>
    <row r="252" ht="15.75" customHeight="1">
      <c r="A252" s="111"/>
      <c r="B252" s="112"/>
      <c r="C252" s="112"/>
      <c r="D252" s="112"/>
      <c r="E252" s="112"/>
      <c r="F252" s="112"/>
    </row>
    <row r="253" ht="15.75" customHeight="1">
      <c r="A253" s="111"/>
      <c r="B253" s="112"/>
      <c r="C253" s="112"/>
      <c r="D253" s="112"/>
      <c r="E253" s="112"/>
      <c r="F253" s="112"/>
    </row>
    <row r="254" ht="15.75" customHeight="1">
      <c r="A254" s="111"/>
      <c r="B254" s="112"/>
      <c r="C254" s="112"/>
      <c r="D254" s="112"/>
      <c r="E254" s="112"/>
      <c r="F254" s="112"/>
    </row>
    <row r="255" ht="15.75" customHeight="1">
      <c r="A255" s="111"/>
      <c r="B255" s="112"/>
      <c r="C255" s="112"/>
      <c r="D255" s="112"/>
      <c r="E255" s="112"/>
      <c r="F255" s="112"/>
    </row>
    <row r="256" ht="15.75" customHeight="1">
      <c r="A256" s="111"/>
      <c r="B256" s="112"/>
      <c r="C256" s="112"/>
      <c r="D256" s="112"/>
      <c r="E256" s="112"/>
      <c r="F256" s="112"/>
    </row>
    <row r="257" ht="15.75" customHeight="1">
      <c r="A257" s="111"/>
      <c r="B257" s="112"/>
      <c r="C257" s="112"/>
      <c r="D257" s="112"/>
      <c r="E257" s="112"/>
      <c r="F257" s="112"/>
    </row>
    <row r="258" ht="15.75" customHeight="1">
      <c r="A258" s="111"/>
      <c r="B258" s="112"/>
      <c r="C258" s="112"/>
      <c r="D258" s="112"/>
      <c r="E258" s="112"/>
      <c r="F258" s="112"/>
    </row>
    <row r="259" ht="15.75" customHeight="1">
      <c r="A259" s="111"/>
      <c r="B259" s="112"/>
      <c r="C259" s="112"/>
      <c r="D259" s="112"/>
      <c r="E259" s="112"/>
      <c r="F259" s="112"/>
    </row>
    <row r="260" ht="15.75" customHeight="1">
      <c r="A260" s="111"/>
      <c r="B260" s="112"/>
      <c r="C260" s="112"/>
      <c r="D260" s="112"/>
      <c r="E260" s="112"/>
      <c r="F260" s="112"/>
    </row>
    <row r="261" ht="15.75" customHeight="1">
      <c r="A261" s="111"/>
      <c r="B261" s="112"/>
      <c r="C261" s="112"/>
      <c r="D261" s="112"/>
      <c r="E261" s="112"/>
      <c r="F261" s="112"/>
    </row>
    <row r="262" ht="15.75" customHeight="1">
      <c r="A262" s="111"/>
      <c r="B262" s="112"/>
      <c r="C262" s="112"/>
      <c r="D262" s="112"/>
      <c r="E262" s="112"/>
      <c r="F262" s="112"/>
    </row>
    <row r="263" ht="15.75" customHeight="1">
      <c r="A263" s="111"/>
      <c r="B263" s="112"/>
      <c r="C263" s="112"/>
      <c r="D263" s="112"/>
      <c r="E263" s="112"/>
      <c r="F263" s="112"/>
    </row>
    <row r="264" ht="15.75" customHeight="1">
      <c r="A264" s="111"/>
      <c r="B264" s="112"/>
      <c r="C264" s="112"/>
      <c r="D264" s="112"/>
      <c r="E264" s="112"/>
      <c r="F264" s="112"/>
    </row>
    <row r="265" ht="15.75" customHeight="1">
      <c r="A265" s="111"/>
      <c r="B265" s="112"/>
      <c r="C265" s="112"/>
      <c r="D265" s="112"/>
      <c r="E265" s="112"/>
      <c r="F265" s="112"/>
    </row>
    <row r="266" ht="15.75" customHeight="1">
      <c r="A266" s="111"/>
      <c r="B266" s="112"/>
      <c r="C266" s="112"/>
      <c r="D266" s="112"/>
      <c r="E266" s="112"/>
      <c r="F266" s="112"/>
    </row>
    <row r="267" ht="15.75" customHeight="1">
      <c r="A267" s="111"/>
      <c r="B267" s="112"/>
      <c r="C267" s="112"/>
      <c r="D267" s="112"/>
      <c r="E267" s="112"/>
      <c r="F267" s="112"/>
    </row>
    <row r="268" ht="15.75" customHeight="1">
      <c r="A268" s="111"/>
      <c r="B268" s="112"/>
      <c r="C268" s="112"/>
      <c r="D268" s="112"/>
      <c r="E268" s="112"/>
      <c r="F268" s="112"/>
    </row>
    <row r="269" ht="15.75" customHeight="1">
      <c r="A269" s="111"/>
      <c r="B269" s="112"/>
      <c r="C269" s="112"/>
      <c r="D269" s="112"/>
      <c r="E269" s="112"/>
      <c r="F269" s="112"/>
    </row>
    <row r="270" ht="15.75" customHeight="1">
      <c r="A270" s="111"/>
      <c r="B270" s="112"/>
      <c r="C270" s="112"/>
      <c r="D270" s="112"/>
      <c r="E270" s="112"/>
      <c r="F270" s="112"/>
    </row>
    <row r="271" ht="15.75" customHeight="1">
      <c r="A271" s="111"/>
      <c r="B271" s="112"/>
      <c r="C271" s="112"/>
      <c r="D271" s="112"/>
      <c r="E271" s="112"/>
      <c r="F271" s="112"/>
    </row>
    <row r="272" ht="15.75" customHeight="1">
      <c r="A272" s="111"/>
      <c r="B272" s="112"/>
      <c r="C272" s="112"/>
      <c r="D272" s="112"/>
      <c r="E272" s="112"/>
      <c r="F272" s="112"/>
    </row>
    <row r="273" ht="15.75" customHeight="1">
      <c r="A273" s="111"/>
      <c r="B273" s="112"/>
      <c r="C273" s="112"/>
      <c r="D273" s="112"/>
      <c r="E273" s="112"/>
      <c r="F273" s="112"/>
    </row>
    <row r="274" ht="15.75" customHeight="1">
      <c r="A274" s="111"/>
      <c r="B274" s="112"/>
      <c r="C274" s="112"/>
      <c r="D274" s="112"/>
      <c r="E274" s="112"/>
      <c r="F274" s="112"/>
    </row>
    <row r="275" ht="15.75" customHeight="1">
      <c r="A275" s="111"/>
      <c r="B275" s="112"/>
      <c r="C275" s="112"/>
      <c r="D275" s="112"/>
      <c r="E275" s="112"/>
      <c r="F275" s="112"/>
    </row>
    <row r="276" ht="15.75" customHeight="1">
      <c r="A276" s="111"/>
      <c r="B276" s="112"/>
      <c r="C276" s="112"/>
      <c r="D276" s="112"/>
      <c r="E276" s="112"/>
      <c r="F276" s="112"/>
    </row>
    <row r="277" ht="15.75" customHeight="1">
      <c r="A277" s="111"/>
      <c r="B277" s="112"/>
      <c r="C277" s="112"/>
      <c r="D277" s="112"/>
      <c r="E277" s="112"/>
      <c r="F277" s="112"/>
    </row>
    <row r="278" ht="15.75" customHeight="1">
      <c r="A278" s="111"/>
      <c r="B278" s="112"/>
      <c r="C278" s="112"/>
      <c r="D278" s="112"/>
      <c r="E278" s="112"/>
      <c r="F278" s="112"/>
    </row>
    <row r="279" ht="15.75" customHeight="1">
      <c r="A279" s="111"/>
      <c r="B279" s="112"/>
      <c r="C279" s="112"/>
      <c r="D279" s="112"/>
      <c r="E279" s="112"/>
      <c r="F279" s="112"/>
    </row>
    <row r="280" ht="15.75" customHeight="1">
      <c r="A280" s="111"/>
      <c r="B280" s="112"/>
      <c r="C280" s="112"/>
      <c r="D280" s="112"/>
      <c r="E280" s="112"/>
      <c r="F280" s="112"/>
    </row>
    <row r="281" ht="15.75" customHeight="1">
      <c r="A281" s="111"/>
      <c r="B281" s="112"/>
      <c r="C281" s="112"/>
      <c r="D281" s="112"/>
      <c r="E281" s="112"/>
      <c r="F281" s="112"/>
    </row>
    <row r="282" ht="15.75" customHeight="1">
      <c r="A282" s="111"/>
      <c r="B282" s="112"/>
      <c r="C282" s="112"/>
      <c r="D282" s="112"/>
      <c r="E282" s="112"/>
      <c r="F282" s="112"/>
    </row>
    <row r="283" ht="15.75" customHeight="1">
      <c r="A283" s="111"/>
      <c r="B283" s="112"/>
      <c r="C283" s="112"/>
      <c r="D283" s="112"/>
      <c r="E283" s="112"/>
      <c r="F283" s="112"/>
    </row>
    <row r="284" ht="15.75" customHeight="1">
      <c r="A284" s="111"/>
      <c r="B284" s="112"/>
      <c r="C284" s="112"/>
      <c r="D284" s="112"/>
      <c r="E284" s="112"/>
      <c r="F284" s="112"/>
    </row>
    <row r="285" ht="15.75" customHeight="1">
      <c r="A285" s="111"/>
      <c r="B285" s="112"/>
      <c r="C285" s="112"/>
      <c r="D285" s="112"/>
      <c r="E285" s="112"/>
      <c r="F285" s="112"/>
    </row>
    <row r="286" ht="15.75" customHeight="1">
      <c r="A286" s="111"/>
      <c r="B286" s="112"/>
      <c r="C286" s="112"/>
      <c r="D286" s="112"/>
      <c r="E286" s="112"/>
      <c r="F286" s="112"/>
    </row>
    <row r="287" ht="15.75" customHeight="1">
      <c r="A287" s="111"/>
      <c r="B287" s="112"/>
      <c r="C287" s="112"/>
      <c r="D287" s="112"/>
      <c r="E287" s="112"/>
      <c r="F287" s="112"/>
    </row>
    <row r="288" ht="15.75" customHeight="1">
      <c r="A288" s="111"/>
      <c r="B288" s="112"/>
      <c r="C288" s="112"/>
      <c r="D288" s="112"/>
      <c r="E288" s="112"/>
      <c r="F288" s="112"/>
    </row>
    <row r="289" ht="15.75" customHeight="1">
      <c r="A289" s="111"/>
      <c r="B289" s="112"/>
      <c r="C289" s="112"/>
      <c r="D289" s="112"/>
      <c r="E289" s="112"/>
      <c r="F289" s="112"/>
    </row>
    <row r="290" ht="15.75" customHeight="1">
      <c r="A290" s="111"/>
      <c r="B290" s="112"/>
      <c r="C290" s="112"/>
      <c r="D290" s="112"/>
      <c r="E290" s="112"/>
      <c r="F290" s="112"/>
    </row>
    <row r="291" ht="15.75" customHeight="1">
      <c r="A291" s="111"/>
      <c r="B291" s="112"/>
      <c r="C291" s="112"/>
      <c r="D291" s="112"/>
      <c r="E291" s="112"/>
      <c r="F291" s="112"/>
    </row>
    <row r="292" ht="15.75" customHeight="1">
      <c r="A292" s="111"/>
      <c r="B292" s="112"/>
      <c r="C292" s="112"/>
      <c r="D292" s="112"/>
      <c r="E292" s="112"/>
      <c r="F292" s="112"/>
    </row>
    <row r="293" ht="15.75" customHeight="1">
      <c r="A293" s="111"/>
      <c r="B293" s="112"/>
      <c r="C293" s="112"/>
      <c r="D293" s="112"/>
      <c r="E293" s="112"/>
      <c r="F293" s="112"/>
    </row>
    <row r="294" ht="15.75" customHeight="1">
      <c r="A294" s="111"/>
      <c r="B294" s="112"/>
      <c r="C294" s="112"/>
      <c r="D294" s="112"/>
      <c r="E294" s="112"/>
      <c r="F294" s="112"/>
    </row>
    <row r="295" ht="15.75" customHeight="1">
      <c r="A295" s="111"/>
      <c r="B295" s="112"/>
      <c r="C295" s="112"/>
      <c r="D295" s="112"/>
      <c r="E295" s="112"/>
      <c r="F295" s="112"/>
    </row>
    <row r="296" ht="15.75" customHeight="1">
      <c r="A296" s="111"/>
      <c r="B296" s="112"/>
      <c r="C296" s="112"/>
      <c r="D296" s="112"/>
      <c r="E296" s="112"/>
      <c r="F296" s="112"/>
    </row>
    <row r="297" ht="15.75" customHeight="1">
      <c r="A297" s="111"/>
      <c r="B297" s="112"/>
      <c r="C297" s="112"/>
      <c r="D297" s="112"/>
      <c r="E297" s="112"/>
      <c r="F297" s="112"/>
    </row>
    <row r="298" ht="15.75" customHeight="1">
      <c r="A298" s="111"/>
      <c r="B298" s="112"/>
      <c r="C298" s="112"/>
      <c r="D298" s="112"/>
      <c r="E298" s="112"/>
      <c r="F298" s="112"/>
    </row>
    <row r="299" ht="15.75" customHeight="1">
      <c r="A299" s="111"/>
      <c r="B299" s="112"/>
      <c r="C299" s="112"/>
      <c r="D299" s="112"/>
      <c r="E299" s="112"/>
      <c r="F299" s="112"/>
    </row>
    <row r="300" ht="15.75" customHeight="1">
      <c r="A300" s="111"/>
      <c r="B300" s="112"/>
      <c r="C300" s="112"/>
      <c r="D300" s="112"/>
      <c r="E300" s="112"/>
      <c r="F300" s="112"/>
    </row>
    <row r="301" ht="15.75" customHeight="1">
      <c r="A301" s="111"/>
      <c r="B301" s="112"/>
      <c r="C301" s="112"/>
      <c r="D301" s="112"/>
      <c r="E301" s="112"/>
      <c r="F301" s="112"/>
    </row>
    <row r="302" ht="15.75" customHeight="1">
      <c r="A302" s="111"/>
      <c r="B302" s="112"/>
      <c r="C302" s="112"/>
      <c r="D302" s="112"/>
      <c r="E302" s="112"/>
      <c r="F302" s="112"/>
    </row>
    <row r="303" ht="15.75" customHeight="1">
      <c r="A303" s="111"/>
      <c r="B303" s="112"/>
      <c r="C303" s="112"/>
      <c r="D303" s="112"/>
      <c r="E303" s="112"/>
      <c r="F303" s="112"/>
    </row>
    <row r="304" ht="15.75" customHeight="1">
      <c r="A304" s="111"/>
      <c r="B304" s="112"/>
      <c r="C304" s="112"/>
      <c r="D304" s="112"/>
      <c r="E304" s="112"/>
      <c r="F304" s="112"/>
    </row>
    <row r="305" ht="15.75" customHeight="1">
      <c r="A305" s="111"/>
      <c r="B305" s="112"/>
      <c r="C305" s="112"/>
      <c r="D305" s="112"/>
      <c r="E305" s="112"/>
      <c r="F305" s="112"/>
    </row>
    <row r="306" ht="15.75" customHeight="1">
      <c r="A306" s="111"/>
      <c r="B306" s="112"/>
      <c r="C306" s="112"/>
      <c r="D306" s="112"/>
      <c r="E306" s="112"/>
      <c r="F306" s="112"/>
    </row>
    <row r="307" ht="15.75" customHeight="1">
      <c r="A307" s="111"/>
      <c r="B307" s="112"/>
      <c r="C307" s="112"/>
      <c r="D307" s="112"/>
      <c r="E307" s="112"/>
      <c r="F307" s="112"/>
    </row>
    <row r="308" ht="15.75" customHeight="1">
      <c r="A308" s="111"/>
      <c r="B308" s="112"/>
      <c r="C308" s="112"/>
      <c r="D308" s="112"/>
      <c r="E308" s="112"/>
      <c r="F308" s="112"/>
    </row>
    <row r="309" ht="15.75" customHeight="1">
      <c r="A309" s="111"/>
      <c r="B309" s="112"/>
      <c r="C309" s="112"/>
      <c r="D309" s="112"/>
      <c r="E309" s="112"/>
      <c r="F309" s="112"/>
    </row>
    <row r="310" ht="15.75" customHeight="1">
      <c r="A310" s="111"/>
      <c r="B310" s="112"/>
      <c r="C310" s="112"/>
      <c r="D310" s="112"/>
      <c r="E310" s="112"/>
      <c r="F310" s="112"/>
    </row>
    <row r="311" ht="15.75" customHeight="1">
      <c r="A311" s="111"/>
      <c r="B311" s="112"/>
      <c r="C311" s="112"/>
      <c r="D311" s="112"/>
      <c r="E311" s="112"/>
      <c r="F311" s="112"/>
    </row>
    <row r="312" ht="15.75" customHeight="1">
      <c r="A312" s="111"/>
      <c r="B312" s="112"/>
      <c r="C312" s="112"/>
      <c r="D312" s="112"/>
      <c r="E312" s="112"/>
      <c r="F312" s="112"/>
    </row>
    <row r="313" ht="15.75" customHeight="1">
      <c r="A313" s="111"/>
      <c r="B313" s="112"/>
      <c r="C313" s="112"/>
      <c r="D313" s="112"/>
      <c r="E313" s="112"/>
      <c r="F313" s="112"/>
    </row>
    <row r="314" ht="15.75" customHeight="1">
      <c r="A314" s="111"/>
      <c r="B314" s="112"/>
      <c r="C314" s="112"/>
      <c r="D314" s="112"/>
      <c r="E314" s="112"/>
      <c r="F314" s="112"/>
    </row>
    <row r="315" ht="15.75" customHeight="1">
      <c r="A315" s="111"/>
      <c r="B315" s="112"/>
      <c r="C315" s="112"/>
      <c r="D315" s="112"/>
      <c r="E315" s="112"/>
      <c r="F315" s="112"/>
    </row>
    <row r="316" ht="15.75" customHeight="1">
      <c r="A316" s="111"/>
      <c r="B316" s="112"/>
      <c r="C316" s="112"/>
      <c r="D316" s="112"/>
      <c r="E316" s="112"/>
      <c r="F316" s="112"/>
    </row>
    <row r="317" ht="15.75" customHeight="1">
      <c r="A317" s="111"/>
      <c r="B317" s="112"/>
      <c r="C317" s="112"/>
      <c r="D317" s="112"/>
      <c r="E317" s="112"/>
      <c r="F317" s="112"/>
    </row>
    <row r="318" ht="15.75" customHeight="1">
      <c r="A318" s="111"/>
      <c r="B318" s="112"/>
      <c r="C318" s="112"/>
      <c r="D318" s="112"/>
      <c r="E318" s="112"/>
      <c r="F318" s="112"/>
    </row>
    <row r="319" ht="15.75" customHeight="1">
      <c r="A319" s="111"/>
      <c r="B319" s="112"/>
      <c r="C319" s="112"/>
      <c r="D319" s="112"/>
      <c r="E319" s="112"/>
      <c r="F319" s="112"/>
    </row>
    <row r="320" ht="15.75" customHeight="1">
      <c r="A320" s="111"/>
      <c r="B320" s="112"/>
      <c r="C320" s="112"/>
      <c r="D320" s="112"/>
      <c r="E320" s="112"/>
      <c r="F320" s="112"/>
    </row>
    <row r="321" ht="15.75" customHeight="1">
      <c r="A321" s="111"/>
      <c r="B321" s="112"/>
      <c r="C321" s="112"/>
      <c r="D321" s="112"/>
      <c r="E321" s="112"/>
      <c r="F321" s="112"/>
    </row>
    <row r="322" ht="15.75" customHeight="1">
      <c r="A322" s="111"/>
      <c r="B322" s="112"/>
      <c r="C322" s="112"/>
      <c r="D322" s="112"/>
      <c r="E322" s="112"/>
      <c r="F322" s="112"/>
    </row>
    <row r="323" ht="15.75" customHeight="1">
      <c r="A323" s="111"/>
      <c r="B323" s="112"/>
      <c r="C323" s="112"/>
      <c r="D323" s="112"/>
      <c r="E323" s="112"/>
      <c r="F323" s="112"/>
    </row>
    <row r="324" ht="15.75" customHeight="1">
      <c r="A324" s="111"/>
      <c r="B324" s="112"/>
      <c r="C324" s="112"/>
      <c r="D324" s="112"/>
      <c r="E324" s="112"/>
      <c r="F324" s="112"/>
    </row>
    <row r="325" ht="15.75" customHeight="1">
      <c r="A325" s="111"/>
      <c r="B325" s="112"/>
      <c r="C325" s="112"/>
      <c r="D325" s="112"/>
      <c r="E325" s="112"/>
      <c r="F325" s="112"/>
    </row>
    <row r="326" ht="15.75" customHeight="1">
      <c r="A326" s="111"/>
      <c r="B326" s="112"/>
      <c r="C326" s="112"/>
      <c r="D326" s="112"/>
      <c r="E326" s="112"/>
      <c r="F326" s="112"/>
    </row>
    <row r="327" ht="15.75" customHeight="1">
      <c r="A327" s="111"/>
      <c r="B327" s="112"/>
      <c r="C327" s="112"/>
      <c r="D327" s="112"/>
      <c r="E327" s="112"/>
      <c r="F327" s="112"/>
    </row>
    <row r="328" ht="15.75" customHeight="1">
      <c r="A328" s="111"/>
      <c r="B328" s="112"/>
      <c r="C328" s="112"/>
      <c r="D328" s="112"/>
      <c r="E328" s="112"/>
      <c r="F328" s="112"/>
    </row>
    <row r="329" ht="15.75" customHeight="1">
      <c r="A329" s="111"/>
      <c r="B329" s="112"/>
      <c r="C329" s="112"/>
      <c r="D329" s="112"/>
      <c r="E329" s="112"/>
      <c r="F329" s="112"/>
    </row>
    <row r="330" ht="15.75" customHeight="1">
      <c r="A330" s="111"/>
      <c r="B330" s="112"/>
      <c r="C330" s="112"/>
      <c r="D330" s="112"/>
      <c r="E330" s="112"/>
      <c r="F330" s="112"/>
    </row>
    <row r="331" ht="15.75" customHeight="1">
      <c r="A331" s="111"/>
      <c r="B331" s="112"/>
      <c r="C331" s="112"/>
      <c r="D331" s="112"/>
      <c r="E331" s="112"/>
      <c r="F331" s="112"/>
    </row>
    <row r="332" ht="15.75" customHeight="1">
      <c r="A332" s="111"/>
      <c r="B332" s="112"/>
      <c r="C332" s="112"/>
      <c r="D332" s="112"/>
      <c r="E332" s="112"/>
      <c r="F332" s="112"/>
    </row>
    <row r="333" ht="15.75" customHeight="1">
      <c r="A333" s="111"/>
      <c r="B333" s="112"/>
      <c r="C333" s="112"/>
      <c r="D333" s="112"/>
      <c r="E333" s="112"/>
      <c r="F333" s="112"/>
    </row>
    <row r="334" ht="15.75" customHeight="1">
      <c r="A334" s="111"/>
      <c r="B334" s="112"/>
      <c r="C334" s="112"/>
      <c r="D334" s="112"/>
      <c r="E334" s="112"/>
      <c r="F334" s="112"/>
    </row>
    <row r="335" ht="15.75" customHeight="1">
      <c r="A335" s="111"/>
      <c r="B335" s="112"/>
      <c r="C335" s="112"/>
      <c r="D335" s="112"/>
      <c r="E335" s="112"/>
      <c r="F335" s="112"/>
    </row>
    <row r="336" ht="15.75" customHeight="1">
      <c r="A336" s="111"/>
      <c r="B336" s="112"/>
      <c r="C336" s="112"/>
      <c r="D336" s="112"/>
      <c r="E336" s="112"/>
      <c r="F336" s="112"/>
    </row>
    <row r="337" ht="15.75" customHeight="1">
      <c r="A337" s="111"/>
      <c r="B337" s="112"/>
      <c r="C337" s="112"/>
      <c r="D337" s="112"/>
      <c r="E337" s="112"/>
      <c r="F337" s="112"/>
    </row>
    <row r="338" ht="15.75" customHeight="1">
      <c r="A338" s="111"/>
      <c r="B338" s="112"/>
      <c r="C338" s="112"/>
      <c r="D338" s="112"/>
      <c r="E338" s="112"/>
      <c r="F338" s="112"/>
    </row>
    <row r="339" ht="15.75" customHeight="1">
      <c r="A339" s="111"/>
      <c r="B339" s="112"/>
      <c r="C339" s="112"/>
      <c r="D339" s="112"/>
      <c r="E339" s="112"/>
      <c r="F339" s="112"/>
    </row>
    <row r="340" ht="15.75" customHeight="1">
      <c r="A340" s="111"/>
      <c r="B340" s="112"/>
      <c r="C340" s="112"/>
      <c r="D340" s="112"/>
      <c r="E340" s="112"/>
      <c r="F340" s="112"/>
    </row>
    <row r="341" ht="15.75" customHeight="1">
      <c r="A341" s="111"/>
      <c r="B341" s="112"/>
      <c r="C341" s="112"/>
      <c r="D341" s="112"/>
      <c r="E341" s="112"/>
      <c r="F341" s="112"/>
    </row>
    <row r="342" ht="15.75" customHeight="1">
      <c r="A342" s="111"/>
      <c r="B342" s="112"/>
      <c r="C342" s="112"/>
      <c r="D342" s="112"/>
      <c r="E342" s="112"/>
      <c r="F342" s="112"/>
    </row>
    <row r="343" ht="15.75" customHeight="1">
      <c r="A343" s="111"/>
      <c r="B343" s="112"/>
      <c r="C343" s="112"/>
      <c r="D343" s="112"/>
      <c r="E343" s="112"/>
      <c r="F343" s="112"/>
    </row>
    <row r="344" ht="15.75" customHeight="1">
      <c r="A344" s="111"/>
      <c r="B344" s="112"/>
      <c r="C344" s="112"/>
      <c r="D344" s="112"/>
      <c r="E344" s="112"/>
      <c r="F344" s="112"/>
    </row>
    <row r="345" ht="15.75" customHeight="1">
      <c r="A345" s="111"/>
      <c r="B345" s="112"/>
      <c r="C345" s="112"/>
      <c r="D345" s="112"/>
      <c r="E345" s="112"/>
      <c r="F345" s="112"/>
    </row>
    <row r="346" ht="15.75" customHeight="1">
      <c r="A346" s="111"/>
      <c r="B346" s="112"/>
      <c r="C346" s="112"/>
      <c r="D346" s="112"/>
      <c r="E346" s="112"/>
      <c r="F346" s="112"/>
    </row>
    <row r="347" ht="15.75" customHeight="1">
      <c r="A347" s="111"/>
      <c r="B347" s="112"/>
      <c r="C347" s="112"/>
      <c r="D347" s="112"/>
      <c r="E347" s="112"/>
      <c r="F347" s="112"/>
    </row>
    <row r="348" ht="15.75" customHeight="1">
      <c r="A348" s="111"/>
      <c r="B348" s="112"/>
      <c r="C348" s="112"/>
      <c r="D348" s="112"/>
      <c r="E348" s="112"/>
      <c r="F348" s="112"/>
    </row>
    <row r="349" ht="15.75" customHeight="1">
      <c r="A349" s="111"/>
      <c r="B349" s="112"/>
      <c r="C349" s="112"/>
      <c r="D349" s="112"/>
      <c r="E349" s="112"/>
      <c r="F349" s="112"/>
    </row>
    <row r="350" ht="15.75" customHeight="1">
      <c r="A350" s="111"/>
      <c r="B350" s="112"/>
      <c r="C350" s="112"/>
      <c r="D350" s="112"/>
      <c r="E350" s="112"/>
      <c r="F350" s="112"/>
    </row>
    <row r="351" ht="15.75" customHeight="1">
      <c r="A351" s="111"/>
      <c r="B351" s="112"/>
      <c r="C351" s="112"/>
      <c r="D351" s="112"/>
      <c r="E351" s="112"/>
      <c r="F351" s="112"/>
    </row>
    <row r="352" ht="15.75" customHeight="1">
      <c r="A352" s="111"/>
      <c r="B352" s="112"/>
      <c r="C352" s="112"/>
      <c r="D352" s="112"/>
      <c r="E352" s="112"/>
      <c r="F352" s="112"/>
    </row>
    <row r="353" ht="15.75" customHeight="1">
      <c r="A353" s="111"/>
      <c r="B353" s="112"/>
      <c r="C353" s="112"/>
      <c r="D353" s="112"/>
      <c r="E353" s="112"/>
      <c r="F353" s="112"/>
    </row>
    <row r="354" ht="15.75" customHeight="1">
      <c r="A354" s="111"/>
      <c r="B354" s="112"/>
      <c r="C354" s="112"/>
      <c r="D354" s="112"/>
      <c r="E354" s="112"/>
      <c r="F354" s="112"/>
    </row>
    <row r="355" ht="15.75" customHeight="1">
      <c r="A355" s="111"/>
      <c r="B355" s="112"/>
      <c r="C355" s="112"/>
      <c r="D355" s="112"/>
      <c r="E355" s="112"/>
      <c r="F355" s="112"/>
    </row>
    <row r="356" ht="15.75" customHeight="1">
      <c r="A356" s="111"/>
      <c r="B356" s="112"/>
      <c r="C356" s="112"/>
      <c r="D356" s="112"/>
      <c r="E356" s="112"/>
      <c r="F356" s="112"/>
    </row>
    <row r="357" ht="15.75" customHeight="1">
      <c r="A357" s="111"/>
      <c r="B357" s="112"/>
      <c r="C357" s="112"/>
      <c r="D357" s="112"/>
      <c r="E357" s="112"/>
      <c r="F357" s="112"/>
    </row>
    <row r="358" ht="15.75" customHeight="1">
      <c r="A358" s="111"/>
      <c r="B358" s="112"/>
      <c r="C358" s="112"/>
      <c r="D358" s="112"/>
      <c r="E358" s="112"/>
      <c r="F358" s="112"/>
    </row>
    <row r="359" ht="15.75" customHeight="1">
      <c r="A359" s="111"/>
      <c r="B359" s="112"/>
      <c r="C359" s="112"/>
      <c r="D359" s="112"/>
      <c r="E359" s="112"/>
      <c r="F359" s="112"/>
    </row>
    <row r="360" ht="15.75" customHeight="1">
      <c r="A360" s="111"/>
      <c r="B360" s="112"/>
      <c r="C360" s="112"/>
      <c r="D360" s="112"/>
      <c r="E360" s="112"/>
      <c r="F360" s="112"/>
    </row>
    <row r="361" ht="15.75" customHeight="1">
      <c r="A361" s="111"/>
      <c r="B361" s="112"/>
      <c r="C361" s="112"/>
      <c r="D361" s="112"/>
      <c r="E361" s="112"/>
      <c r="F361" s="112"/>
    </row>
    <row r="362" ht="15.75" customHeight="1">
      <c r="A362" s="111"/>
      <c r="B362" s="112"/>
      <c r="C362" s="112"/>
      <c r="D362" s="112"/>
      <c r="E362" s="112"/>
      <c r="F362" s="112"/>
    </row>
    <row r="363" ht="15.75" customHeight="1">
      <c r="A363" s="111"/>
      <c r="B363" s="112"/>
      <c r="C363" s="112"/>
      <c r="D363" s="112"/>
      <c r="E363" s="112"/>
      <c r="F363" s="112"/>
    </row>
    <row r="364" ht="15.75" customHeight="1">
      <c r="A364" s="111"/>
      <c r="B364" s="112"/>
      <c r="C364" s="112"/>
      <c r="D364" s="112"/>
      <c r="E364" s="112"/>
      <c r="F364" s="112"/>
    </row>
    <row r="365" ht="15.75" customHeight="1">
      <c r="A365" s="111"/>
      <c r="B365" s="112"/>
      <c r="C365" s="112"/>
      <c r="D365" s="112"/>
      <c r="E365" s="112"/>
      <c r="F365" s="112"/>
    </row>
    <row r="366" ht="15.75" customHeight="1">
      <c r="A366" s="111"/>
      <c r="B366" s="112"/>
      <c r="C366" s="112"/>
      <c r="D366" s="112"/>
      <c r="E366" s="112"/>
      <c r="F366" s="112"/>
    </row>
    <row r="367" ht="15.75" customHeight="1">
      <c r="A367" s="111"/>
      <c r="B367" s="112"/>
      <c r="C367" s="112"/>
      <c r="D367" s="112"/>
      <c r="E367" s="112"/>
      <c r="F367" s="112"/>
    </row>
    <row r="368" ht="15.75" customHeight="1">
      <c r="A368" s="111"/>
      <c r="B368" s="112"/>
      <c r="C368" s="112"/>
      <c r="D368" s="112"/>
      <c r="E368" s="112"/>
      <c r="F368" s="112"/>
    </row>
    <row r="369" ht="15.75" customHeight="1">
      <c r="A369" s="111"/>
      <c r="B369" s="112"/>
      <c r="C369" s="112"/>
      <c r="D369" s="112"/>
      <c r="E369" s="112"/>
      <c r="F369" s="112"/>
    </row>
    <row r="370" ht="15.75" customHeight="1">
      <c r="A370" s="111"/>
      <c r="B370" s="112"/>
      <c r="C370" s="112"/>
      <c r="D370" s="112"/>
      <c r="E370" s="112"/>
      <c r="F370" s="112"/>
    </row>
    <row r="371" ht="15.75" customHeight="1">
      <c r="A371" s="111"/>
      <c r="B371" s="112"/>
      <c r="C371" s="112"/>
      <c r="D371" s="112"/>
      <c r="E371" s="112"/>
      <c r="F371" s="112"/>
    </row>
    <row r="372" ht="15.75" customHeight="1">
      <c r="A372" s="111"/>
      <c r="B372" s="112"/>
      <c r="C372" s="112"/>
      <c r="D372" s="112"/>
      <c r="E372" s="112"/>
      <c r="F372" s="112"/>
    </row>
    <row r="373" ht="15.75" customHeight="1">
      <c r="A373" s="111"/>
      <c r="B373" s="112"/>
      <c r="C373" s="112"/>
      <c r="D373" s="112"/>
      <c r="E373" s="112"/>
      <c r="F373" s="112"/>
    </row>
    <row r="374" ht="15.75" customHeight="1">
      <c r="A374" s="111"/>
      <c r="B374" s="112"/>
      <c r="C374" s="112"/>
      <c r="D374" s="112"/>
      <c r="E374" s="112"/>
      <c r="F374" s="112"/>
    </row>
    <row r="375" ht="15.75" customHeight="1">
      <c r="A375" s="111"/>
      <c r="B375" s="112"/>
      <c r="C375" s="112"/>
      <c r="D375" s="112"/>
      <c r="E375" s="112"/>
      <c r="F375" s="112"/>
    </row>
    <row r="376" ht="15.75" customHeight="1">
      <c r="A376" s="111"/>
      <c r="B376" s="112"/>
      <c r="C376" s="112"/>
      <c r="D376" s="112"/>
      <c r="E376" s="112"/>
      <c r="F376" s="112"/>
    </row>
    <row r="377" ht="15.75" customHeight="1">
      <c r="A377" s="111"/>
      <c r="B377" s="112"/>
      <c r="C377" s="112"/>
      <c r="D377" s="112"/>
      <c r="E377" s="112"/>
      <c r="F377" s="112"/>
    </row>
    <row r="378" ht="15.75" customHeight="1">
      <c r="A378" s="111"/>
      <c r="B378" s="112"/>
      <c r="C378" s="112"/>
      <c r="D378" s="112"/>
      <c r="E378" s="112"/>
      <c r="F378" s="112"/>
    </row>
    <row r="379" ht="15.75" customHeight="1">
      <c r="A379" s="111"/>
      <c r="B379" s="112"/>
      <c r="C379" s="112"/>
      <c r="D379" s="112"/>
      <c r="E379" s="112"/>
      <c r="F379" s="112"/>
    </row>
    <row r="380" ht="15.75" customHeight="1">
      <c r="A380" s="111"/>
      <c r="B380" s="112"/>
      <c r="C380" s="112"/>
      <c r="D380" s="112"/>
      <c r="E380" s="112"/>
      <c r="F380" s="112"/>
    </row>
    <row r="381" ht="15.75" customHeight="1">
      <c r="A381" s="111"/>
      <c r="B381" s="112"/>
      <c r="C381" s="112"/>
      <c r="D381" s="112"/>
      <c r="E381" s="112"/>
      <c r="F381" s="112"/>
    </row>
    <row r="382" ht="15.75" customHeight="1">
      <c r="A382" s="111"/>
      <c r="B382" s="112"/>
      <c r="C382" s="112"/>
      <c r="D382" s="112"/>
      <c r="E382" s="112"/>
      <c r="F382" s="112"/>
    </row>
    <row r="383" ht="15.75" customHeight="1">
      <c r="A383" s="111"/>
      <c r="B383" s="112"/>
      <c r="C383" s="112"/>
      <c r="D383" s="112"/>
      <c r="E383" s="112"/>
      <c r="F383" s="112"/>
    </row>
    <row r="384" ht="15.75" customHeight="1">
      <c r="A384" s="111"/>
      <c r="B384" s="112"/>
      <c r="C384" s="112"/>
      <c r="D384" s="112"/>
      <c r="E384" s="112"/>
      <c r="F384" s="112"/>
    </row>
    <row r="385" ht="15.75" customHeight="1">
      <c r="A385" s="111"/>
      <c r="B385" s="112"/>
      <c r="C385" s="112"/>
      <c r="D385" s="112"/>
      <c r="E385" s="112"/>
      <c r="F385" s="112"/>
    </row>
    <row r="386" ht="15.75" customHeight="1">
      <c r="A386" s="111"/>
      <c r="B386" s="112"/>
      <c r="C386" s="112"/>
      <c r="D386" s="112"/>
      <c r="E386" s="112"/>
      <c r="F386" s="112"/>
    </row>
    <row r="387" ht="15.75" customHeight="1">
      <c r="A387" s="111"/>
      <c r="B387" s="112"/>
      <c r="C387" s="112"/>
      <c r="D387" s="112"/>
      <c r="E387" s="112"/>
      <c r="F387" s="112"/>
    </row>
    <row r="388" ht="15.75" customHeight="1">
      <c r="A388" s="111"/>
      <c r="B388" s="112"/>
      <c r="C388" s="112"/>
      <c r="D388" s="112"/>
      <c r="E388" s="112"/>
      <c r="F388" s="112"/>
    </row>
    <row r="389" ht="15.75" customHeight="1">
      <c r="A389" s="111"/>
      <c r="B389" s="112"/>
      <c r="C389" s="112"/>
      <c r="D389" s="112"/>
      <c r="E389" s="112"/>
      <c r="F389" s="112"/>
    </row>
    <row r="390" ht="15.75" customHeight="1">
      <c r="A390" s="111"/>
      <c r="B390" s="112"/>
      <c r="C390" s="112"/>
      <c r="D390" s="112"/>
      <c r="E390" s="112"/>
      <c r="F390" s="112"/>
    </row>
    <row r="391" ht="15.75" customHeight="1">
      <c r="A391" s="111"/>
      <c r="B391" s="112"/>
      <c r="C391" s="112"/>
      <c r="D391" s="112"/>
      <c r="E391" s="112"/>
      <c r="F391" s="112"/>
    </row>
    <row r="392" ht="15.75" customHeight="1">
      <c r="A392" s="111"/>
      <c r="B392" s="112"/>
      <c r="C392" s="112"/>
      <c r="D392" s="112"/>
      <c r="E392" s="112"/>
      <c r="F392" s="112"/>
    </row>
    <row r="393" ht="15.75" customHeight="1">
      <c r="A393" s="111"/>
      <c r="B393" s="112"/>
      <c r="C393" s="112"/>
      <c r="D393" s="112"/>
      <c r="E393" s="112"/>
      <c r="F393" s="112"/>
    </row>
    <row r="394" ht="15.75" customHeight="1">
      <c r="A394" s="111"/>
      <c r="B394" s="112"/>
      <c r="C394" s="112"/>
      <c r="D394" s="112"/>
      <c r="E394" s="112"/>
      <c r="F394" s="112"/>
    </row>
    <row r="395" ht="15.75" customHeight="1">
      <c r="A395" s="111"/>
      <c r="B395" s="112"/>
      <c r="C395" s="112"/>
      <c r="D395" s="112"/>
      <c r="E395" s="112"/>
      <c r="F395" s="112"/>
    </row>
    <row r="396" ht="15.75" customHeight="1">
      <c r="A396" s="111"/>
      <c r="B396" s="112"/>
      <c r="C396" s="112"/>
      <c r="D396" s="112"/>
      <c r="E396" s="112"/>
      <c r="F396" s="112"/>
    </row>
    <row r="397" ht="15.75" customHeight="1">
      <c r="A397" s="111"/>
      <c r="B397" s="112"/>
      <c r="C397" s="112"/>
      <c r="D397" s="112"/>
      <c r="E397" s="112"/>
      <c r="F397" s="112"/>
    </row>
    <row r="398" ht="15.75" customHeight="1">
      <c r="A398" s="111"/>
      <c r="B398" s="112"/>
      <c r="C398" s="112"/>
      <c r="D398" s="112"/>
      <c r="E398" s="112"/>
      <c r="F398" s="112"/>
    </row>
    <row r="399" ht="15.75" customHeight="1">
      <c r="A399" s="111"/>
      <c r="B399" s="112"/>
      <c r="C399" s="112"/>
      <c r="D399" s="112"/>
      <c r="E399" s="112"/>
      <c r="F399" s="112"/>
    </row>
    <row r="400" ht="15.75" customHeight="1">
      <c r="A400" s="111"/>
      <c r="B400" s="112"/>
      <c r="C400" s="112"/>
      <c r="D400" s="112"/>
      <c r="E400" s="112"/>
      <c r="F400" s="112"/>
    </row>
    <row r="401" ht="15.75" customHeight="1">
      <c r="A401" s="111"/>
      <c r="B401" s="112"/>
      <c r="C401" s="112"/>
      <c r="D401" s="112"/>
      <c r="E401" s="112"/>
      <c r="F401" s="112"/>
    </row>
    <row r="402" ht="15.75" customHeight="1">
      <c r="A402" s="111"/>
      <c r="B402" s="112"/>
      <c r="C402" s="112"/>
      <c r="D402" s="112"/>
      <c r="E402" s="112"/>
      <c r="F402" s="112"/>
    </row>
    <row r="403" ht="15.75" customHeight="1">
      <c r="A403" s="111"/>
      <c r="B403" s="112"/>
      <c r="C403" s="112"/>
      <c r="D403" s="112"/>
      <c r="E403" s="112"/>
      <c r="F403" s="112"/>
    </row>
    <row r="404" ht="15.75" customHeight="1">
      <c r="A404" s="111"/>
      <c r="B404" s="112"/>
      <c r="C404" s="112"/>
      <c r="D404" s="112"/>
      <c r="E404" s="112"/>
      <c r="F404" s="112"/>
    </row>
    <row r="405" ht="15.75" customHeight="1">
      <c r="A405" s="111"/>
      <c r="B405" s="112"/>
      <c r="C405" s="112"/>
      <c r="D405" s="112"/>
      <c r="E405" s="112"/>
      <c r="F405" s="112"/>
    </row>
    <row r="406" ht="15.75" customHeight="1">
      <c r="A406" s="111"/>
      <c r="B406" s="112"/>
      <c r="C406" s="112"/>
      <c r="D406" s="112"/>
      <c r="E406" s="112"/>
      <c r="F406" s="112"/>
    </row>
    <row r="407" ht="15.75" customHeight="1">
      <c r="A407" s="111"/>
      <c r="B407" s="112"/>
      <c r="C407" s="112"/>
      <c r="D407" s="112"/>
      <c r="E407" s="112"/>
      <c r="F407" s="112"/>
    </row>
    <row r="408" ht="15.75" customHeight="1">
      <c r="A408" s="111"/>
      <c r="B408" s="112"/>
      <c r="C408" s="112"/>
      <c r="D408" s="112"/>
      <c r="E408" s="112"/>
      <c r="F408" s="112"/>
    </row>
    <row r="409" ht="15.75" customHeight="1">
      <c r="A409" s="111"/>
      <c r="B409" s="112"/>
      <c r="C409" s="112"/>
      <c r="D409" s="112"/>
      <c r="E409" s="112"/>
      <c r="F409" s="112"/>
    </row>
    <row r="410" ht="15.75" customHeight="1">
      <c r="A410" s="111"/>
      <c r="B410" s="112"/>
      <c r="C410" s="112"/>
      <c r="D410" s="112"/>
      <c r="E410" s="112"/>
      <c r="F410" s="112"/>
    </row>
    <row r="411" ht="15.75" customHeight="1">
      <c r="A411" s="111"/>
      <c r="B411" s="112"/>
      <c r="C411" s="112"/>
      <c r="D411" s="112"/>
      <c r="E411" s="112"/>
      <c r="F411" s="112"/>
    </row>
    <row r="412" ht="15.75" customHeight="1">
      <c r="A412" s="111"/>
      <c r="B412" s="112"/>
      <c r="C412" s="112"/>
      <c r="D412" s="112"/>
      <c r="E412" s="112"/>
      <c r="F412" s="112"/>
    </row>
    <row r="413" ht="15.75" customHeight="1">
      <c r="A413" s="111"/>
      <c r="B413" s="112"/>
      <c r="C413" s="112"/>
      <c r="D413" s="112"/>
      <c r="E413" s="112"/>
      <c r="F413" s="112"/>
    </row>
    <row r="414" ht="15.75" customHeight="1">
      <c r="A414" s="111"/>
      <c r="B414" s="112"/>
      <c r="C414" s="112"/>
      <c r="D414" s="112"/>
      <c r="E414" s="112"/>
      <c r="F414" s="112"/>
    </row>
    <row r="415" ht="15.75" customHeight="1">
      <c r="A415" s="111"/>
      <c r="B415" s="112"/>
      <c r="C415" s="112"/>
      <c r="D415" s="112"/>
      <c r="E415" s="112"/>
      <c r="F415" s="112"/>
    </row>
    <row r="416" ht="15.75" customHeight="1">
      <c r="A416" s="111"/>
      <c r="B416" s="112"/>
      <c r="C416" s="112"/>
      <c r="D416" s="112"/>
      <c r="E416" s="112"/>
      <c r="F416" s="112"/>
    </row>
    <row r="417" ht="15.75" customHeight="1">
      <c r="A417" s="111"/>
      <c r="B417" s="112"/>
      <c r="C417" s="112"/>
      <c r="D417" s="112"/>
      <c r="E417" s="112"/>
      <c r="F417" s="112"/>
    </row>
    <row r="418" ht="15.75" customHeight="1">
      <c r="A418" s="111"/>
      <c r="B418" s="112"/>
      <c r="C418" s="112"/>
      <c r="D418" s="112"/>
      <c r="E418" s="112"/>
      <c r="F418" s="112"/>
    </row>
    <row r="419" ht="15.75" customHeight="1">
      <c r="A419" s="111"/>
      <c r="B419" s="112"/>
      <c r="C419" s="112"/>
      <c r="D419" s="112"/>
      <c r="E419" s="112"/>
      <c r="F419" s="112"/>
    </row>
    <row r="420" ht="15.75" customHeight="1">
      <c r="A420" s="111"/>
      <c r="B420" s="112"/>
      <c r="C420" s="112"/>
      <c r="D420" s="112"/>
      <c r="E420" s="112"/>
      <c r="F420" s="112"/>
    </row>
    <row r="421" ht="15.75" customHeight="1">
      <c r="A421" s="111"/>
      <c r="B421" s="112"/>
      <c r="C421" s="112"/>
      <c r="D421" s="112"/>
      <c r="E421" s="112"/>
      <c r="F421" s="112"/>
    </row>
    <row r="422" ht="15.75" customHeight="1">
      <c r="A422" s="111"/>
      <c r="B422" s="112"/>
      <c r="C422" s="112"/>
      <c r="D422" s="112"/>
      <c r="E422" s="112"/>
      <c r="F422" s="112"/>
    </row>
    <row r="423" ht="15.75" customHeight="1">
      <c r="A423" s="111"/>
      <c r="B423" s="112"/>
      <c r="C423" s="112"/>
      <c r="D423" s="112"/>
      <c r="E423" s="112"/>
      <c r="F423" s="112"/>
    </row>
    <row r="424" ht="15.75" customHeight="1">
      <c r="A424" s="111"/>
      <c r="B424" s="112"/>
      <c r="C424" s="112"/>
      <c r="D424" s="112"/>
      <c r="E424" s="112"/>
      <c r="F424" s="112"/>
    </row>
    <row r="425" ht="15.75" customHeight="1">
      <c r="A425" s="111"/>
      <c r="B425" s="112"/>
      <c r="C425" s="112"/>
      <c r="D425" s="112"/>
      <c r="E425" s="112"/>
      <c r="F425" s="112"/>
    </row>
    <row r="426" ht="15.75" customHeight="1">
      <c r="A426" s="111"/>
      <c r="B426" s="112"/>
      <c r="C426" s="112"/>
      <c r="D426" s="112"/>
      <c r="E426" s="112"/>
      <c r="F426" s="112"/>
    </row>
    <row r="427" ht="15.75" customHeight="1">
      <c r="A427" s="111"/>
      <c r="B427" s="112"/>
      <c r="C427" s="112"/>
      <c r="D427" s="112"/>
      <c r="E427" s="112"/>
      <c r="F427" s="112"/>
    </row>
    <row r="428" ht="15.75" customHeight="1">
      <c r="A428" s="111"/>
      <c r="B428" s="112"/>
      <c r="C428" s="112"/>
      <c r="D428" s="112"/>
      <c r="E428" s="112"/>
      <c r="F428" s="112"/>
    </row>
    <row r="429" ht="15.75" customHeight="1">
      <c r="A429" s="111"/>
      <c r="B429" s="112"/>
      <c r="C429" s="112"/>
      <c r="D429" s="112"/>
      <c r="E429" s="112"/>
      <c r="F429" s="112"/>
    </row>
    <row r="430" ht="15.75" customHeight="1">
      <c r="A430" s="111"/>
      <c r="B430" s="112"/>
      <c r="C430" s="112"/>
      <c r="D430" s="112"/>
      <c r="E430" s="112"/>
      <c r="F430" s="112"/>
    </row>
    <row r="431" ht="15.75" customHeight="1">
      <c r="A431" s="111"/>
      <c r="B431" s="112"/>
      <c r="C431" s="112"/>
      <c r="D431" s="112"/>
      <c r="E431" s="112"/>
      <c r="F431" s="112"/>
    </row>
    <row r="432" ht="15.75" customHeight="1">
      <c r="A432" s="111"/>
      <c r="B432" s="112"/>
      <c r="C432" s="112"/>
      <c r="D432" s="112"/>
      <c r="E432" s="112"/>
      <c r="F432" s="112"/>
    </row>
    <row r="433" ht="15.75" customHeight="1">
      <c r="A433" s="111"/>
      <c r="B433" s="112"/>
      <c r="C433" s="112"/>
      <c r="D433" s="112"/>
      <c r="E433" s="112"/>
      <c r="F433" s="112"/>
    </row>
    <row r="434" ht="15.75" customHeight="1">
      <c r="A434" s="111"/>
      <c r="B434" s="112"/>
      <c r="C434" s="112"/>
      <c r="D434" s="112"/>
      <c r="E434" s="112"/>
      <c r="F434" s="112"/>
    </row>
    <row r="435" ht="15.75" customHeight="1">
      <c r="A435" s="111"/>
      <c r="B435" s="112"/>
      <c r="C435" s="112"/>
      <c r="D435" s="112"/>
      <c r="E435" s="112"/>
      <c r="F435" s="112"/>
    </row>
    <row r="436" ht="15.75" customHeight="1">
      <c r="A436" s="111"/>
      <c r="B436" s="112"/>
      <c r="C436" s="112"/>
      <c r="D436" s="112"/>
      <c r="E436" s="112"/>
      <c r="F436" s="112"/>
    </row>
    <row r="437" ht="15.75" customHeight="1">
      <c r="A437" s="111"/>
      <c r="B437" s="112"/>
      <c r="C437" s="112"/>
      <c r="D437" s="112"/>
      <c r="E437" s="112"/>
      <c r="F437" s="112"/>
    </row>
    <row r="438" ht="15.75" customHeight="1">
      <c r="A438" s="111"/>
      <c r="B438" s="112"/>
      <c r="C438" s="112"/>
      <c r="D438" s="112"/>
      <c r="E438" s="112"/>
      <c r="F438" s="112"/>
    </row>
    <row r="439" ht="15.75" customHeight="1">
      <c r="A439" s="111"/>
      <c r="B439" s="112"/>
      <c r="C439" s="112"/>
      <c r="D439" s="112"/>
      <c r="E439" s="112"/>
      <c r="F439" s="112"/>
    </row>
    <row r="440" ht="15.75" customHeight="1">
      <c r="A440" s="111"/>
      <c r="B440" s="112"/>
      <c r="C440" s="112"/>
      <c r="D440" s="112"/>
      <c r="E440" s="112"/>
      <c r="F440" s="112"/>
    </row>
    <row r="441" ht="15.75" customHeight="1">
      <c r="A441" s="111"/>
      <c r="B441" s="112"/>
      <c r="C441" s="112"/>
      <c r="D441" s="112"/>
      <c r="E441" s="112"/>
      <c r="F441" s="112"/>
    </row>
    <row r="442" ht="15.75" customHeight="1">
      <c r="A442" s="111"/>
      <c r="B442" s="112"/>
      <c r="C442" s="112"/>
      <c r="D442" s="112"/>
      <c r="E442" s="112"/>
      <c r="F442" s="112"/>
    </row>
    <row r="443" ht="15.75" customHeight="1">
      <c r="A443" s="111"/>
      <c r="B443" s="112"/>
      <c r="C443" s="112"/>
      <c r="D443" s="112"/>
      <c r="E443" s="112"/>
      <c r="F443" s="112"/>
    </row>
    <row r="444" ht="15.75" customHeight="1">
      <c r="A444" s="111"/>
      <c r="B444" s="112"/>
      <c r="C444" s="112"/>
      <c r="D444" s="112"/>
      <c r="E444" s="112"/>
      <c r="F444" s="112"/>
    </row>
    <row r="445" ht="15.75" customHeight="1">
      <c r="A445" s="111"/>
      <c r="B445" s="112"/>
      <c r="C445" s="112"/>
      <c r="D445" s="112"/>
      <c r="E445" s="112"/>
      <c r="F445" s="112"/>
    </row>
    <row r="446" ht="15.75" customHeight="1">
      <c r="A446" s="111"/>
      <c r="B446" s="112"/>
      <c r="C446" s="112"/>
      <c r="D446" s="112"/>
      <c r="E446" s="112"/>
      <c r="F446" s="112"/>
    </row>
    <row r="447" ht="15.75" customHeight="1">
      <c r="A447" s="111"/>
      <c r="B447" s="112"/>
      <c r="C447" s="112"/>
      <c r="D447" s="112"/>
      <c r="E447" s="112"/>
      <c r="F447" s="112"/>
    </row>
    <row r="448" ht="15.75" customHeight="1">
      <c r="A448" s="111"/>
      <c r="B448" s="112"/>
      <c r="C448" s="112"/>
      <c r="D448" s="112"/>
      <c r="E448" s="112"/>
      <c r="F448" s="112"/>
    </row>
    <row r="449" ht="15.75" customHeight="1">
      <c r="A449" s="111"/>
      <c r="B449" s="112"/>
      <c r="C449" s="112"/>
      <c r="D449" s="112"/>
      <c r="E449" s="112"/>
      <c r="F449" s="112"/>
    </row>
    <row r="450" ht="15.75" customHeight="1">
      <c r="A450" s="111"/>
      <c r="B450" s="112"/>
      <c r="C450" s="112"/>
      <c r="D450" s="112"/>
      <c r="E450" s="112"/>
      <c r="F450" s="112"/>
    </row>
    <row r="451" ht="15.75" customHeight="1">
      <c r="A451" s="111"/>
      <c r="B451" s="112"/>
      <c r="C451" s="112"/>
      <c r="D451" s="112"/>
      <c r="E451" s="112"/>
      <c r="F451" s="112"/>
    </row>
    <row r="452" ht="15.75" customHeight="1">
      <c r="A452" s="111"/>
      <c r="B452" s="112"/>
      <c r="C452" s="112"/>
      <c r="D452" s="112"/>
      <c r="E452" s="112"/>
      <c r="F452" s="112"/>
    </row>
    <row r="453" ht="15.75" customHeight="1">
      <c r="A453" s="111"/>
      <c r="B453" s="112"/>
      <c r="C453" s="112"/>
      <c r="D453" s="112"/>
      <c r="E453" s="112"/>
      <c r="F453" s="112"/>
    </row>
    <row r="454" ht="15.75" customHeight="1">
      <c r="A454" s="111"/>
      <c r="B454" s="112"/>
      <c r="C454" s="112"/>
      <c r="D454" s="112"/>
      <c r="E454" s="112"/>
      <c r="F454" s="112"/>
    </row>
    <row r="455" ht="15.75" customHeight="1">
      <c r="A455" s="111"/>
      <c r="B455" s="112"/>
      <c r="C455" s="112"/>
      <c r="D455" s="112"/>
      <c r="E455" s="112"/>
      <c r="F455" s="112"/>
    </row>
    <row r="456" ht="15.75" customHeight="1">
      <c r="A456" s="111"/>
      <c r="B456" s="112"/>
      <c r="C456" s="112"/>
      <c r="D456" s="112"/>
      <c r="E456" s="112"/>
      <c r="F456" s="112"/>
    </row>
    <row r="457" ht="15.75" customHeight="1">
      <c r="A457" s="111"/>
      <c r="B457" s="112"/>
      <c r="C457" s="112"/>
      <c r="D457" s="112"/>
      <c r="E457" s="112"/>
      <c r="F457" s="112"/>
    </row>
    <row r="458" ht="15.75" customHeight="1">
      <c r="A458" s="111"/>
      <c r="B458" s="112"/>
      <c r="C458" s="112"/>
      <c r="D458" s="112"/>
      <c r="E458" s="112"/>
      <c r="F458" s="112"/>
    </row>
    <row r="459" ht="15.75" customHeight="1">
      <c r="A459" s="111"/>
      <c r="B459" s="112"/>
      <c r="C459" s="112"/>
      <c r="D459" s="112"/>
      <c r="E459" s="112"/>
      <c r="F459" s="112"/>
    </row>
    <row r="460" ht="15.75" customHeight="1">
      <c r="A460" s="111"/>
      <c r="B460" s="112"/>
      <c r="C460" s="112"/>
      <c r="D460" s="112"/>
      <c r="E460" s="112"/>
      <c r="F460" s="112"/>
    </row>
    <row r="461" ht="15.75" customHeight="1">
      <c r="A461" s="111"/>
      <c r="B461" s="112"/>
      <c r="C461" s="112"/>
      <c r="D461" s="112"/>
      <c r="E461" s="112"/>
      <c r="F461" s="112"/>
    </row>
    <row r="462" ht="15.75" customHeight="1">
      <c r="A462" s="111"/>
      <c r="B462" s="112"/>
      <c r="C462" s="112"/>
      <c r="D462" s="112"/>
      <c r="E462" s="112"/>
      <c r="F462" s="112"/>
    </row>
    <row r="463" ht="15.75" customHeight="1">
      <c r="A463" s="111"/>
      <c r="B463" s="112"/>
      <c r="C463" s="112"/>
      <c r="D463" s="112"/>
      <c r="E463" s="112"/>
      <c r="F463" s="112"/>
    </row>
    <row r="464" ht="15.75" customHeight="1">
      <c r="A464" s="111"/>
      <c r="B464" s="112"/>
      <c r="C464" s="112"/>
      <c r="D464" s="112"/>
      <c r="E464" s="112"/>
      <c r="F464" s="112"/>
    </row>
    <row r="465" ht="15.75" customHeight="1">
      <c r="A465" s="111"/>
      <c r="B465" s="112"/>
      <c r="C465" s="112"/>
      <c r="D465" s="112"/>
      <c r="E465" s="112"/>
      <c r="F465" s="112"/>
    </row>
    <row r="466" ht="15.75" customHeight="1">
      <c r="A466" s="111"/>
      <c r="B466" s="112"/>
      <c r="C466" s="112"/>
      <c r="D466" s="112"/>
      <c r="E466" s="112"/>
      <c r="F466" s="112"/>
    </row>
    <row r="467" ht="15.75" customHeight="1">
      <c r="A467" s="111"/>
      <c r="B467" s="112"/>
      <c r="C467" s="112"/>
      <c r="D467" s="112"/>
      <c r="E467" s="112"/>
      <c r="F467" s="112"/>
    </row>
    <row r="468" ht="15.75" customHeight="1">
      <c r="A468" s="111"/>
      <c r="B468" s="112"/>
      <c r="C468" s="112"/>
      <c r="D468" s="112"/>
      <c r="E468" s="112"/>
      <c r="F468" s="112"/>
    </row>
    <row r="469" ht="15.75" customHeight="1">
      <c r="A469" s="111"/>
      <c r="B469" s="112"/>
      <c r="C469" s="112"/>
      <c r="D469" s="112"/>
      <c r="E469" s="112"/>
      <c r="F469" s="112"/>
    </row>
    <row r="470" ht="15.75" customHeight="1">
      <c r="A470" s="111"/>
      <c r="B470" s="112"/>
      <c r="C470" s="112"/>
      <c r="D470" s="112"/>
      <c r="E470" s="112"/>
      <c r="F470" s="112"/>
    </row>
    <row r="471" ht="15.75" customHeight="1">
      <c r="A471" s="111"/>
      <c r="B471" s="112"/>
      <c r="C471" s="112"/>
      <c r="D471" s="112"/>
      <c r="E471" s="112"/>
      <c r="F471" s="112"/>
    </row>
    <row r="472" ht="15.75" customHeight="1">
      <c r="A472" s="111"/>
      <c r="B472" s="112"/>
      <c r="C472" s="112"/>
      <c r="D472" s="112"/>
      <c r="E472" s="112"/>
      <c r="F472" s="112"/>
    </row>
    <row r="473" ht="15.75" customHeight="1">
      <c r="A473" s="111"/>
      <c r="B473" s="112"/>
      <c r="C473" s="112"/>
      <c r="D473" s="112"/>
      <c r="E473" s="112"/>
      <c r="F473" s="112"/>
    </row>
    <row r="474" ht="15.75" customHeight="1">
      <c r="A474" s="111"/>
      <c r="B474" s="112"/>
      <c r="C474" s="112"/>
      <c r="D474" s="112"/>
      <c r="E474" s="112"/>
      <c r="F474" s="112"/>
    </row>
    <row r="475" ht="15.75" customHeight="1">
      <c r="A475" s="111"/>
      <c r="B475" s="112"/>
      <c r="C475" s="112"/>
      <c r="D475" s="112"/>
      <c r="E475" s="112"/>
      <c r="F475" s="112"/>
    </row>
    <row r="476" ht="15.75" customHeight="1">
      <c r="A476" s="111"/>
      <c r="B476" s="112"/>
      <c r="C476" s="112"/>
      <c r="D476" s="112"/>
      <c r="E476" s="112"/>
      <c r="F476" s="112"/>
    </row>
    <row r="477" ht="15.75" customHeight="1">
      <c r="A477" s="111"/>
      <c r="B477" s="112"/>
      <c r="C477" s="112"/>
      <c r="D477" s="112"/>
      <c r="E477" s="112"/>
      <c r="F477" s="112"/>
    </row>
    <row r="478" ht="15.75" customHeight="1">
      <c r="A478" s="111"/>
      <c r="B478" s="112"/>
      <c r="C478" s="112"/>
      <c r="D478" s="112"/>
      <c r="E478" s="112"/>
      <c r="F478" s="112"/>
    </row>
    <row r="479" ht="15.75" customHeight="1">
      <c r="A479" s="111"/>
      <c r="B479" s="112"/>
      <c r="C479" s="112"/>
      <c r="D479" s="112"/>
      <c r="E479" s="112"/>
      <c r="F479" s="112"/>
    </row>
    <row r="480" ht="15.75" customHeight="1">
      <c r="A480" s="111"/>
      <c r="B480" s="112"/>
      <c r="C480" s="112"/>
      <c r="D480" s="112"/>
      <c r="E480" s="112"/>
      <c r="F480" s="112"/>
    </row>
    <row r="481" ht="15.75" customHeight="1">
      <c r="A481" s="111"/>
      <c r="B481" s="112"/>
      <c r="C481" s="112"/>
      <c r="D481" s="112"/>
      <c r="E481" s="112"/>
      <c r="F481" s="112"/>
    </row>
    <row r="482" ht="15.75" customHeight="1">
      <c r="A482" s="111"/>
      <c r="B482" s="112"/>
      <c r="C482" s="112"/>
      <c r="D482" s="112"/>
      <c r="E482" s="112"/>
      <c r="F482" s="112"/>
    </row>
    <row r="483" ht="15.75" customHeight="1">
      <c r="A483" s="111"/>
      <c r="B483" s="112"/>
      <c r="C483" s="112"/>
      <c r="D483" s="112"/>
      <c r="E483" s="112"/>
      <c r="F483" s="112"/>
    </row>
    <row r="484" ht="15.75" customHeight="1">
      <c r="A484" s="111"/>
      <c r="B484" s="112"/>
      <c r="C484" s="112"/>
      <c r="D484" s="112"/>
      <c r="E484" s="112"/>
      <c r="F484" s="112"/>
    </row>
    <row r="485" ht="15.75" customHeight="1">
      <c r="A485" s="111"/>
      <c r="B485" s="112"/>
      <c r="C485" s="112"/>
      <c r="D485" s="112"/>
      <c r="E485" s="112"/>
      <c r="F485" s="112"/>
    </row>
    <row r="486" ht="15.75" customHeight="1">
      <c r="A486" s="111"/>
      <c r="B486" s="112"/>
      <c r="C486" s="112"/>
      <c r="D486" s="112"/>
      <c r="E486" s="112"/>
      <c r="F486" s="112"/>
    </row>
    <row r="487" ht="15.75" customHeight="1">
      <c r="A487" s="111"/>
      <c r="B487" s="112"/>
      <c r="C487" s="112"/>
      <c r="D487" s="112"/>
      <c r="E487" s="112"/>
      <c r="F487" s="112"/>
    </row>
    <row r="488" ht="15.75" customHeight="1">
      <c r="A488" s="111"/>
      <c r="B488" s="112"/>
      <c r="C488" s="112"/>
      <c r="D488" s="112"/>
      <c r="E488" s="112"/>
      <c r="F488" s="112"/>
    </row>
    <row r="489" ht="15.75" customHeight="1">
      <c r="A489" s="111"/>
      <c r="B489" s="112"/>
      <c r="C489" s="112"/>
      <c r="D489" s="112"/>
      <c r="E489" s="112"/>
      <c r="F489" s="112"/>
    </row>
    <row r="490" ht="15.75" customHeight="1">
      <c r="A490" s="111"/>
      <c r="B490" s="112"/>
      <c r="C490" s="112"/>
      <c r="D490" s="112"/>
      <c r="E490" s="112"/>
      <c r="F490" s="112"/>
    </row>
    <row r="491" ht="15.75" customHeight="1">
      <c r="A491" s="111"/>
      <c r="B491" s="112"/>
      <c r="C491" s="112"/>
      <c r="D491" s="112"/>
      <c r="E491" s="112"/>
      <c r="F491" s="112"/>
    </row>
    <row r="492" ht="15.75" customHeight="1">
      <c r="A492" s="111"/>
      <c r="B492" s="112"/>
      <c r="C492" s="112"/>
      <c r="D492" s="112"/>
      <c r="E492" s="112"/>
      <c r="F492" s="112"/>
    </row>
    <row r="493" ht="15.75" customHeight="1">
      <c r="A493" s="111"/>
      <c r="B493" s="112"/>
      <c r="C493" s="112"/>
      <c r="D493" s="112"/>
      <c r="E493" s="112"/>
      <c r="F493" s="112"/>
    </row>
    <row r="494" ht="15.75" customHeight="1">
      <c r="A494" s="111"/>
      <c r="B494" s="112"/>
      <c r="C494" s="112"/>
      <c r="D494" s="112"/>
      <c r="E494" s="112"/>
      <c r="F494" s="112"/>
    </row>
    <row r="495" ht="15.75" customHeight="1">
      <c r="A495" s="111"/>
      <c r="B495" s="112"/>
      <c r="C495" s="112"/>
      <c r="D495" s="112"/>
      <c r="E495" s="112"/>
      <c r="F495" s="112"/>
    </row>
    <row r="496" ht="15.75" customHeight="1">
      <c r="A496" s="111"/>
      <c r="B496" s="112"/>
      <c r="C496" s="112"/>
      <c r="D496" s="112"/>
      <c r="E496" s="112"/>
      <c r="F496" s="112"/>
    </row>
    <row r="497" ht="15.75" customHeight="1">
      <c r="A497" s="111"/>
      <c r="B497" s="112"/>
      <c r="C497" s="112"/>
      <c r="D497" s="112"/>
      <c r="E497" s="112"/>
      <c r="F497" s="112"/>
    </row>
    <row r="498" ht="15.75" customHeight="1">
      <c r="A498" s="111"/>
      <c r="B498" s="112"/>
      <c r="C498" s="112"/>
      <c r="D498" s="112"/>
      <c r="E498" s="112"/>
      <c r="F498" s="112"/>
    </row>
    <row r="499" ht="15.75" customHeight="1">
      <c r="A499" s="111"/>
      <c r="B499" s="112"/>
      <c r="C499" s="112"/>
      <c r="D499" s="112"/>
      <c r="E499" s="112"/>
      <c r="F499" s="112"/>
    </row>
    <row r="500" ht="15.75" customHeight="1">
      <c r="A500" s="111"/>
      <c r="B500" s="112"/>
      <c r="C500" s="112"/>
      <c r="D500" s="112"/>
      <c r="E500" s="112"/>
      <c r="F500" s="112"/>
    </row>
    <row r="501" ht="15.75" customHeight="1">
      <c r="A501" s="111"/>
      <c r="B501" s="112"/>
      <c r="C501" s="112"/>
      <c r="D501" s="112"/>
      <c r="E501" s="112"/>
      <c r="F501" s="112"/>
    </row>
    <row r="502" ht="15.75" customHeight="1">
      <c r="A502" s="111"/>
      <c r="B502" s="112"/>
      <c r="C502" s="112"/>
      <c r="D502" s="112"/>
      <c r="E502" s="112"/>
      <c r="F502" s="112"/>
    </row>
    <row r="503" ht="15.75" customHeight="1">
      <c r="A503" s="111"/>
      <c r="B503" s="112"/>
      <c r="C503" s="112"/>
      <c r="D503" s="112"/>
      <c r="E503" s="112"/>
      <c r="F503" s="112"/>
    </row>
    <row r="504" ht="15.75" customHeight="1">
      <c r="A504" s="111"/>
      <c r="B504" s="112"/>
      <c r="C504" s="112"/>
      <c r="D504" s="112"/>
      <c r="E504" s="112"/>
      <c r="F504" s="112"/>
    </row>
    <row r="505" ht="15.75" customHeight="1">
      <c r="A505" s="111"/>
      <c r="B505" s="112"/>
      <c r="C505" s="112"/>
      <c r="D505" s="112"/>
      <c r="E505" s="112"/>
      <c r="F505" s="112"/>
    </row>
    <row r="506" ht="15.75" customHeight="1">
      <c r="A506" s="111"/>
      <c r="B506" s="112"/>
      <c r="C506" s="112"/>
      <c r="D506" s="112"/>
      <c r="E506" s="112"/>
      <c r="F506" s="112"/>
    </row>
    <row r="507" ht="15.75" customHeight="1">
      <c r="A507" s="111"/>
      <c r="B507" s="112"/>
      <c r="C507" s="112"/>
      <c r="D507" s="112"/>
      <c r="E507" s="112"/>
      <c r="F507" s="112"/>
    </row>
    <row r="508" ht="15.75" customHeight="1">
      <c r="A508" s="111"/>
      <c r="B508" s="112"/>
      <c r="C508" s="112"/>
      <c r="D508" s="112"/>
      <c r="E508" s="112"/>
      <c r="F508" s="112"/>
    </row>
    <row r="509" ht="15.75" customHeight="1">
      <c r="A509" s="111"/>
      <c r="B509" s="112"/>
      <c r="C509" s="112"/>
      <c r="D509" s="112"/>
      <c r="E509" s="112"/>
      <c r="F509" s="112"/>
    </row>
    <row r="510" ht="15.75" customHeight="1">
      <c r="A510" s="111"/>
      <c r="B510" s="112"/>
      <c r="C510" s="112"/>
      <c r="D510" s="112"/>
      <c r="E510" s="112"/>
      <c r="F510" s="112"/>
    </row>
    <row r="511" ht="15.75" customHeight="1">
      <c r="A511" s="111"/>
      <c r="B511" s="112"/>
      <c r="C511" s="112"/>
      <c r="D511" s="112"/>
      <c r="E511" s="112"/>
      <c r="F511" s="112"/>
    </row>
    <row r="512" ht="15.75" customHeight="1">
      <c r="A512" s="111"/>
      <c r="B512" s="112"/>
      <c r="C512" s="112"/>
      <c r="D512" s="112"/>
      <c r="E512" s="112"/>
      <c r="F512" s="112"/>
    </row>
    <row r="513" ht="15.75" customHeight="1">
      <c r="A513" s="111"/>
      <c r="B513" s="112"/>
      <c r="C513" s="112"/>
      <c r="D513" s="112"/>
      <c r="E513" s="112"/>
      <c r="F513" s="112"/>
    </row>
    <row r="514" ht="15.75" customHeight="1">
      <c r="A514" s="111"/>
      <c r="B514" s="112"/>
      <c r="C514" s="112"/>
      <c r="D514" s="112"/>
      <c r="E514" s="112"/>
      <c r="F514" s="112"/>
    </row>
    <row r="515" ht="15.75" customHeight="1">
      <c r="A515" s="111"/>
      <c r="B515" s="112"/>
      <c r="C515" s="112"/>
      <c r="D515" s="112"/>
      <c r="E515" s="112"/>
      <c r="F515" s="112"/>
    </row>
    <row r="516" ht="15.75" customHeight="1">
      <c r="A516" s="111"/>
      <c r="B516" s="112"/>
      <c r="C516" s="112"/>
      <c r="D516" s="112"/>
      <c r="E516" s="112"/>
      <c r="F516" s="112"/>
    </row>
    <row r="517" ht="15.75" customHeight="1">
      <c r="A517" s="111"/>
      <c r="B517" s="112"/>
      <c r="C517" s="112"/>
      <c r="D517" s="112"/>
      <c r="E517" s="112"/>
      <c r="F517" s="112"/>
    </row>
    <row r="518" ht="15.75" customHeight="1">
      <c r="A518" s="111"/>
      <c r="B518" s="112"/>
      <c r="C518" s="112"/>
      <c r="D518" s="112"/>
      <c r="E518" s="112"/>
      <c r="F518" s="112"/>
    </row>
    <row r="519" ht="15.75" customHeight="1">
      <c r="A519" s="111"/>
      <c r="B519" s="112"/>
      <c r="C519" s="112"/>
      <c r="D519" s="112"/>
      <c r="E519" s="112"/>
      <c r="F519" s="112"/>
    </row>
    <row r="520" ht="15.75" customHeight="1">
      <c r="A520" s="111"/>
      <c r="B520" s="112"/>
      <c r="C520" s="112"/>
      <c r="D520" s="112"/>
      <c r="E520" s="112"/>
      <c r="F520" s="112"/>
    </row>
    <row r="521" ht="15.75" customHeight="1">
      <c r="A521" s="111"/>
      <c r="B521" s="112"/>
      <c r="C521" s="112"/>
      <c r="D521" s="112"/>
      <c r="E521" s="112"/>
      <c r="F521" s="112"/>
    </row>
    <row r="522" ht="15.75" customHeight="1">
      <c r="A522" s="111"/>
      <c r="B522" s="112"/>
      <c r="C522" s="112"/>
      <c r="D522" s="112"/>
      <c r="E522" s="112"/>
      <c r="F522" s="112"/>
    </row>
    <row r="523" ht="15.75" customHeight="1">
      <c r="A523" s="111"/>
      <c r="B523" s="112"/>
      <c r="C523" s="112"/>
      <c r="D523" s="112"/>
      <c r="E523" s="112"/>
      <c r="F523" s="112"/>
    </row>
    <row r="524" ht="15.75" customHeight="1">
      <c r="A524" s="111"/>
      <c r="B524" s="112"/>
      <c r="C524" s="112"/>
      <c r="D524" s="112"/>
      <c r="E524" s="112"/>
      <c r="F524" s="112"/>
    </row>
    <row r="525" ht="15.75" customHeight="1">
      <c r="A525" s="111"/>
      <c r="B525" s="112"/>
      <c r="C525" s="112"/>
      <c r="D525" s="112"/>
      <c r="E525" s="112"/>
      <c r="F525" s="112"/>
    </row>
    <row r="526" ht="15.75" customHeight="1">
      <c r="A526" s="111"/>
      <c r="B526" s="112"/>
      <c r="C526" s="112"/>
      <c r="D526" s="112"/>
      <c r="E526" s="112"/>
      <c r="F526" s="112"/>
    </row>
    <row r="527" ht="15.75" customHeight="1">
      <c r="A527" s="111"/>
      <c r="B527" s="112"/>
      <c r="C527" s="112"/>
      <c r="D527" s="112"/>
      <c r="E527" s="112"/>
      <c r="F527" s="112"/>
    </row>
    <row r="528" ht="15.75" customHeight="1">
      <c r="A528" s="111"/>
      <c r="B528" s="112"/>
      <c r="C528" s="112"/>
      <c r="D528" s="112"/>
      <c r="E528" s="112"/>
      <c r="F528" s="112"/>
    </row>
    <row r="529" ht="15.75" customHeight="1">
      <c r="A529" s="111"/>
      <c r="B529" s="112"/>
      <c r="C529" s="112"/>
      <c r="D529" s="112"/>
      <c r="E529" s="112"/>
      <c r="F529" s="112"/>
    </row>
    <row r="530" ht="15.75" customHeight="1">
      <c r="A530" s="111"/>
      <c r="B530" s="112"/>
      <c r="C530" s="112"/>
      <c r="D530" s="112"/>
      <c r="E530" s="112"/>
      <c r="F530" s="112"/>
    </row>
    <row r="531" ht="15.75" customHeight="1">
      <c r="A531" s="111"/>
      <c r="B531" s="112"/>
      <c r="C531" s="112"/>
      <c r="D531" s="112"/>
      <c r="E531" s="112"/>
      <c r="F531" s="112"/>
    </row>
    <row r="532" ht="15.75" customHeight="1">
      <c r="A532" s="111"/>
      <c r="B532" s="112"/>
      <c r="C532" s="112"/>
      <c r="D532" s="112"/>
      <c r="E532" s="112"/>
      <c r="F532" s="112"/>
    </row>
    <row r="533" ht="15.75" customHeight="1">
      <c r="A533" s="111"/>
      <c r="B533" s="112"/>
      <c r="C533" s="112"/>
      <c r="D533" s="112"/>
      <c r="E533" s="112"/>
      <c r="F533" s="112"/>
    </row>
    <row r="534" ht="15.75" customHeight="1">
      <c r="A534" s="111"/>
      <c r="B534" s="112"/>
      <c r="C534" s="112"/>
      <c r="D534" s="112"/>
      <c r="E534" s="112"/>
      <c r="F534" s="112"/>
    </row>
    <row r="535" ht="15.75" customHeight="1">
      <c r="A535" s="111"/>
      <c r="B535" s="112"/>
      <c r="C535" s="112"/>
      <c r="D535" s="112"/>
      <c r="E535" s="112"/>
      <c r="F535" s="112"/>
    </row>
    <row r="536" ht="15.75" customHeight="1">
      <c r="A536" s="111"/>
      <c r="B536" s="112"/>
      <c r="C536" s="112"/>
      <c r="D536" s="112"/>
      <c r="E536" s="112"/>
      <c r="F536" s="112"/>
    </row>
    <row r="537" ht="15.75" customHeight="1">
      <c r="A537" s="111"/>
      <c r="B537" s="112"/>
      <c r="C537" s="112"/>
      <c r="D537" s="112"/>
      <c r="E537" s="112"/>
      <c r="F537" s="112"/>
    </row>
    <row r="538" ht="15.75" customHeight="1">
      <c r="A538" s="111"/>
      <c r="B538" s="112"/>
      <c r="C538" s="112"/>
      <c r="D538" s="112"/>
      <c r="E538" s="112"/>
      <c r="F538" s="112"/>
    </row>
    <row r="539" ht="15.75" customHeight="1">
      <c r="A539" s="111"/>
      <c r="B539" s="112"/>
      <c r="C539" s="112"/>
      <c r="D539" s="112"/>
      <c r="E539" s="112"/>
      <c r="F539" s="112"/>
    </row>
    <row r="540" ht="15.75" customHeight="1">
      <c r="A540" s="111"/>
      <c r="B540" s="112"/>
      <c r="C540" s="112"/>
      <c r="D540" s="112"/>
      <c r="E540" s="112"/>
      <c r="F540" s="112"/>
    </row>
    <row r="541" ht="15.75" customHeight="1">
      <c r="A541" s="111"/>
      <c r="B541" s="112"/>
      <c r="C541" s="112"/>
      <c r="D541" s="112"/>
      <c r="E541" s="112"/>
      <c r="F541" s="112"/>
    </row>
    <row r="542" ht="15.75" customHeight="1">
      <c r="A542" s="111"/>
      <c r="B542" s="112"/>
      <c r="C542" s="112"/>
      <c r="D542" s="112"/>
      <c r="E542" s="112"/>
      <c r="F542" s="112"/>
    </row>
    <row r="543" ht="15.75" customHeight="1">
      <c r="A543" s="111"/>
      <c r="B543" s="112"/>
      <c r="C543" s="112"/>
      <c r="D543" s="112"/>
      <c r="E543" s="112"/>
      <c r="F543" s="112"/>
    </row>
    <row r="544" ht="15.75" customHeight="1">
      <c r="A544" s="111"/>
      <c r="B544" s="112"/>
      <c r="C544" s="112"/>
      <c r="D544" s="112"/>
      <c r="E544" s="112"/>
      <c r="F544" s="112"/>
    </row>
    <row r="545" ht="15.75" customHeight="1">
      <c r="A545" s="111"/>
      <c r="B545" s="112"/>
      <c r="C545" s="112"/>
      <c r="D545" s="112"/>
      <c r="E545" s="112"/>
      <c r="F545" s="112"/>
    </row>
    <row r="546" ht="15.75" customHeight="1">
      <c r="A546" s="111"/>
      <c r="B546" s="112"/>
      <c r="C546" s="112"/>
      <c r="D546" s="112"/>
      <c r="E546" s="112"/>
      <c r="F546" s="112"/>
    </row>
    <row r="547" ht="15.75" customHeight="1">
      <c r="A547" s="111"/>
      <c r="B547" s="112"/>
      <c r="C547" s="112"/>
      <c r="D547" s="112"/>
      <c r="E547" s="112"/>
      <c r="F547" s="112"/>
    </row>
    <row r="548" ht="15.75" customHeight="1">
      <c r="A548" s="111"/>
      <c r="B548" s="112"/>
      <c r="C548" s="112"/>
      <c r="D548" s="112"/>
      <c r="E548" s="112"/>
      <c r="F548" s="112"/>
    </row>
    <row r="549" ht="15.75" customHeight="1">
      <c r="A549" s="111"/>
      <c r="B549" s="112"/>
      <c r="C549" s="112"/>
      <c r="D549" s="112"/>
      <c r="E549" s="112"/>
      <c r="F549" s="112"/>
    </row>
    <row r="550" ht="15.75" customHeight="1">
      <c r="A550" s="111"/>
      <c r="B550" s="112"/>
      <c r="C550" s="112"/>
      <c r="D550" s="112"/>
      <c r="E550" s="112"/>
      <c r="F550" s="112"/>
    </row>
    <row r="551" ht="15.75" customHeight="1">
      <c r="A551" s="111"/>
      <c r="B551" s="112"/>
      <c r="C551" s="112"/>
      <c r="D551" s="112"/>
      <c r="E551" s="112"/>
      <c r="F551" s="112"/>
    </row>
    <row r="552" ht="15.75" customHeight="1">
      <c r="A552" s="111"/>
      <c r="B552" s="112"/>
      <c r="C552" s="112"/>
      <c r="D552" s="112"/>
      <c r="E552" s="112"/>
      <c r="F552" s="112"/>
    </row>
    <row r="553" ht="15.75" customHeight="1">
      <c r="A553" s="111"/>
      <c r="B553" s="112"/>
      <c r="C553" s="112"/>
      <c r="D553" s="112"/>
      <c r="E553" s="112"/>
      <c r="F553" s="112"/>
    </row>
    <row r="554" ht="15.75" customHeight="1">
      <c r="A554" s="111"/>
      <c r="B554" s="112"/>
      <c r="C554" s="112"/>
      <c r="D554" s="112"/>
      <c r="E554" s="112"/>
      <c r="F554" s="112"/>
    </row>
    <row r="555" ht="15.75" customHeight="1">
      <c r="A555" s="111"/>
      <c r="B555" s="112"/>
      <c r="C555" s="112"/>
      <c r="D555" s="112"/>
      <c r="E555" s="112"/>
      <c r="F555" s="112"/>
    </row>
    <row r="556" ht="15.75" customHeight="1">
      <c r="A556" s="111"/>
      <c r="B556" s="112"/>
      <c r="C556" s="112"/>
      <c r="D556" s="112"/>
      <c r="E556" s="112"/>
      <c r="F556" s="112"/>
    </row>
    <row r="557" ht="15.75" customHeight="1">
      <c r="A557" s="111"/>
      <c r="B557" s="112"/>
      <c r="C557" s="112"/>
      <c r="D557" s="112"/>
      <c r="E557" s="112"/>
      <c r="F557" s="112"/>
    </row>
    <row r="558" ht="15.75" customHeight="1">
      <c r="A558" s="111"/>
      <c r="B558" s="112"/>
      <c r="C558" s="112"/>
      <c r="D558" s="112"/>
      <c r="E558" s="112"/>
      <c r="F558" s="112"/>
    </row>
    <row r="559" ht="15.75" customHeight="1">
      <c r="A559" s="111"/>
      <c r="B559" s="112"/>
      <c r="C559" s="112"/>
      <c r="D559" s="112"/>
      <c r="E559" s="112"/>
      <c r="F559" s="112"/>
    </row>
    <row r="560" ht="15.75" customHeight="1">
      <c r="A560" s="111"/>
      <c r="B560" s="112"/>
      <c r="C560" s="112"/>
      <c r="D560" s="112"/>
      <c r="E560" s="112"/>
      <c r="F560" s="112"/>
    </row>
    <row r="561" ht="15.75" customHeight="1">
      <c r="A561" s="111"/>
      <c r="B561" s="112"/>
      <c r="C561" s="112"/>
      <c r="D561" s="112"/>
      <c r="E561" s="112"/>
      <c r="F561" s="112"/>
    </row>
    <row r="562" ht="15.75" customHeight="1">
      <c r="A562" s="111"/>
      <c r="B562" s="112"/>
      <c r="C562" s="112"/>
      <c r="D562" s="112"/>
      <c r="E562" s="112"/>
      <c r="F562" s="112"/>
    </row>
    <row r="563" ht="15.75" customHeight="1">
      <c r="A563" s="111"/>
      <c r="B563" s="112"/>
      <c r="C563" s="112"/>
      <c r="D563" s="112"/>
      <c r="E563" s="112"/>
      <c r="F563" s="112"/>
    </row>
    <row r="564" ht="15.75" customHeight="1">
      <c r="A564" s="111"/>
      <c r="B564" s="112"/>
      <c r="C564" s="112"/>
      <c r="D564" s="112"/>
      <c r="E564" s="112"/>
      <c r="F564" s="112"/>
    </row>
    <row r="565" ht="15.75" customHeight="1">
      <c r="A565" s="111"/>
      <c r="B565" s="112"/>
      <c r="C565" s="112"/>
      <c r="D565" s="112"/>
      <c r="E565" s="112"/>
      <c r="F565" s="112"/>
    </row>
    <row r="566" ht="15.75" customHeight="1">
      <c r="A566" s="111"/>
      <c r="B566" s="112"/>
      <c r="C566" s="112"/>
      <c r="D566" s="112"/>
      <c r="E566" s="112"/>
      <c r="F566" s="112"/>
    </row>
    <row r="567" ht="15.75" customHeight="1">
      <c r="A567" s="111"/>
      <c r="B567" s="112"/>
      <c r="C567" s="112"/>
      <c r="D567" s="112"/>
      <c r="E567" s="112"/>
      <c r="F567" s="112"/>
    </row>
    <row r="568" ht="15.75" customHeight="1">
      <c r="A568" s="111"/>
      <c r="B568" s="112"/>
      <c r="C568" s="112"/>
      <c r="D568" s="112"/>
      <c r="E568" s="112"/>
      <c r="F568" s="112"/>
    </row>
    <row r="569" ht="15.75" customHeight="1">
      <c r="A569" s="111"/>
      <c r="B569" s="112"/>
      <c r="C569" s="112"/>
      <c r="D569" s="112"/>
      <c r="E569" s="112"/>
      <c r="F569" s="112"/>
    </row>
    <row r="570" ht="15.75" customHeight="1">
      <c r="A570" s="111"/>
      <c r="B570" s="112"/>
      <c r="C570" s="112"/>
      <c r="D570" s="112"/>
      <c r="E570" s="112"/>
      <c r="F570" s="112"/>
    </row>
    <row r="571" ht="15.75" customHeight="1">
      <c r="A571" s="111"/>
      <c r="B571" s="112"/>
      <c r="C571" s="112"/>
      <c r="D571" s="112"/>
      <c r="E571" s="112"/>
      <c r="F571" s="112"/>
    </row>
    <row r="572" ht="15.75" customHeight="1">
      <c r="A572" s="111"/>
      <c r="B572" s="112"/>
      <c r="C572" s="112"/>
      <c r="D572" s="112"/>
      <c r="E572" s="112"/>
      <c r="F572" s="112"/>
    </row>
    <row r="573" ht="15.75" customHeight="1">
      <c r="A573" s="111"/>
      <c r="B573" s="112"/>
      <c r="C573" s="112"/>
      <c r="D573" s="112"/>
      <c r="E573" s="112"/>
      <c r="F573" s="112"/>
    </row>
    <row r="574" ht="15.75" customHeight="1">
      <c r="A574" s="111"/>
      <c r="B574" s="112"/>
      <c r="C574" s="112"/>
      <c r="D574" s="112"/>
      <c r="E574" s="112"/>
      <c r="F574" s="112"/>
    </row>
    <row r="575" ht="15.75" customHeight="1">
      <c r="A575" s="111"/>
      <c r="B575" s="112"/>
      <c r="C575" s="112"/>
      <c r="D575" s="112"/>
      <c r="E575" s="112"/>
      <c r="F575" s="112"/>
    </row>
    <row r="576" ht="15.75" customHeight="1">
      <c r="A576" s="111"/>
      <c r="B576" s="112"/>
      <c r="C576" s="112"/>
      <c r="D576" s="112"/>
      <c r="E576" s="112"/>
      <c r="F576" s="112"/>
    </row>
    <row r="577" ht="15.75" customHeight="1">
      <c r="A577" s="111"/>
      <c r="B577" s="112"/>
      <c r="C577" s="112"/>
      <c r="D577" s="112"/>
      <c r="E577" s="112"/>
      <c r="F577" s="112"/>
    </row>
    <row r="578" ht="15.75" customHeight="1">
      <c r="A578" s="111"/>
      <c r="B578" s="112"/>
      <c r="C578" s="112"/>
      <c r="D578" s="112"/>
      <c r="E578" s="112"/>
      <c r="F578" s="112"/>
    </row>
    <row r="579" ht="15.75" customHeight="1">
      <c r="A579" s="111"/>
      <c r="B579" s="112"/>
      <c r="C579" s="112"/>
      <c r="D579" s="112"/>
      <c r="E579" s="112"/>
      <c r="F579" s="112"/>
    </row>
    <row r="580" ht="15.75" customHeight="1">
      <c r="A580" s="111"/>
      <c r="B580" s="112"/>
      <c r="C580" s="112"/>
      <c r="D580" s="112"/>
      <c r="E580" s="112"/>
      <c r="F580" s="112"/>
    </row>
    <row r="581" ht="15.75" customHeight="1">
      <c r="A581" s="111"/>
      <c r="B581" s="112"/>
      <c r="C581" s="112"/>
      <c r="D581" s="112"/>
      <c r="E581" s="112"/>
      <c r="F581" s="112"/>
    </row>
    <row r="582" ht="15.75" customHeight="1">
      <c r="A582" s="111"/>
      <c r="B582" s="112"/>
      <c r="C582" s="112"/>
      <c r="D582" s="112"/>
      <c r="E582" s="112"/>
      <c r="F582" s="112"/>
    </row>
    <row r="583" ht="15.75" customHeight="1">
      <c r="A583" s="111"/>
      <c r="B583" s="112"/>
      <c r="C583" s="112"/>
      <c r="D583" s="112"/>
      <c r="E583" s="112"/>
      <c r="F583" s="112"/>
    </row>
    <row r="584" ht="15.75" customHeight="1">
      <c r="A584" s="111"/>
      <c r="B584" s="112"/>
      <c r="C584" s="112"/>
      <c r="D584" s="112"/>
      <c r="E584" s="112"/>
      <c r="F584" s="112"/>
    </row>
    <row r="585" ht="15.75" customHeight="1">
      <c r="A585" s="111"/>
      <c r="B585" s="112"/>
      <c r="C585" s="112"/>
      <c r="D585" s="112"/>
      <c r="E585" s="112"/>
      <c r="F585" s="112"/>
    </row>
    <row r="586" ht="15.75" customHeight="1">
      <c r="A586" s="111"/>
      <c r="B586" s="112"/>
      <c r="C586" s="112"/>
      <c r="D586" s="112"/>
      <c r="E586" s="112"/>
      <c r="F586" s="112"/>
    </row>
    <row r="587" ht="15.75" customHeight="1">
      <c r="A587" s="111"/>
      <c r="B587" s="112"/>
      <c r="C587" s="112"/>
      <c r="D587" s="112"/>
      <c r="E587" s="112"/>
      <c r="F587" s="112"/>
    </row>
    <row r="588" ht="15.75" customHeight="1">
      <c r="A588" s="111"/>
      <c r="B588" s="112"/>
      <c r="C588" s="112"/>
      <c r="D588" s="112"/>
      <c r="E588" s="112"/>
      <c r="F588" s="112"/>
    </row>
    <row r="589" ht="15.75" customHeight="1">
      <c r="A589" s="111"/>
      <c r="B589" s="112"/>
      <c r="C589" s="112"/>
      <c r="D589" s="112"/>
      <c r="E589" s="112"/>
      <c r="F589" s="112"/>
    </row>
    <row r="590" ht="15.75" customHeight="1">
      <c r="A590" s="111"/>
      <c r="B590" s="112"/>
      <c r="C590" s="112"/>
      <c r="D590" s="112"/>
      <c r="E590" s="112"/>
      <c r="F590" s="112"/>
    </row>
    <row r="591" ht="15.75" customHeight="1">
      <c r="A591" s="111"/>
      <c r="B591" s="112"/>
      <c r="C591" s="112"/>
      <c r="D591" s="112"/>
      <c r="E591" s="112"/>
      <c r="F591" s="112"/>
    </row>
    <row r="592" ht="15.75" customHeight="1">
      <c r="A592" s="111"/>
      <c r="B592" s="112"/>
      <c r="C592" s="112"/>
      <c r="D592" s="112"/>
      <c r="E592" s="112"/>
      <c r="F592" s="112"/>
    </row>
    <row r="593" ht="15.75" customHeight="1">
      <c r="A593" s="111"/>
      <c r="B593" s="112"/>
      <c r="C593" s="112"/>
      <c r="D593" s="112"/>
      <c r="E593" s="112"/>
      <c r="F593" s="112"/>
    </row>
    <row r="594" ht="15.75" customHeight="1">
      <c r="A594" s="111"/>
      <c r="B594" s="112"/>
      <c r="C594" s="112"/>
      <c r="D594" s="112"/>
      <c r="E594" s="112"/>
      <c r="F594" s="112"/>
    </row>
    <row r="595" ht="15.75" customHeight="1">
      <c r="A595" s="111"/>
      <c r="B595" s="112"/>
      <c r="C595" s="112"/>
      <c r="D595" s="112"/>
      <c r="E595" s="112"/>
      <c r="F595" s="112"/>
    </row>
    <row r="596" ht="15.75" customHeight="1">
      <c r="A596" s="111"/>
      <c r="B596" s="112"/>
      <c r="C596" s="112"/>
      <c r="D596" s="112"/>
      <c r="E596" s="112"/>
      <c r="F596" s="112"/>
    </row>
    <row r="597" ht="15.75" customHeight="1">
      <c r="A597" s="111"/>
      <c r="B597" s="112"/>
      <c r="C597" s="112"/>
      <c r="D597" s="112"/>
      <c r="E597" s="112"/>
      <c r="F597" s="112"/>
    </row>
    <row r="598" ht="15.75" customHeight="1">
      <c r="A598" s="111"/>
      <c r="B598" s="112"/>
      <c r="C598" s="112"/>
      <c r="D598" s="112"/>
      <c r="E598" s="112"/>
      <c r="F598" s="112"/>
    </row>
    <row r="599" ht="15.75" customHeight="1">
      <c r="A599" s="111"/>
      <c r="B599" s="112"/>
      <c r="C599" s="112"/>
      <c r="D599" s="112"/>
      <c r="E599" s="112"/>
      <c r="F599" s="112"/>
    </row>
    <row r="600" ht="15.75" customHeight="1">
      <c r="A600" s="111"/>
      <c r="B600" s="112"/>
      <c r="C600" s="112"/>
      <c r="D600" s="112"/>
      <c r="E600" s="112"/>
      <c r="F600" s="112"/>
    </row>
    <row r="601" ht="15.75" customHeight="1">
      <c r="A601" s="111"/>
      <c r="B601" s="112"/>
      <c r="C601" s="112"/>
      <c r="D601" s="112"/>
      <c r="E601" s="112"/>
      <c r="F601" s="112"/>
    </row>
    <row r="602" ht="15.75" customHeight="1">
      <c r="A602" s="111"/>
      <c r="B602" s="112"/>
      <c r="C602" s="112"/>
      <c r="D602" s="112"/>
      <c r="E602" s="112"/>
      <c r="F602" s="112"/>
    </row>
    <row r="603" ht="15.75" customHeight="1">
      <c r="A603" s="111"/>
      <c r="B603" s="112"/>
      <c r="C603" s="112"/>
      <c r="D603" s="112"/>
      <c r="E603" s="112"/>
      <c r="F603" s="112"/>
    </row>
    <row r="604" ht="15.75" customHeight="1">
      <c r="A604" s="111"/>
      <c r="B604" s="112"/>
      <c r="C604" s="112"/>
      <c r="D604" s="112"/>
      <c r="E604" s="112"/>
      <c r="F604" s="112"/>
    </row>
    <row r="605" ht="15.75" customHeight="1">
      <c r="A605" s="111"/>
      <c r="B605" s="112"/>
      <c r="C605" s="112"/>
      <c r="D605" s="112"/>
      <c r="E605" s="112"/>
      <c r="F605" s="112"/>
    </row>
    <row r="606" ht="15.75" customHeight="1">
      <c r="A606" s="111"/>
      <c r="B606" s="112"/>
      <c r="C606" s="112"/>
      <c r="D606" s="112"/>
      <c r="E606" s="112"/>
      <c r="F606" s="112"/>
    </row>
    <row r="607" ht="15.75" customHeight="1">
      <c r="A607" s="111"/>
      <c r="B607" s="112"/>
      <c r="C607" s="112"/>
      <c r="D607" s="112"/>
      <c r="E607" s="112"/>
      <c r="F607" s="112"/>
    </row>
    <row r="608" ht="15.75" customHeight="1">
      <c r="A608" s="111"/>
      <c r="B608" s="112"/>
      <c r="C608" s="112"/>
      <c r="D608" s="112"/>
      <c r="E608" s="112"/>
      <c r="F608" s="112"/>
    </row>
    <row r="609" ht="15.75" customHeight="1">
      <c r="A609" s="111"/>
      <c r="B609" s="112"/>
      <c r="C609" s="112"/>
      <c r="D609" s="112"/>
      <c r="E609" s="112"/>
      <c r="F609" s="112"/>
    </row>
    <row r="610" ht="15.75" customHeight="1">
      <c r="A610" s="111"/>
      <c r="B610" s="112"/>
      <c r="C610" s="112"/>
      <c r="D610" s="112"/>
      <c r="E610" s="112"/>
      <c r="F610" s="112"/>
    </row>
    <row r="611" ht="15.75" customHeight="1">
      <c r="A611" s="111"/>
      <c r="B611" s="112"/>
      <c r="C611" s="112"/>
      <c r="D611" s="112"/>
      <c r="E611" s="112"/>
      <c r="F611" s="112"/>
    </row>
    <row r="612" ht="15.75" customHeight="1">
      <c r="A612" s="111"/>
      <c r="B612" s="112"/>
      <c r="C612" s="112"/>
      <c r="D612" s="112"/>
      <c r="E612" s="112"/>
      <c r="F612" s="112"/>
    </row>
    <row r="613" ht="15.75" customHeight="1">
      <c r="A613" s="111"/>
      <c r="B613" s="112"/>
      <c r="C613" s="112"/>
      <c r="D613" s="112"/>
      <c r="E613" s="112"/>
      <c r="F613" s="112"/>
    </row>
    <row r="614" ht="15.75" customHeight="1">
      <c r="A614" s="111"/>
      <c r="B614" s="112"/>
      <c r="C614" s="112"/>
      <c r="D614" s="112"/>
      <c r="E614" s="112"/>
      <c r="F614" s="112"/>
    </row>
    <row r="615" ht="15.75" customHeight="1">
      <c r="A615" s="111"/>
      <c r="B615" s="112"/>
      <c r="C615" s="112"/>
      <c r="D615" s="112"/>
      <c r="E615" s="112"/>
      <c r="F615" s="112"/>
    </row>
    <row r="616" ht="15.75" customHeight="1">
      <c r="A616" s="111"/>
      <c r="B616" s="112"/>
      <c r="C616" s="112"/>
      <c r="D616" s="112"/>
      <c r="E616" s="112"/>
      <c r="F616" s="112"/>
    </row>
    <row r="617" ht="15.75" customHeight="1">
      <c r="A617" s="111"/>
      <c r="B617" s="112"/>
      <c r="C617" s="112"/>
      <c r="D617" s="112"/>
      <c r="E617" s="112"/>
      <c r="F617" s="112"/>
    </row>
    <row r="618" ht="15.75" customHeight="1">
      <c r="A618" s="111"/>
      <c r="B618" s="112"/>
      <c r="C618" s="112"/>
      <c r="D618" s="112"/>
      <c r="E618" s="112"/>
      <c r="F618" s="112"/>
    </row>
    <row r="619" ht="15.75" customHeight="1">
      <c r="A619" s="111"/>
      <c r="B619" s="112"/>
      <c r="C619" s="112"/>
      <c r="D619" s="112"/>
      <c r="E619" s="112"/>
      <c r="F619" s="112"/>
    </row>
    <row r="620" ht="15.75" customHeight="1">
      <c r="A620" s="111"/>
      <c r="B620" s="112"/>
      <c r="C620" s="112"/>
      <c r="D620" s="112"/>
      <c r="E620" s="112"/>
      <c r="F620" s="112"/>
    </row>
    <row r="621" ht="15.75" customHeight="1">
      <c r="A621" s="111"/>
      <c r="B621" s="112"/>
      <c r="C621" s="112"/>
      <c r="D621" s="112"/>
      <c r="E621" s="112"/>
      <c r="F621" s="112"/>
    </row>
    <row r="622" ht="15.75" customHeight="1">
      <c r="A622" s="111"/>
      <c r="B622" s="112"/>
      <c r="C622" s="112"/>
      <c r="D622" s="112"/>
      <c r="E622" s="112"/>
      <c r="F622" s="112"/>
    </row>
    <row r="623" ht="15.75" customHeight="1">
      <c r="A623" s="111"/>
      <c r="B623" s="112"/>
      <c r="C623" s="112"/>
      <c r="D623" s="112"/>
      <c r="E623" s="112"/>
      <c r="F623" s="112"/>
    </row>
    <row r="624" ht="15.75" customHeight="1">
      <c r="A624" s="111"/>
      <c r="B624" s="112"/>
      <c r="C624" s="112"/>
      <c r="D624" s="112"/>
      <c r="E624" s="112"/>
      <c r="F624" s="112"/>
    </row>
    <row r="625" ht="15.75" customHeight="1">
      <c r="A625" s="111"/>
      <c r="B625" s="112"/>
      <c r="C625" s="112"/>
      <c r="D625" s="112"/>
      <c r="E625" s="112"/>
      <c r="F625" s="112"/>
    </row>
    <row r="626" ht="15.75" customHeight="1">
      <c r="A626" s="111"/>
      <c r="B626" s="112"/>
      <c r="C626" s="112"/>
      <c r="D626" s="112"/>
      <c r="E626" s="112"/>
      <c r="F626" s="112"/>
    </row>
    <row r="627" ht="15.75" customHeight="1">
      <c r="A627" s="111"/>
      <c r="B627" s="112"/>
      <c r="C627" s="112"/>
      <c r="D627" s="112"/>
      <c r="E627" s="112"/>
      <c r="F627" s="112"/>
    </row>
    <row r="628" ht="15.75" customHeight="1">
      <c r="A628" s="111"/>
      <c r="B628" s="112"/>
      <c r="C628" s="112"/>
      <c r="D628" s="112"/>
      <c r="E628" s="112"/>
      <c r="F628" s="112"/>
    </row>
    <row r="629" ht="15.75" customHeight="1">
      <c r="A629" s="111"/>
      <c r="B629" s="112"/>
      <c r="C629" s="112"/>
      <c r="D629" s="112"/>
      <c r="E629" s="112"/>
      <c r="F629" s="112"/>
    </row>
    <row r="630" ht="15.75" customHeight="1">
      <c r="A630" s="111"/>
      <c r="B630" s="112"/>
      <c r="C630" s="112"/>
      <c r="D630" s="112"/>
      <c r="E630" s="112"/>
      <c r="F630" s="112"/>
    </row>
    <row r="631" ht="15.75" customHeight="1">
      <c r="A631" s="111"/>
      <c r="B631" s="112"/>
      <c r="C631" s="112"/>
      <c r="D631" s="112"/>
      <c r="E631" s="112"/>
      <c r="F631" s="112"/>
    </row>
    <row r="632" ht="15.75" customHeight="1">
      <c r="A632" s="111"/>
      <c r="B632" s="112"/>
      <c r="C632" s="112"/>
      <c r="D632" s="112"/>
      <c r="E632" s="112"/>
      <c r="F632" s="112"/>
    </row>
    <row r="633" ht="15.75" customHeight="1">
      <c r="A633" s="111"/>
      <c r="B633" s="112"/>
      <c r="C633" s="112"/>
      <c r="D633" s="112"/>
      <c r="E633" s="112"/>
      <c r="F633" s="112"/>
    </row>
    <row r="634" ht="15.75" customHeight="1">
      <c r="A634" s="111"/>
      <c r="B634" s="112"/>
      <c r="C634" s="112"/>
      <c r="D634" s="112"/>
      <c r="E634" s="112"/>
      <c r="F634" s="112"/>
    </row>
    <row r="635" ht="15.75" customHeight="1">
      <c r="A635" s="111"/>
      <c r="B635" s="112"/>
      <c r="C635" s="112"/>
      <c r="D635" s="112"/>
      <c r="E635" s="112"/>
      <c r="F635" s="112"/>
    </row>
    <row r="636" ht="15.75" customHeight="1">
      <c r="A636" s="111"/>
      <c r="B636" s="112"/>
      <c r="C636" s="112"/>
      <c r="D636" s="112"/>
      <c r="E636" s="112"/>
      <c r="F636" s="112"/>
    </row>
    <row r="637" ht="15.75" customHeight="1">
      <c r="A637" s="111"/>
      <c r="B637" s="112"/>
      <c r="C637" s="112"/>
      <c r="D637" s="112"/>
      <c r="E637" s="112"/>
      <c r="F637" s="112"/>
    </row>
    <row r="638" ht="15.75" customHeight="1">
      <c r="A638" s="111"/>
      <c r="B638" s="112"/>
      <c r="C638" s="112"/>
      <c r="D638" s="112"/>
      <c r="E638" s="112"/>
      <c r="F638" s="112"/>
    </row>
    <row r="639" ht="15.75" customHeight="1">
      <c r="A639" s="111"/>
      <c r="B639" s="112"/>
      <c r="C639" s="112"/>
      <c r="D639" s="112"/>
      <c r="E639" s="112"/>
      <c r="F639" s="112"/>
    </row>
    <row r="640" ht="15.75" customHeight="1">
      <c r="A640" s="111"/>
      <c r="B640" s="112"/>
      <c r="C640" s="112"/>
      <c r="D640" s="112"/>
      <c r="E640" s="112"/>
      <c r="F640" s="112"/>
    </row>
    <row r="641" ht="15.75" customHeight="1">
      <c r="A641" s="111"/>
      <c r="B641" s="112"/>
      <c r="C641" s="112"/>
      <c r="D641" s="112"/>
      <c r="E641" s="112"/>
      <c r="F641" s="112"/>
    </row>
    <row r="642" ht="15.75" customHeight="1">
      <c r="A642" s="111"/>
      <c r="B642" s="112"/>
      <c r="C642" s="112"/>
      <c r="D642" s="112"/>
      <c r="E642" s="112"/>
      <c r="F642" s="112"/>
    </row>
    <row r="643" ht="15.75" customHeight="1">
      <c r="A643" s="111"/>
      <c r="B643" s="112"/>
      <c r="C643" s="112"/>
      <c r="D643" s="112"/>
      <c r="E643" s="112"/>
      <c r="F643" s="112"/>
    </row>
    <row r="644" ht="15.75" customHeight="1">
      <c r="A644" s="111"/>
      <c r="B644" s="112"/>
      <c r="C644" s="112"/>
      <c r="D644" s="112"/>
      <c r="E644" s="112"/>
      <c r="F644" s="112"/>
    </row>
    <row r="645" ht="15.75" customHeight="1">
      <c r="A645" s="111"/>
      <c r="B645" s="112"/>
      <c r="C645" s="112"/>
      <c r="D645" s="112"/>
      <c r="E645" s="112"/>
      <c r="F645" s="112"/>
    </row>
    <row r="646" ht="15.75" customHeight="1">
      <c r="A646" s="111"/>
      <c r="B646" s="112"/>
      <c r="C646" s="112"/>
      <c r="D646" s="112"/>
      <c r="E646" s="112"/>
      <c r="F646" s="112"/>
    </row>
    <row r="647" ht="15.75" customHeight="1">
      <c r="A647" s="111"/>
      <c r="B647" s="112"/>
      <c r="C647" s="112"/>
      <c r="D647" s="112"/>
      <c r="E647" s="112"/>
      <c r="F647" s="112"/>
    </row>
    <row r="648" ht="15.75" customHeight="1">
      <c r="A648" s="111"/>
      <c r="B648" s="112"/>
      <c r="C648" s="112"/>
      <c r="D648" s="112"/>
      <c r="E648" s="112"/>
      <c r="F648" s="112"/>
    </row>
    <row r="649" ht="15.75" customHeight="1">
      <c r="A649" s="111"/>
      <c r="B649" s="112"/>
      <c r="C649" s="112"/>
      <c r="D649" s="112"/>
      <c r="E649" s="112"/>
      <c r="F649" s="112"/>
    </row>
    <row r="650" ht="15.75" customHeight="1">
      <c r="A650" s="111"/>
      <c r="B650" s="112"/>
      <c r="C650" s="112"/>
      <c r="D650" s="112"/>
      <c r="E650" s="112"/>
      <c r="F650" s="112"/>
    </row>
    <row r="651" ht="15.75" customHeight="1">
      <c r="A651" s="111"/>
      <c r="B651" s="112"/>
      <c r="C651" s="112"/>
      <c r="D651" s="112"/>
      <c r="E651" s="112"/>
      <c r="F651" s="112"/>
    </row>
    <row r="652" ht="15.75" customHeight="1">
      <c r="A652" s="111"/>
      <c r="B652" s="112"/>
      <c r="C652" s="112"/>
      <c r="D652" s="112"/>
      <c r="E652" s="112"/>
      <c r="F652" s="112"/>
    </row>
    <row r="653" ht="15.75" customHeight="1">
      <c r="A653" s="111"/>
      <c r="B653" s="112"/>
      <c r="C653" s="112"/>
      <c r="D653" s="112"/>
      <c r="E653" s="112"/>
      <c r="F653" s="112"/>
    </row>
    <row r="654" ht="15.75" customHeight="1">
      <c r="A654" s="111"/>
      <c r="B654" s="112"/>
      <c r="C654" s="112"/>
      <c r="D654" s="112"/>
      <c r="E654" s="112"/>
      <c r="F654" s="112"/>
    </row>
    <row r="655" ht="15.75" customHeight="1">
      <c r="A655" s="111"/>
      <c r="B655" s="112"/>
      <c r="C655" s="112"/>
      <c r="D655" s="112"/>
      <c r="E655" s="112"/>
      <c r="F655" s="112"/>
    </row>
    <row r="656" ht="15.75" customHeight="1">
      <c r="A656" s="111"/>
      <c r="B656" s="112"/>
      <c r="C656" s="112"/>
      <c r="D656" s="112"/>
      <c r="E656" s="112"/>
      <c r="F656" s="112"/>
    </row>
    <row r="657" ht="15.75" customHeight="1">
      <c r="A657" s="111"/>
      <c r="B657" s="112"/>
      <c r="C657" s="112"/>
      <c r="D657" s="112"/>
      <c r="E657" s="112"/>
      <c r="F657" s="112"/>
    </row>
    <row r="658" ht="15.75" customHeight="1">
      <c r="A658" s="111"/>
      <c r="B658" s="112"/>
      <c r="C658" s="112"/>
      <c r="D658" s="112"/>
      <c r="E658" s="112"/>
      <c r="F658" s="112"/>
    </row>
    <row r="659" ht="15.75" customHeight="1">
      <c r="A659" s="111"/>
      <c r="B659" s="112"/>
      <c r="C659" s="112"/>
      <c r="D659" s="112"/>
      <c r="E659" s="112"/>
      <c r="F659" s="112"/>
    </row>
    <row r="660" ht="15.75" customHeight="1">
      <c r="A660" s="111"/>
      <c r="B660" s="112"/>
      <c r="C660" s="112"/>
      <c r="D660" s="112"/>
      <c r="E660" s="112"/>
      <c r="F660" s="112"/>
    </row>
    <row r="661" ht="15.75" customHeight="1">
      <c r="A661" s="111"/>
      <c r="B661" s="112"/>
      <c r="C661" s="112"/>
      <c r="D661" s="112"/>
      <c r="E661" s="112"/>
      <c r="F661" s="112"/>
    </row>
    <row r="662" ht="15.75" customHeight="1">
      <c r="A662" s="111"/>
      <c r="B662" s="112"/>
      <c r="C662" s="112"/>
      <c r="D662" s="112"/>
      <c r="E662" s="112"/>
      <c r="F662" s="112"/>
    </row>
    <row r="663" ht="15.75" customHeight="1">
      <c r="A663" s="111"/>
      <c r="B663" s="112"/>
      <c r="C663" s="112"/>
      <c r="D663" s="112"/>
      <c r="E663" s="112"/>
      <c r="F663" s="112"/>
    </row>
    <row r="664" ht="15.75" customHeight="1">
      <c r="A664" s="111"/>
      <c r="B664" s="112"/>
      <c r="C664" s="112"/>
      <c r="D664" s="112"/>
      <c r="E664" s="112"/>
      <c r="F664" s="112"/>
    </row>
    <row r="665" ht="15.75" customHeight="1">
      <c r="A665" s="111"/>
      <c r="B665" s="112"/>
      <c r="C665" s="112"/>
      <c r="D665" s="112"/>
      <c r="E665" s="112"/>
      <c r="F665" s="112"/>
    </row>
    <row r="666" ht="15.75" customHeight="1">
      <c r="A666" s="111"/>
      <c r="B666" s="112"/>
      <c r="C666" s="112"/>
      <c r="D666" s="112"/>
      <c r="E666" s="112"/>
      <c r="F666" s="112"/>
    </row>
    <row r="667" ht="15.75" customHeight="1">
      <c r="A667" s="111"/>
      <c r="B667" s="112"/>
      <c r="C667" s="112"/>
      <c r="D667" s="112"/>
      <c r="E667" s="112"/>
      <c r="F667" s="112"/>
    </row>
    <row r="668" ht="15.75" customHeight="1">
      <c r="A668" s="111"/>
      <c r="B668" s="112"/>
      <c r="C668" s="112"/>
      <c r="D668" s="112"/>
      <c r="E668" s="112"/>
      <c r="F668" s="112"/>
    </row>
    <row r="669" ht="15.75" customHeight="1">
      <c r="A669" s="111"/>
      <c r="B669" s="112"/>
      <c r="C669" s="112"/>
      <c r="D669" s="112"/>
      <c r="E669" s="112"/>
      <c r="F669" s="112"/>
    </row>
    <row r="670" ht="15.75" customHeight="1">
      <c r="A670" s="111"/>
      <c r="B670" s="112"/>
      <c r="C670" s="112"/>
      <c r="D670" s="112"/>
      <c r="E670" s="112"/>
      <c r="F670" s="112"/>
    </row>
    <row r="671" ht="15.75" customHeight="1">
      <c r="A671" s="111"/>
      <c r="B671" s="112"/>
      <c r="C671" s="112"/>
      <c r="D671" s="112"/>
      <c r="E671" s="112"/>
      <c r="F671" s="112"/>
    </row>
    <row r="672" ht="15.75" customHeight="1">
      <c r="A672" s="111"/>
      <c r="B672" s="112"/>
      <c r="C672" s="112"/>
      <c r="D672" s="112"/>
      <c r="E672" s="112"/>
      <c r="F672" s="112"/>
    </row>
    <row r="673" ht="15.75" customHeight="1">
      <c r="A673" s="111"/>
      <c r="B673" s="112"/>
      <c r="C673" s="112"/>
      <c r="D673" s="112"/>
      <c r="E673" s="112"/>
      <c r="F673" s="112"/>
    </row>
    <row r="674" ht="15.75" customHeight="1">
      <c r="A674" s="111"/>
      <c r="B674" s="112"/>
      <c r="C674" s="112"/>
      <c r="D674" s="112"/>
      <c r="E674" s="112"/>
      <c r="F674" s="112"/>
    </row>
    <row r="675" ht="15.75" customHeight="1">
      <c r="A675" s="111"/>
      <c r="B675" s="112"/>
      <c r="C675" s="112"/>
      <c r="D675" s="112"/>
      <c r="E675" s="112"/>
      <c r="F675" s="112"/>
    </row>
    <row r="676" ht="15.75" customHeight="1">
      <c r="A676" s="111"/>
      <c r="B676" s="112"/>
      <c r="C676" s="112"/>
      <c r="D676" s="112"/>
      <c r="E676" s="112"/>
      <c r="F676" s="112"/>
    </row>
    <row r="677" ht="15.75" customHeight="1">
      <c r="A677" s="111"/>
      <c r="B677" s="112"/>
      <c r="C677" s="112"/>
      <c r="D677" s="112"/>
      <c r="E677" s="112"/>
      <c r="F677" s="112"/>
    </row>
    <row r="678" ht="15.75" customHeight="1">
      <c r="A678" s="111"/>
      <c r="B678" s="112"/>
      <c r="C678" s="112"/>
      <c r="D678" s="112"/>
      <c r="E678" s="112"/>
      <c r="F678" s="112"/>
    </row>
    <row r="679" ht="15.75" customHeight="1">
      <c r="A679" s="111"/>
      <c r="B679" s="112"/>
      <c r="C679" s="112"/>
      <c r="D679" s="112"/>
      <c r="E679" s="112"/>
      <c r="F679" s="112"/>
    </row>
    <row r="680" ht="15.75" customHeight="1">
      <c r="A680" s="111"/>
      <c r="B680" s="112"/>
      <c r="C680" s="112"/>
      <c r="D680" s="112"/>
      <c r="E680" s="112"/>
      <c r="F680" s="112"/>
    </row>
    <row r="681" ht="15.75" customHeight="1">
      <c r="A681" s="111"/>
      <c r="B681" s="112"/>
      <c r="C681" s="112"/>
      <c r="D681" s="112"/>
      <c r="E681" s="112"/>
      <c r="F681" s="112"/>
    </row>
    <row r="682" ht="15.75" customHeight="1">
      <c r="A682" s="111"/>
      <c r="B682" s="112"/>
      <c r="C682" s="112"/>
      <c r="D682" s="112"/>
      <c r="E682" s="112"/>
      <c r="F682" s="112"/>
    </row>
    <row r="683" ht="15.75" customHeight="1">
      <c r="A683" s="111"/>
      <c r="B683" s="112"/>
      <c r="C683" s="112"/>
      <c r="D683" s="112"/>
      <c r="E683" s="112"/>
      <c r="F683" s="112"/>
    </row>
    <row r="684" ht="15.75" customHeight="1">
      <c r="A684" s="111"/>
      <c r="B684" s="112"/>
      <c r="C684" s="112"/>
      <c r="D684" s="112"/>
      <c r="E684" s="112"/>
      <c r="F684" s="112"/>
    </row>
    <row r="685" ht="15.75" customHeight="1">
      <c r="A685" s="111"/>
      <c r="B685" s="112"/>
      <c r="C685" s="112"/>
      <c r="D685" s="112"/>
      <c r="E685" s="112"/>
      <c r="F685" s="112"/>
    </row>
    <row r="686" ht="15.75" customHeight="1">
      <c r="A686" s="111"/>
      <c r="B686" s="112"/>
      <c r="C686" s="112"/>
      <c r="D686" s="112"/>
      <c r="E686" s="112"/>
      <c r="F686" s="112"/>
    </row>
    <row r="687" ht="15.75" customHeight="1">
      <c r="A687" s="111"/>
      <c r="B687" s="112"/>
      <c r="C687" s="112"/>
      <c r="D687" s="112"/>
      <c r="E687" s="112"/>
      <c r="F687" s="112"/>
    </row>
    <row r="688" ht="15.75" customHeight="1">
      <c r="A688" s="111"/>
      <c r="B688" s="112"/>
      <c r="C688" s="112"/>
      <c r="D688" s="112"/>
      <c r="E688" s="112"/>
      <c r="F688" s="112"/>
    </row>
    <row r="689" ht="15.75" customHeight="1">
      <c r="A689" s="111"/>
      <c r="B689" s="112"/>
      <c r="C689" s="112"/>
      <c r="D689" s="112"/>
      <c r="E689" s="112"/>
      <c r="F689" s="112"/>
    </row>
    <row r="690" ht="15.75" customHeight="1">
      <c r="A690" s="111"/>
      <c r="B690" s="112"/>
      <c r="C690" s="112"/>
      <c r="D690" s="112"/>
      <c r="E690" s="112"/>
      <c r="F690" s="112"/>
    </row>
    <row r="691" ht="15.75" customHeight="1">
      <c r="A691" s="111"/>
      <c r="B691" s="112"/>
      <c r="C691" s="112"/>
      <c r="D691" s="112"/>
      <c r="E691" s="112"/>
      <c r="F691" s="112"/>
    </row>
    <row r="692" ht="15.75" customHeight="1">
      <c r="A692" s="111"/>
      <c r="B692" s="112"/>
      <c r="C692" s="112"/>
      <c r="D692" s="112"/>
      <c r="E692" s="112"/>
      <c r="F692" s="112"/>
    </row>
    <row r="693" ht="15.75" customHeight="1">
      <c r="A693" s="111"/>
      <c r="B693" s="112"/>
      <c r="C693" s="112"/>
      <c r="D693" s="112"/>
      <c r="E693" s="112"/>
      <c r="F693" s="112"/>
    </row>
    <row r="694" ht="15.75" customHeight="1">
      <c r="A694" s="111"/>
      <c r="B694" s="112"/>
      <c r="C694" s="112"/>
      <c r="D694" s="112"/>
      <c r="E694" s="112"/>
      <c r="F694" s="112"/>
    </row>
    <row r="695" ht="15.75" customHeight="1">
      <c r="A695" s="111"/>
      <c r="B695" s="112"/>
      <c r="C695" s="112"/>
      <c r="D695" s="112"/>
      <c r="E695" s="112"/>
      <c r="F695" s="112"/>
    </row>
    <row r="696" ht="15.75" customHeight="1">
      <c r="A696" s="111"/>
      <c r="B696" s="112"/>
      <c r="C696" s="112"/>
      <c r="D696" s="112"/>
      <c r="E696" s="112"/>
      <c r="F696" s="112"/>
    </row>
    <row r="697" ht="15.75" customHeight="1">
      <c r="A697" s="111"/>
      <c r="B697" s="112"/>
      <c r="C697" s="112"/>
      <c r="D697" s="112"/>
      <c r="E697" s="112"/>
      <c r="F697" s="112"/>
    </row>
    <row r="698" ht="15.75" customHeight="1">
      <c r="A698" s="111"/>
      <c r="B698" s="112"/>
      <c r="C698" s="112"/>
      <c r="D698" s="112"/>
      <c r="E698" s="112"/>
      <c r="F698" s="112"/>
    </row>
    <row r="699" ht="15.75" customHeight="1">
      <c r="A699" s="111"/>
      <c r="B699" s="112"/>
      <c r="C699" s="112"/>
      <c r="D699" s="112"/>
      <c r="E699" s="112"/>
      <c r="F699" s="112"/>
    </row>
    <row r="700" ht="15.75" customHeight="1">
      <c r="A700" s="111"/>
      <c r="B700" s="112"/>
      <c r="C700" s="112"/>
      <c r="D700" s="112"/>
      <c r="E700" s="112"/>
      <c r="F700" s="112"/>
    </row>
    <row r="701" ht="15.75" customHeight="1">
      <c r="A701" s="111"/>
      <c r="B701" s="112"/>
      <c r="C701" s="112"/>
      <c r="D701" s="112"/>
      <c r="E701" s="112"/>
      <c r="F701" s="112"/>
    </row>
    <row r="702" ht="15.75" customHeight="1">
      <c r="A702" s="111"/>
      <c r="B702" s="112"/>
      <c r="C702" s="112"/>
      <c r="D702" s="112"/>
      <c r="E702" s="112"/>
      <c r="F702" s="112"/>
    </row>
    <row r="703" ht="15.75" customHeight="1">
      <c r="A703" s="111"/>
      <c r="B703" s="112"/>
      <c r="C703" s="112"/>
      <c r="D703" s="112"/>
      <c r="E703" s="112"/>
      <c r="F703" s="112"/>
    </row>
    <row r="704" ht="15.75" customHeight="1">
      <c r="A704" s="111"/>
      <c r="B704" s="112"/>
      <c r="C704" s="112"/>
      <c r="D704" s="112"/>
      <c r="E704" s="112"/>
      <c r="F704" s="112"/>
    </row>
    <row r="705" ht="15.75" customHeight="1">
      <c r="A705" s="111"/>
      <c r="B705" s="112"/>
      <c r="C705" s="112"/>
      <c r="D705" s="112"/>
      <c r="E705" s="112"/>
      <c r="F705" s="112"/>
    </row>
    <row r="706" ht="15.75" customHeight="1">
      <c r="A706" s="111"/>
      <c r="B706" s="112"/>
      <c r="C706" s="112"/>
      <c r="D706" s="112"/>
      <c r="E706" s="112"/>
      <c r="F706" s="112"/>
    </row>
    <row r="707" ht="15.75" customHeight="1">
      <c r="A707" s="111"/>
      <c r="B707" s="112"/>
      <c r="C707" s="112"/>
      <c r="D707" s="112"/>
      <c r="E707" s="112"/>
      <c r="F707" s="112"/>
    </row>
    <row r="708" ht="15.75" customHeight="1">
      <c r="A708" s="111"/>
      <c r="B708" s="112"/>
      <c r="C708" s="112"/>
      <c r="D708" s="112"/>
      <c r="E708" s="112"/>
      <c r="F708" s="112"/>
    </row>
    <row r="709" ht="15.75" customHeight="1">
      <c r="A709" s="111"/>
      <c r="B709" s="112"/>
      <c r="C709" s="112"/>
      <c r="D709" s="112"/>
      <c r="E709" s="112"/>
      <c r="F709" s="112"/>
    </row>
    <row r="710" ht="15.75" customHeight="1">
      <c r="A710" s="111"/>
      <c r="B710" s="112"/>
      <c r="C710" s="112"/>
      <c r="D710" s="112"/>
      <c r="E710" s="112"/>
      <c r="F710" s="112"/>
    </row>
    <row r="711" ht="15.75" customHeight="1">
      <c r="A711" s="111"/>
      <c r="B711" s="112"/>
      <c r="C711" s="112"/>
      <c r="D711" s="112"/>
      <c r="E711" s="112"/>
      <c r="F711" s="112"/>
    </row>
    <row r="712" ht="15.75" customHeight="1">
      <c r="A712" s="111"/>
      <c r="B712" s="112"/>
      <c r="C712" s="112"/>
      <c r="D712" s="112"/>
      <c r="E712" s="112"/>
      <c r="F712" s="112"/>
    </row>
    <row r="713" ht="15.75" customHeight="1">
      <c r="A713" s="111"/>
      <c r="B713" s="112"/>
      <c r="C713" s="112"/>
      <c r="D713" s="112"/>
      <c r="E713" s="112"/>
      <c r="F713" s="112"/>
    </row>
    <row r="714" ht="15.75" customHeight="1">
      <c r="A714" s="111"/>
      <c r="B714" s="112"/>
      <c r="C714" s="112"/>
      <c r="D714" s="112"/>
      <c r="E714" s="112"/>
      <c r="F714" s="112"/>
    </row>
    <row r="715" ht="15.75" customHeight="1">
      <c r="A715" s="111"/>
      <c r="B715" s="112"/>
      <c r="C715" s="112"/>
      <c r="D715" s="112"/>
      <c r="E715" s="112"/>
      <c r="F715" s="112"/>
    </row>
    <row r="716" ht="15.75" customHeight="1">
      <c r="A716" s="111"/>
      <c r="B716" s="112"/>
      <c r="C716" s="112"/>
      <c r="D716" s="112"/>
      <c r="E716" s="112"/>
      <c r="F716" s="112"/>
    </row>
    <row r="717" ht="15.75" customHeight="1">
      <c r="A717" s="111"/>
      <c r="B717" s="112"/>
      <c r="C717" s="112"/>
      <c r="D717" s="112"/>
      <c r="E717" s="112"/>
      <c r="F717" s="112"/>
    </row>
    <row r="718" ht="15.75" customHeight="1">
      <c r="A718" s="111"/>
      <c r="B718" s="112"/>
      <c r="C718" s="112"/>
      <c r="D718" s="112"/>
      <c r="E718" s="112"/>
      <c r="F718" s="112"/>
    </row>
    <row r="719" ht="15.75" customHeight="1">
      <c r="A719" s="111"/>
      <c r="B719" s="112"/>
      <c r="C719" s="112"/>
      <c r="D719" s="112"/>
      <c r="E719" s="112"/>
      <c r="F719" s="112"/>
    </row>
    <row r="720" ht="15.75" customHeight="1">
      <c r="A720" s="111"/>
      <c r="B720" s="112"/>
      <c r="C720" s="112"/>
      <c r="D720" s="112"/>
      <c r="E720" s="112"/>
      <c r="F720" s="112"/>
    </row>
    <row r="721" ht="15.75" customHeight="1">
      <c r="A721" s="111"/>
      <c r="B721" s="112"/>
      <c r="C721" s="112"/>
      <c r="D721" s="112"/>
      <c r="E721" s="112"/>
      <c r="F721" s="112"/>
    </row>
    <row r="722" ht="15.75" customHeight="1">
      <c r="A722" s="111"/>
      <c r="B722" s="112"/>
      <c r="C722" s="112"/>
      <c r="D722" s="112"/>
      <c r="E722" s="112"/>
      <c r="F722" s="112"/>
    </row>
    <row r="723" ht="15.75" customHeight="1">
      <c r="A723" s="111"/>
      <c r="B723" s="112"/>
      <c r="C723" s="112"/>
      <c r="D723" s="112"/>
      <c r="E723" s="112"/>
      <c r="F723" s="112"/>
    </row>
    <row r="724" ht="15.75" customHeight="1">
      <c r="A724" s="111"/>
      <c r="B724" s="112"/>
      <c r="C724" s="112"/>
      <c r="D724" s="112"/>
      <c r="E724" s="112"/>
      <c r="F724" s="112"/>
    </row>
    <row r="725" ht="15.75" customHeight="1">
      <c r="A725" s="111"/>
      <c r="B725" s="112"/>
      <c r="C725" s="112"/>
      <c r="D725" s="112"/>
      <c r="E725" s="112"/>
      <c r="F725" s="112"/>
    </row>
    <row r="726" ht="15.75" customHeight="1">
      <c r="A726" s="111"/>
      <c r="B726" s="112"/>
      <c r="C726" s="112"/>
      <c r="D726" s="112"/>
      <c r="E726" s="112"/>
      <c r="F726" s="112"/>
    </row>
    <row r="727" ht="15.75" customHeight="1">
      <c r="A727" s="111"/>
      <c r="B727" s="112"/>
      <c r="C727" s="112"/>
      <c r="D727" s="112"/>
      <c r="E727" s="112"/>
      <c r="F727" s="112"/>
    </row>
    <row r="728" ht="15.75" customHeight="1">
      <c r="A728" s="111"/>
      <c r="B728" s="112"/>
      <c r="C728" s="112"/>
      <c r="D728" s="112"/>
      <c r="E728" s="112"/>
      <c r="F728" s="112"/>
    </row>
    <row r="729" ht="15.75" customHeight="1">
      <c r="A729" s="111"/>
      <c r="B729" s="112"/>
      <c r="C729" s="112"/>
      <c r="D729" s="112"/>
      <c r="E729" s="112"/>
      <c r="F729" s="112"/>
    </row>
    <row r="730" ht="15.75" customHeight="1">
      <c r="A730" s="111"/>
      <c r="B730" s="112"/>
      <c r="C730" s="112"/>
      <c r="D730" s="112"/>
      <c r="E730" s="112"/>
      <c r="F730" s="112"/>
    </row>
    <row r="731" ht="15.75" customHeight="1">
      <c r="A731" s="111"/>
      <c r="B731" s="112"/>
      <c r="C731" s="112"/>
      <c r="D731" s="112"/>
      <c r="E731" s="112"/>
      <c r="F731" s="112"/>
    </row>
    <row r="732" ht="15.75" customHeight="1">
      <c r="A732" s="111"/>
      <c r="B732" s="112"/>
      <c r="C732" s="112"/>
      <c r="D732" s="112"/>
      <c r="E732" s="112"/>
      <c r="F732" s="112"/>
    </row>
    <row r="733" ht="15.75" customHeight="1">
      <c r="A733" s="111"/>
      <c r="B733" s="112"/>
      <c r="C733" s="112"/>
      <c r="D733" s="112"/>
      <c r="E733" s="112"/>
      <c r="F733" s="112"/>
    </row>
    <row r="734" ht="15.75" customHeight="1">
      <c r="A734" s="111"/>
      <c r="B734" s="112"/>
      <c r="C734" s="112"/>
      <c r="D734" s="112"/>
      <c r="E734" s="112"/>
      <c r="F734" s="112"/>
    </row>
    <row r="735" ht="15.75" customHeight="1">
      <c r="A735" s="111"/>
      <c r="B735" s="112"/>
      <c r="C735" s="112"/>
      <c r="D735" s="112"/>
      <c r="E735" s="112"/>
      <c r="F735" s="112"/>
    </row>
    <row r="736" ht="15.75" customHeight="1">
      <c r="A736" s="111"/>
      <c r="B736" s="112"/>
      <c r="C736" s="112"/>
      <c r="D736" s="112"/>
      <c r="E736" s="112"/>
      <c r="F736" s="112"/>
    </row>
    <row r="737" ht="15.75" customHeight="1">
      <c r="A737" s="111"/>
      <c r="B737" s="112"/>
      <c r="C737" s="112"/>
      <c r="D737" s="112"/>
      <c r="E737" s="112"/>
      <c r="F737" s="112"/>
    </row>
    <row r="738" ht="15.75" customHeight="1">
      <c r="A738" s="111"/>
      <c r="B738" s="112"/>
      <c r="C738" s="112"/>
      <c r="D738" s="112"/>
      <c r="E738" s="112"/>
      <c r="F738" s="112"/>
    </row>
    <row r="739" ht="15.75" customHeight="1">
      <c r="A739" s="111"/>
      <c r="B739" s="112"/>
      <c r="C739" s="112"/>
      <c r="D739" s="112"/>
      <c r="E739" s="112"/>
      <c r="F739" s="112"/>
    </row>
    <row r="740" ht="15.75" customHeight="1">
      <c r="A740" s="111"/>
      <c r="B740" s="112"/>
      <c r="C740" s="112"/>
      <c r="D740" s="112"/>
      <c r="E740" s="112"/>
      <c r="F740" s="112"/>
    </row>
    <row r="741" ht="15.75" customHeight="1">
      <c r="A741" s="111"/>
      <c r="B741" s="112"/>
      <c r="C741" s="112"/>
      <c r="D741" s="112"/>
      <c r="E741" s="112"/>
      <c r="F741" s="112"/>
    </row>
    <row r="742" ht="15.75" customHeight="1">
      <c r="A742" s="111"/>
      <c r="B742" s="112"/>
      <c r="C742" s="112"/>
      <c r="D742" s="112"/>
      <c r="E742" s="112"/>
      <c r="F742" s="112"/>
    </row>
    <row r="743" ht="15.75" customHeight="1">
      <c r="A743" s="111"/>
      <c r="B743" s="112"/>
      <c r="C743" s="112"/>
      <c r="D743" s="112"/>
      <c r="E743" s="112"/>
      <c r="F743" s="112"/>
    </row>
    <row r="744" ht="15.75" customHeight="1">
      <c r="A744" s="111"/>
      <c r="B744" s="112"/>
      <c r="C744" s="112"/>
      <c r="D744" s="112"/>
      <c r="E744" s="112"/>
      <c r="F744" s="112"/>
    </row>
    <row r="745" ht="15.75" customHeight="1">
      <c r="A745" s="111"/>
      <c r="B745" s="112"/>
      <c r="C745" s="112"/>
      <c r="D745" s="112"/>
      <c r="E745" s="112"/>
      <c r="F745" s="112"/>
    </row>
    <row r="746" ht="15.75" customHeight="1">
      <c r="A746" s="111"/>
      <c r="B746" s="112"/>
      <c r="C746" s="112"/>
      <c r="D746" s="112"/>
      <c r="E746" s="112"/>
      <c r="F746" s="112"/>
    </row>
    <row r="747" ht="15.75" customHeight="1">
      <c r="A747" s="111"/>
      <c r="B747" s="112"/>
      <c r="C747" s="112"/>
      <c r="D747" s="112"/>
      <c r="E747" s="112"/>
      <c r="F747" s="112"/>
    </row>
    <row r="748" ht="15.75" customHeight="1">
      <c r="A748" s="111"/>
      <c r="B748" s="112"/>
      <c r="C748" s="112"/>
      <c r="D748" s="112"/>
      <c r="E748" s="112"/>
      <c r="F748" s="112"/>
    </row>
    <row r="749" ht="15.75" customHeight="1">
      <c r="A749" s="111"/>
      <c r="B749" s="112"/>
      <c r="C749" s="112"/>
      <c r="D749" s="112"/>
      <c r="E749" s="112"/>
      <c r="F749" s="112"/>
    </row>
    <row r="750" ht="15.75" customHeight="1">
      <c r="A750" s="111"/>
      <c r="B750" s="112"/>
      <c r="C750" s="112"/>
      <c r="D750" s="112"/>
      <c r="E750" s="112"/>
      <c r="F750" s="112"/>
    </row>
    <row r="751" ht="15.75" customHeight="1">
      <c r="A751" s="111"/>
      <c r="B751" s="112"/>
      <c r="C751" s="112"/>
      <c r="D751" s="112"/>
      <c r="E751" s="112"/>
      <c r="F751" s="112"/>
    </row>
    <row r="752" ht="15.75" customHeight="1">
      <c r="A752" s="111"/>
      <c r="B752" s="112"/>
      <c r="C752" s="112"/>
      <c r="D752" s="112"/>
      <c r="E752" s="112"/>
      <c r="F752" s="112"/>
    </row>
    <row r="753" ht="15.75" customHeight="1">
      <c r="A753" s="111"/>
      <c r="B753" s="112"/>
      <c r="C753" s="112"/>
      <c r="D753" s="112"/>
      <c r="E753" s="112"/>
      <c r="F753" s="112"/>
    </row>
    <row r="754" ht="15.75" customHeight="1">
      <c r="A754" s="111"/>
      <c r="B754" s="112"/>
      <c r="C754" s="112"/>
      <c r="D754" s="112"/>
      <c r="E754" s="112"/>
      <c r="F754" s="112"/>
    </row>
    <row r="755" ht="15.75" customHeight="1">
      <c r="A755" s="111"/>
      <c r="B755" s="112"/>
      <c r="C755" s="112"/>
      <c r="D755" s="112"/>
      <c r="E755" s="112"/>
      <c r="F755" s="112"/>
    </row>
    <row r="756" ht="15.75" customHeight="1">
      <c r="A756" s="111"/>
      <c r="B756" s="112"/>
      <c r="C756" s="112"/>
      <c r="D756" s="112"/>
      <c r="E756" s="112"/>
      <c r="F756" s="112"/>
    </row>
    <row r="757" ht="15.75" customHeight="1">
      <c r="A757" s="111"/>
      <c r="B757" s="112"/>
      <c r="C757" s="112"/>
      <c r="D757" s="112"/>
      <c r="E757" s="112"/>
      <c r="F757" s="112"/>
    </row>
    <row r="758" ht="15.75" customHeight="1">
      <c r="A758" s="111"/>
      <c r="B758" s="112"/>
      <c r="C758" s="112"/>
      <c r="D758" s="112"/>
      <c r="E758" s="112"/>
      <c r="F758" s="112"/>
    </row>
    <row r="759" ht="15.75" customHeight="1">
      <c r="A759" s="111"/>
      <c r="B759" s="112"/>
      <c r="C759" s="112"/>
      <c r="D759" s="112"/>
      <c r="E759" s="112"/>
      <c r="F759" s="112"/>
    </row>
    <row r="760" ht="15.75" customHeight="1">
      <c r="A760" s="111"/>
      <c r="B760" s="112"/>
      <c r="C760" s="112"/>
      <c r="D760" s="112"/>
      <c r="E760" s="112"/>
      <c r="F760" s="112"/>
    </row>
    <row r="761" ht="15.75" customHeight="1">
      <c r="A761" s="111"/>
      <c r="B761" s="112"/>
      <c r="C761" s="112"/>
      <c r="D761" s="112"/>
      <c r="E761" s="112"/>
      <c r="F761" s="112"/>
    </row>
    <row r="762" ht="15.75" customHeight="1">
      <c r="A762" s="111"/>
      <c r="B762" s="112"/>
      <c r="C762" s="112"/>
      <c r="D762" s="112"/>
      <c r="E762" s="112"/>
      <c r="F762" s="112"/>
    </row>
    <row r="763" ht="15.75" customHeight="1">
      <c r="A763" s="111"/>
      <c r="B763" s="112"/>
      <c r="C763" s="112"/>
      <c r="D763" s="112"/>
      <c r="E763" s="112"/>
      <c r="F763" s="112"/>
    </row>
    <row r="764" ht="15.75" customHeight="1">
      <c r="A764" s="111"/>
      <c r="B764" s="112"/>
      <c r="C764" s="112"/>
      <c r="D764" s="112"/>
      <c r="E764" s="112"/>
      <c r="F764" s="112"/>
    </row>
    <row r="765" ht="15.75" customHeight="1">
      <c r="A765" s="111"/>
      <c r="B765" s="112"/>
      <c r="C765" s="112"/>
      <c r="D765" s="112"/>
      <c r="E765" s="112"/>
      <c r="F765" s="112"/>
    </row>
    <row r="766" ht="15.75" customHeight="1">
      <c r="A766" s="111"/>
      <c r="B766" s="112"/>
      <c r="C766" s="112"/>
      <c r="D766" s="112"/>
      <c r="E766" s="112"/>
      <c r="F766" s="112"/>
    </row>
    <row r="767" ht="15.75" customHeight="1">
      <c r="A767" s="111"/>
      <c r="B767" s="112"/>
      <c r="C767" s="112"/>
      <c r="D767" s="112"/>
      <c r="E767" s="112"/>
      <c r="F767" s="112"/>
    </row>
    <row r="768" ht="15.75" customHeight="1">
      <c r="A768" s="111"/>
      <c r="B768" s="112"/>
      <c r="C768" s="112"/>
      <c r="D768" s="112"/>
      <c r="E768" s="112"/>
      <c r="F768" s="112"/>
    </row>
    <row r="769" ht="15.75" customHeight="1">
      <c r="A769" s="111"/>
      <c r="B769" s="112"/>
      <c r="C769" s="112"/>
      <c r="D769" s="112"/>
      <c r="E769" s="112"/>
      <c r="F769" s="112"/>
    </row>
    <row r="770" ht="15.75" customHeight="1">
      <c r="A770" s="111"/>
      <c r="B770" s="112"/>
      <c r="C770" s="112"/>
      <c r="D770" s="112"/>
      <c r="E770" s="112"/>
      <c r="F770" s="112"/>
    </row>
    <row r="771" ht="15.75" customHeight="1">
      <c r="A771" s="111"/>
      <c r="B771" s="112"/>
      <c r="C771" s="112"/>
      <c r="D771" s="112"/>
      <c r="E771" s="112"/>
      <c r="F771" s="112"/>
    </row>
    <row r="772" ht="15.75" customHeight="1">
      <c r="A772" s="111"/>
      <c r="B772" s="112"/>
      <c r="C772" s="112"/>
      <c r="D772" s="112"/>
      <c r="E772" s="112"/>
      <c r="F772" s="112"/>
    </row>
    <row r="773" ht="15.75" customHeight="1">
      <c r="A773" s="111"/>
      <c r="B773" s="112"/>
      <c r="C773" s="112"/>
      <c r="D773" s="112"/>
      <c r="E773" s="112"/>
      <c r="F773" s="112"/>
    </row>
    <row r="774" ht="15.75" customHeight="1">
      <c r="A774" s="111"/>
      <c r="B774" s="112"/>
      <c r="C774" s="112"/>
      <c r="D774" s="112"/>
      <c r="E774" s="112"/>
      <c r="F774" s="112"/>
    </row>
    <row r="775" ht="15.75" customHeight="1">
      <c r="A775" s="111"/>
      <c r="B775" s="112"/>
      <c r="C775" s="112"/>
      <c r="D775" s="112"/>
      <c r="E775" s="112"/>
      <c r="F775" s="112"/>
    </row>
    <row r="776" ht="15.75" customHeight="1">
      <c r="A776" s="111"/>
      <c r="B776" s="112"/>
      <c r="C776" s="112"/>
      <c r="D776" s="112"/>
      <c r="E776" s="112"/>
      <c r="F776" s="112"/>
    </row>
    <row r="777" ht="15.75" customHeight="1">
      <c r="A777" s="111"/>
      <c r="B777" s="112"/>
      <c r="C777" s="112"/>
      <c r="D777" s="112"/>
      <c r="E777" s="112"/>
      <c r="F777" s="112"/>
    </row>
    <row r="778" ht="15.75" customHeight="1">
      <c r="A778" s="111"/>
      <c r="B778" s="112"/>
      <c r="C778" s="112"/>
      <c r="D778" s="112"/>
      <c r="E778" s="112"/>
      <c r="F778" s="112"/>
    </row>
    <row r="779" ht="15.75" customHeight="1">
      <c r="A779" s="111"/>
      <c r="B779" s="112"/>
      <c r="C779" s="112"/>
      <c r="D779" s="112"/>
      <c r="E779" s="112"/>
      <c r="F779" s="112"/>
    </row>
    <row r="780" ht="15.75" customHeight="1">
      <c r="A780" s="111"/>
      <c r="B780" s="112"/>
      <c r="C780" s="112"/>
      <c r="D780" s="112"/>
      <c r="E780" s="112"/>
      <c r="F780" s="112"/>
    </row>
    <row r="781" ht="15.75" customHeight="1">
      <c r="A781" s="111"/>
      <c r="B781" s="112"/>
      <c r="C781" s="112"/>
      <c r="D781" s="112"/>
      <c r="E781" s="112"/>
      <c r="F781" s="112"/>
    </row>
    <row r="782" ht="15.75" customHeight="1">
      <c r="A782" s="111"/>
      <c r="B782" s="112"/>
      <c r="C782" s="112"/>
      <c r="D782" s="112"/>
      <c r="E782" s="112"/>
      <c r="F782" s="112"/>
    </row>
    <row r="783" ht="15.75" customHeight="1">
      <c r="A783" s="111"/>
      <c r="B783" s="112"/>
      <c r="C783" s="112"/>
      <c r="D783" s="112"/>
      <c r="E783" s="112"/>
      <c r="F783" s="112"/>
    </row>
    <row r="784" ht="15.75" customHeight="1">
      <c r="A784" s="111"/>
      <c r="B784" s="112"/>
      <c r="C784" s="112"/>
      <c r="D784" s="112"/>
      <c r="E784" s="112"/>
      <c r="F784" s="112"/>
    </row>
    <row r="785" ht="15.75" customHeight="1">
      <c r="A785" s="111"/>
      <c r="B785" s="112"/>
      <c r="C785" s="112"/>
      <c r="D785" s="112"/>
      <c r="E785" s="112"/>
      <c r="F785" s="112"/>
    </row>
    <row r="786" ht="15.75" customHeight="1">
      <c r="A786" s="111"/>
      <c r="B786" s="112"/>
      <c r="C786" s="112"/>
      <c r="D786" s="112"/>
      <c r="E786" s="112"/>
      <c r="F786" s="112"/>
    </row>
    <row r="787" ht="15.75" customHeight="1">
      <c r="A787" s="111"/>
      <c r="B787" s="112"/>
      <c r="C787" s="112"/>
      <c r="D787" s="112"/>
      <c r="E787" s="112"/>
      <c r="F787" s="112"/>
    </row>
    <row r="788" ht="15.75" customHeight="1">
      <c r="A788" s="111"/>
      <c r="B788" s="112"/>
      <c r="C788" s="112"/>
      <c r="D788" s="112"/>
      <c r="E788" s="112"/>
      <c r="F788" s="112"/>
    </row>
    <row r="789" ht="15.75" customHeight="1">
      <c r="A789" s="111"/>
      <c r="B789" s="112"/>
      <c r="C789" s="112"/>
      <c r="D789" s="112"/>
      <c r="E789" s="112"/>
      <c r="F789" s="112"/>
    </row>
    <row r="790" ht="15.75" customHeight="1">
      <c r="A790" s="111"/>
      <c r="B790" s="112"/>
      <c r="C790" s="112"/>
      <c r="D790" s="112"/>
      <c r="E790" s="112"/>
      <c r="F790" s="112"/>
    </row>
    <row r="791" ht="15.75" customHeight="1">
      <c r="A791" s="111"/>
      <c r="B791" s="112"/>
      <c r="C791" s="112"/>
      <c r="D791" s="112"/>
      <c r="E791" s="112"/>
      <c r="F791" s="112"/>
    </row>
    <row r="792" ht="15.75" customHeight="1">
      <c r="A792" s="111"/>
      <c r="B792" s="112"/>
      <c r="C792" s="112"/>
      <c r="D792" s="112"/>
      <c r="E792" s="112"/>
      <c r="F792" s="112"/>
    </row>
    <row r="793" ht="15.75" customHeight="1">
      <c r="A793" s="111"/>
      <c r="B793" s="112"/>
      <c r="C793" s="112"/>
      <c r="D793" s="112"/>
      <c r="E793" s="112"/>
      <c r="F793" s="112"/>
    </row>
    <row r="794" ht="15.75" customHeight="1">
      <c r="A794" s="111"/>
      <c r="B794" s="112"/>
      <c r="C794" s="112"/>
      <c r="D794" s="112"/>
      <c r="E794" s="112"/>
      <c r="F794" s="112"/>
    </row>
    <row r="795" ht="15.75" customHeight="1">
      <c r="A795" s="111"/>
      <c r="B795" s="112"/>
      <c r="C795" s="112"/>
      <c r="D795" s="112"/>
      <c r="E795" s="112"/>
      <c r="F795" s="112"/>
    </row>
    <row r="796" ht="15.75" customHeight="1">
      <c r="A796" s="111"/>
      <c r="B796" s="112"/>
      <c r="C796" s="112"/>
      <c r="D796" s="112"/>
      <c r="E796" s="112"/>
      <c r="F796" s="112"/>
    </row>
    <row r="797" ht="15.75" customHeight="1">
      <c r="A797" s="111"/>
      <c r="B797" s="112"/>
      <c r="C797" s="112"/>
      <c r="D797" s="112"/>
      <c r="E797" s="112"/>
      <c r="F797" s="112"/>
    </row>
    <row r="798" ht="15.75" customHeight="1">
      <c r="A798" s="111"/>
      <c r="B798" s="112"/>
      <c r="C798" s="112"/>
      <c r="D798" s="112"/>
      <c r="E798" s="112"/>
      <c r="F798" s="112"/>
    </row>
    <row r="799" ht="15.75" customHeight="1">
      <c r="A799" s="111"/>
      <c r="B799" s="112"/>
      <c r="C799" s="112"/>
      <c r="D799" s="112"/>
      <c r="E799" s="112"/>
      <c r="F799" s="112"/>
    </row>
    <row r="800" ht="15.75" customHeight="1">
      <c r="A800" s="111"/>
      <c r="B800" s="112"/>
      <c r="C800" s="112"/>
      <c r="D800" s="112"/>
      <c r="E800" s="112"/>
      <c r="F800" s="112"/>
    </row>
    <row r="801" ht="15.75" customHeight="1">
      <c r="A801" s="111"/>
      <c r="B801" s="112"/>
      <c r="C801" s="112"/>
      <c r="D801" s="112"/>
      <c r="E801" s="112"/>
      <c r="F801" s="112"/>
    </row>
    <row r="802" ht="15.75" customHeight="1">
      <c r="A802" s="111"/>
      <c r="B802" s="112"/>
      <c r="C802" s="112"/>
      <c r="D802" s="112"/>
      <c r="E802" s="112"/>
      <c r="F802" s="112"/>
    </row>
    <row r="803" ht="15.75" customHeight="1">
      <c r="A803" s="111"/>
      <c r="B803" s="112"/>
      <c r="C803" s="112"/>
      <c r="D803" s="112"/>
      <c r="E803" s="112"/>
      <c r="F803" s="112"/>
    </row>
    <row r="804" ht="15.75" customHeight="1">
      <c r="A804" s="111"/>
      <c r="B804" s="112"/>
      <c r="C804" s="112"/>
      <c r="D804" s="112"/>
      <c r="E804" s="112"/>
      <c r="F804" s="112"/>
    </row>
    <row r="805" ht="15.75" customHeight="1">
      <c r="A805" s="111"/>
      <c r="B805" s="112"/>
      <c r="C805" s="112"/>
      <c r="D805" s="112"/>
      <c r="E805" s="112"/>
      <c r="F805" s="112"/>
    </row>
    <row r="806" ht="15.75" customHeight="1">
      <c r="A806" s="111"/>
      <c r="B806" s="112"/>
      <c r="C806" s="112"/>
      <c r="D806" s="112"/>
      <c r="E806" s="112"/>
      <c r="F806" s="112"/>
    </row>
    <row r="807" ht="15.75" customHeight="1">
      <c r="A807" s="111"/>
      <c r="B807" s="112"/>
      <c r="C807" s="112"/>
      <c r="D807" s="112"/>
      <c r="E807" s="112"/>
      <c r="F807" s="112"/>
    </row>
    <row r="808" ht="15.75" customHeight="1">
      <c r="A808" s="111"/>
      <c r="B808" s="112"/>
      <c r="C808" s="112"/>
      <c r="D808" s="112"/>
      <c r="E808" s="112"/>
      <c r="F808" s="112"/>
    </row>
    <row r="809" ht="15.75" customHeight="1">
      <c r="A809" s="111"/>
      <c r="B809" s="112"/>
      <c r="C809" s="112"/>
      <c r="D809" s="112"/>
      <c r="E809" s="112"/>
      <c r="F809" s="112"/>
    </row>
    <row r="810" ht="15.75" customHeight="1">
      <c r="A810" s="111"/>
      <c r="B810" s="112"/>
      <c r="C810" s="112"/>
      <c r="D810" s="112"/>
      <c r="E810" s="112"/>
      <c r="F810" s="112"/>
    </row>
    <row r="811" ht="15.75" customHeight="1">
      <c r="A811" s="111"/>
      <c r="B811" s="112"/>
      <c r="C811" s="112"/>
      <c r="D811" s="112"/>
      <c r="E811" s="112"/>
      <c r="F811" s="112"/>
    </row>
    <row r="812" ht="15.75" customHeight="1">
      <c r="A812" s="111"/>
      <c r="B812" s="112"/>
      <c r="C812" s="112"/>
      <c r="D812" s="112"/>
      <c r="E812" s="112"/>
      <c r="F812" s="112"/>
    </row>
    <row r="813" ht="15.75" customHeight="1">
      <c r="A813" s="111"/>
      <c r="B813" s="112"/>
      <c r="C813" s="112"/>
      <c r="D813" s="112"/>
      <c r="E813" s="112"/>
      <c r="F813" s="112"/>
    </row>
    <row r="814" ht="15.75" customHeight="1">
      <c r="A814" s="111"/>
      <c r="B814" s="112"/>
      <c r="C814" s="112"/>
      <c r="D814" s="112"/>
      <c r="E814" s="112"/>
      <c r="F814" s="112"/>
    </row>
    <row r="815" ht="15.75" customHeight="1">
      <c r="A815" s="111"/>
      <c r="B815" s="112"/>
      <c r="C815" s="112"/>
      <c r="D815" s="112"/>
      <c r="E815" s="112"/>
      <c r="F815" s="112"/>
    </row>
    <row r="816" ht="15.75" customHeight="1">
      <c r="A816" s="111"/>
      <c r="B816" s="112"/>
      <c r="C816" s="112"/>
      <c r="D816" s="112"/>
      <c r="E816" s="112"/>
      <c r="F816" s="112"/>
    </row>
    <row r="817" ht="15.75" customHeight="1">
      <c r="A817" s="111"/>
      <c r="B817" s="112"/>
      <c r="C817" s="112"/>
      <c r="D817" s="112"/>
      <c r="E817" s="112"/>
      <c r="F817" s="112"/>
    </row>
    <row r="818" ht="15.75" customHeight="1">
      <c r="A818" s="111"/>
      <c r="B818" s="112"/>
      <c r="C818" s="112"/>
      <c r="D818" s="112"/>
      <c r="E818" s="112"/>
      <c r="F818" s="112"/>
    </row>
    <row r="819" ht="15.75" customHeight="1">
      <c r="A819" s="111"/>
      <c r="B819" s="112"/>
      <c r="C819" s="112"/>
      <c r="D819" s="112"/>
      <c r="E819" s="112"/>
      <c r="F819" s="112"/>
    </row>
    <row r="820" ht="15.75" customHeight="1">
      <c r="A820" s="111"/>
      <c r="B820" s="112"/>
      <c r="C820" s="112"/>
      <c r="D820" s="112"/>
      <c r="E820" s="112"/>
      <c r="F820" s="112"/>
    </row>
    <row r="821" ht="15.75" customHeight="1">
      <c r="A821" s="111"/>
      <c r="B821" s="112"/>
      <c r="C821" s="112"/>
      <c r="D821" s="112"/>
      <c r="E821" s="112"/>
      <c r="F821" s="112"/>
    </row>
    <row r="822" ht="15.75" customHeight="1">
      <c r="A822" s="111"/>
      <c r="B822" s="112"/>
      <c r="C822" s="112"/>
      <c r="D822" s="112"/>
      <c r="E822" s="112"/>
      <c r="F822" s="112"/>
    </row>
    <row r="823" ht="15.75" customHeight="1">
      <c r="A823" s="111"/>
      <c r="B823" s="112"/>
      <c r="C823" s="112"/>
      <c r="D823" s="112"/>
      <c r="E823" s="112"/>
      <c r="F823" s="112"/>
    </row>
    <row r="824" ht="15.75" customHeight="1">
      <c r="A824" s="111"/>
      <c r="B824" s="112"/>
      <c r="C824" s="112"/>
      <c r="D824" s="112"/>
      <c r="E824" s="112"/>
      <c r="F824" s="112"/>
    </row>
    <row r="825" ht="15.75" customHeight="1">
      <c r="A825" s="111"/>
      <c r="B825" s="112"/>
      <c r="C825" s="112"/>
      <c r="D825" s="112"/>
      <c r="E825" s="112"/>
      <c r="F825" s="112"/>
    </row>
    <row r="826" ht="15.75" customHeight="1">
      <c r="A826" s="111"/>
      <c r="B826" s="112"/>
      <c r="C826" s="112"/>
      <c r="D826" s="112"/>
      <c r="E826" s="112"/>
      <c r="F826" s="112"/>
    </row>
    <row r="827" ht="15.75" customHeight="1">
      <c r="A827" s="111"/>
      <c r="B827" s="112"/>
      <c r="C827" s="112"/>
      <c r="D827" s="112"/>
      <c r="E827" s="112"/>
      <c r="F827" s="112"/>
    </row>
    <row r="828" ht="15.75" customHeight="1">
      <c r="A828" s="111"/>
      <c r="B828" s="112"/>
      <c r="C828" s="112"/>
      <c r="D828" s="112"/>
      <c r="E828" s="112"/>
      <c r="F828" s="112"/>
    </row>
    <row r="829" ht="15.75" customHeight="1">
      <c r="A829" s="111"/>
      <c r="B829" s="112"/>
      <c r="C829" s="112"/>
      <c r="D829" s="112"/>
      <c r="E829" s="112"/>
      <c r="F829" s="112"/>
    </row>
    <row r="830" ht="15.75" customHeight="1">
      <c r="A830" s="111"/>
      <c r="B830" s="112"/>
      <c r="C830" s="112"/>
      <c r="D830" s="112"/>
      <c r="E830" s="112"/>
      <c r="F830" s="112"/>
    </row>
    <row r="831" ht="15.75" customHeight="1">
      <c r="A831" s="111"/>
      <c r="B831" s="112"/>
      <c r="C831" s="112"/>
      <c r="D831" s="112"/>
      <c r="E831" s="112"/>
      <c r="F831" s="112"/>
    </row>
    <row r="832" ht="15.75" customHeight="1">
      <c r="A832" s="111"/>
      <c r="B832" s="112"/>
      <c r="C832" s="112"/>
      <c r="D832" s="112"/>
      <c r="E832" s="112"/>
      <c r="F832" s="112"/>
    </row>
    <row r="833" ht="15.75" customHeight="1">
      <c r="A833" s="111"/>
      <c r="B833" s="112"/>
      <c r="C833" s="112"/>
      <c r="D833" s="112"/>
      <c r="E833" s="112"/>
      <c r="F833" s="112"/>
    </row>
    <row r="834" ht="15.75" customHeight="1">
      <c r="A834" s="111"/>
      <c r="B834" s="112"/>
      <c r="C834" s="112"/>
      <c r="D834" s="112"/>
      <c r="E834" s="112"/>
      <c r="F834" s="112"/>
    </row>
    <row r="835" ht="15.75" customHeight="1">
      <c r="A835" s="111"/>
      <c r="B835" s="112"/>
      <c r="C835" s="112"/>
      <c r="D835" s="112"/>
      <c r="E835" s="112"/>
      <c r="F835" s="112"/>
    </row>
    <row r="836" ht="15.75" customHeight="1">
      <c r="A836" s="111"/>
      <c r="B836" s="112"/>
      <c r="C836" s="112"/>
      <c r="D836" s="112"/>
      <c r="E836" s="112"/>
      <c r="F836" s="112"/>
    </row>
    <row r="837" ht="15.75" customHeight="1">
      <c r="A837" s="111"/>
      <c r="B837" s="112"/>
      <c r="C837" s="112"/>
      <c r="D837" s="112"/>
      <c r="E837" s="112"/>
      <c r="F837" s="112"/>
    </row>
    <row r="838" ht="15.75" customHeight="1">
      <c r="A838" s="111"/>
      <c r="B838" s="112"/>
      <c r="C838" s="112"/>
      <c r="D838" s="112"/>
      <c r="E838" s="112"/>
      <c r="F838" s="112"/>
    </row>
    <row r="839" ht="15.75" customHeight="1">
      <c r="A839" s="111"/>
      <c r="B839" s="112"/>
      <c r="C839" s="112"/>
      <c r="D839" s="112"/>
      <c r="E839" s="112"/>
      <c r="F839" s="112"/>
    </row>
    <row r="840" ht="15.75" customHeight="1">
      <c r="A840" s="111"/>
      <c r="B840" s="112"/>
      <c r="C840" s="112"/>
      <c r="D840" s="112"/>
      <c r="E840" s="112"/>
      <c r="F840" s="112"/>
    </row>
    <row r="841" ht="15.75" customHeight="1">
      <c r="A841" s="111"/>
      <c r="B841" s="112"/>
      <c r="C841" s="112"/>
      <c r="D841" s="112"/>
      <c r="E841" s="112"/>
      <c r="F841" s="112"/>
    </row>
    <row r="842" ht="15.75" customHeight="1">
      <c r="A842" s="111"/>
      <c r="B842" s="112"/>
      <c r="C842" s="112"/>
      <c r="D842" s="112"/>
      <c r="E842" s="112"/>
      <c r="F842" s="112"/>
    </row>
    <row r="843" ht="15.75" customHeight="1">
      <c r="A843" s="111"/>
      <c r="B843" s="112"/>
      <c r="C843" s="112"/>
      <c r="D843" s="112"/>
      <c r="E843" s="112"/>
      <c r="F843" s="112"/>
    </row>
    <row r="844" ht="15.75" customHeight="1">
      <c r="A844" s="111"/>
      <c r="B844" s="112"/>
      <c r="C844" s="112"/>
      <c r="D844" s="112"/>
      <c r="E844" s="112"/>
      <c r="F844" s="112"/>
    </row>
    <row r="845" ht="15.75" customHeight="1">
      <c r="A845" s="111"/>
      <c r="B845" s="112"/>
      <c r="C845" s="112"/>
      <c r="D845" s="112"/>
      <c r="E845" s="112"/>
      <c r="F845" s="112"/>
    </row>
    <row r="846" ht="15.75" customHeight="1">
      <c r="A846" s="111"/>
      <c r="B846" s="112"/>
      <c r="C846" s="112"/>
      <c r="D846" s="112"/>
      <c r="E846" s="112"/>
      <c r="F846" s="112"/>
    </row>
    <row r="847" ht="15.75" customHeight="1">
      <c r="A847" s="111"/>
      <c r="B847" s="112"/>
      <c r="C847" s="112"/>
      <c r="D847" s="112"/>
      <c r="E847" s="112"/>
      <c r="F847" s="112"/>
    </row>
    <row r="848" ht="15.75" customHeight="1">
      <c r="A848" s="111"/>
      <c r="B848" s="112"/>
      <c r="C848" s="112"/>
      <c r="D848" s="112"/>
      <c r="E848" s="112"/>
      <c r="F848" s="112"/>
    </row>
    <row r="849" ht="15.75" customHeight="1">
      <c r="A849" s="111"/>
      <c r="B849" s="112"/>
      <c r="C849" s="112"/>
      <c r="D849" s="112"/>
      <c r="E849" s="112"/>
      <c r="F849" s="112"/>
    </row>
    <row r="850" ht="15.75" customHeight="1">
      <c r="A850" s="111"/>
      <c r="B850" s="112"/>
      <c r="C850" s="112"/>
      <c r="D850" s="112"/>
      <c r="E850" s="112"/>
      <c r="F850" s="112"/>
    </row>
    <row r="851" ht="15.75" customHeight="1">
      <c r="A851" s="111"/>
      <c r="B851" s="112"/>
      <c r="C851" s="112"/>
      <c r="D851" s="112"/>
      <c r="E851" s="112"/>
      <c r="F851" s="112"/>
    </row>
    <row r="852" ht="15.75" customHeight="1">
      <c r="A852" s="111"/>
      <c r="B852" s="112"/>
      <c r="C852" s="112"/>
      <c r="D852" s="112"/>
      <c r="E852" s="112"/>
      <c r="F852" s="112"/>
    </row>
    <row r="853" ht="15.75" customHeight="1">
      <c r="A853" s="111"/>
      <c r="B853" s="112"/>
      <c r="C853" s="112"/>
      <c r="D853" s="112"/>
      <c r="E853" s="112"/>
      <c r="F853" s="112"/>
    </row>
    <row r="854" ht="15.75" customHeight="1">
      <c r="A854" s="111"/>
      <c r="B854" s="112"/>
      <c r="C854" s="112"/>
      <c r="D854" s="112"/>
      <c r="E854" s="112"/>
      <c r="F854" s="112"/>
    </row>
    <row r="855" ht="15.75" customHeight="1">
      <c r="A855" s="111"/>
      <c r="B855" s="112"/>
      <c r="C855" s="112"/>
      <c r="D855" s="112"/>
      <c r="E855" s="112"/>
      <c r="F855" s="112"/>
    </row>
    <row r="856" ht="15.75" customHeight="1">
      <c r="A856" s="111"/>
      <c r="B856" s="112"/>
      <c r="C856" s="112"/>
      <c r="D856" s="112"/>
      <c r="E856" s="112"/>
      <c r="F856" s="112"/>
    </row>
    <row r="857" ht="15.75" customHeight="1">
      <c r="A857" s="111"/>
      <c r="B857" s="112"/>
      <c r="C857" s="112"/>
      <c r="D857" s="112"/>
      <c r="E857" s="112"/>
      <c r="F857" s="112"/>
    </row>
    <row r="858" ht="15.75" customHeight="1">
      <c r="A858" s="111"/>
      <c r="B858" s="112"/>
      <c r="C858" s="112"/>
      <c r="D858" s="112"/>
      <c r="E858" s="112"/>
      <c r="F858" s="112"/>
    </row>
    <row r="859" ht="15.75" customHeight="1">
      <c r="A859" s="111"/>
      <c r="B859" s="112"/>
      <c r="C859" s="112"/>
      <c r="D859" s="112"/>
      <c r="E859" s="112"/>
      <c r="F859" s="112"/>
    </row>
    <row r="860" ht="15.75" customHeight="1">
      <c r="A860" s="111"/>
      <c r="B860" s="112"/>
      <c r="C860" s="112"/>
      <c r="D860" s="112"/>
      <c r="E860" s="112"/>
      <c r="F860" s="112"/>
    </row>
    <row r="861" ht="15.75" customHeight="1">
      <c r="A861" s="111"/>
      <c r="B861" s="112"/>
      <c r="C861" s="112"/>
      <c r="D861" s="112"/>
      <c r="E861" s="112"/>
      <c r="F861" s="112"/>
    </row>
    <row r="862" ht="15.75" customHeight="1">
      <c r="A862" s="111"/>
      <c r="B862" s="112"/>
      <c r="C862" s="112"/>
      <c r="D862" s="112"/>
      <c r="E862" s="112"/>
      <c r="F862" s="112"/>
    </row>
    <row r="863" ht="15.75" customHeight="1">
      <c r="A863" s="111"/>
      <c r="B863" s="112"/>
      <c r="C863" s="112"/>
      <c r="D863" s="112"/>
      <c r="E863" s="112"/>
      <c r="F863" s="112"/>
    </row>
    <row r="864" ht="15.75" customHeight="1">
      <c r="A864" s="111"/>
      <c r="B864" s="112"/>
      <c r="C864" s="112"/>
      <c r="D864" s="112"/>
      <c r="E864" s="112"/>
      <c r="F864" s="112"/>
    </row>
    <row r="865" ht="15.75" customHeight="1">
      <c r="A865" s="111"/>
      <c r="B865" s="112"/>
      <c r="C865" s="112"/>
      <c r="D865" s="112"/>
      <c r="E865" s="112"/>
      <c r="F865" s="112"/>
    </row>
    <row r="866" ht="15.75" customHeight="1">
      <c r="A866" s="111"/>
      <c r="B866" s="112"/>
      <c r="C866" s="112"/>
      <c r="D866" s="112"/>
      <c r="E866" s="112"/>
      <c r="F866" s="112"/>
    </row>
    <row r="867" ht="15.75" customHeight="1">
      <c r="A867" s="111"/>
      <c r="B867" s="112"/>
      <c r="C867" s="112"/>
      <c r="D867" s="112"/>
      <c r="E867" s="112"/>
      <c r="F867" s="112"/>
    </row>
    <row r="868" ht="15.75" customHeight="1">
      <c r="A868" s="111"/>
      <c r="B868" s="112"/>
      <c r="C868" s="112"/>
      <c r="D868" s="112"/>
      <c r="E868" s="112"/>
      <c r="F868" s="112"/>
    </row>
    <row r="869" ht="15.75" customHeight="1">
      <c r="A869" s="111"/>
      <c r="B869" s="112"/>
      <c r="C869" s="112"/>
      <c r="D869" s="112"/>
      <c r="E869" s="112"/>
      <c r="F869" s="112"/>
    </row>
    <row r="870" ht="15.75" customHeight="1">
      <c r="A870" s="111"/>
      <c r="B870" s="112"/>
      <c r="C870" s="112"/>
      <c r="D870" s="112"/>
      <c r="E870" s="112"/>
      <c r="F870" s="112"/>
    </row>
    <row r="871" ht="15.75" customHeight="1">
      <c r="A871" s="111"/>
      <c r="B871" s="112"/>
      <c r="C871" s="112"/>
      <c r="D871" s="112"/>
      <c r="E871" s="112"/>
      <c r="F871" s="112"/>
    </row>
    <row r="872" ht="15.75" customHeight="1">
      <c r="A872" s="111"/>
      <c r="B872" s="112"/>
      <c r="C872" s="112"/>
      <c r="D872" s="112"/>
      <c r="E872" s="112"/>
      <c r="F872" s="112"/>
    </row>
    <row r="873" ht="15.75" customHeight="1">
      <c r="A873" s="111"/>
      <c r="B873" s="112"/>
      <c r="C873" s="112"/>
      <c r="D873" s="112"/>
      <c r="E873" s="112"/>
      <c r="F873" s="112"/>
    </row>
    <row r="874" ht="15.75" customHeight="1">
      <c r="A874" s="111"/>
      <c r="B874" s="112"/>
      <c r="C874" s="112"/>
      <c r="D874" s="112"/>
      <c r="E874" s="112"/>
      <c r="F874" s="112"/>
    </row>
    <row r="875" ht="15.75" customHeight="1">
      <c r="A875" s="111"/>
      <c r="B875" s="112"/>
      <c r="C875" s="112"/>
      <c r="D875" s="112"/>
      <c r="E875" s="112"/>
      <c r="F875" s="112"/>
    </row>
    <row r="876" ht="15.75" customHeight="1">
      <c r="A876" s="111"/>
      <c r="B876" s="112"/>
      <c r="C876" s="112"/>
      <c r="D876" s="112"/>
      <c r="E876" s="112"/>
      <c r="F876" s="112"/>
    </row>
    <row r="877" ht="15.75" customHeight="1">
      <c r="A877" s="111"/>
      <c r="B877" s="112"/>
      <c r="C877" s="112"/>
      <c r="D877" s="112"/>
      <c r="E877" s="112"/>
      <c r="F877" s="112"/>
    </row>
    <row r="878" ht="15.75" customHeight="1">
      <c r="A878" s="111"/>
      <c r="B878" s="112"/>
      <c r="C878" s="112"/>
      <c r="D878" s="112"/>
      <c r="E878" s="112"/>
      <c r="F878" s="112"/>
    </row>
    <row r="879" ht="15.75" customHeight="1">
      <c r="A879" s="111"/>
      <c r="B879" s="112"/>
      <c r="C879" s="112"/>
      <c r="D879" s="112"/>
      <c r="E879" s="112"/>
      <c r="F879" s="112"/>
    </row>
    <row r="880" ht="15.75" customHeight="1">
      <c r="A880" s="111"/>
      <c r="B880" s="112"/>
      <c r="C880" s="112"/>
      <c r="D880" s="112"/>
      <c r="E880" s="112"/>
      <c r="F880" s="112"/>
    </row>
    <row r="881" ht="15.75" customHeight="1">
      <c r="A881" s="111"/>
      <c r="B881" s="112"/>
      <c r="C881" s="112"/>
      <c r="D881" s="112"/>
      <c r="E881" s="112"/>
      <c r="F881" s="112"/>
    </row>
    <row r="882" ht="15.75" customHeight="1">
      <c r="A882" s="111"/>
      <c r="B882" s="112"/>
      <c r="C882" s="112"/>
      <c r="D882" s="112"/>
      <c r="E882" s="112"/>
      <c r="F882" s="112"/>
    </row>
    <row r="883" ht="15.75" customHeight="1">
      <c r="A883" s="111"/>
      <c r="B883" s="112"/>
      <c r="C883" s="112"/>
      <c r="D883" s="112"/>
      <c r="E883" s="112"/>
      <c r="F883" s="112"/>
    </row>
    <row r="884" ht="15.75" customHeight="1">
      <c r="A884" s="111"/>
      <c r="B884" s="112"/>
      <c r="C884" s="112"/>
      <c r="D884" s="112"/>
      <c r="E884" s="112"/>
      <c r="F884" s="112"/>
    </row>
    <row r="885" ht="15.75" customHeight="1">
      <c r="A885" s="111"/>
      <c r="B885" s="112"/>
      <c r="C885" s="112"/>
      <c r="D885" s="112"/>
      <c r="E885" s="112"/>
      <c r="F885" s="112"/>
    </row>
    <row r="886" ht="15.75" customHeight="1">
      <c r="A886" s="111"/>
      <c r="B886" s="112"/>
      <c r="C886" s="112"/>
      <c r="D886" s="112"/>
      <c r="E886" s="112"/>
      <c r="F886" s="112"/>
    </row>
    <row r="887" ht="15.75" customHeight="1">
      <c r="A887" s="111"/>
      <c r="B887" s="112"/>
      <c r="C887" s="112"/>
      <c r="D887" s="112"/>
      <c r="E887" s="112"/>
      <c r="F887" s="112"/>
    </row>
    <row r="888" ht="15.75" customHeight="1">
      <c r="A888" s="111"/>
      <c r="B888" s="112"/>
      <c r="C888" s="112"/>
      <c r="D888" s="112"/>
      <c r="E888" s="112"/>
      <c r="F888" s="112"/>
    </row>
    <row r="889" ht="15.75" customHeight="1">
      <c r="A889" s="111"/>
      <c r="B889" s="112"/>
      <c r="C889" s="112"/>
      <c r="D889" s="112"/>
      <c r="E889" s="112"/>
      <c r="F889" s="112"/>
    </row>
    <row r="890" ht="15.75" customHeight="1">
      <c r="A890" s="111"/>
      <c r="B890" s="112"/>
      <c r="C890" s="112"/>
      <c r="D890" s="112"/>
      <c r="E890" s="112"/>
      <c r="F890" s="112"/>
    </row>
    <row r="891" ht="15.75" customHeight="1">
      <c r="A891" s="111"/>
      <c r="B891" s="112"/>
      <c r="C891" s="112"/>
      <c r="D891" s="112"/>
      <c r="E891" s="112"/>
      <c r="F891" s="112"/>
    </row>
    <row r="892" ht="15.75" customHeight="1">
      <c r="A892" s="111"/>
      <c r="B892" s="112"/>
      <c r="C892" s="112"/>
      <c r="D892" s="112"/>
      <c r="E892" s="112"/>
      <c r="F892" s="112"/>
    </row>
    <row r="893" ht="15.75" customHeight="1">
      <c r="A893" s="111"/>
      <c r="B893" s="112"/>
      <c r="C893" s="112"/>
      <c r="D893" s="112"/>
      <c r="E893" s="112"/>
      <c r="F893" s="112"/>
    </row>
    <row r="894" ht="15.75" customHeight="1">
      <c r="A894" s="111"/>
      <c r="B894" s="112"/>
      <c r="C894" s="112"/>
      <c r="D894" s="112"/>
      <c r="E894" s="112"/>
      <c r="F894" s="112"/>
    </row>
    <row r="895" ht="15.75" customHeight="1">
      <c r="A895" s="111"/>
      <c r="B895" s="112"/>
      <c r="C895" s="112"/>
      <c r="D895" s="112"/>
      <c r="E895" s="112"/>
      <c r="F895" s="112"/>
    </row>
    <row r="896" ht="15.75" customHeight="1">
      <c r="A896" s="111"/>
      <c r="B896" s="112"/>
      <c r="C896" s="112"/>
      <c r="D896" s="112"/>
      <c r="E896" s="112"/>
      <c r="F896" s="112"/>
    </row>
    <row r="897" ht="15.75" customHeight="1">
      <c r="A897" s="111"/>
      <c r="B897" s="112"/>
      <c r="C897" s="112"/>
      <c r="D897" s="112"/>
      <c r="E897" s="112"/>
      <c r="F897" s="112"/>
    </row>
    <row r="898" ht="15.75" customHeight="1">
      <c r="A898" s="111"/>
      <c r="B898" s="112"/>
      <c r="C898" s="112"/>
      <c r="D898" s="112"/>
      <c r="E898" s="112"/>
      <c r="F898" s="112"/>
    </row>
    <row r="899" ht="15.75" customHeight="1">
      <c r="A899" s="111"/>
      <c r="B899" s="112"/>
      <c r="C899" s="112"/>
      <c r="D899" s="112"/>
      <c r="E899" s="112"/>
      <c r="F899" s="112"/>
    </row>
    <row r="900" ht="15.75" customHeight="1">
      <c r="A900" s="111"/>
      <c r="B900" s="112"/>
      <c r="C900" s="112"/>
      <c r="D900" s="112"/>
      <c r="E900" s="112"/>
      <c r="F900" s="112"/>
    </row>
    <row r="901" ht="15.75" customHeight="1">
      <c r="A901" s="111"/>
      <c r="B901" s="112"/>
      <c r="C901" s="112"/>
      <c r="D901" s="112"/>
      <c r="E901" s="112"/>
      <c r="F901" s="112"/>
    </row>
    <row r="902" ht="15.75" customHeight="1">
      <c r="A902" s="111"/>
      <c r="B902" s="112"/>
      <c r="C902" s="112"/>
      <c r="D902" s="112"/>
      <c r="E902" s="112"/>
      <c r="F902" s="112"/>
    </row>
    <row r="903" ht="15.75" customHeight="1">
      <c r="A903" s="111"/>
      <c r="B903" s="112"/>
      <c r="C903" s="112"/>
      <c r="D903" s="112"/>
      <c r="E903" s="112"/>
      <c r="F903" s="112"/>
    </row>
    <row r="904" ht="15.75" customHeight="1">
      <c r="A904" s="111"/>
      <c r="B904" s="112"/>
      <c r="C904" s="112"/>
      <c r="D904" s="112"/>
      <c r="E904" s="112"/>
      <c r="F904" s="112"/>
    </row>
    <row r="905" ht="15.75" customHeight="1">
      <c r="A905" s="111"/>
      <c r="B905" s="112"/>
      <c r="C905" s="112"/>
      <c r="D905" s="112"/>
      <c r="E905" s="112"/>
      <c r="F905" s="112"/>
    </row>
    <row r="906" ht="15.75" customHeight="1">
      <c r="A906" s="111"/>
      <c r="B906" s="112"/>
      <c r="C906" s="112"/>
      <c r="D906" s="112"/>
      <c r="E906" s="112"/>
      <c r="F906" s="112"/>
    </row>
    <row r="907" ht="15.75" customHeight="1">
      <c r="A907" s="111"/>
      <c r="B907" s="112"/>
      <c r="C907" s="112"/>
      <c r="D907" s="112"/>
      <c r="E907" s="112"/>
      <c r="F907" s="112"/>
    </row>
    <row r="908" ht="15.75" customHeight="1">
      <c r="A908" s="111"/>
      <c r="B908" s="112"/>
      <c r="C908" s="112"/>
      <c r="D908" s="112"/>
      <c r="E908" s="112"/>
      <c r="F908" s="112"/>
    </row>
    <row r="909" ht="15.75" customHeight="1">
      <c r="A909" s="111"/>
      <c r="B909" s="112"/>
      <c r="C909" s="112"/>
      <c r="D909" s="112"/>
      <c r="E909" s="112"/>
      <c r="F909" s="112"/>
    </row>
    <row r="910" ht="15.75" customHeight="1">
      <c r="A910" s="111"/>
      <c r="B910" s="112"/>
      <c r="C910" s="112"/>
      <c r="D910" s="112"/>
      <c r="E910" s="112"/>
      <c r="F910" s="112"/>
    </row>
    <row r="911" ht="15.75" customHeight="1">
      <c r="A911" s="111"/>
      <c r="B911" s="112"/>
      <c r="C911" s="112"/>
      <c r="D911" s="112"/>
      <c r="E911" s="112"/>
      <c r="F911" s="112"/>
    </row>
    <row r="912" ht="15.75" customHeight="1">
      <c r="A912" s="111"/>
      <c r="B912" s="112"/>
      <c r="C912" s="112"/>
      <c r="D912" s="112"/>
      <c r="E912" s="112"/>
      <c r="F912" s="112"/>
    </row>
    <row r="913" ht="15.75" customHeight="1">
      <c r="A913" s="111"/>
      <c r="B913" s="112"/>
      <c r="C913" s="112"/>
      <c r="D913" s="112"/>
      <c r="E913" s="112"/>
      <c r="F913" s="112"/>
    </row>
    <row r="914" ht="15.75" customHeight="1">
      <c r="A914" s="111"/>
      <c r="B914" s="112"/>
      <c r="C914" s="112"/>
      <c r="D914" s="112"/>
      <c r="E914" s="112"/>
      <c r="F914" s="112"/>
    </row>
    <row r="915" ht="15.75" customHeight="1">
      <c r="A915" s="111"/>
      <c r="B915" s="112"/>
      <c r="C915" s="112"/>
      <c r="D915" s="112"/>
      <c r="E915" s="112"/>
      <c r="F915" s="112"/>
    </row>
    <row r="916" ht="15.75" customHeight="1">
      <c r="A916" s="111"/>
      <c r="B916" s="112"/>
      <c r="C916" s="112"/>
      <c r="D916" s="112"/>
      <c r="E916" s="112"/>
      <c r="F916" s="112"/>
    </row>
    <row r="917" ht="15.75" customHeight="1">
      <c r="A917" s="111"/>
      <c r="B917" s="112"/>
      <c r="C917" s="112"/>
      <c r="D917" s="112"/>
      <c r="E917" s="112"/>
      <c r="F917" s="112"/>
    </row>
    <row r="918" ht="15.75" customHeight="1">
      <c r="A918" s="111"/>
      <c r="B918" s="112"/>
      <c r="C918" s="112"/>
      <c r="D918" s="112"/>
      <c r="E918" s="112"/>
      <c r="F918" s="112"/>
    </row>
    <row r="919" ht="15.75" customHeight="1">
      <c r="A919" s="111"/>
      <c r="B919" s="112"/>
      <c r="C919" s="112"/>
      <c r="D919" s="112"/>
      <c r="E919" s="112"/>
      <c r="F919" s="112"/>
    </row>
    <row r="920" ht="15.75" customHeight="1">
      <c r="A920" s="111"/>
      <c r="B920" s="112"/>
      <c r="C920" s="112"/>
      <c r="D920" s="112"/>
      <c r="E920" s="112"/>
      <c r="F920" s="112"/>
    </row>
    <row r="921" ht="15.75" customHeight="1">
      <c r="A921" s="111"/>
      <c r="B921" s="112"/>
      <c r="C921" s="112"/>
      <c r="D921" s="112"/>
      <c r="E921" s="112"/>
      <c r="F921" s="112"/>
    </row>
    <row r="922" ht="15.75" customHeight="1">
      <c r="A922" s="111"/>
      <c r="B922" s="112"/>
      <c r="C922" s="112"/>
      <c r="D922" s="112"/>
      <c r="E922" s="112"/>
      <c r="F922" s="112"/>
    </row>
    <row r="923" ht="15.75" customHeight="1">
      <c r="A923" s="111"/>
      <c r="B923" s="112"/>
      <c r="C923" s="112"/>
      <c r="D923" s="112"/>
      <c r="E923" s="112"/>
      <c r="F923" s="112"/>
    </row>
    <row r="924" ht="15.75" customHeight="1">
      <c r="A924" s="111"/>
      <c r="B924" s="112"/>
      <c r="C924" s="112"/>
      <c r="D924" s="112"/>
      <c r="E924" s="112"/>
      <c r="F924" s="112"/>
    </row>
    <row r="925" ht="15.75" customHeight="1">
      <c r="A925" s="111"/>
      <c r="B925" s="112"/>
      <c r="C925" s="112"/>
      <c r="D925" s="112"/>
      <c r="E925" s="112"/>
      <c r="F925" s="112"/>
    </row>
    <row r="926" ht="15.75" customHeight="1">
      <c r="A926" s="111"/>
      <c r="B926" s="112"/>
      <c r="C926" s="112"/>
      <c r="D926" s="112"/>
      <c r="E926" s="112"/>
      <c r="F926" s="112"/>
    </row>
    <row r="927" ht="15.75" customHeight="1">
      <c r="A927" s="111"/>
      <c r="B927" s="112"/>
      <c r="C927" s="112"/>
      <c r="D927" s="112"/>
      <c r="E927" s="112"/>
      <c r="F927" s="112"/>
    </row>
    <row r="928" ht="15.75" customHeight="1">
      <c r="A928" s="111"/>
      <c r="B928" s="112"/>
      <c r="C928" s="112"/>
      <c r="D928" s="112"/>
      <c r="E928" s="112"/>
      <c r="F928" s="112"/>
    </row>
    <row r="929" ht="15.75" customHeight="1">
      <c r="A929" s="111"/>
      <c r="B929" s="112"/>
      <c r="C929" s="112"/>
      <c r="D929" s="112"/>
      <c r="E929" s="112"/>
      <c r="F929" s="112"/>
    </row>
    <row r="930" ht="15.75" customHeight="1">
      <c r="A930" s="111"/>
      <c r="B930" s="112"/>
      <c r="C930" s="112"/>
      <c r="D930" s="112"/>
      <c r="E930" s="112"/>
      <c r="F930" s="112"/>
    </row>
    <row r="931" ht="15.75" customHeight="1">
      <c r="A931" s="111"/>
      <c r="B931" s="112"/>
      <c r="C931" s="112"/>
      <c r="D931" s="112"/>
      <c r="E931" s="112"/>
      <c r="F931" s="112"/>
    </row>
    <row r="932" ht="15.75" customHeight="1">
      <c r="A932" s="111"/>
      <c r="B932" s="112"/>
      <c r="C932" s="112"/>
      <c r="D932" s="112"/>
      <c r="E932" s="112"/>
      <c r="F932" s="112"/>
    </row>
    <row r="933" ht="15.75" customHeight="1">
      <c r="A933" s="111"/>
      <c r="B933" s="112"/>
      <c r="C933" s="112"/>
      <c r="D933" s="112"/>
      <c r="E933" s="112"/>
      <c r="F933" s="112"/>
    </row>
    <row r="934" ht="15.75" customHeight="1">
      <c r="A934" s="111"/>
      <c r="B934" s="112"/>
      <c r="C934" s="112"/>
      <c r="D934" s="112"/>
      <c r="E934" s="112"/>
      <c r="F934" s="112"/>
    </row>
    <row r="935" ht="15.75" customHeight="1">
      <c r="A935" s="111"/>
      <c r="B935" s="112"/>
      <c r="C935" s="112"/>
      <c r="D935" s="112"/>
      <c r="E935" s="112"/>
      <c r="F935" s="112"/>
    </row>
    <row r="936" ht="15.75" customHeight="1">
      <c r="A936" s="111"/>
      <c r="B936" s="112"/>
      <c r="C936" s="112"/>
      <c r="D936" s="112"/>
      <c r="E936" s="112"/>
      <c r="F936" s="112"/>
    </row>
    <row r="937" ht="15.75" customHeight="1">
      <c r="A937" s="111"/>
      <c r="B937" s="112"/>
      <c r="C937" s="112"/>
      <c r="D937" s="112"/>
      <c r="E937" s="112"/>
      <c r="F937" s="112"/>
    </row>
    <row r="938" ht="15.75" customHeight="1">
      <c r="A938" s="111"/>
      <c r="B938" s="112"/>
      <c r="C938" s="112"/>
      <c r="D938" s="112"/>
      <c r="E938" s="112"/>
      <c r="F938" s="112"/>
    </row>
    <row r="939" ht="15.75" customHeight="1">
      <c r="A939" s="111"/>
      <c r="B939" s="112"/>
      <c r="C939" s="112"/>
      <c r="D939" s="112"/>
      <c r="E939" s="112"/>
      <c r="F939" s="112"/>
    </row>
    <row r="940" ht="15.75" customHeight="1">
      <c r="A940" s="111"/>
      <c r="B940" s="112"/>
      <c r="C940" s="112"/>
      <c r="D940" s="112"/>
      <c r="E940" s="112"/>
      <c r="F940" s="112"/>
    </row>
    <row r="941" ht="15.75" customHeight="1">
      <c r="A941" s="111"/>
      <c r="B941" s="112"/>
      <c r="C941" s="112"/>
      <c r="D941" s="112"/>
      <c r="E941" s="112"/>
      <c r="F941" s="112"/>
    </row>
    <row r="942" ht="15.75" customHeight="1">
      <c r="A942" s="111"/>
      <c r="B942" s="112"/>
      <c r="C942" s="112"/>
      <c r="D942" s="112"/>
      <c r="E942" s="112"/>
      <c r="F942" s="112"/>
    </row>
    <row r="943" ht="15.75" customHeight="1">
      <c r="A943" s="111"/>
      <c r="B943" s="112"/>
      <c r="C943" s="112"/>
      <c r="D943" s="112"/>
      <c r="E943" s="112"/>
      <c r="F943" s="112"/>
    </row>
    <row r="944" ht="15.75" customHeight="1">
      <c r="A944" s="111"/>
      <c r="B944" s="112"/>
      <c r="C944" s="112"/>
      <c r="D944" s="112"/>
      <c r="E944" s="112"/>
      <c r="F944" s="112"/>
    </row>
    <row r="945" ht="15.75" customHeight="1">
      <c r="A945" s="111"/>
      <c r="B945" s="112"/>
      <c r="C945" s="112"/>
      <c r="D945" s="112"/>
      <c r="E945" s="112"/>
      <c r="F945" s="112"/>
    </row>
    <row r="946" ht="15.75" customHeight="1">
      <c r="A946" s="111"/>
      <c r="B946" s="112"/>
      <c r="C946" s="112"/>
      <c r="D946" s="112"/>
      <c r="E946" s="112"/>
      <c r="F946" s="112"/>
    </row>
    <row r="947" ht="15.75" customHeight="1">
      <c r="A947" s="111"/>
      <c r="B947" s="112"/>
      <c r="C947" s="112"/>
      <c r="D947" s="112"/>
      <c r="E947" s="112"/>
      <c r="F947" s="112"/>
    </row>
    <row r="948" ht="15.75" customHeight="1">
      <c r="A948" s="111"/>
      <c r="B948" s="112"/>
      <c r="C948" s="112"/>
      <c r="D948" s="112"/>
      <c r="E948" s="112"/>
      <c r="F948" s="112"/>
    </row>
    <row r="949" ht="15.75" customHeight="1">
      <c r="A949" s="111"/>
      <c r="B949" s="112"/>
      <c r="C949" s="112"/>
      <c r="D949" s="112"/>
      <c r="E949" s="112"/>
      <c r="F949" s="112"/>
    </row>
    <row r="950" ht="15.75" customHeight="1">
      <c r="A950" s="111"/>
      <c r="B950" s="112"/>
      <c r="C950" s="112"/>
      <c r="D950" s="112"/>
      <c r="E950" s="112"/>
      <c r="F950" s="112"/>
    </row>
    <row r="951" ht="15.75" customHeight="1">
      <c r="A951" s="111"/>
      <c r="B951" s="112"/>
      <c r="C951" s="112"/>
      <c r="D951" s="112"/>
      <c r="E951" s="112"/>
      <c r="F951" s="112"/>
    </row>
    <row r="952" ht="15.75" customHeight="1">
      <c r="A952" s="111"/>
      <c r="B952" s="112"/>
      <c r="C952" s="112"/>
      <c r="D952" s="112"/>
      <c r="E952" s="112"/>
      <c r="F952" s="112"/>
    </row>
    <row r="953" ht="15.75" customHeight="1">
      <c r="A953" s="111"/>
      <c r="B953" s="112"/>
      <c r="C953" s="112"/>
      <c r="D953" s="112"/>
      <c r="E953" s="112"/>
      <c r="F953" s="112"/>
    </row>
    <row r="954" ht="15.75" customHeight="1">
      <c r="A954" s="111"/>
      <c r="B954" s="112"/>
      <c r="C954" s="112"/>
      <c r="D954" s="112"/>
      <c r="E954" s="112"/>
      <c r="F954" s="112"/>
    </row>
    <row r="955" ht="15.75" customHeight="1">
      <c r="A955" s="111"/>
      <c r="B955" s="112"/>
      <c r="C955" s="112"/>
      <c r="D955" s="112"/>
      <c r="E955" s="112"/>
      <c r="F955" s="112"/>
    </row>
    <row r="956" ht="15.75" customHeight="1">
      <c r="A956" s="111"/>
      <c r="B956" s="112"/>
      <c r="C956" s="112"/>
      <c r="D956" s="112"/>
      <c r="E956" s="112"/>
      <c r="F956" s="112"/>
    </row>
    <row r="957" ht="15.75" customHeight="1">
      <c r="A957" s="111"/>
      <c r="B957" s="112"/>
      <c r="C957" s="112"/>
      <c r="D957" s="112"/>
      <c r="E957" s="112"/>
      <c r="F957" s="112"/>
    </row>
    <row r="958" ht="15.75" customHeight="1">
      <c r="A958" s="111"/>
      <c r="B958" s="112"/>
      <c r="C958" s="112"/>
      <c r="D958" s="112"/>
      <c r="E958" s="112"/>
      <c r="F958" s="112"/>
    </row>
    <row r="959" ht="15.75" customHeight="1">
      <c r="A959" s="111"/>
      <c r="B959" s="112"/>
      <c r="C959" s="112"/>
      <c r="D959" s="112"/>
      <c r="E959" s="112"/>
      <c r="F959" s="112"/>
    </row>
    <row r="960" ht="15.75" customHeight="1">
      <c r="A960" s="111"/>
      <c r="B960" s="112"/>
      <c r="C960" s="112"/>
      <c r="D960" s="112"/>
      <c r="E960" s="112"/>
      <c r="F960" s="112"/>
    </row>
    <row r="961" ht="15.75" customHeight="1">
      <c r="A961" s="111"/>
      <c r="B961" s="112"/>
      <c r="C961" s="112"/>
      <c r="D961" s="112"/>
      <c r="E961" s="112"/>
      <c r="F961" s="112"/>
    </row>
    <row r="962" ht="15.75" customHeight="1">
      <c r="A962" s="111"/>
      <c r="B962" s="112"/>
      <c r="C962" s="112"/>
      <c r="D962" s="112"/>
      <c r="E962" s="112"/>
      <c r="F962" s="112"/>
    </row>
    <row r="963" ht="15.75" customHeight="1">
      <c r="A963" s="111"/>
      <c r="B963" s="112"/>
      <c r="C963" s="112"/>
      <c r="D963" s="112"/>
      <c r="E963" s="112"/>
      <c r="F963" s="112"/>
    </row>
    <row r="964" ht="15.75" customHeight="1">
      <c r="A964" s="111"/>
      <c r="B964" s="112"/>
      <c r="C964" s="112"/>
      <c r="D964" s="112"/>
      <c r="E964" s="112"/>
      <c r="F964" s="112"/>
    </row>
    <row r="965" ht="15.75" customHeight="1">
      <c r="A965" s="111"/>
      <c r="B965" s="112"/>
      <c r="C965" s="112"/>
      <c r="D965" s="112"/>
      <c r="E965" s="112"/>
      <c r="F965" s="112"/>
    </row>
    <row r="966" ht="15.75" customHeight="1">
      <c r="A966" s="111"/>
      <c r="B966" s="112"/>
      <c r="C966" s="112"/>
      <c r="D966" s="112"/>
      <c r="E966" s="112"/>
      <c r="F966" s="112"/>
    </row>
    <row r="967" ht="15.75" customHeight="1">
      <c r="A967" s="111"/>
      <c r="B967" s="112"/>
      <c r="C967" s="112"/>
      <c r="D967" s="112"/>
      <c r="E967" s="112"/>
      <c r="F967" s="112"/>
    </row>
    <row r="968" ht="15.75" customHeight="1">
      <c r="A968" s="111"/>
      <c r="B968" s="112"/>
      <c r="C968" s="112"/>
      <c r="D968" s="112"/>
      <c r="E968" s="112"/>
      <c r="F968" s="112"/>
    </row>
    <row r="969" ht="15.75" customHeight="1">
      <c r="A969" s="111"/>
      <c r="B969" s="112"/>
      <c r="C969" s="112"/>
      <c r="D969" s="112"/>
      <c r="E969" s="112"/>
      <c r="F969" s="112"/>
    </row>
    <row r="970" ht="15.75" customHeight="1">
      <c r="A970" s="111"/>
      <c r="B970" s="112"/>
      <c r="C970" s="112"/>
      <c r="D970" s="112"/>
      <c r="E970" s="112"/>
      <c r="F970" s="112"/>
    </row>
    <row r="971" ht="15.75" customHeight="1">
      <c r="A971" s="111"/>
      <c r="B971" s="112"/>
      <c r="C971" s="112"/>
      <c r="D971" s="112"/>
      <c r="E971" s="112"/>
      <c r="F971" s="112"/>
    </row>
    <row r="972" ht="15.75" customHeight="1">
      <c r="A972" s="111"/>
      <c r="B972" s="112"/>
      <c r="C972" s="112"/>
      <c r="D972" s="112"/>
      <c r="E972" s="112"/>
      <c r="F972" s="112"/>
    </row>
    <row r="973" ht="15.75" customHeight="1">
      <c r="A973" s="111"/>
      <c r="B973" s="112"/>
      <c r="C973" s="112"/>
      <c r="D973" s="112"/>
      <c r="E973" s="112"/>
      <c r="F973" s="112"/>
    </row>
    <row r="974" ht="15.75" customHeight="1">
      <c r="A974" s="111"/>
      <c r="B974" s="112"/>
      <c r="C974" s="112"/>
      <c r="D974" s="112"/>
      <c r="E974" s="112"/>
      <c r="F974" s="112"/>
    </row>
    <row r="975" ht="15.75" customHeight="1">
      <c r="A975" s="111"/>
      <c r="B975" s="112"/>
      <c r="C975" s="112"/>
      <c r="D975" s="112"/>
      <c r="E975" s="112"/>
      <c r="F975" s="112"/>
    </row>
    <row r="976" ht="15.75" customHeight="1">
      <c r="A976" s="111"/>
      <c r="B976" s="112"/>
      <c r="C976" s="112"/>
      <c r="D976" s="112"/>
      <c r="E976" s="112"/>
      <c r="F976" s="112"/>
    </row>
    <row r="977" ht="15.75" customHeight="1">
      <c r="A977" s="111"/>
      <c r="B977" s="112"/>
      <c r="C977" s="112"/>
      <c r="D977" s="112"/>
      <c r="E977" s="112"/>
      <c r="F977" s="112"/>
    </row>
    <row r="978" ht="15.75" customHeight="1">
      <c r="A978" s="111"/>
      <c r="B978" s="112"/>
      <c r="C978" s="112"/>
      <c r="D978" s="112"/>
      <c r="E978" s="112"/>
      <c r="F978" s="112"/>
    </row>
    <row r="979" ht="15.75" customHeight="1">
      <c r="A979" s="111"/>
      <c r="B979" s="112"/>
      <c r="C979" s="112"/>
      <c r="D979" s="112"/>
      <c r="E979" s="112"/>
      <c r="F979" s="112"/>
    </row>
    <row r="980" ht="15.75" customHeight="1">
      <c r="A980" s="111"/>
      <c r="B980" s="112"/>
      <c r="C980" s="112"/>
      <c r="D980" s="112"/>
      <c r="E980" s="112"/>
      <c r="F980" s="112"/>
    </row>
    <row r="981" ht="15.75" customHeight="1">
      <c r="A981" s="111"/>
      <c r="B981" s="112"/>
      <c r="C981" s="112"/>
      <c r="D981" s="112"/>
      <c r="E981" s="112"/>
      <c r="F981" s="112"/>
    </row>
    <row r="982" ht="15.75" customHeight="1">
      <c r="A982" s="111"/>
      <c r="B982" s="112"/>
      <c r="C982" s="112"/>
      <c r="D982" s="112"/>
      <c r="E982" s="112"/>
      <c r="F982" s="112"/>
    </row>
    <row r="983" ht="15.75" customHeight="1">
      <c r="A983" s="111"/>
      <c r="B983" s="112"/>
      <c r="C983" s="112"/>
      <c r="D983" s="112"/>
      <c r="E983" s="112"/>
      <c r="F983" s="112"/>
    </row>
    <row r="984" ht="15.75" customHeight="1">
      <c r="A984" s="111"/>
      <c r="B984" s="112"/>
      <c r="C984" s="112"/>
      <c r="D984" s="112"/>
      <c r="E984" s="112"/>
      <c r="F984" s="112"/>
    </row>
    <row r="985" ht="15.75" customHeight="1">
      <c r="A985" s="111"/>
      <c r="B985" s="112"/>
      <c r="C985" s="112"/>
      <c r="D985" s="112"/>
      <c r="E985" s="112"/>
      <c r="F985" s="112"/>
    </row>
    <row r="986" ht="15.75" customHeight="1">
      <c r="A986" s="111"/>
      <c r="B986" s="112"/>
      <c r="C986" s="112"/>
      <c r="D986" s="112"/>
      <c r="E986" s="112"/>
      <c r="F986" s="112"/>
    </row>
    <row r="987" ht="15.75" customHeight="1">
      <c r="A987" s="111"/>
      <c r="B987" s="112"/>
      <c r="C987" s="112"/>
      <c r="D987" s="112"/>
      <c r="E987" s="112"/>
      <c r="F987" s="112"/>
    </row>
    <row r="988" ht="15.75" customHeight="1">
      <c r="A988" s="111"/>
      <c r="B988" s="112"/>
      <c r="C988" s="112"/>
      <c r="D988" s="112"/>
      <c r="E988" s="112"/>
      <c r="F988" s="112"/>
    </row>
    <row r="989" ht="15.75" customHeight="1">
      <c r="A989" s="111"/>
      <c r="B989" s="112"/>
      <c r="C989" s="112"/>
      <c r="D989" s="112"/>
      <c r="E989" s="112"/>
      <c r="F989" s="112"/>
    </row>
    <row r="990" ht="15.75" customHeight="1">
      <c r="A990" s="111"/>
      <c r="B990" s="112"/>
      <c r="C990" s="112"/>
      <c r="D990" s="112"/>
      <c r="E990" s="112"/>
      <c r="F990" s="112"/>
    </row>
    <row r="991" ht="15.75" customHeight="1">
      <c r="A991" s="111"/>
      <c r="B991" s="112"/>
      <c r="C991" s="112"/>
      <c r="D991" s="112"/>
      <c r="E991" s="112"/>
      <c r="F991" s="112"/>
    </row>
    <row r="992" ht="15.75" customHeight="1">
      <c r="A992" s="111"/>
      <c r="B992" s="112"/>
      <c r="C992" s="112"/>
      <c r="D992" s="112"/>
      <c r="E992" s="112"/>
      <c r="F992" s="112"/>
    </row>
    <row r="993" ht="15.75" customHeight="1">
      <c r="A993" s="111"/>
      <c r="B993" s="112"/>
      <c r="C993" s="112"/>
      <c r="D993" s="112"/>
      <c r="E993" s="112"/>
      <c r="F993" s="112"/>
    </row>
    <row r="994" ht="15.75" customHeight="1">
      <c r="A994" s="111"/>
      <c r="B994" s="112"/>
      <c r="C994" s="112"/>
      <c r="D994" s="112"/>
      <c r="E994" s="112"/>
      <c r="F994" s="112"/>
    </row>
    <row r="995" ht="15.75" customHeight="1">
      <c r="A995" s="111"/>
      <c r="B995" s="112"/>
      <c r="C995" s="112"/>
      <c r="D995" s="112"/>
      <c r="E995" s="112"/>
      <c r="F995" s="112"/>
    </row>
    <row r="996" ht="15.75" customHeight="1">
      <c r="A996" s="111"/>
      <c r="B996" s="112"/>
      <c r="C996" s="112"/>
      <c r="D996" s="112"/>
      <c r="E996" s="112"/>
      <c r="F996" s="112"/>
    </row>
    <row r="997" ht="15.75" customHeight="1">
      <c r="A997" s="111"/>
      <c r="B997" s="112"/>
      <c r="C997" s="112"/>
      <c r="D997" s="112"/>
      <c r="E997" s="112"/>
      <c r="F997" s="112"/>
    </row>
    <row r="998" ht="15.75" customHeight="1">
      <c r="A998" s="111"/>
      <c r="B998" s="112"/>
      <c r="C998" s="112"/>
      <c r="D998" s="112"/>
      <c r="E998" s="112"/>
      <c r="F998" s="112"/>
    </row>
    <row r="999" ht="15.75" customHeight="1">
      <c r="A999" s="111"/>
      <c r="B999" s="112"/>
      <c r="C999" s="112"/>
      <c r="D999" s="112"/>
      <c r="E999" s="112"/>
      <c r="F999" s="112"/>
    </row>
    <row r="1000" ht="15.75" customHeight="1">
      <c r="A1000" s="111"/>
      <c r="B1000" s="112"/>
      <c r="C1000" s="112"/>
      <c r="D1000" s="112"/>
      <c r="E1000" s="112"/>
      <c r="F1000" s="112"/>
    </row>
  </sheetData>
  <mergeCells count="1">
    <mergeCell ref="A1:F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86"/>
    <col customWidth="1" min="2" max="2" width="24.0"/>
    <col customWidth="1" min="3" max="3" width="6.0"/>
    <col customWidth="1" min="4" max="4" width="22.57"/>
    <col customWidth="1" min="5" max="5" width="15.43"/>
    <col customWidth="1" min="6" max="6" width="17.43"/>
    <col customWidth="1" min="7" max="7" width="14.0"/>
    <col customWidth="1" min="8" max="8" width="22.57"/>
    <col customWidth="1" min="9" max="9" width="29.0"/>
    <col customWidth="1" min="10" max="10" width="20.43"/>
    <col customWidth="1" min="11" max="26" width="8.71"/>
  </cols>
  <sheetData>
    <row r="1" ht="27.75" customHeight="1">
      <c r="A1" s="100" t="s">
        <v>261</v>
      </c>
      <c r="B1" s="2"/>
      <c r="C1" s="2"/>
      <c r="D1" s="2"/>
      <c r="E1" s="2"/>
      <c r="F1" s="2"/>
      <c r="G1" s="2"/>
      <c r="H1" s="2"/>
      <c r="I1" s="2"/>
      <c r="J1" s="3"/>
      <c r="K1" s="113"/>
      <c r="L1" s="113"/>
      <c r="M1" s="113"/>
      <c r="N1" s="113"/>
      <c r="O1" s="113"/>
      <c r="P1" s="113"/>
      <c r="Q1" s="113"/>
      <c r="R1" s="113"/>
      <c r="S1" s="113"/>
      <c r="T1" s="113"/>
      <c r="U1" s="113"/>
      <c r="V1" s="113"/>
      <c r="W1" s="113"/>
      <c r="X1" s="113"/>
      <c r="Y1" s="113"/>
      <c r="Z1" s="113"/>
    </row>
    <row r="2">
      <c r="A2" s="114" t="s">
        <v>235</v>
      </c>
      <c r="B2" s="115" t="s">
        <v>236</v>
      </c>
      <c r="C2" s="114" t="s">
        <v>262</v>
      </c>
      <c r="D2" s="114" t="s">
        <v>263</v>
      </c>
      <c r="E2" s="114" t="s">
        <v>226</v>
      </c>
      <c r="F2" s="116" t="s">
        <v>264</v>
      </c>
      <c r="G2" s="116" t="s">
        <v>265</v>
      </c>
      <c r="H2" s="116" t="s">
        <v>266</v>
      </c>
      <c r="I2" s="116" t="s">
        <v>267</v>
      </c>
      <c r="J2" s="116" t="s">
        <v>268</v>
      </c>
      <c r="K2" s="113"/>
      <c r="L2" s="113"/>
      <c r="M2" s="113"/>
      <c r="N2" s="113"/>
      <c r="O2" s="113"/>
      <c r="P2" s="113"/>
      <c r="Q2" s="113"/>
      <c r="R2" s="113"/>
      <c r="S2" s="113"/>
      <c r="T2" s="113"/>
      <c r="U2" s="113"/>
      <c r="V2" s="113"/>
      <c r="W2" s="113"/>
      <c r="X2" s="113"/>
      <c r="Y2" s="113"/>
      <c r="Z2" s="113"/>
    </row>
    <row r="3">
      <c r="A3" s="117" t="s">
        <v>240</v>
      </c>
      <c r="B3" s="118" t="s">
        <v>241</v>
      </c>
      <c r="C3" s="119">
        <v>1.0</v>
      </c>
      <c r="D3" s="120" t="s">
        <v>200</v>
      </c>
      <c r="E3" s="121" t="s">
        <v>192</v>
      </c>
      <c r="F3" s="122">
        <v>1.0</v>
      </c>
      <c r="G3" s="123">
        <f t="array" ref="G3">IFERROR(INDEX(Bang_gia!$E$2:$E$1209,MATCH(D3&amp;" | "&amp;E3,Bang_gia!$A$2:$A$1209,0)),"")</f>
        <v>16408.79602</v>
      </c>
      <c r="H3" s="123">
        <f t="shared" ref="H3:H1000" si="1">IF(OR(F3="",G3=""),"",F3*G3)</f>
        <v>16408.79602</v>
      </c>
      <c r="I3" s="124" t="str">
        <f t="shared" ref="I3:I1000" si="2">IF(D3="","",D3&amp;" "&amp;E3&amp;IF(F3&gt;1," x"&amp;F3,""))</f>
        <v>Ức gà cajun 100g</v>
      </c>
      <c r="J3" s="124" t="str">
        <f t="shared" ref="J3:J1000" si="3">IF(B3="","",B3&amp;"|"&amp;C3)</f>
        <v>Combo giữ dáng|1</v>
      </c>
      <c r="K3" s="113"/>
      <c r="L3" s="113"/>
      <c r="M3" s="113"/>
      <c r="N3" s="113"/>
      <c r="O3" s="113"/>
      <c r="P3" s="113"/>
      <c r="Q3" s="113"/>
      <c r="R3" s="113"/>
      <c r="S3" s="113"/>
      <c r="T3" s="113"/>
      <c r="U3" s="113"/>
      <c r="V3" s="113"/>
      <c r="W3" s="113"/>
      <c r="X3" s="113"/>
      <c r="Y3" s="113"/>
      <c r="Z3" s="113"/>
    </row>
    <row r="4">
      <c r="A4" s="117" t="s">
        <v>240</v>
      </c>
      <c r="B4" s="118" t="s">
        <v>241</v>
      </c>
      <c r="C4" s="119">
        <v>2.0</v>
      </c>
      <c r="D4" s="120" t="s">
        <v>202</v>
      </c>
      <c r="E4" s="121" t="s">
        <v>192</v>
      </c>
      <c r="F4" s="122">
        <v>1.0</v>
      </c>
      <c r="G4" s="123">
        <f t="array" ref="G4">IFERROR(INDEX(Bang_gia!$E$2:$E$1209,MATCH(D4&amp;" | "&amp;E4,Bang_gia!$A$2:$A$1209,0)),"")</f>
        <v>15610.99379</v>
      </c>
      <c r="H4" s="123">
        <f t="shared" si="1"/>
        <v>15610.99379</v>
      </c>
      <c r="I4" s="124" t="str">
        <f t="shared" si="2"/>
        <v>Ức gà sả chanh 100g</v>
      </c>
      <c r="J4" s="124" t="str">
        <f t="shared" si="3"/>
        <v>Combo giữ dáng|2</v>
      </c>
      <c r="K4" s="113"/>
      <c r="L4" s="113"/>
      <c r="M4" s="113"/>
      <c r="N4" s="113"/>
      <c r="O4" s="113"/>
      <c r="P4" s="113"/>
      <c r="Q4" s="113"/>
      <c r="R4" s="113"/>
      <c r="S4" s="113"/>
      <c r="T4" s="113"/>
      <c r="U4" s="113"/>
      <c r="V4" s="113"/>
      <c r="W4" s="113"/>
      <c r="X4" s="113"/>
      <c r="Y4" s="113"/>
      <c r="Z4" s="113"/>
    </row>
    <row r="5">
      <c r="A5" s="117" t="s">
        <v>240</v>
      </c>
      <c r="B5" s="118" t="s">
        <v>241</v>
      </c>
      <c r="C5" s="119">
        <v>3.0</v>
      </c>
      <c r="D5" s="120" t="s">
        <v>209</v>
      </c>
      <c r="E5" s="121" t="s">
        <v>192</v>
      </c>
      <c r="F5" s="122">
        <v>1.0</v>
      </c>
      <c r="G5" s="123">
        <f t="array" ref="G5">IFERROR(INDEX(Bang_gia!$E$2:$E$1209,MATCH(D5&amp;" | "&amp;E5,Bang_gia!$A$2:$A$1209,0)),"")</f>
        <v>20440.40867</v>
      </c>
      <c r="H5" s="123">
        <f t="shared" si="1"/>
        <v>20440.40867</v>
      </c>
      <c r="I5" s="124" t="str">
        <f t="shared" si="2"/>
        <v>Nạ̣c heo tây bắc 100g</v>
      </c>
      <c r="J5" s="124" t="str">
        <f t="shared" si="3"/>
        <v>Combo giữ dáng|3</v>
      </c>
      <c r="K5" s="113"/>
      <c r="L5" s="113"/>
      <c r="M5" s="113"/>
      <c r="N5" s="113"/>
      <c r="O5" s="113"/>
      <c r="P5" s="113"/>
      <c r="Q5" s="113"/>
      <c r="R5" s="113"/>
      <c r="S5" s="113"/>
      <c r="T5" s="113"/>
      <c r="U5" s="113"/>
      <c r="V5" s="113"/>
      <c r="W5" s="113"/>
      <c r="X5" s="113"/>
      <c r="Y5" s="113"/>
      <c r="Z5" s="113"/>
    </row>
    <row r="6">
      <c r="A6" s="117" t="s">
        <v>240</v>
      </c>
      <c r="B6" s="118" t="s">
        <v>241</v>
      </c>
      <c r="C6" s="119">
        <v>4.0</v>
      </c>
      <c r="D6" s="120" t="s">
        <v>214</v>
      </c>
      <c r="E6" s="121" t="s">
        <v>192</v>
      </c>
      <c r="F6" s="122">
        <v>1.0</v>
      </c>
      <c r="G6" s="123">
        <f t="array" ref="G6">IFERROR(INDEX(Bang_gia!$E$2:$E$1209,MATCH(D6&amp;" | "&amp;E6,Bang_gia!$A$2:$A$1209,0)),"")</f>
        <v>38908.79602</v>
      </c>
      <c r="H6" s="123">
        <f t="shared" si="1"/>
        <v>38908.79602</v>
      </c>
      <c r="I6" s="124" t="str">
        <f t="shared" si="2"/>
        <v>Thăn bò̀ cajun 100g</v>
      </c>
      <c r="J6" s="124" t="str">
        <f t="shared" si="3"/>
        <v>Combo giữ dáng|4</v>
      </c>
      <c r="K6" s="113"/>
      <c r="L6" s="113"/>
      <c r="M6" s="113"/>
      <c r="N6" s="113"/>
      <c r="O6" s="113"/>
      <c r="P6" s="113"/>
      <c r="Q6" s="113"/>
      <c r="R6" s="113"/>
      <c r="S6" s="113"/>
      <c r="T6" s="113"/>
      <c r="U6" s="113"/>
      <c r="V6" s="113"/>
      <c r="W6" s="113"/>
      <c r="X6" s="113"/>
      <c r="Y6" s="113"/>
      <c r="Z6" s="113"/>
    </row>
    <row r="7">
      <c r="A7" s="117" t="s">
        <v>240</v>
      </c>
      <c r="B7" s="118" t="s">
        <v>241</v>
      </c>
      <c r="C7" s="119">
        <v>5.0</v>
      </c>
      <c r="D7" s="120" t="s">
        <v>217</v>
      </c>
      <c r="E7" s="121" t="s">
        <v>192</v>
      </c>
      <c r="F7" s="122">
        <v>1.0</v>
      </c>
      <c r="G7" s="123">
        <f t="array" ref="G7">IFERROR(INDEX(Bang_gia!$E$2:$E$1209,MATCH(D7&amp;" | "&amp;E7,Bang_gia!$A$2:$A$1209,0)),"")</f>
        <v>45476.79602</v>
      </c>
      <c r="H7" s="123">
        <f t="shared" si="1"/>
        <v>45476.79602</v>
      </c>
      <c r="I7" s="124" t="str">
        <f t="shared" si="2"/>
        <v>Tôm kiểu Ý 100g</v>
      </c>
      <c r="J7" s="124" t="str">
        <f t="shared" si="3"/>
        <v>Combo giữ dáng|5</v>
      </c>
      <c r="K7" s="113"/>
      <c r="L7" s="113"/>
      <c r="M7" s="113"/>
      <c r="N7" s="113"/>
      <c r="O7" s="113"/>
      <c r="P7" s="113"/>
      <c r="Q7" s="113"/>
      <c r="R7" s="113"/>
      <c r="S7" s="113"/>
      <c r="T7" s="113"/>
      <c r="U7" s="113"/>
      <c r="V7" s="113"/>
      <c r="W7" s="113"/>
      <c r="X7" s="113"/>
      <c r="Y7" s="113"/>
      <c r="Z7" s="113"/>
    </row>
    <row r="8">
      <c r="A8" s="117" t="s">
        <v>240</v>
      </c>
      <c r="B8" s="118" t="s">
        <v>241</v>
      </c>
      <c r="C8" s="119">
        <v>6.0</v>
      </c>
      <c r="D8" s="120" t="s">
        <v>224</v>
      </c>
      <c r="E8" s="121" t="s">
        <v>192</v>
      </c>
      <c r="F8" s="122">
        <v>1.0</v>
      </c>
      <c r="G8" s="123">
        <f t="array" ref="G8">IFERROR(INDEX(Bang_gia!$E$2:$E$1209,MATCH(D8&amp;" | "&amp;E8,Bang_gia!$A$2:$A$1209,0)),"")</f>
        <v>29192.3381</v>
      </c>
      <c r="H8" s="123">
        <f t="shared" si="1"/>
        <v>29192.3381</v>
      </c>
      <c r="I8" s="124" t="str">
        <f t="shared" si="2"/>
        <v>Cá tầm gừng tỏi 100g</v>
      </c>
      <c r="J8" s="124" t="str">
        <f t="shared" si="3"/>
        <v>Combo giữ dáng|6</v>
      </c>
      <c r="K8" s="113"/>
      <c r="L8" s="113"/>
      <c r="M8" s="113"/>
      <c r="N8" s="113"/>
      <c r="O8" s="113"/>
      <c r="P8" s="113"/>
      <c r="Q8" s="113"/>
      <c r="R8" s="113"/>
      <c r="S8" s="113"/>
      <c r="T8" s="113"/>
      <c r="U8" s="113"/>
      <c r="V8" s="113"/>
      <c r="W8" s="113"/>
      <c r="X8" s="113"/>
      <c r="Y8" s="113"/>
      <c r="Z8" s="113"/>
    </row>
    <row r="9">
      <c r="A9" s="125" t="s">
        <v>243</v>
      </c>
      <c r="B9" s="118" t="s">
        <v>244</v>
      </c>
      <c r="C9" s="126">
        <v>1.0</v>
      </c>
      <c r="D9" s="120" t="s">
        <v>200</v>
      </c>
      <c r="E9" s="127" t="s">
        <v>192</v>
      </c>
      <c r="F9" s="122">
        <v>1.0</v>
      </c>
      <c r="G9" s="123">
        <f t="array" ref="G9">IFERROR(INDEX(Bang_gia!$E$2:$E$1209,MATCH(D9&amp;" | "&amp;E9,Bang_gia!$A$2:$A$1209,0)),"")</f>
        <v>16408.79602</v>
      </c>
      <c r="H9" s="123">
        <f t="shared" si="1"/>
        <v>16408.79602</v>
      </c>
      <c r="I9" s="124" t="str">
        <f t="shared" si="2"/>
        <v>Ức gà cajun 100g</v>
      </c>
      <c r="J9" s="124" t="str">
        <f t="shared" si="3"/>
        <v>Combo giảm cân|1</v>
      </c>
      <c r="K9" s="113"/>
      <c r="L9" s="113"/>
      <c r="M9" s="113"/>
      <c r="N9" s="113"/>
      <c r="O9" s="113"/>
      <c r="P9" s="113"/>
      <c r="Q9" s="113"/>
      <c r="R9" s="113"/>
      <c r="S9" s="113"/>
      <c r="T9" s="113"/>
      <c r="U9" s="113"/>
      <c r="V9" s="113"/>
      <c r="W9" s="113"/>
      <c r="X9" s="113"/>
      <c r="Y9" s="113"/>
      <c r="Z9" s="113"/>
    </row>
    <row r="10">
      <c r="A10" s="125" t="s">
        <v>243</v>
      </c>
      <c r="B10" s="118" t="s">
        <v>244</v>
      </c>
      <c r="C10" s="126">
        <v>2.0</v>
      </c>
      <c r="D10" s="120" t="s">
        <v>202</v>
      </c>
      <c r="E10" s="127" t="s">
        <v>192</v>
      </c>
      <c r="F10" s="122">
        <v>1.0</v>
      </c>
      <c r="G10" s="123">
        <f t="array" ref="G10">IFERROR(INDEX(Bang_gia!$E$2:$E$1209,MATCH(D10&amp;" | "&amp;E10,Bang_gia!$A$2:$A$1209,0)),"")</f>
        <v>15610.99379</v>
      </c>
      <c r="H10" s="123">
        <f t="shared" si="1"/>
        <v>15610.99379</v>
      </c>
      <c r="I10" s="124" t="str">
        <f t="shared" si="2"/>
        <v>Ức gà sả chanh 100g</v>
      </c>
      <c r="J10" s="124" t="str">
        <f t="shared" si="3"/>
        <v>Combo giảm cân|2</v>
      </c>
      <c r="K10" s="113"/>
      <c r="L10" s="113"/>
      <c r="M10" s="113"/>
      <c r="N10" s="113"/>
      <c r="O10" s="113"/>
      <c r="P10" s="113"/>
      <c r="Q10" s="113"/>
      <c r="R10" s="113"/>
      <c r="S10" s="113"/>
      <c r="T10" s="113"/>
      <c r="U10" s="113"/>
      <c r="V10" s="113"/>
      <c r="W10" s="113"/>
      <c r="X10" s="113"/>
      <c r="Y10" s="113"/>
      <c r="Z10" s="113"/>
    </row>
    <row r="11">
      <c r="A11" s="125" t="s">
        <v>243</v>
      </c>
      <c r="B11" s="118" t="s">
        <v>244</v>
      </c>
      <c r="C11" s="126">
        <v>3.0</v>
      </c>
      <c r="D11" s="120" t="s">
        <v>203</v>
      </c>
      <c r="E11" s="127" t="s">
        <v>192</v>
      </c>
      <c r="F11" s="122">
        <v>1.0</v>
      </c>
      <c r="G11" s="123">
        <f t="array" ref="G11">IFERROR(INDEX(Bang_gia!$E$2:$E$1209,MATCH(D11&amp;" | "&amp;E11,Bang_gia!$A$2:$A$1209,0)),"")</f>
        <v>15624.3381</v>
      </c>
      <c r="H11" s="123">
        <f t="shared" si="1"/>
        <v>15624.3381</v>
      </c>
      <c r="I11" s="124" t="str">
        <f t="shared" si="2"/>
        <v>Ứ́c gà gừng tỏi 100g</v>
      </c>
      <c r="J11" s="124" t="str">
        <f t="shared" si="3"/>
        <v>Combo giảm cân|3</v>
      </c>
      <c r="K11" s="113"/>
      <c r="L11" s="113"/>
      <c r="M11" s="113"/>
      <c r="N11" s="113"/>
      <c r="O11" s="113"/>
      <c r="P11" s="113"/>
      <c r="Q11" s="113"/>
      <c r="R11" s="113"/>
      <c r="S11" s="113"/>
      <c r="T11" s="113"/>
      <c r="U11" s="113"/>
      <c r="V11" s="113"/>
      <c r="W11" s="113"/>
      <c r="X11" s="113"/>
      <c r="Y11" s="113"/>
      <c r="Z11" s="113"/>
    </row>
    <row r="12">
      <c r="A12" s="125" t="s">
        <v>243</v>
      </c>
      <c r="B12" s="118" t="s">
        <v>244</v>
      </c>
      <c r="C12" s="126">
        <v>4.0</v>
      </c>
      <c r="D12" s="120" t="s">
        <v>201</v>
      </c>
      <c r="E12" s="127" t="s">
        <v>192</v>
      </c>
      <c r="F12" s="122">
        <v>1.0</v>
      </c>
      <c r="G12" s="123">
        <f t="array" ref="G12">IFERROR(INDEX(Bang_gia!$E$2:$E$1209,MATCH(D12&amp;" | "&amp;E12,Bang_gia!$A$2:$A$1209,0)),"")</f>
        <v>16153.89388</v>
      </c>
      <c r="H12" s="123">
        <f t="shared" si="1"/>
        <v>16153.89388</v>
      </c>
      <c r="I12" s="124" t="str">
        <f t="shared" si="2"/>
        <v>Ức gà ngũ vị 100g</v>
      </c>
      <c r="J12" s="124" t="str">
        <f t="shared" si="3"/>
        <v>Combo giảm cân|4</v>
      </c>
      <c r="K12" s="113"/>
      <c r="L12" s="113"/>
      <c r="M12" s="113"/>
      <c r="N12" s="113"/>
      <c r="O12" s="113"/>
      <c r="P12" s="113"/>
      <c r="Q12" s="113"/>
      <c r="R12" s="113"/>
      <c r="S12" s="113"/>
      <c r="T12" s="113"/>
      <c r="U12" s="113"/>
      <c r="V12" s="113"/>
      <c r="W12" s="113"/>
      <c r="X12" s="113"/>
      <c r="Y12" s="113"/>
      <c r="Z12" s="113"/>
    </row>
    <row r="13">
      <c r="A13" s="125" t="s">
        <v>243</v>
      </c>
      <c r="B13" s="118" t="s">
        <v>244</v>
      </c>
      <c r="C13" s="126">
        <v>5.0</v>
      </c>
      <c r="D13" s="120" t="s">
        <v>210</v>
      </c>
      <c r="E13" s="127" t="s">
        <v>192</v>
      </c>
      <c r="F13" s="122">
        <v>1.0</v>
      </c>
      <c r="G13" s="123">
        <f t="array" ref="G13">IFERROR(INDEX(Bang_gia!$E$2:$E$1209,MATCH(D13&amp;" | "&amp;E13,Bang_gia!$A$2:$A$1209,0)),"")</f>
        <v>18460.89583</v>
      </c>
      <c r="H13" s="123">
        <f t="shared" si="1"/>
        <v>18460.89583</v>
      </c>
      <c r="I13" s="124" t="str">
        <f t="shared" si="2"/>
        <v>Nạc heo sả nghệ 100g</v>
      </c>
      <c r="J13" s="124" t="str">
        <f t="shared" si="3"/>
        <v>Combo giảm cân|5</v>
      </c>
      <c r="K13" s="113"/>
      <c r="L13" s="113"/>
      <c r="M13" s="113"/>
      <c r="N13" s="113"/>
      <c r="O13" s="113"/>
      <c r="P13" s="113"/>
      <c r="Q13" s="113"/>
      <c r="R13" s="113"/>
      <c r="S13" s="113"/>
      <c r="T13" s="113"/>
      <c r="U13" s="113"/>
      <c r="V13" s="113"/>
      <c r="W13" s="113"/>
      <c r="X13" s="113"/>
      <c r="Y13" s="113"/>
      <c r="Z13" s="113"/>
    </row>
    <row r="14">
      <c r="A14" s="125" t="s">
        <v>243</v>
      </c>
      <c r="B14" s="118" t="s">
        <v>244</v>
      </c>
      <c r="C14" s="126">
        <v>6.0</v>
      </c>
      <c r="D14" s="120" t="s">
        <v>207</v>
      </c>
      <c r="E14" s="127" t="s">
        <v>192</v>
      </c>
      <c r="F14" s="122">
        <v>1.0</v>
      </c>
      <c r="G14" s="123">
        <f t="array" ref="G14">IFERROR(INDEX(Bang_gia!$E$2:$E$1209,MATCH(D14&amp;" | "&amp;E14,Bang_gia!$A$2:$A$1209,0)),"")</f>
        <v>19624.3381</v>
      </c>
      <c r="H14" s="123">
        <f t="shared" si="1"/>
        <v>19624.3381</v>
      </c>
      <c r="I14" s="124" t="str">
        <f t="shared" si="2"/>
        <v>Cốt lết gừng tỏi 100g</v>
      </c>
      <c r="J14" s="124" t="str">
        <f t="shared" si="3"/>
        <v>Combo giảm cân|6</v>
      </c>
      <c r="K14" s="113"/>
      <c r="L14" s="113"/>
      <c r="M14" s="113"/>
      <c r="N14" s="113"/>
      <c r="O14" s="113"/>
      <c r="P14" s="113"/>
      <c r="Q14" s="113"/>
      <c r="R14" s="113"/>
      <c r="S14" s="113"/>
      <c r="T14" s="113"/>
      <c r="U14" s="113"/>
      <c r="V14" s="113"/>
      <c r="W14" s="113"/>
      <c r="X14" s="113"/>
      <c r="Y14" s="113"/>
      <c r="Z14" s="113"/>
    </row>
    <row r="15">
      <c r="A15" s="125" t="s">
        <v>243</v>
      </c>
      <c r="B15" s="118" t="s">
        <v>244</v>
      </c>
      <c r="C15" s="126">
        <v>7.0</v>
      </c>
      <c r="D15" s="120" t="s">
        <v>223</v>
      </c>
      <c r="E15" s="127" t="s">
        <v>192</v>
      </c>
      <c r="F15" s="122">
        <v>1.0</v>
      </c>
      <c r="G15" s="123">
        <f t="array" ref="G15">IFERROR(INDEX(Bang_gia!$E$2:$E$1209,MATCH(D15&amp;" | "&amp;E15,Bang_gia!$A$2:$A$1209,0)),"")</f>
        <v>29565.30246</v>
      </c>
      <c r="H15" s="123">
        <f t="shared" si="1"/>
        <v>29565.30246</v>
      </c>
      <c r="I15" s="124" t="str">
        <f t="shared" si="2"/>
        <v>Cá tầm kiểu Ý 100g</v>
      </c>
      <c r="J15" s="124" t="str">
        <f t="shared" si="3"/>
        <v>Combo giảm cân|7</v>
      </c>
      <c r="K15" s="113"/>
      <c r="L15" s="113"/>
      <c r="M15" s="113"/>
      <c r="N15" s="113"/>
      <c r="O15" s="113"/>
      <c r="P15" s="113"/>
      <c r="Q15" s="113"/>
      <c r="R15" s="113"/>
      <c r="S15" s="113"/>
      <c r="T15" s="113"/>
      <c r="U15" s="113"/>
      <c r="V15" s="113"/>
      <c r="W15" s="113"/>
      <c r="X15" s="113"/>
      <c r="Y15" s="113"/>
      <c r="Z15" s="113"/>
    </row>
    <row r="16">
      <c r="A16" s="125" t="s">
        <v>243</v>
      </c>
      <c r="B16" s="118" t="s">
        <v>244</v>
      </c>
      <c r="C16" s="126">
        <v>8.0</v>
      </c>
      <c r="D16" s="120" t="s">
        <v>217</v>
      </c>
      <c r="E16" s="127" t="s">
        <v>192</v>
      </c>
      <c r="F16" s="122">
        <v>1.0</v>
      </c>
      <c r="G16" s="123">
        <f t="array" ref="G16">IFERROR(INDEX(Bang_gia!$E$2:$E$1209,MATCH(D16&amp;" | "&amp;E16,Bang_gia!$A$2:$A$1209,0)),"")</f>
        <v>45476.79602</v>
      </c>
      <c r="H16" s="123">
        <f t="shared" si="1"/>
        <v>45476.79602</v>
      </c>
      <c r="I16" s="124" t="str">
        <f t="shared" si="2"/>
        <v>Tôm kiểu Ý 100g</v>
      </c>
      <c r="J16" s="124" t="str">
        <f t="shared" si="3"/>
        <v>Combo giảm cân|8</v>
      </c>
      <c r="K16" s="113"/>
      <c r="L16" s="113"/>
      <c r="M16" s="113"/>
      <c r="N16" s="113"/>
      <c r="O16" s="113"/>
      <c r="P16" s="113"/>
      <c r="Q16" s="113"/>
      <c r="R16" s="113"/>
      <c r="S16" s="113"/>
      <c r="T16" s="113"/>
      <c r="U16" s="113"/>
      <c r="V16" s="113"/>
      <c r="W16" s="113"/>
      <c r="X16" s="113"/>
      <c r="Y16" s="113"/>
      <c r="Z16" s="113"/>
    </row>
    <row r="17">
      <c r="A17" s="125" t="s">
        <v>243</v>
      </c>
      <c r="B17" s="118" t="s">
        <v>244</v>
      </c>
      <c r="C17" s="126">
        <v>9.0</v>
      </c>
      <c r="D17" s="120" t="s">
        <v>215</v>
      </c>
      <c r="E17" s="127" t="s">
        <v>192</v>
      </c>
      <c r="F17" s="122">
        <v>1.0</v>
      </c>
      <c r="G17" s="123">
        <f t="array" ref="G17">IFERROR(INDEX(Bang_gia!$E$2:$E$1209,MATCH(D17&amp;" | "&amp;E17,Bang_gia!$A$2:$A$1209,0)),"")</f>
        <v>45192.3381</v>
      </c>
      <c r="H17" s="123">
        <f t="shared" si="1"/>
        <v>45192.3381</v>
      </c>
      <c r="I17" s="124" t="str">
        <f t="shared" si="2"/>
        <v>Tôm gừng tỏi 100g</v>
      </c>
      <c r="J17" s="124" t="str">
        <f t="shared" si="3"/>
        <v>Combo giảm cân|9</v>
      </c>
      <c r="K17" s="113"/>
      <c r="L17" s="113"/>
      <c r="M17" s="113"/>
      <c r="N17" s="113"/>
      <c r="O17" s="113"/>
      <c r="P17" s="113"/>
      <c r="Q17" s="113"/>
      <c r="R17" s="113"/>
      <c r="S17" s="113"/>
      <c r="T17" s="113"/>
      <c r="U17" s="113"/>
      <c r="V17" s="113"/>
      <c r="W17" s="113"/>
      <c r="X17" s="113"/>
      <c r="Y17" s="113"/>
      <c r="Z17" s="113"/>
    </row>
    <row r="18">
      <c r="A18" s="125" t="s">
        <v>243</v>
      </c>
      <c r="B18" s="118" t="s">
        <v>244</v>
      </c>
      <c r="C18" s="126">
        <v>10.0</v>
      </c>
      <c r="D18" s="120" t="s">
        <v>214</v>
      </c>
      <c r="E18" s="127" t="s">
        <v>192</v>
      </c>
      <c r="F18" s="122">
        <v>1.0</v>
      </c>
      <c r="G18" s="123">
        <f t="array" ref="G18">IFERROR(INDEX(Bang_gia!$E$2:$E$1209,MATCH(D18&amp;" | "&amp;E18,Bang_gia!$A$2:$A$1209,0)),"")</f>
        <v>38908.79602</v>
      </c>
      <c r="H18" s="123">
        <f t="shared" si="1"/>
        <v>38908.79602</v>
      </c>
      <c r="I18" s="124" t="str">
        <f t="shared" si="2"/>
        <v>Thăn bò̀ cajun 100g</v>
      </c>
      <c r="J18" s="124" t="str">
        <f t="shared" si="3"/>
        <v>Combo giảm cân|10</v>
      </c>
      <c r="K18" s="113"/>
      <c r="L18" s="113"/>
      <c r="M18" s="113"/>
      <c r="N18" s="113"/>
      <c r="O18" s="113"/>
      <c r="P18" s="113"/>
      <c r="Q18" s="113"/>
      <c r="R18" s="113"/>
      <c r="S18" s="113"/>
      <c r="T18" s="113"/>
      <c r="U18" s="113"/>
      <c r="V18" s="113"/>
      <c r="W18" s="113"/>
      <c r="X18" s="113"/>
      <c r="Y18" s="113"/>
      <c r="Z18" s="113"/>
    </row>
    <row r="19">
      <c r="A19" s="125" t="s">
        <v>245</v>
      </c>
      <c r="B19" s="118" t="s">
        <v>246</v>
      </c>
      <c r="C19" s="126">
        <v>1.0</v>
      </c>
      <c r="D19" s="120" t="s">
        <v>200</v>
      </c>
      <c r="E19" s="127" t="s">
        <v>196</v>
      </c>
      <c r="F19" s="122">
        <v>1.0</v>
      </c>
      <c r="G19" s="123">
        <f t="array" ref="G19">IFERROR(INDEX(Bang_gia!$E$2:$E$1209,MATCH(D19&amp;" | "&amp;E19,Bang_gia!$A$2:$A$1209,0)),"")</f>
        <v>24613.19402</v>
      </c>
      <c r="H19" s="123">
        <f t="shared" si="1"/>
        <v>24613.19402</v>
      </c>
      <c r="I19" s="124" t="str">
        <f t="shared" si="2"/>
        <v>Ức gà cajun 150g</v>
      </c>
      <c r="J19" s="124" t="str">
        <f t="shared" si="3"/>
        <v>Combo Tăng cơ|1</v>
      </c>
      <c r="K19" s="113"/>
      <c r="L19" s="113"/>
      <c r="M19" s="113"/>
      <c r="N19" s="113"/>
      <c r="O19" s="113"/>
      <c r="P19" s="113"/>
      <c r="Q19" s="113"/>
      <c r="R19" s="113"/>
      <c r="S19" s="113"/>
      <c r="T19" s="113"/>
      <c r="U19" s="113"/>
      <c r="V19" s="113"/>
      <c r="W19" s="113"/>
      <c r="X19" s="113"/>
      <c r="Y19" s="113"/>
      <c r="Z19" s="113"/>
    </row>
    <row r="20">
      <c r="A20" s="125" t="s">
        <v>245</v>
      </c>
      <c r="B20" s="118" t="s">
        <v>246</v>
      </c>
      <c r="C20" s="126">
        <v>2.0</v>
      </c>
      <c r="D20" s="120" t="s">
        <v>202</v>
      </c>
      <c r="E20" s="127" t="s">
        <v>196</v>
      </c>
      <c r="F20" s="122">
        <v>1.0</v>
      </c>
      <c r="G20" s="123">
        <f t="array" ref="G20">IFERROR(INDEX(Bang_gia!$E$2:$E$1209,MATCH(D20&amp;" | "&amp;E20,Bang_gia!$A$2:$A$1209,0)),"")</f>
        <v>23416.49068</v>
      </c>
      <c r="H20" s="123">
        <f t="shared" si="1"/>
        <v>23416.49068</v>
      </c>
      <c r="I20" s="124" t="str">
        <f t="shared" si="2"/>
        <v>Ức gà sả chanh 150g</v>
      </c>
      <c r="J20" s="124" t="str">
        <f t="shared" si="3"/>
        <v>Combo Tăng cơ|2</v>
      </c>
      <c r="K20" s="113"/>
      <c r="L20" s="113"/>
      <c r="M20" s="113"/>
      <c r="N20" s="113"/>
      <c r="O20" s="113"/>
      <c r="P20" s="113"/>
      <c r="Q20" s="113"/>
      <c r="R20" s="113"/>
      <c r="S20" s="113"/>
      <c r="T20" s="113"/>
      <c r="U20" s="113"/>
      <c r="V20" s="113"/>
      <c r="W20" s="113"/>
      <c r="X20" s="113"/>
      <c r="Y20" s="113"/>
      <c r="Z20" s="113"/>
    </row>
    <row r="21" ht="15.75" customHeight="1">
      <c r="A21" s="125" t="s">
        <v>245</v>
      </c>
      <c r="B21" s="118" t="s">
        <v>246</v>
      </c>
      <c r="C21" s="126">
        <v>3.0</v>
      </c>
      <c r="D21" s="120" t="s">
        <v>203</v>
      </c>
      <c r="E21" s="127" t="s">
        <v>196</v>
      </c>
      <c r="F21" s="122">
        <v>1.0</v>
      </c>
      <c r="G21" s="123">
        <f t="array" ref="G21">IFERROR(INDEX(Bang_gia!$E$2:$E$1209,MATCH(D21&amp;" | "&amp;E21,Bang_gia!$A$2:$A$1209,0)),"")</f>
        <v>23436.50714</v>
      </c>
      <c r="H21" s="123">
        <f t="shared" si="1"/>
        <v>23436.50714</v>
      </c>
      <c r="I21" s="124" t="str">
        <f t="shared" si="2"/>
        <v>Ứ́c gà gừng tỏi 150g</v>
      </c>
      <c r="J21" s="124" t="str">
        <f t="shared" si="3"/>
        <v>Combo Tăng cơ|3</v>
      </c>
      <c r="K21" s="113"/>
      <c r="L21" s="113"/>
      <c r="M21" s="113"/>
      <c r="N21" s="113"/>
      <c r="O21" s="113"/>
      <c r="P21" s="113"/>
      <c r="Q21" s="113"/>
      <c r="R21" s="113"/>
      <c r="S21" s="113"/>
      <c r="T21" s="113"/>
      <c r="U21" s="113"/>
      <c r="V21" s="113"/>
      <c r="W21" s="113"/>
      <c r="X21" s="113"/>
      <c r="Y21" s="113"/>
      <c r="Z21" s="113"/>
    </row>
    <row r="22" ht="15.75" customHeight="1">
      <c r="A22" s="125" t="s">
        <v>245</v>
      </c>
      <c r="B22" s="118" t="s">
        <v>246</v>
      </c>
      <c r="C22" s="126">
        <v>4.0</v>
      </c>
      <c r="D22" s="120" t="s">
        <v>209</v>
      </c>
      <c r="E22" s="127" t="s">
        <v>196</v>
      </c>
      <c r="F22" s="122">
        <v>1.0</v>
      </c>
      <c r="G22" s="123">
        <f t="array" ref="G22">IFERROR(INDEX(Bang_gia!$E$2:$E$1209,MATCH(D22&amp;" | "&amp;E22,Bang_gia!$A$2:$A$1209,0)),"")</f>
        <v>30660.613</v>
      </c>
      <c r="H22" s="123">
        <f t="shared" si="1"/>
        <v>30660.613</v>
      </c>
      <c r="I22" s="124" t="str">
        <f t="shared" si="2"/>
        <v>Nạ̣c heo tây bắc 150g</v>
      </c>
      <c r="J22" s="124" t="str">
        <f t="shared" si="3"/>
        <v>Combo Tăng cơ|4</v>
      </c>
      <c r="K22" s="113"/>
      <c r="L22" s="113"/>
      <c r="M22" s="113"/>
      <c r="N22" s="113"/>
      <c r="O22" s="113"/>
      <c r="P22" s="113"/>
      <c r="Q22" s="113"/>
      <c r="R22" s="113"/>
      <c r="S22" s="113"/>
      <c r="T22" s="113"/>
      <c r="U22" s="113"/>
      <c r="V22" s="113"/>
      <c r="W22" s="113"/>
      <c r="X22" s="113"/>
      <c r="Y22" s="113"/>
      <c r="Z22" s="113"/>
    </row>
    <row r="23" ht="15.75" customHeight="1">
      <c r="A23" s="125" t="s">
        <v>245</v>
      </c>
      <c r="B23" s="118" t="s">
        <v>246</v>
      </c>
      <c r="C23" s="126">
        <v>5.0</v>
      </c>
      <c r="D23" s="120" t="s">
        <v>208</v>
      </c>
      <c r="E23" s="127" t="s">
        <v>196</v>
      </c>
      <c r="F23" s="122">
        <v>1.0</v>
      </c>
      <c r="G23" s="123">
        <f t="array" ref="G23">IFERROR(INDEX(Bang_gia!$E$2:$E$1209,MATCH(D23&amp;" | "&amp;E23,Bang_gia!$A$2:$A$1209,0)),"")</f>
        <v>29436.50714</v>
      </c>
      <c r="H23" s="123">
        <f t="shared" si="1"/>
        <v>29436.50714</v>
      </c>
      <c r="I23" s="124" t="str">
        <f t="shared" si="2"/>
        <v>Cốt lết ngũ vị 150g</v>
      </c>
      <c r="J23" s="124" t="str">
        <f t="shared" si="3"/>
        <v>Combo Tăng cơ|5</v>
      </c>
      <c r="K23" s="113"/>
      <c r="L23" s="113"/>
      <c r="M23" s="113"/>
      <c r="N23" s="113"/>
      <c r="O23" s="113"/>
      <c r="P23" s="113"/>
      <c r="Q23" s="113"/>
      <c r="R23" s="113"/>
      <c r="S23" s="113"/>
      <c r="T23" s="113"/>
      <c r="U23" s="113"/>
      <c r="V23" s="113"/>
      <c r="W23" s="113"/>
      <c r="X23" s="113"/>
      <c r="Y23" s="113"/>
      <c r="Z23" s="113"/>
    </row>
    <row r="24" ht="15.75" customHeight="1">
      <c r="A24" s="125" t="s">
        <v>245</v>
      </c>
      <c r="B24" s="118" t="s">
        <v>246</v>
      </c>
      <c r="C24" s="126">
        <v>6.0</v>
      </c>
      <c r="D24" s="120" t="s">
        <v>214</v>
      </c>
      <c r="E24" s="127" t="s">
        <v>196</v>
      </c>
      <c r="F24" s="122">
        <v>1.0</v>
      </c>
      <c r="G24" s="123">
        <f t="array" ref="G24">IFERROR(INDEX(Bang_gia!$E$2:$E$1209,MATCH(D24&amp;" | "&amp;E24,Bang_gia!$A$2:$A$1209,0)),"")</f>
        <v>58363.19402</v>
      </c>
      <c r="H24" s="123">
        <f t="shared" si="1"/>
        <v>58363.19402</v>
      </c>
      <c r="I24" s="124" t="str">
        <f t="shared" si="2"/>
        <v>Thăn bò̀ cajun 150g</v>
      </c>
      <c r="J24" s="124" t="str">
        <f t="shared" si="3"/>
        <v>Combo Tăng cơ|6</v>
      </c>
      <c r="K24" s="113"/>
      <c r="L24" s="113"/>
      <c r="M24" s="113"/>
      <c r="N24" s="113"/>
      <c r="O24" s="113"/>
      <c r="P24" s="113"/>
      <c r="Q24" s="113"/>
      <c r="R24" s="113"/>
      <c r="S24" s="113"/>
      <c r="T24" s="113"/>
      <c r="U24" s="113"/>
      <c r="V24" s="113"/>
      <c r="W24" s="113"/>
      <c r="X24" s="113"/>
      <c r="Y24" s="113"/>
      <c r="Z24" s="113"/>
    </row>
    <row r="25" ht="15.75" customHeight="1">
      <c r="A25" s="125" t="s">
        <v>245</v>
      </c>
      <c r="B25" s="118" t="s">
        <v>246</v>
      </c>
      <c r="C25" s="126">
        <v>7.0</v>
      </c>
      <c r="D25" s="120" t="s">
        <v>215</v>
      </c>
      <c r="E25" s="127" t="s">
        <v>196</v>
      </c>
      <c r="F25" s="122">
        <v>1.0</v>
      </c>
      <c r="G25" s="123">
        <f t="array" ref="G25">IFERROR(INDEX(Bang_gia!$E$2:$E$1209,MATCH(D25&amp;" | "&amp;E25,Bang_gia!$A$2:$A$1209,0)),"")</f>
        <v>67788.50714</v>
      </c>
      <c r="H25" s="123">
        <f t="shared" si="1"/>
        <v>67788.50714</v>
      </c>
      <c r="I25" s="124" t="str">
        <f t="shared" si="2"/>
        <v>Tôm gừng tỏi 150g</v>
      </c>
      <c r="J25" s="124" t="str">
        <f t="shared" si="3"/>
        <v>Combo Tăng cơ|7</v>
      </c>
      <c r="K25" s="113"/>
      <c r="L25" s="113"/>
      <c r="M25" s="113"/>
      <c r="N25" s="113"/>
      <c r="O25" s="113"/>
      <c r="P25" s="113"/>
      <c r="Q25" s="113"/>
      <c r="R25" s="113"/>
      <c r="S25" s="113"/>
      <c r="T25" s="113"/>
      <c r="U25" s="113"/>
      <c r="V25" s="113"/>
      <c r="W25" s="113"/>
      <c r="X25" s="113"/>
      <c r="Y25" s="113"/>
      <c r="Z25" s="113"/>
    </row>
    <row r="26" ht="15.75" customHeight="1">
      <c r="A26" s="125" t="s">
        <v>245</v>
      </c>
      <c r="B26" s="118" t="s">
        <v>246</v>
      </c>
      <c r="C26" s="126">
        <v>8.0</v>
      </c>
      <c r="D26" s="120" t="s">
        <v>223</v>
      </c>
      <c r="E26" s="127" t="s">
        <v>196</v>
      </c>
      <c r="F26" s="122">
        <v>1.0</v>
      </c>
      <c r="G26" s="123">
        <f t="array" ref="G26">IFERROR(INDEX(Bang_gia!$E$2:$E$1209,MATCH(D26&amp;" | "&amp;E26,Bang_gia!$A$2:$A$1209,0)),"")</f>
        <v>44347.95368</v>
      </c>
      <c r="H26" s="123">
        <f t="shared" si="1"/>
        <v>44347.95368</v>
      </c>
      <c r="I26" s="124" t="str">
        <f t="shared" si="2"/>
        <v>Cá tầm kiểu Ý 150g</v>
      </c>
      <c r="J26" s="124" t="str">
        <f t="shared" si="3"/>
        <v>Combo Tăng cơ|8</v>
      </c>
      <c r="K26" s="113"/>
      <c r="L26" s="113"/>
      <c r="M26" s="113"/>
      <c r="N26" s="113"/>
      <c r="O26" s="113"/>
      <c r="P26" s="113"/>
      <c r="Q26" s="113"/>
      <c r="R26" s="113"/>
      <c r="S26" s="113"/>
      <c r="T26" s="113"/>
      <c r="U26" s="113"/>
      <c r="V26" s="113"/>
      <c r="W26" s="113"/>
      <c r="X26" s="113"/>
      <c r="Y26" s="113"/>
      <c r="Z26" s="113"/>
    </row>
    <row r="27" ht="15.75" customHeight="1">
      <c r="A27" s="125" t="s">
        <v>247</v>
      </c>
      <c r="B27" s="128" t="s">
        <v>248</v>
      </c>
      <c r="C27" s="126">
        <v>1.0</v>
      </c>
      <c r="D27" s="120" t="s">
        <v>200</v>
      </c>
      <c r="E27" s="127" t="s">
        <v>198</v>
      </c>
      <c r="F27" s="122">
        <v>1.0</v>
      </c>
      <c r="G27" s="123">
        <f t="array" ref="G27">IFERROR(INDEX(Bang_gia!$E$2:$E$1209,MATCH(D27&amp;" | "&amp;E27,Bang_gia!$A$2:$A$1209,0)),"")</f>
        <v>32817.59203</v>
      </c>
      <c r="H27" s="123">
        <f t="shared" si="1"/>
        <v>32817.59203</v>
      </c>
      <c r="I27" s="124" t="str">
        <f t="shared" si="2"/>
        <v>Ức gà cajun 200g</v>
      </c>
      <c r="J27" s="124" t="str">
        <f t="shared" si="3"/>
        <v>Combo Power Fit|1</v>
      </c>
      <c r="K27" s="113"/>
      <c r="L27" s="113"/>
      <c r="M27" s="113"/>
      <c r="N27" s="113"/>
      <c r="O27" s="113"/>
      <c r="P27" s="113"/>
      <c r="Q27" s="113"/>
      <c r="R27" s="113"/>
      <c r="S27" s="113"/>
      <c r="T27" s="113"/>
      <c r="U27" s="113"/>
      <c r="V27" s="113"/>
      <c r="W27" s="113"/>
      <c r="X27" s="113"/>
      <c r="Y27" s="113"/>
      <c r="Z27" s="113"/>
    </row>
    <row r="28" ht="15.75" customHeight="1">
      <c r="A28" s="125" t="s">
        <v>247</v>
      </c>
      <c r="B28" s="128" t="s">
        <v>248</v>
      </c>
      <c r="C28" s="126">
        <v>2.0</v>
      </c>
      <c r="D28" s="120" t="s">
        <v>202</v>
      </c>
      <c r="E28" s="127" t="s">
        <v>198</v>
      </c>
      <c r="F28" s="122">
        <v>1.0</v>
      </c>
      <c r="G28" s="123">
        <f t="array" ref="G28">IFERROR(INDEX(Bang_gia!$E$2:$E$1209,MATCH(D28&amp;" | "&amp;E28,Bang_gia!$A$2:$A$1209,0)),"")</f>
        <v>31221.98758</v>
      </c>
      <c r="H28" s="123">
        <f t="shared" si="1"/>
        <v>31221.98758</v>
      </c>
      <c r="I28" s="124" t="str">
        <f t="shared" si="2"/>
        <v>Ức gà sả chanh 200g</v>
      </c>
      <c r="J28" s="124" t="str">
        <f t="shared" si="3"/>
        <v>Combo Power Fit|2</v>
      </c>
      <c r="K28" s="113"/>
      <c r="L28" s="113"/>
      <c r="M28" s="113"/>
      <c r="N28" s="113"/>
      <c r="O28" s="113"/>
      <c r="P28" s="113"/>
      <c r="Q28" s="113"/>
      <c r="R28" s="113"/>
      <c r="S28" s="113"/>
      <c r="T28" s="113"/>
      <c r="U28" s="113"/>
      <c r="V28" s="113"/>
      <c r="W28" s="113"/>
      <c r="X28" s="113"/>
      <c r="Y28" s="113"/>
      <c r="Z28" s="113"/>
    </row>
    <row r="29" ht="15.75" customHeight="1">
      <c r="A29" s="125" t="s">
        <v>247</v>
      </c>
      <c r="B29" s="128" t="s">
        <v>248</v>
      </c>
      <c r="C29" s="126">
        <v>3.0</v>
      </c>
      <c r="D29" s="120" t="s">
        <v>209</v>
      </c>
      <c r="E29" s="127" t="s">
        <v>198</v>
      </c>
      <c r="F29" s="122">
        <v>1.0</v>
      </c>
      <c r="G29" s="123">
        <f t="array" ref="G29">IFERROR(INDEX(Bang_gia!$E$2:$E$1209,MATCH(D29&amp;" | "&amp;E29,Bang_gia!$A$2:$A$1209,0)),"")</f>
        <v>40880.81733</v>
      </c>
      <c r="H29" s="123">
        <f t="shared" si="1"/>
        <v>40880.81733</v>
      </c>
      <c r="I29" s="124" t="str">
        <f t="shared" si="2"/>
        <v>Nạ̣c heo tây bắc 200g</v>
      </c>
      <c r="J29" s="124" t="str">
        <f t="shared" si="3"/>
        <v>Combo Power Fit|3</v>
      </c>
      <c r="K29" s="113"/>
      <c r="L29" s="113"/>
      <c r="M29" s="113"/>
      <c r="N29" s="113"/>
      <c r="O29" s="113"/>
      <c r="P29" s="113"/>
      <c r="Q29" s="113"/>
      <c r="R29" s="113"/>
      <c r="S29" s="113"/>
      <c r="T29" s="113"/>
      <c r="U29" s="113"/>
      <c r="V29" s="113"/>
      <c r="W29" s="113"/>
      <c r="X29" s="113"/>
      <c r="Y29" s="113"/>
      <c r="Z29" s="113"/>
    </row>
    <row r="30" ht="15.75" customHeight="1">
      <c r="A30" s="125" t="s">
        <v>247</v>
      </c>
      <c r="B30" s="128" t="s">
        <v>248</v>
      </c>
      <c r="C30" s="126">
        <v>4.0</v>
      </c>
      <c r="D30" s="120" t="s">
        <v>210</v>
      </c>
      <c r="E30" s="127" t="s">
        <v>198</v>
      </c>
      <c r="F30" s="122">
        <v>1.0</v>
      </c>
      <c r="G30" s="123">
        <f t="array" ref="G30">IFERROR(INDEX(Bang_gia!$E$2:$E$1209,MATCH(D30&amp;" | "&amp;E30,Bang_gia!$A$2:$A$1209,0)),"")</f>
        <v>36921.79167</v>
      </c>
      <c r="H30" s="123">
        <f t="shared" si="1"/>
        <v>36921.79167</v>
      </c>
      <c r="I30" s="124" t="str">
        <f t="shared" si="2"/>
        <v>Nạc heo sả nghệ 200g</v>
      </c>
      <c r="J30" s="124" t="str">
        <f t="shared" si="3"/>
        <v>Combo Power Fit|4</v>
      </c>
      <c r="K30" s="113"/>
      <c r="L30" s="113"/>
      <c r="M30" s="113"/>
      <c r="N30" s="113"/>
      <c r="O30" s="113"/>
      <c r="P30" s="113"/>
      <c r="Q30" s="113"/>
      <c r="R30" s="113"/>
      <c r="S30" s="113"/>
      <c r="T30" s="113"/>
      <c r="U30" s="113"/>
      <c r="V30" s="113"/>
      <c r="W30" s="113"/>
      <c r="X30" s="113"/>
      <c r="Y30" s="113"/>
      <c r="Z30" s="113"/>
    </row>
    <row r="31" ht="15.75" customHeight="1">
      <c r="A31" s="125" t="s">
        <v>247</v>
      </c>
      <c r="B31" s="128" t="s">
        <v>248</v>
      </c>
      <c r="C31" s="126">
        <v>5.0</v>
      </c>
      <c r="D31" s="120" t="s">
        <v>224</v>
      </c>
      <c r="E31" s="127" t="s">
        <v>198</v>
      </c>
      <c r="F31" s="122">
        <v>1.0</v>
      </c>
      <c r="G31" s="123">
        <f t="array" ref="G31">IFERROR(INDEX(Bang_gia!$E$2:$E$1209,MATCH(D31&amp;" | "&amp;E31,Bang_gia!$A$2:$A$1209,0)),"")</f>
        <v>58384.67619</v>
      </c>
      <c r="H31" s="123">
        <f t="shared" si="1"/>
        <v>58384.67619</v>
      </c>
      <c r="I31" s="124" t="str">
        <f t="shared" si="2"/>
        <v>Cá tầm gừng tỏi 200g</v>
      </c>
      <c r="J31" s="124" t="str">
        <f t="shared" si="3"/>
        <v>Combo Power Fit|5</v>
      </c>
      <c r="K31" s="113"/>
      <c r="L31" s="113"/>
      <c r="M31" s="113"/>
      <c r="N31" s="113"/>
      <c r="O31" s="113"/>
      <c r="P31" s="113"/>
      <c r="Q31" s="113"/>
      <c r="R31" s="113"/>
      <c r="S31" s="113"/>
      <c r="T31" s="113"/>
      <c r="U31" s="113"/>
      <c r="V31" s="113"/>
      <c r="W31" s="113"/>
      <c r="X31" s="113"/>
      <c r="Y31" s="113"/>
      <c r="Z31" s="113"/>
    </row>
    <row r="32" ht="15.75" customHeight="1">
      <c r="A32" s="125" t="s">
        <v>247</v>
      </c>
      <c r="B32" s="128" t="s">
        <v>248</v>
      </c>
      <c r="C32" s="126">
        <v>6.0</v>
      </c>
      <c r="D32" s="120" t="s">
        <v>217</v>
      </c>
      <c r="E32" s="127" t="s">
        <v>198</v>
      </c>
      <c r="F32" s="122">
        <v>1.0</v>
      </c>
      <c r="G32" s="123">
        <f t="array" ref="G32">IFERROR(INDEX(Bang_gia!$E$2:$E$1209,MATCH(D32&amp;" | "&amp;E32,Bang_gia!$A$2:$A$1209,0)),"")</f>
        <v>90953.59203</v>
      </c>
      <c r="H32" s="123">
        <f t="shared" si="1"/>
        <v>90953.59203</v>
      </c>
      <c r="I32" s="124" t="str">
        <f t="shared" si="2"/>
        <v>Tôm kiểu Ý 200g</v>
      </c>
      <c r="J32" s="124" t="str">
        <f t="shared" si="3"/>
        <v>Combo Power Fit|6</v>
      </c>
      <c r="K32" s="113"/>
      <c r="L32" s="113"/>
      <c r="M32" s="113"/>
      <c r="N32" s="113"/>
      <c r="O32" s="113"/>
      <c r="P32" s="113"/>
      <c r="Q32" s="113"/>
      <c r="R32" s="113"/>
      <c r="S32" s="113"/>
      <c r="T32" s="113"/>
      <c r="U32" s="113"/>
      <c r="V32" s="113"/>
      <c r="W32" s="113"/>
      <c r="X32" s="113"/>
      <c r="Y32" s="113"/>
      <c r="Z32" s="113"/>
    </row>
    <row r="33" ht="15.75" customHeight="1">
      <c r="A33" s="125" t="s">
        <v>247</v>
      </c>
      <c r="B33" s="128" t="s">
        <v>248</v>
      </c>
      <c r="C33" s="126">
        <v>7.0</v>
      </c>
      <c r="D33" s="120" t="s">
        <v>214</v>
      </c>
      <c r="E33" s="127" t="s">
        <v>198</v>
      </c>
      <c r="F33" s="122">
        <v>1.0</v>
      </c>
      <c r="G33" s="123">
        <f t="array" ref="G33">IFERROR(INDEX(Bang_gia!$E$2:$E$1209,MATCH(D33&amp;" | "&amp;E33,Bang_gia!$A$2:$A$1209,0)),"")</f>
        <v>77817.59203</v>
      </c>
      <c r="H33" s="123">
        <f t="shared" si="1"/>
        <v>77817.59203</v>
      </c>
      <c r="I33" s="124" t="str">
        <f t="shared" si="2"/>
        <v>Thăn bò̀ cajun 200g</v>
      </c>
      <c r="J33" s="124" t="str">
        <f t="shared" si="3"/>
        <v>Combo Power Fit|7</v>
      </c>
      <c r="K33" s="113"/>
      <c r="L33" s="113"/>
      <c r="M33" s="113"/>
      <c r="N33" s="113"/>
      <c r="O33" s="113"/>
      <c r="P33" s="113"/>
      <c r="Q33" s="113"/>
      <c r="R33" s="113"/>
      <c r="S33" s="113"/>
      <c r="T33" s="113"/>
      <c r="U33" s="113"/>
      <c r="V33" s="113"/>
      <c r="W33" s="113"/>
      <c r="X33" s="113"/>
      <c r="Y33" s="113"/>
      <c r="Z33" s="113"/>
    </row>
    <row r="34" ht="15.75" customHeight="1">
      <c r="A34" s="125" t="s">
        <v>247</v>
      </c>
      <c r="B34" s="128" t="s">
        <v>248</v>
      </c>
      <c r="C34" s="126">
        <v>8.0</v>
      </c>
      <c r="D34" s="120" t="s">
        <v>207</v>
      </c>
      <c r="E34" s="127" t="s">
        <v>198</v>
      </c>
      <c r="F34" s="122">
        <v>1.0</v>
      </c>
      <c r="G34" s="123">
        <f t="array" ref="G34">IFERROR(INDEX(Bang_gia!$E$2:$E$1209,MATCH(D34&amp;" | "&amp;E34,Bang_gia!$A$2:$A$1209,0)),"")</f>
        <v>39248.67619</v>
      </c>
      <c r="H34" s="123">
        <f t="shared" si="1"/>
        <v>39248.67619</v>
      </c>
      <c r="I34" s="124" t="str">
        <f t="shared" si="2"/>
        <v>Cốt lết gừng tỏi 200g</v>
      </c>
      <c r="J34" s="124" t="str">
        <f t="shared" si="3"/>
        <v>Combo Power Fit|8</v>
      </c>
      <c r="K34" s="113"/>
      <c r="L34" s="113"/>
      <c r="M34" s="113"/>
      <c r="N34" s="113"/>
      <c r="O34" s="113"/>
      <c r="P34" s="113"/>
      <c r="Q34" s="113"/>
      <c r="R34" s="113"/>
      <c r="S34" s="113"/>
      <c r="T34" s="113"/>
      <c r="U34" s="113"/>
      <c r="V34" s="113"/>
      <c r="W34" s="113"/>
      <c r="X34" s="113"/>
      <c r="Y34" s="113"/>
      <c r="Z34" s="113"/>
    </row>
    <row r="35" ht="15.75" customHeight="1">
      <c r="A35" s="125" t="s">
        <v>249</v>
      </c>
      <c r="B35" s="129" t="s">
        <v>230</v>
      </c>
      <c r="C35" s="126">
        <v>1.0</v>
      </c>
      <c r="D35" s="120" t="s">
        <v>203</v>
      </c>
      <c r="E35" s="127" t="s">
        <v>192</v>
      </c>
      <c r="F35" s="122">
        <v>1.0</v>
      </c>
      <c r="G35" s="123">
        <f t="array" ref="G35">IFERROR(INDEX(Bang_gia!$E$2:$E$1209,MATCH(D35&amp;" | "&amp;E35,Bang_gia!$A$2:$A$1209,0)),"")</f>
        <v>15624.3381</v>
      </c>
      <c r="H35" s="123">
        <f t="shared" si="1"/>
        <v>15624.3381</v>
      </c>
      <c r="I35" s="124" t="str">
        <f t="shared" si="2"/>
        <v>Ứ́c gà gừng tỏi 100g</v>
      </c>
      <c r="J35" s="124" t="str">
        <f t="shared" si="3"/>
        <v>Combo giữ dáng.|1</v>
      </c>
      <c r="K35" s="113"/>
      <c r="L35" s="113"/>
      <c r="M35" s="113"/>
      <c r="N35" s="113"/>
      <c r="O35" s="113"/>
      <c r="P35" s="113"/>
      <c r="Q35" s="113"/>
      <c r="R35" s="113"/>
      <c r="S35" s="113"/>
      <c r="T35" s="113"/>
      <c r="U35" s="113"/>
      <c r="V35" s="113"/>
      <c r="W35" s="113"/>
      <c r="X35" s="113"/>
      <c r="Y35" s="113"/>
      <c r="Z35" s="113"/>
    </row>
    <row r="36" ht="15.75" customHeight="1">
      <c r="A36" s="125" t="s">
        <v>249</v>
      </c>
      <c r="B36" s="129" t="s">
        <v>230</v>
      </c>
      <c r="C36" s="126">
        <v>2.0</v>
      </c>
      <c r="D36" s="120" t="s">
        <v>205</v>
      </c>
      <c r="E36" s="127" t="s">
        <v>192</v>
      </c>
      <c r="F36" s="122">
        <v>1.0</v>
      </c>
      <c r="G36" s="123">
        <f t="array" ref="G36">IFERROR(INDEX(Bang_gia!$E$2:$E$1209,MATCH(D36&amp;" | "&amp;E36,Bang_gia!$A$2:$A$1209,0)),"")</f>
        <v>15526.76601</v>
      </c>
      <c r="H36" s="123">
        <f t="shared" si="1"/>
        <v>15526.76601</v>
      </c>
      <c r="I36" s="124" t="str">
        <f t="shared" si="2"/>
        <v>Ức gà tiêu chanh 100g</v>
      </c>
      <c r="J36" s="124" t="str">
        <f t="shared" si="3"/>
        <v>Combo giữ dáng.|2</v>
      </c>
      <c r="K36" s="113"/>
      <c r="L36" s="113"/>
      <c r="M36" s="113"/>
      <c r="N36" s="113"/>
      <c r="O36" s="113"/>
      <c r="P36" s="113"/>
      <c r="Q36" s="113"/>
      <c r="R36" s="113"/>
      <c r="S36" s="113"/>
      <c r="T36" s="113"/>
      <c r="U36" s="113"/>
      <c r="V36" s="113"/>
      <c r="W36" s="113"/>
      <c r="X36" s="113"/>
      <c r="Y36" s="113"/>
      <c r="Z36" s="113"/>
    </row>
    <row r="37" ht="15.75" customHeight="1">
      <c r="A37" s="125" t="s">
        <v>249</v>
      </c>
      <c r="B37" s="129" t="s">
        <v>230</v>
      </c>
      <c r="C37" s="126">
        <v>3.0</v>
      </c>
      <c r="D37" s="120" t="s">
        <v>206</v>
      </c>
      <c r="E37" s="127" t="s">
        <v>192</v>
      </c>
      <c r="F37" s="122">
        <v>1.0</v>
      </c>
      <c r="G37" s="123">
        <f t="array" ref="G37">IFERROR(INDEX(Bang_gia!$E$2:$E$1209,MATCH(D37&amp;" | "&amp;E37,Bang_gia!$A$2:$A$1209,0)),"")</f>
        <v>19700.07908</v>
      </c>
      <c r="H37" s="123">
        <f t="shared" si="1"/>
        <v>19700.07908</v>
      </c>
      <c r="I37" s="124" t="str">
        <f t="shared" si="2"/>
        <v>Cốt lết mè rang 100g</v>
      </c>
      <c r="J37" s="124" t="str">
        <f t="shared" si="3"/>
        <v>Combo giữ dáng.|3</v>
      </c>
      <c r="K37" s="113"/>
      <c r="L37" s="113"/>
      <c r="M37" s="113"/>
      <c r="N37" s="113"/>
      <c r="O37" s="113"/>
      <c r="P37" s="113"/>
      <c r="Q37" s="113"/>
      <c r="R37" s="113"/>
      <c r="S37" s="113"/>
      <c r="T37" s="113"/>
      <c r="U37" s="113"/>
      <c r="V37" s="113"/>
      <c r="W37" s="113"/>
      <c r="X37" s="113"/>
      <c r="Y37" s="113"/>
      <c r="Z37" s="113"/>
    </row>
    <row r="38" ht="15.75" customHeight="1">
      <c r="A38" s="125" t="s">
        <v>249</v>
      </c>
      <c r="B38" s="129" t="s">
        <v>230</v>
      </c>
      <c r="C38" s="126">
        <v>4.0</v>
      </c>
      <c r="D38" s="120" t="s">
        <v>219</v>
      </c>
      <c r="E38" s="127" t="s">
        <v>192</v>
      </c>
      <c r="F38" s="122">
        <v>1.0</v>
      </c>
      <c r="G38" s="123">
        <f t="array" ref="G38">IFERROR(INDEX(Bang_gia!$E$2:$E$1209,MATCH(D38&amp;" | "&amp;E38,Bang_gia!$A$2:$A$1209,0)),"")</f>
        <v>28476.79602</v>
      </c>
      <c r="H38" s="123">
        <f t="shared" si="1"/>
        <v>28476.79602</v>
      </c>
      <c r="I38" s="124" t="str">
        <f t="shared" si="2"/>
        <v>Cá thu cà ri 100g</v>
      </c>
      <c r="J38" s="124" t="str">
        <f t="shared" si="3"/>
        <v>Combo giữ dáng.|4</v>
      </c>
      <c r="K38" s="113"/>
      <c r="L38" s="113"/>
      <c r="M38" s="113"/>
      <c r="N38" s="113"/>
      <c r="O38" s="113"/>
      <c r="P38" s="113"/>
      <c r="Q38" s="113"/>
      <c r="R38" s="113"/>
      <c r="S38" s="113"/>
      <c r="T38" s="113"/>
      <c r="U38" s="113"/>
      <c r="V38" s="113"/>
      <c r="W38" s="113"/>
      <c r="X38" s="113"/>
      <c r="Y38" s="113"/>
      <c r="Z38" s="113"/>
    </row>
    <row r="39" ht="15.75" customHeight="1">
      <c r="A39" s="125" t="s">
        <v>249</v>
      </c>
      <c r="B39" s="129" t="s">
        <v>230</v>
      </c>
      <c r="C39" s="126">
        <v>5.0</v>
      </c>
      <c r="D39" s="120" t="s">
        <v>213</v>
      </c>
      <c r="E39" s="127" t="s">
        <v>192</v>
      </c>
      <c r="F39" s="122">
        <v>1.0</v>
      </c>
      <c r="G39" s="123">
        <f t="array" ref="G39">IFERROR(INDEX(Bang_gia!$E$2:$E$1209,MATCH(D39&amp;" | "&amp;E39,Bang_gia!$A$2:$A$1209,0)),"")</f>
        <v>38940.40867</v>
      </c>
      <c r="H39" s="123">
        <f t="shared" si="1"/>
        <v>38940.40867</v>
      </c>
      <c r="I39" s="124" t="str">
        <f t="shared" si="2"/>
        <v>Thăn bò tây bắc 100g</v>
      </c>
      <c r="J39" s="124" t="str">
        <f t="shared" si="3"/>
        <v>Combo giữ dáng.|5</v>
      </c>
      <c r="K39" s="113"/>
      <c r="L39" s="113"/>
      <c r="M39" s="113"/>
      <c r="N39" s="113"/>
      <c r="O39" s="113"/>
      <c r="P39" s="113"/>
      <c r="Q39" s="113"/>
      <c r="R39" s="113"/>
      <c r="S39" s="113"/>
      <c r="T39" s="113"/>
      <c r="U39" s="113"/>
      <c r="V39" s="113"/>
      <c r="W39" s="113"/>
      <c r="X39" s="113"/>
      <c r="Y39" s="113"/>
      <c r="Z39" s="113"/>
    </row>
    <row r="40" ht="15.75" customHeight="1">
      <c r="A40" s="125" t="s">
        <v>249</v>
      </c>
      <c r="B40" s="129" t="s">
        <v>230</v>
      </c>
      <c r="C40" s="126">
        <v>6.0</v>
      </c>
      <c r="D40" s="120" t="s">
        <v>216</v>
      </c>
      <c r="E40" s="127" t="s">
        <v>192</v>
      </c>
      <c r="F40" s="122">
        <v>1.0</v>
      </c>
      <c r="G40" s="123">
        <f t="array" ref="G40">IFERROR(INDEX(Bang_gia!$E$2:$E$1209,MATCH(D40&amp;" | "&amp;E40,Bang_gia!$A$2:$A$1209,0)),"")</f>
        <v>45476.79602</v>
      </c>
      <c r="H40" s="123">
        <f t="shared" si="1"/>
        <v>45476.79602</v>
      </c>
      <c r="I40" s="124" t="str">
        <f t="shared" si="2"/>
        <v>Tôm cajun 100g</v>
      </c>
      <c r="J40" s="124" t="str">
        <f t="shared" si="3"/>
        <v>Combo giữ dáng.|6</v>
      </c>
      <c r="K40" s="113"/>
      <c r="L40" s="113"/>
      <c r="M40" s="113"/>
      <c r="N40" s="113"/>
      <c r="O40" s="113"/>
      <c r="P40" s="113"/>
      <c r="Q40" s="113"/>
      <c r="R40" s="113"/>
      <c r="S40" s="113"/>
      <c r="T40" s="113"/>
      <c r="U40" s="113"/>
      <c r="V40" s="113"/>
      <c r="W40" s="113"/>
      <c r="X40" s="113"/>
      <c r="Y40" s="113"/>
      <c r="Z40" s="113"/>
    </row>
    <row r="41" ht="15.75" customHeight="1">
      <c r="A41" s="125" t="s">
        <v>250</v>
      </c>
      <c r="B41" s="129" t="s">
        <v>231</v>
      </c>
      <c r="C41" s="126">
        <v>1.0</v>
      </c>
      <c r="D41" s="120" t="s">
        <v>200</v>
      </c>
      <c r="E41" s="127" t="s">
        <v>192</v>
      </c>
      <c r="F41" s="122">
        <v>1.0</v>
      </c>
      <c r="G41" s="123">
        <f t="array" ref="G41">IFERROR(INDEX(Bang_gia!$E$2:$E$1209,MATCH(D41&amp;" | "&amp;E41,Bang_gia!$A$2:$A$1209,0)),"")</f>
        <v>16408.79602</v>
      </c>
      <c r="H41" s="123">
        <f t="shared" si="1"/>
        <v>16408.79602</v>
      </c>
      <c r="I41" s="124" t="str">
        <f t="shared" si="2"/>
        <v>Ức gà cajun 100g</v>
      </c>
      <c r="J41" s="124" t="str">
        <f t="shared" si="3"/>
        <v>Combo giảm cân.|1</v>
      </c>
      <c r="K41" s="113"/>
      <c r="L41" s="113"/>
      <c r="M41" s="113"/>
      <c r="N41" s="113"/>
      <c r="O41" s="113"/>
      <c r="P41" s="113"/>
      <c r="Q41" s="113"/>
      <c r="R41" s="113"/>
      <c r="S41" s="113"/>
      <c r="T41" s="113"/>
      <c r="U41" s="113"/>
      <c r="V41" s="113"/>
      <c r="W41" s="113"/>
      <c r="X41" s="113"/>
      <c r="Y41" s="113"/>
      <c r="Z41" s="113"/>
    </row>
    <row r="42" ht="15.75" customHeight="1">
      <c r="A42" s="125" t="s">
        <v>250</v>
      </c>
      <c r="B42" s="129" t="s">
        <v>231</v>
      </c>
      <c r="C42" s="126">
        <v>2.0</v>
      </c>
      <c r="D42" s="120" t="s">
        <v>205</v>
      </c>
      <c r="E42" s="127" t="s">
        <v>192</v>
      </c>
      <c r="F42" s="122">
        <v>1.0</v>
      </c>
      <c r="G42" s="123">
        <f t="array" ref="G42">IFERROR(INDEX(Bang_gia!$E$2:$E$1209,MATCH(D42&amp;" | "&amp;E42,Bang_gia!$A$2:$A$1209,0)),"")</f>
        <v>15526.76601</v>
      </c>
      <c r="H42" s="123">
        <f t="shared" si="1"/>
        <v>15526.76601</v>
      </c>
      <c r="I42" s="124" t="str">
        <f t="shared" si="2"/>
        <v>Ức gà tiêu chanh 100g</v>
      </c>
      <c r="J42" s="124" t="str">
        <f t="shared" si="3"/>
        <v>Combo giảm cân.|2</v>
      </c>
      <c r="K42" s="113"/>
      <c r="L42" s="113"/>
      <c r="M42" s="113"/>
      <c r="N42" s="113"/>
      <c r="O42" s="113"/>
      <c r="P42" s="113"/>
      <c r="Q42" s="113"/>
      <c r="R42" s="113"/>
      <c r="S42" s="113"/>
      <c r="T42" s="113"/>
      <c r="U42" s="113"/>
      <c r="V42" s="113"/>
      <c r="W42" s="113"/>
      <c r="X42" s="113"/>
      <c r="Y42" s="113"/>
      <c r="Z42" s="113"/>
    </row>
    <row r="43" ht="15.75" customHeight="1">
      <c r="A43" s="125" t="s">
        <v>250</v>
      </c>
      <c r="B43" s="129" t="s">
        <v>231</v>
      </c>
      <c r="C43" s="126">
        <v>3.0</v>
      </c>
      <c r="D43" s="120" t="s">
        <v>203</v>
      </c>
      <c r="E43" s="127" t="s">
        <v>192</v>
      </c>
      <c r="F43" s="122">
        <v>1.0</v>
      </c>
      <c r="G43" s="123">
        <f t="array" ref="G43">IFERROR(INDEX(Bang_gia!$E$2:$E$1209,MATCH(D43&amp;" | "&amp;E43,Bang_gia!$A$2:$A$1209,0)),"")</f>
        <v>15624.3381</v>
      </c>
      <c r="H43" s="123">
        <f t="shared" si="1"/>
        <v>15624.3381</v>
      </c>
      <c r="I43" s="124" t="str">
        <f t="shared" si="2"/>
        <v>Ứ́c gà gừng tỏi 100g</v>
      </c>
      <c r="J43" s="124" t="str">
        <f t="shared" si="3"/>
        <v>Combo giảm cân.|3</v>
      </c>
      <c r="K43" s="113"/>
      <c r="L43" s="113"/>
      <c r="M43" s="113"/>
      <c r="N43" s="113"/>
      <c r="O43" s="113"/>
      <c r="P43" s="113"/>
      <c r="Q43" s="113"/>
      <c r="R43" s="113"/>
      <c r="S43" s="113"/>
      <c r="T43" s="113"/>
      <c r="U43" s="113"/>
      <c r="V43" s="113"/>
      <c r="W43" s="113"/>
      <c r="X43" s="113"/>
      <c r="Y43" s="113"/>
      <c r="Z43" s="113"/>
    </row>
    <row r="44" ht="15.75" customHeight="1">
      <c r="A44" s="125" t="s">
        <v>250</v>
      </c>
      <c r="B44" s="129" t="s">
        <v>231</v>
      </c>
      <c r="C44" s="126">
        <v>4.0</v>
      </c>
      <c r="D44" s="120" t="s">
        <v>204</v>
      </c>
      <c r="E44" s="127" t="s">
        <v>192</v>
      </c>
      <c r="F44" s="122">
        <v>1.0</v>
      </c>
      <c r="G44" s="123">
        <f t="array" ref="G44">IFERROR(INDEX(Bang_gia!$E$2:$E$1209,MATCH(D44&amp;" | "&amp;E44,Bang_gia!$A$2:$A$1209,0)),"")</f>
        <v>15519.55102</v>
      </c>
      <c r="H44" s="123">
        <f t="shared" si="1"/>
        <v>15519.55102</v>
      </c>
      <c r="I44" s="124" t="str">
        <f t="shared" si="2"/>
        <v>Ức gà̀ cà ri 100g</v>
      </c>
      <c r="J44" s="124" t="str">
        <f t="shared" si="3"/>
        <v>Combo giảm cân.|4</v>
      </c>
      <c r="K44" s="113"/>
      <c r="L44" s="113"/>
      <c r="M44" s="113"/>
      <c r="N44" s="113"/>
      <c r="O44" s="113"/>
      <c r="P44" s="113"/>
      <c r="Q44" s="113"/>
      <c r="R44" s="113"/>
      <c r="S44" s="113"/>
      <c r="T44" s="113"/>
      <c r="U44" s="113"/>
      <c r="V44" s="113"/>
      <c r="W44" s="113"/>
      <c r="X44" s="113"/>
      <c r="Y44" s="113"/>
      <c r="Z44" s="113"/>
    </row>
    <row r="45" ht="15.75" customHeight="1">
      <c r="A45" s="125" t="s">
        <v>250</v>
      </c>
      <c r="B45" s="129" t="s">
        <v>231</v>
      </c>
      <c r="C45" s="126">
        <v>5.0</v>
      </c>
      <c r="D45" s="120" t="s">
        <v>210</v>
      </c>
      <c r="E45" s="127" t="s">
        <v>192</v>
      </c>
      <c r="F45" s="122">
        <v>1.0</v>
      </c>
      <c r="G45" s="123">
        <f t="array" ref="G45">IFERROR(INDEX(Bang_gia!$E$2:$E$1209,MATCH(D45&amp;" | "&amp;E45,Bang_gia!$A$2:$A$1209,0)),"")</f>
        <v>18460.89583</v>
      </c>
      <c r="H45" s="123">
        <f t="shared" si="1"/>
        <v>18460.89583</v>
      </c>
      <c r="I45" s="124" t="str">
        <f t="shared" si="2"/>
        <v>Nạc heo sả nghệ 100g</v>
      </c>
      <c r="J45" s="124" t="str">
        <f t="shared" si="3"/>
        <v>Combo giảm cân.|5</v>
      </c>
      <c r="K45" s="113"/>
      <c r="L45" s="113"/>
      <c r="M45" s="113"/>
      <c r="N45" s="113"/>
      <c r="O45" s="113"/>
      <c r="P45" s="113"/>
      <c r="Q45" s="113"/>
      <c r="R45" s="113"/>
      <c r="S45" s="113"/>
      <c r="T45" s="113"/>
      <c r="U45" s="113"/>
      <c r="V45" s="113"/>
      <c r="W45" s="113"/>
      <c r="X45" s="113"/>
      <c r="Y45" s="113"/>
      <c r="Z45" s="113"/>
    </row>
    <row r="46" ht="15.75" customHeight="1">
      <c r="A46" s="125" t="s">
        <v>250</v>
      </c>
      <c r="B46" s="129" t="s">
        <v>231</v>
      </c>
      <c r="C46" s="126">
        <v>6.0</v>
      </c>
      <c r="D46" s="120" t="s">
        <v>206</v>
      </c>
      <c r="E46" s="127" t="s">
        <v>192</v>
      </c>
      <c r="F46" s="122">
        <v>1.0</v>
      </c>
      <c r="G46" s="123">
        <f t="array" ref="G46">IFERROR(INDEX(Bang_gia!$E$2:$E$1209,MATCH(D46&amp;" | "&amp;E46,Bang_gia!$A$2:$A$1209,0)),"")</f>
        <v>19700.07908</v>
      </c>
      <c r="H46" s="123">
        <f t="shared" si="1"/>
        <v>19700.07908</v>
      </c>
      <c r="I46" s="124" t="str">
        <f t="shared" si="2"/>
        <v>Cốt lết mè rang 100g</v>
      </c>
      <c r="J46" s="124" t="str">
        <f t="shared" si="3"/>
        <v>Combo giảm cân.|6</v>
      </c>
      <c r="K46" s="113"/>
      <c r="L46" s="113"/>
      <c r="M46" s="113"/>
      <c r="N46" s="113"/>
      <c r="O46" s="113"/>
      <c r="P46" s="113"/>
      <c r="Q46" s="113"/>
      <c r="R46" s="113"/>
      <c r="S46" s="113"/>
      <c r="T46" s="113"/>
      <c r="U46" s="113"/>
      <c r="V46" s="113"/>
      <c r="W46" s="113"/>
      <c r="X46" s="113"/>
      <c r="Y46" s="113"/>
      <c r="Z46" s="113"/>
    </row>
    <row r="47" ht="15.75" customHeight="1">
      <c r="A47" s="125" t="s">
        <v>250</v>
      </c>
      <c r="B47" s="129" t="s">
        <v>231</v>
      </c>
      <c r="C47" s="126">
        <v>7.0</v>
      </c>
      <c r="D47" s="120" t="s">
        <v>220</v>
      </c>
      <c r="E47" s="127" t="s">
        <v>192</v>
      </c>
      <c r="F47" s="122">
        <v>1.0</v>
      </c>
      <c r="G47" s="123">
        <f t="array" ref="G47">IFERROR(INDEX(Bang_gia!$E$2:$E$1209,MATCH(D47&amp;" | "&amp;E47,Bang_gia!$A$2:$A$1209,0)),"")</f>
        <v>28521.59368</v>
      </c>
      <c r="H47" s="123">
        <f t="shared" si="1"/>
        <v>28521.59368</v>
      </c>
      <c r="I47" s="124" t="str">
        <f t="shared" si="2"/>
        <v>Cá thu kiểu Âu 100g</v>
      </c>
      <c r="J47" s="124" t="str">
        <f t="shared" si="3"/>
        <v>Combo giảm cân.|7</v>
      </c>
      <c r="K47" s="113"/>
      <c r="L47" s="113"/>
      <c r="M47" s="113"/>
      <c r="N47" s="113"/>
      <c r="O47" s="113"/>
      <c r="P47" s="113"/>
      <c r="Q47" s="113"/>
      <c r="R47" s="113"/>
      <c r="S47" s="113"/>
      <c r="T47" s="113"/>
      <c r="U47" s="113"/>
      <c r="V47" s="113"/>
      <c r="W47" s="113"/>
      <c r="X47" s="113"/>
      <c r="Y47" s="113"/>
      <c r="Z47" s="113"/>
    </row>
    <row r="48" ht="15.75" customHeight="1">
      <c r="A48" s="125" t="s">
        <v>250</v>
      </c>
      <c r="B48" s="129" t="s">
        <v>231</v>
      </c>
      <c r="C48" s="126">
        <v>8.0</v>
      </c>
      <c r="D48" s="120" t="s">
        <v>218</v>
      </c>
      <c r="E48" s="127" t="s">
        <v>192</v>
      </c>
      <c r="F48" s="122">
        <v>1.0</v>
      </c>
      <c r="G48" s="123">
        <f t="array" ref="G48">IFERROR(INDEX(Bang_gia!$E$2:$E$1209,MATCH(D48&amp;" | "&amp;E48,Bang_gia!$A$2:$A$1209,0)),"")</f>
        <v>45094.76601</v>
      </c>
      <c r="H48" s="123">
        <f t="shared" si="1"/>
        <v>45094.76601</v>
      </c>
      <c r="I48" s="124" t="str">
        <f t="shared" si="2"/>
        <v>Tôm tiêu chanh 100g</v>
      </c>
      <c r="J48" s="124" t="str">
        <f t="shared" si="3"/>
        <v>Combo giảm cân.|8</v>
      </c>
      <c r="K48" s="113"/>
      <c r="L48" s="113"/>
      <c r="M48" s="113"/>
      <c r="N48" s="113"/>
      <c r="O48" s="113"/>
      <c r="P48" s="113"/>
      <c r="Q48" s="113"/>
      <c r="R48" s="113"/>
      <c r="S48" s="113"/>
      <c r="T48" s="113"/>
      <c r="U48" s="113"/>
      <c r="V48" s="113"/>
      <c r="W48" s="113"/>
      <c r="X48" s="113"/>
      <c r="Y48" s="113"/>
      <c r="Z48" s="113"/>
    </row>
    <row r="49" ht="15.75" customHeight="1">
      <c r="A49" s="125" t="s">
        <v>250</v>
      </c>
      <c r="B49" s="129" t="s">
        <v>231</v>
      </c>
      <c r="C49" s="126">
        <v>9.0</v>
      </c>
      <c r="D49" s="120" t="s">
        <v>216</v>
      </c>
      <c r="E49" s="127" t="s">
        <v>192</v>
      </c>
      <c r="F49" s="122">
        <v>1.0</v>
      </c>
      <c r="G49" s="123">
        <f t="array" ref="G49">IFERROR(INDEX(Bang_gia!$E$2:$E$1209,MATCH(D49&amp;" | "&amp;E49,Bang_gia!$A$2:$A$1209,0)),"")</f>
        <v>45476.79602</v>
      </c>
      <c r="H49" s="123">
        <f t="shared" si="1"/>
        <v>45476.79602</v>
      </c>
      <c r="I49" s="124" t="str">
        <f t="shared" si="2"/>
        <v>Tôm cajun 100g</v>
      </c>
      <c r="J49" s="124" t="str">
        <f t="shared" si="3"/>
        <v>Combo giảm cân.|9</v>
      </c>
      <c r="K49" s="113"/>
      <c r="L49" s="113"/>
      <c r="M49" s="113"/>
      <c r="N49" s="113"/>
      <c r="O49" s="113"/>
      <c r="P49" s="113"/>
      <c r="Q49" s="113"/>
      <c r="R49" s="113"/>
      <c r="S49" s="113"/>
      <c r="T49" s="113"/>
      <c r="U49" s="113"/>
      <c r="V49" s="113"/>
      <c r="W49" s="113"/>
      <c r="X49" s="113"/>
      <c r="Y49" s="113"/>
      <c r="Z49" s="113"/>
    </row>
    <row r="50" ht="15.75" customHeight="1">
      <c r="A50" s="125" t="s">
        <v>250</v>
      </c>
      <c r="B50" s="129" t="s">
        <v>231</v>
      </c>
      <c r="C50" s="126">
        <v>10.0</v>
      </c>
      <c r="D50" s="120" t="s">
        <v>214</v>
      </c>
      <c r="E50" s="127" t="s">
        <v>192</v>
      </c>
      <c r="F50" s="122">
        <v>1.0</v>
      </c>
      <c r="G50" s="123">
        <f t="array" ref="G50">IFERROR(INDEX(Bang_gia!$E$2:$E$1209,MATCH(D50&amp;" | "&amp;E50,Bang_gia!$A$2:$A$1209,0)),"")</f>
        <v>38908.79602</v>
      </c>
      <c r="H50" s="123">
        <f t="shared" si="1"/>
        <v>38908.79602</v>
      </c>
      <c r="I50" s="124" t="str">
        <f t="shared" si="2"/>
        <v>Thăn bò̀ cajun 100g</v>
      </c>
      <c r="J50" s="124" t="str">
        <f t="shared" si="3"/>
        <v>Combo giảm cân.|10</v>
      </c>
      <c r="K50" s="113"/>
      <c r="L50" s="113"/>
      <c r="M50" s="113"/>
      <c r="N50" s="113"/>
      <c r="O50" s="113"/>
      <c r="P50" s="113"/>
      <c r="Q50" s="113"/>
      <c r="R50" s="113"/>
      <c r="S50" s="113"/>
      <c r="T50" s="113"/>
      <c r="U50" s="113"/>
      <c r="V50" s="113"/>
      <c r="W50" s="113"/>
      <c r="X50" s="113"/>
      <c r="Y50" s="113"/>
      <c r="Z50" s="113"/>
    </row>
    <row r="51" ht="15.75" customHeight="1">
      <c r="A51" s="125" t="s">
        <v>251</v>
      </c>
      <c r="B51" s="129" t="s">
        <v>232</v>
      </c>
      <c r="C51" s="126">
        <v>1.0</v>
      </c>
      <c r="D51" s="120" t="s">
        <v>200</v>
      </c>
      <c r="E51" s="127" t="s">
        <v>196</v>
      </c>
      <c r="F51" s="122">
        <v>1.0</v>
      </c>
      <c r="G51" s="123">
        <f t="array" ref="G51">IFERROR(INDEX(Bang_gia!$E$2:$E$1209,MATCH(D51&amp;" | "&amp;E51,Bang_gia!$A$2:$A$1209,0)),"")</f>
        <v>24613.19402</v>
      </c>
      <c r="H51" s="123">
        <f t="shared" si="1"/>
        <v>24613.19402</v>
      </c>
      <c r="I51" s="124" t="str">
        <f t="shared" si="2"/>
        <v>Ức gà cajun 150g</v>
      </c>
      <c r="J51" s="124" t="str">
        <f t="shared" si="3"/>
        <v>Combo Tăng cơ.|1</v>
      </c>
      <c r="K51" s="113"/>
      <c r="L51" s="113"/>
      <c r="M51" s="113"/>
      <c r="N51" s="113"/>
      <c r="O51" s="113"/>
      <c r="P51" s="113"/>
      <c r="Q51" s="113"/>
      <c r="R51" s="113"/>
      <c r="S51" s="113"/>
      <c r="T51" s="113"/>
      <c r="U51" s="113"/>
      <c r="V51" s="113"/>
      <c r="W51" s="113"/>
      <c r="X51" s="113"/>
      <c r="Y51" s="113"/>
      <c r="Z51" s="113"/>
    </row>
    <row r="52" ht="15.75" customHeight="1">
      <c r="A52" s="125" t="s">
        <v>251</v>
      </c>
      <c r="B52" s="129" t="s">
        <v>232</v>
      </c>
      <c r="C52" s="126">
        <v>2.0</v>
      </c>
      <c r="D52" s="120" t="s">
        <v>205</v>
      </c>
      <c r="E52" s="127" t="s">
        <v>196</v>
      </c>
      <c r="F52" s="122">
        <v>1.0</v>
      </c>
      <c r="G52" s="123">
        <f t="array" ref="G52">IFERROR(INDEX(Bang_gia!$E$2:$E$1209,MATCH(D52&amp;" | "&amp;E52,Bang_gia!$A$2:$A$1209,0)),"")</f>
        <v>23290.14901</v>
      </c>
      <c r="H52" s="123">
        <f t="shared" si="1"/>
        <v>23290.14901</v>
      </c>
      <c r="I52" s="124" t="str">
        <f t="shared" si="2"/>
        <v>Ức gà tiêu chanh 150g</v>
      </c>
      <c r="J52" s="124" t="str">
        <f t="shared" si="3"/>
        <v>Combo Tăng cơ.|2</v>
      </c>
      <c r="K52" s="113"/>
      <c r="L52" s="113"/>
      <c r="M52" s="113"/>
      <c r="N52" s="113"/>
      <c r="O52" s="113"/>
      <c r="P52" s="113"/>
      <c r="Q52" s="113"/>
      <c r="R52" s="113"/>
      <c r="S52" s="113"/>
      <c r="T52" s="113"/>
      <c r="U52" s="113"/>
      <c r="V52" s="113"/>
      <c r="W52" s="113"/>
      <c r="X52" s="113"/>
      <c r="Y52" s="113"/>
      <c r="Z52" s="113"/>
    </row>
    <row r="53" ht="15.75" customHeight="1">
      <c r="A53" s="125" t="s">
        <v>251</v>
      </c>
      <c r="B53" s="129" t="s">
        <v>232</v>
      </c>
      <c r="C53" s="126">
        <v>3.0</v>
      </c>
      <c r="D53" s="120" t="s">
        <v>204</v>
      </c>
      <c r="E53" s="127" t="s">
        <v>196</v>
      </c>
      <c r="F53" s="122">
        <v>1.0</v>
      </c>
      <c r="G53" s="123">
        <f t="array" ref="G53">IFERROR(INDEX(Bang_gia!$E$2:$E$1209,MATCH(D53&amp;" | "&amp;E53,Bang_gia!$A$2:$A$1209,0)),"")</f>
        <v>23279.32653</v>
      </c>
      <c r="H53" s="123">
        <f t="shared" si="1"/>
        <v>23279.32653</v>
      </c>
      <c r="I53" s="124" t="str">
        <f t="shared" si="2"/>
        <v>Ức gà̀ cà ri 150g</v>
      </c>
      <c r="J53" s="124" t="str">
        <f t="shared" si="3"/>
        <v>Combo Tăng cơ.|3</v>
      </c>
      <c r="K53" s="113"/>
      <c r="L53" s="113"/>
      <c r="M53" s="113"/>
      <c r="N53" s="113"/>
      <c r="O53" s="113"/>
      <c r="P53" s="113"/>
      <c r="Q53" s="113"/>
      <c r="R53" s="113"/>
      <c r="S53" s="113"/>
      <c r="T53" s="113"/>
      <c r="U53" s="113"/>
      <c r="V53" s="113"/>
      <c r="W53" s="113"/>
      <c r="X53" s="113"/>
      <c r="Y53" s="113"/>
      <c r="Z53" s="113"/>
    </row>
    <row r="54" ht="15.75" customHeight="1">
      <c r="A54" s="125" t="s">
        <v>251</v>
      </c>
      <c r="B54" s="129" t="s">
        <v>232</v>
      </c>
      <c r="C54" s="126">
        <v>4.0</v>
      </c>
      <c r="D54" s="120" t="s">
        <v>209</v>
      </c>
      <c r="E54" s="127" t="s">
        <v>196</v>
      </c>
      <c r="F54" s="122">
        <v>1.0</v>
      </c>
      <c r="G54" s="123">
        <f t="array" ref="G54">IFERROR(INDEX(Bang_gia!$E$2:$E$1209,MATCH(D54&amp;" | "&amp;E54,Bang_gia!$A$2:$A$1209,0)),"")</f>
        <v>30660.613</v>
      </c>
      <c r="H54" s="123">
        <f t="shared" si="1"/>
        <v>30660.613</v>
      </c>
      <c r="I54" s="124" t="str">
        <f t="shared" si="2"/>
        <v>Nạ̣c heo tây bắc 150g</v>
      </c>
      <c r="J54" s="124" t="str">
        <f t="shared" si="3"/>
        <v>Combo Tăng cơ.|4</v>
      </c>
      <c r="K54" s="113"/>
      <c r="L54" s="113"/>
      <c r="M54" s="113"/>
      <c r="N54" s="113"/>
      <c r="O54" s="113"/>
      <c r="P54" s="113"/>
      <c r="Q54" s="113"/>
      <c r="R54" s="113"/>
      <c r="S54" s="113"/>
      <c r="T54" s="113"/>
      <c r="U54" s="113"/>
      <c r="V54" s="113"/>
      <c r="W54" s="113"/>
      <c r="X54" s="113"/>
      <c r="Y54" s="113"/>
      <c r="Z54" s="113"/>
    </row>
    <row r="55" ht="15.75" customHeight="1">
      <c r="A55" s="125" t="s">
        <v>251</v>
      </c>
      <c r="B55" s="129" t="s">
        <v>232</v>
      </c>
      <c r="C55" s="126">
        <v>5.0</v>
      </c>
      <c r="D55" s="120" t="s">
        <v>207</v>
      </c>
      <c r="E55" s="127" t="s">
        <v>196</v>
      </c>
      <c r="F55" s="122">
        <v>1.0</v>
      </c>
      <c r="G55" s="123">
        <f t="array" ref="G55">IFERROR(INDEX(Bang_gia!$E$2:$E$1209,MATCH(D55&amp;" | "&amp;E55,Bang_gia!$A$2:$A$1209,0)),"")</f>
        <v>29436.50714</v>
      </c>
      <c r="H55" s="123">
        <f t="shared" si="1"/>
        <v>29436.50714</v>
      </c>
      <c r="I55" s="124" t="str">
        <f t="shared" si="2"/>
        <v>Cốt lết gừng tỏi 150g</v>
      </c>
      <c r="J55" s="124" t="str">
        <f t="shared" si="3"/>
        <v>Combo Tăng cơ.|5</v>
      </c>
      <c r="K55" s="113"/>
      <c r="L55" s="113"/>
      <c r="M55" s="113"/>
      <c r="N55" s="113"/>
      <c r="O55" s="113"/>
      <c r="P55" s="113"/>
      <c r="Q55" s="113"/>
      <c r="R55" s="113"/>
      <c r="S55" s="113"/>
      <c r="T55" s="113"/>
      <c r="U55" s="113"/>
      <c r="V55" s="113"/>
      <c r="W55" s="113"/>
      <c r="X55" s="113"/>
      <c r="Y55" s="113"/>
      <c r="Z55" s="113"/>
    </row>
    <row r="56" ht="15.75" customHeight="1">
      <c r="A56" s="125" t="s">
        <v>251</v>
      </c>
      <c r="B56" s="129" t="s">
        <v>232</v>
      </c>
      <c r="C56" s="126">
        <v>6.0</v>
      </c>
      <c r="D56" s="120" t="s">
        <v>214</v>
      </c>
      <c r="E56" s="127" t="s">
        <v>196</v>
      </c>
      <c r="F56" s="122">
        <v>1.0</v>
      </c>
      <c r="G56" s="123">
        <f t="array" ref="G56">IFERROR(INDEX(Bang_gia!$E$2:$E$1209,MATCH(D56&amp;" | "&amp;E56,Bang_gia!$A$2:$A$1209,0)),"")</f>
        <v>58363.19402</v>
      </c>
      <c r="H56" s="123">
        <f t="shared" si="1"/>
        <v>58363.19402</v>
      </c>
      <c r="I56" s="124" t="str">
        <f t="shared" si="2"/>
        <v>Thăn bò̀ cajun 150g</v>
      </c>
      <c r="J56" s="124" t="str">
        <f t="shared" si="3"/>
        <v>Combo Tăng cơ.|6</v>
      </c>
      <c r="K56" s="113"/>
      <c r="L56" s="113"/>
      <c r="M56" s="113"/>
      <c r="N56" s="113"/>
      <c r="O56" s="113"/>
      <c r="P56" s="113"/>
      <c r="Q56" s="113"/>
      <c r="R56" s="113"/>
      <c r="S56" s="113"/>
      <c r="T56" s="113"/>
      <c r="U56" s="113"/>
      <c r="V56" s="113"/>
      <c r="W56" s="113"/>
      <c r="X56" s="113"/>
      <c r="Y56" s="113"/>
      <c r="Z56" s="113"/>
    </row>
    <row r="57" ht="15.75" customHeight="1">
      <c r="A57" s="125" t="s">
        <v>251</v>
      </c>
      <c r="B57" s="129" t="s">
        <v>232</v>
      </c>
      <c r="C57" s="126">
        <v>7.0</v>
      </c>
      <c r="D57" s="120" t="s">
        <v>218</v>
      </c>
      <c r="E57" s="127" t="s">
        <v>196</v>
      </c>
      <c r="F57" s="122">
        <v>1.0</v>
      </c>
      <c r="G57" s="123">
        <f t="array" ref="G57">IFERROR(INDEX(Bang_gia!$E$2:$E$1209,MATCH(D57&amp;" | "&amp;E57,Bang_gia!$A$2:$A$1209,0)),"")</f>
        <v>67642.14901</v>
      </c>
      <c r="H57" s="123">
        <f t="shared" si="1"/>
        <v>67642.14901</v>
      </c>
      <c r="I57" s="124" t="str">
        <f t="shared" si="2"/>
        <v>Tôm tiêu chanh 150g</v>
      </c>
      <c r="J57" s="124" t="str">
        <f t="shared" si="3"/>
        <v>Combo Tăng cơ.|7</v>
      </c>
      <c r="K57" s="113"/>
      <c r="L57" s="113"/>
      <c r="M57" s="113"/>
      <c r="N57" s="113"/>
      <c r="O57" s="113"/>
      <c r="P57" s="113"/>
      <c r="Q57" s="113"/>
      <c r="R57" s="113"/>
      <c r="S57" s="113"/>
      <c r="T57" s="113"/>
      <c r="U57" s="113"/>
      <c r="V57" s="113"/>
      <c r="W57" s="113"/>
      <c r="X57" s="113"/>
      <c r="Y57" s="113"/>
      <c r="Z57" s="113"/>
    </row>
    <row r="58" ht="15.75" customHeight="1">
      <c r="A58" s="125" t="s">
        <v>251</v>
      </c>
      <c r="B58" s="129" t="s">
        <v>232</v>
      </c>
      <c r="C58" s="126">
        <v>8.0</v>
      </c>
      <c r="D58" s="120" t="s">
        <v>220</v>
      </c>
      <c r="E58" s="127" t="s">
        <v>196</v>
      </c>
      <c r="F58" s="122">
        <v>1.0</v>
      </c>
      <c r="G58" s="123">
        <f t="array" ref="G58">IFERROR(INDEX(Bang_gia!$E$2:$E$1209,MATCH(D58&amp;" | "&amp;E58,Bang_gia!$A$2:$A$1209,0)),"")</f>
        <v>42782.39052</v>
      </c>
      <c r="H58" s="123">
        <f t="shared" si="1"/>
        <v>42782.39052</v>
      </c>
      <c r="I58" s="124" t="str">
        <f t="shared" si="2"/>
        <v>Cá thu kiểu Âu 150g</v>
      </c>
      <c r="J58" s="124" t="str">
        <f t="shared" si="3"/>
        <v>Combo Tăng cơ.|8</v>
      </c>
      <c r="K58" s="113"/>
      <c r="L58" s="113"/>
      <c r="M58" s="113"/>
      <c r="N58" s="113"/>
      <c r="O58" s="113"/>
      <c r="P58" s="113"/>
      <c r="Q58" s="113"/>
      <c r="R58" s="113"/>
      <c r="S58" s="113"/>
      <c r="T58" s="113"/>
      <c r="U58" s="113"/>
      <c r="V58" s="113"/>
      <c r="W58" s="113"/>
      <c r="X58" s="113"/>
      <c r="Y58" s="113"/>
      <c r="Z58" s="113"/>
    </row>
    <row r="59" ht="15.75" customHeight="1">
      <c r="A59" s="125" t="s">
        <v>252</v>
      </c>
      <c r="B59" s="129" t="s">
        <v>233</v>
      </c>
      <c r="C59" s="126">
        <v>1.0</v>
      </c>
      <c r="D59" s="120" t="s">
        <v>204</v>
      </c>
      <c r="E59" s="127" t="s">
        <v>198</v>
      </c>
      <c r="F59" s="122">
        <v>1.0</v>
      </c>
      <c r="G59" s="123">
        <f t="array" ref="G59">IFERROR(INDEX(Bang_gia!$E$2:$E$1209,MATCH(D59&amp;" | "&amp;E59,Bang_gia!$A$2:$A$1209,0)),"")</f>
        <v>31039.10204</v>
      </c>
      <c r="H59" s="123">
        <f t="shared" si="1"/>
        <v>31039.10204</v>
      </c>
      <c r="I59" s="124" t="str">
        <f t="shared" si="2"/>
        <v>Ức gà̀ cà ri 200g</v>
      </c>
      <c r="J59" s="124" t="str">
        <f t="shared" si="3"/>
        <v>Combo Power Fit.|1</v>
      </c>
      <c r="K59" s="113"/>
      <c r="L59" s="113"/>
      <c r="M59" s="113"/>
      <c r="N59" s="113"/>
      <c r="O59" s="113"/>
      <c r="P59" s="113"/>
      <c r="Q59" s="113"/>
      <c r="R59" s="113"/>
      <c r="S59" s="113"/>
      <c r="T59" s="113"/>
      <c r="U59" s="113"/>
      <c r="V59" s="113"/>
      <c r="W59" s="113"/>
      <c r="X59" s="113"/>
      <c r="Y59" s="113"/>
      <c r="Z59" s="113"/>
    </row>
    <row r="60" ht="15.75" customHeight="1">
      <c r="A60" s="125" t="s">
        <v>252</v>
      </c>
      <c r="B60" s="129" t="s">
        <v>233</v>
      </c>
      <c r="C60" s="126">
        <v>2.0</v>
      </c>
      <c r="D60" s="120" t="s">
        <v>205</v>
      </c>
      <c r="E60" s="127" t="s">
        <v>198</v>
      </c>
      <c r="F60" s="122">
        <v>1.0</v>
      </c>
      <c r="G60" s="123">
        <f t="array" ref="G60">IFERROR(INDEX(Bang_gia!$E$2:$E$1209,MATCH(D60&amp;" | "&amp;E60,Bang_gia!$A$2:$A$1209,0)),"")</f>
        <v>31053.53202</v>
      </c>
      <c r="H60" s="123">
        <f t="shared" si="1"/>
        <v>31053.53202</v>
      </c>
      <c r="I60" s="124" t="str">
        <f t="shared" si="2"/>
        <v>Ức gà tiêu chanh 200g</v>
      </c>
      <c r="J60" s="124" t="str">
        <f t="shared" si="3"/>
        <v>Combo Power Fit.|2</v>
      </c>
      <c r="K60" s="113"/>
      <c r="L60" s="113"/>
      <c r="M60" s="113"/>
      <c r="N60" s="113"/>
      <c r="O60" s="113"/>
      <c r="P60" s="113"/>
      <c r="Q60" s="113"/>
      <c r="R60" s="113"/>
      <c r="S60" s="113"/>
      <c r="T60" s="113"/>
      <c r="U60" s="113"/>
      <c r="V60" s="113"/>
      <c r="W60" s="113"/>
      <c r="X60" s="113"/>
      <c r="Y60" s="113"/>
      <c r="Z60" s="113"/>
    </row>
    <row r="61" ht="15.75" customHeight="1">
      <c r="A61" s="125" t="s">
        <v>252</v>
      </c>
      <c r="B61" s="129" t="s">
        <v>233</v>
      </c>
      <c r="C61" s="126">
        <v>3.0</v>
      </c>
      <c r="D61" s="120" t="s">
        <v>203</v>
      </c>
      <c r="E61" s="127" t="s">
        <v>198</v>
      </c>
      <c r="F61" s="122">
        <v>1.0</v>
      </c>
      <c r="G61" s="123">
        <f t="array" ref="G61">IFERROR(INDEX(Bang_gia!$E$2:$E$1209,MATCH(D61&amp;" | "&amp;E61,Bang_gia!$A$2:$A$1209,0)),"")</f>
        <v>31248.67619</v>
      </c>
      <c r="H61" s="123">
        <f t="shared" si="1"/>
        <v>31248.67619</v>
      </c>
      <c r="I61" s="124" t="str">
        <f t="shared" si="2"/>
        <v>Ứ́c gà gừng tỏi 200g</v>
      </c>
      <c r="J61" s="124" t="str">
        <f t="shared" si="3"/>
        <v>Combo Power Fit.|3</v>
      </c>
      <c r="K61" s="113"/>
      <c r="L61" s="113"/>
      <c r="M61" s="113"/>
      <c r="N61" s="113"/>
      <c r="O61" s="113"/>
      <c r="P61" s="113"/>
      <c r="Q61" s="113"/>
      <c r="R61" s="113"/>
      <c r="S61" s="113"/>
      <c r="T61" s="113"/>
      <c r="U61" s="113"/>
      <c r="V61" s="113"/>
      <c r="W61" s="113"/>
      <c r="X61" s="113"/>
      <c r="Y61" s="113"/>
      <c r="Z61" s="113"/>
    </row>
    <row r="62" ht="15.75" customHeight="1">
      <c r="A62" s="125" t="s">
        <v>252</v>
      </c>
      <c r="B62" s="129" t="s">
        <v>233</v>
      </c>
      <c r="C62" s="126">
        <v>4.0</v>
      </c>
      <c r="D62" s="120" t="s">
        <v>210</v>
      </c>
      <c r="E62" s="127" t="s">
        <v>198</v>
      </c>
      <c r="F62" s="122">
        <v>1.0</v>
      </c>
      <c r="G62" s="123">
        <f t="array" ref="G62">IFERROR(INDEX(Bang_gia!$E$2:$E$1209,MATCH(D62&amp;" | "&amp;E62,Bang_gia!$A$2:$A$1209,0)),"")</f>
        <v>36921.79167</v>
      </c>
      <c r="H62" s="123">
        <f t="shared" si="1"/>
        <v>36921.79167</v>
      </c>
      <c r="I62" s="124" t="str">
        <f t="shared" si="2"/>
        <v>Nạc heo sả nghệ 200g</v>
      </c>
      <c r="J62" s="124" t="str">
        <f t="shared" si="3"/>
        <v>Combo Power Fit.|4</v>
      </c>
      <c r="K62" s="113"/>
      <c r="L62" s="113"/>
      <c r="M62" s="113"/>
      <c r="N62" s="113"/>
      <c r="O62" s="113"/>
      <c r="P62" s="113"/>
      <c r="Q62" s="113"/>
      <c r="R62" s="113"/>
      <c r="S62" s="113"/>
      <c r="T62" s="113"/>
      <c r="U62" s="113"/>
      <c r="V62" s="113"/>
      <c r="W62" s="113"/>
      <c r="X62" s="113"/>
      <c r="Y62" s="113"/>
      <c r="Z62" s="113"/>
    </row>
    <row r="63" ht="15.75" customHeight="1">
      <c r="A63" s="125" t="s">
        <v>252</v>
      </c>
      <c r="B63" s="129" t="s">
        <v>233</v>
      </c>
      <c r="C63" s="126">
        <v>5.0</v>
      </c>
      <c r="D63" s="120" t="s">
        <v>206</v>
      </c>
      <c r="E63" s="127" t="s">
        <v>198</v>
      </c>
      <c r="F63" s="122">
        <v>1.0</v>
      </c>
      <c r="G63" s="123">
        <f t="array" ref="G63">IFERROR(INDEX(Bang_gia!$E$2:$E$1209,MATCH(D63&amp;" | "&amp;E63,Bang_gia!$A$2:$A$1209,0)),"")</f>
        <v>39400.15816</v>
      </c>
      <c r="H63" s="123">
        <f t="shared" si="1"/>
        <v>39400.15816</v>
      </c>
      <c r="I63" s="124" t="str">
        <f t="shared" si="2"/>
        <v>Cốt lết mè rang 200g</v>
      </c>
      <c r="J63" s="124" t="str">
        <f t="shared" si="3"/>
        <v>Combo Power Fit.|5</v>
      </c>
      <c r="K63" s="113"/>
      <c r="L63" s="113"/>
      <c r="M63" s="113"/>
      <c r="N63" s="113"/>
      <c r="O63" s="113"/>
      <c r="P63" s="113"/>
      <c r="Q63" s="113"/>
      <c r="R63" s="113"/>
      <c r="S63" s="113"/>
      <c r="T63" s="113"/>
      <c r="U63" s="113"/>
      <c r="V63" s="113"/>
      <c r="W63" s="113"/>
      <c r="X63" s="113"/>
      <c r="Y63" s="113"/>
      <c r="Z63" s="113"/>
    </row>
    <row r="64" ht="15.75" customHeight="1">
      <c r="A64" s="125" t="s">
        <v>252</v>
      </c>
      <c r="B64" s="129" t="s">
        <v>233</v>
      </c>
      <c r="C64" s="126">
        <v>6.0</v>
      </c>
      <c r="D64" s="120" t="s">
        <v>219</v>
      </c>
      <c r="E64" s="127" t="s">
        <v>198</v>
      </c>
      <c r="F64" s="122">
        <v>1.0</v>
      </c>
      <c r="G64" s="123">
        <f t="array" ref="G64">IFERROR(INDEX(Bang_gia!$E$2:$E$1209,MATCH(D64&amp;" | "&amp;E64,Bang_gia!$A$2:$A$1209,0)),"")</f>
        <v>56953.59203</v>
      </c>
      <c r="H64" s="123">
        <f t="shared" si="1"/>
        <v>56953.59203</v>
      </c>
      <c r="I64" s="124" t="str">
        <f t="shared" si="2"/>
        <v>Cá thu cà ri 200g</v>
      </c>
      <c r="J64" s="124" t="str">
        <f t="shared" si="3"/>
        <v>Combo Power Fit.|6</v>
      </c>
      <c r="K64" s="113"/>
      <c r="L64" s="113"/>
      <c r="M64" s="113"/>
      <c r="N64" s="113"/>
      <c r="O64" s="113"/>
      <c r="P64" s="113"/>
      <c r="Q64" s="113"/>
      <c r="R64" s="113"/>
      <c r="S64" s="113"/>
      <c r="T64" s="113"/>
      <c r="U64" s="113"/>
      <c r="V64" s="113"/>
      <c r="W64" s="113"/>
      <c r="X64" s="113"/>
      <c r="Y64" s="113"/>
      <c r="Z64" s="113"/>
    </row>
    <row r="65" ht="15.75" customHeight="1">
      <c r="A65" s="125" t="s">
        <v>252</v>
      </c>
      <c r="B65" s="129" t="s">
        <v>233</v>
      </c>
      <c r="C65" s="126">
        <v>7.0</v>
      </c>
      <c r="D65" s="120" t="s">
        <v>213</v>
      </c>
      <c r="E65" s="127" t="s">
        <v>198</v>
      </c>
      <c r="F65" s="122">
        <v>1.0</v>
      </c>
      <c r="G65" s="123">
        <f t="array" ref="G65">IFERROR(INDEX(Bang_gia!$E$2:$E$1209,MATCH(D65&amp;" | "&amp;E65,Bang_gia!$A$2:$A$1209,0)),"")</f>
        <v>77880.81733</v>
      </c>
      <c r="H65" s="123">
        <f t="shared" si="1"/>
        <v>77880.81733</v>
      </c>
      <c r="I65" s="124" t="str">
        <f t="shared" si="2"/>
        <v>Thăn bò tây bắc 200g</v>
      </c>
      <c r="J65" s="124" t="str">
        <f t="shared" si="3"/>
        <v>Combo Power Fit.|7</v>
      </c>
      <c r="K65" s="113"/>
      <c r="L65" s="113"/>
      <c r="M65" s="113"/>
      <c r="N65" s="113"/>
      <c r="O65" s="113"/>
      <c r="P65" s="113"/>
      <c r="Q65" s="113"/>
      <c r="R65" s="113"/>
      <c r="S65" s="113"/>
      <c r="T65" s="113"/>
      <c r="U65" s="113"/>
      <c r="V65" s="113"/>
      <c r="W65" s="113"/>
      <c r="X65" s="113"/>
      <c r="Y65" s="113"/>
      <c r="Z65" s="113"/>
    </row>
    <row r="66" ht="15.75" customHeight="1">
      <c r="A66" s="125" t="s">
        <v>252</v>
      </c>
      <c r="B66" s="129" t="s">
        <v>233</v>
      </c>
      <c r="C66" s="126">
        <v>8.0</v>
      </c>
      <c r="D66" s="120" t="s">
        <v>216</v>
      </c>
      <c r="E66" s="127" t="s">
        <v>198</v>
      </c>
      <c r="F66" s="122">
        <v>1.0</v>
      </c>
      <c r="G66" s="123">
        <f t="array" ref="G66">IFERROR(INDEX(Bang_gia!$E$2:$E$1209,MATCH(D66&amp;" | "&amp;E66,Bang_gia!$A$2:$A$1209,0)),"")</f>
        <v>90953.59203</v>
      </c>
      <c r="H66" s="123">
        <f t="shared" si="1"/>
        <v>90953.59203</v>
      </c>
      <c r="I66" s="124" t="str">
        <f t="shared" si="2"/>
        <v>Tôm cajun 200g</v>
      </c>
      <c r="J66" s="124" t="str">
        <f t="shared" si="3"/>
        <v>Combo Power Fit.|8</v>
      </c>
      <c r="K66" s="113"/>
      <c r="L66" s="113"/>
      <c r="M66" s="113"/>
      <c r="N66" s="113"/>
      <c r="O66" s="113"/>
      <c r="P66" s="113"/>
      <c r="Q66" s="113"/>
      <c r="R66" s="113"/>
      <c r="S66" s="113"/>
      <c r="T66" s="113"/>
      <c r="U66" s="113"/>
      <c r="V66" s="113"/>
      <c r="W66" s="113"/>
      <c r="X66" s="113"/>
      <c r="Y66" s="113"/>
      <c r="Z66" s="113"/>
    </row>
    <row r="67" ht="15.75" customHeight="1">
      <c r="A67" s="130"/>
      <c r="B67" s="129"/>
      <c r="C67" s="126"/>
      <c r="D67" s="120"/>
      <c r="E67" s="121"/>
      <c r="F67" s="122">
        <v>1.0</v>
      </c>
      <c r="G67" s="123" t="str">
        <f t="array" ref="G67">IFERROR(INDEX(Bang_gia!$E$2:$E$1209,MATCH(D67&amp;" | "&amp;E67,Bang_gia!$A$2:$A$1209,0)),"")</f>
        <v/>
      </c>
      <c r="H67" s="123" t="str">
        <f t="shared" si="1"/>
        <v/>
      </c>
      <c r="I67" s="124" t="str">
        <f t="shared" si="2"/>
        <v/>
      </c>
      <c r="J67" s="124" t="str">
        <f t="shared" si="3"/>
        <v/>
      </c>
      <c r="K67" s="113"/>
      <c r="L67" s="113"/>
      <c r="M67" s="113"/>
      <c r="N67" s="113"/>
      <c r="O67" s="113"/>
      <c r="P67" s="113"/>
      <c r="Q67" s="113"/>
      <c r="R67" s="113"/>
      <c r="S67" s="113"/>
      <c r="T67" s="113"/>
      <c r="U67" s="113"/>
      <c r="V67" s="113"/>
      <c r="W67" s="113"/>
      <c r="X67" s="113"/>
      <c r="Y67" s="113"/>
      <c r="Z67" s="113"/>
    </row>
    <row r="68" ht="15.75" customHeight="1">
      <c r="A68" s="130"/>
      <c r="B68" s="129"/>
      <c r="C68" s="119"/>
      <c r="D68" s="120"/>
      <c r="E68" s="121"/>
      <c r="F68" s="122">
        <v>1.0</v>
      </c>
      <c r="G68" s="123" t="str">
        <f t="array" ref="G68">IFERROR(INDEX(Bang_gia!$E$2:$E$1209,MATCH(D68&amp;" | "&amp;E68,Bang_gia!$A$2:$A$1209,0)),"")</f>
        <v/>
      </c>
      <c r="H68" s="123" t="str">
        <f t="shared" si="1"/>
        <v/>
      </c>
      <c r="I68" s="124" t="str">
        <f t="shared" si="2"/>
        <v/>
      </c>
      <c r="J68" s="124" t="str">
        <f t="shared" si="3"/>
        <v/>
      </c>
      <c r="K68" s="113"/>
      <c r="L68" s="113"/>
      <c r="M68" s="113"/>
      <c r="N68" s="113"/>
      <c r="O68" s="113"/>
      <c r="P68" s="113"/>
      <c r="Q68" s="113"/>
      <c r="R68" s="113"/>
      <c r="S68" s="113"/>
      <c r="T68" s="113"/>
      <c r="U68" s="113"/>
      <c r="V68" s="113"/>
      <c r="W68" s="113"/>
      <c r="X68" s="113"/>
      <c r="Y68" s="113"/>
      <c r="Z68" s="113"/>
    </row>
    <row r="69" ht="15.75" customHeight="1">
      <c r="A69" s="130"/>
      <c r="B69" s="129"/>
      <c r="C69" s="119"/>
      <c r="D69" s="120"/>
      <c r="E69" s="121"/>
      <c r="F69" s="122">
        <v>1.0</v>
      </c>
      <c r="G69" s="123" t="str">
        <f t="array" ref="G69">IFERROR(INDEX(Bang_gia!$E$2:$E$1209,MATCH(D69&amp;" | "&amp;E69,Bang_gia!$A$2:$A$1209,0)),"")</f>
        <v/>
      </c>
      <c r="H69" s="123" t="str">
        <f t="shared" si="1"/>
        <v/>
      </c>
      <c r="I69" s="124" t="str">
        <f t="shared" si="2"/>
        <v/>
      </c>
      <c r="J69" s="124" t="str">
        <f t="shared" si="3"/>
        <v/>
      </c>
      <c r="K69" s="113"/>
      <c r="L69" s="113"/>
      <c r="M69" s="113"/>
      <c r="N69" s="113"/>
      <c r="O69" s="113"/>
      <c r="P69" s="113"/>
      <c r="Q69" s="113"/>
      <c r="R69" s="113"/>
      <c r="S69" s="113"/>
      <c r="T69" s="113"/>
      <c r="U69" s="113"/>
      <c r="V69" s="113"/>
      <c r="W69" s="113"/>
      <c r="X69" s="113"/>
      <c r="Y69" s="113"/>
      <c r="Z69" s="113"/>
    </row>
    <row r="70" ht="15.75" customHeight="1">
      <c r="A70" s="130"/>
      <c r="B70" s="129"/>
      <c r="C70" s="119"/>
      <c r="D70" s="120"/>
      <c r="E70" s="121"/>
      <c r="F70" s="122">
        <v>1.0</v>
      </c>
      <c r="G70" s="123" t="str">
        <f t="array" ref="G70">IFERROR(INDEX(Bang_gia!$E$2:$E$1209,MATCH(D70&amp;" | "&amp;E70,Bang_gia!$A$2:$A$1209,0)),"")</f>
        <v/>
      </c>
      <c r="H70" s="123" t="str">
        <f t="shared" si="1"/>
        <v/>
      </c>
      <c r="I70" s="124" t="str">
        <f t="shared" si="2"/>
        <v/>
      </c>
      <c r="J70" s="124" t="str">
        <f t="shared" si="3"/>
        <v/>
      </c>
      <c r="K70" s="113"/>
      <c r="L70" s="113"/>
      <c r="M70" s="113"/>
      <c r="N70" s="113"/>
      <c r="O70" s="113"/>
      <c r="P70" s="113"/>
      <c r="Q70" s="113"/>
      <c r="R70" s="113"/>
      <c r="S70" s="113"/>
      <c r="T70" s="113"/>
      <c r="U70" s="113"/>
      <c r="V70" s="113"/>
      <c r="W70" s="113"/>
      <c r="X70" s="113"/>
      <c r="Y70" s="113"/>
      <c r="Z70" s="113"/>
    </row>
    <row r="71" ht="15.75" customHeight="1">
      <c r="A71" s="130"/>
      <c r="B71" s="129"/>
      <c r="C71" s="119"/>
      <c r="D71" s="120"/>
      <c r="E71" s="121"/>
      <c r="F71" s="122">
        <v>1.0</v>
      </c>
      <c r="G71" s="123" t="str">
        <f t="array" ref="G71">IFERROR(INDEX(Bang_gia!$E$2:$E$1209,MATCH(D71&amp;" | "&amp;E71,Bang_gia!$A$2:$A$1209,0)),"")</f>
        <v/>
      </c>
      <c r="H71" s="123" t="str">
        <f t="shared" si="1"/>
        <v/>
      </c>
      <c r="I71" s="124" t="str">
        <f t="shared" si="2"/>
        <v/>
      </c>
      <c r="J71" s="124" t="str">
        <f t="shared" si="3"/>
        <v/>
      </c>
      <c r="K71" s="113"/>
      <c r="L71" s="113"/>
      <c r="M71" s="113"/>
      <c r="N71" s="113"/>
      <c r="O71" s="113"/>
      <c r="P71" s="113"/>
      <c r="Q71" s="113"/>
      <c r="R71" s="113"/>
      <c r="S71" s="113"/>
      <c r="T71" s="113"/>
      <c r="U71" s="113"/>
      <c r="V71" s="113"/>
      <c r="W71" s="113"/>
      <c r="X71" s="113"/>
      <c r="Y71" s="113"/>
      <c r="Z71" s="113"/>
    </row>
    <row r="72" ht="15.75" customHeight="1">
      <c r="A72" s="130"/>
      <c r="B72" s="129"/>
      <c r="C72" s="119"/>
      <c r="D72" s="120"/>
      <c r="E72" s="121"/>
      <c r="F72" s="122">
        <v>1.0</v>
      </c>
      <c r="G72" s="123" t="str">
        <f t="array" ref="G72">IFERROR(INDEX(Bang_gia!$E$2:$E$1209,MATCH(D72&amp;" | "&amp;E72,Bang_gia!$A$2:$A$1209,0)),"")</f>
        <v/>
      </c>
      <c r="H72" s="123" t="str">
        <f t="shared" si="1"/>
        <v/>
      </c>
      <c r="I72" s="124" t="str">
        <f t="shared" si="2"/>
        <v/>
      </c>
      <c r="J72" s="124" t="str">
        <f t="shared" si="3"/>
        <v/>
      </c>
      <c r="K72" s="113"/>
      <c r="L72" s="113"/>
      <c r="M72" s="113"/>
      <c r="N72" s="113"/>
      <c r="O72" s="113"/>
      <c r="P72" s="113"/>
      <c r="Q72" s="113"/>
      <c r="R72" s="113"/>
      <c r="S72" s="113"/>
      <c r="T72" s="113"/>
      <c r="U72" s="113"/>
      <c r="V72" s="113"/>
      <c r="W72" s="113"/>
      <c r="X72" s="113"/>
      <c r="Y72" s="113"/>
      <c r="Z72" s="113"/>
    </row>
    <row r="73" ht="15.75" customHeight="1">
      <c r="A73" s="130"/>
      <c r="B73" s="129"/>
      <c r="C73" s="119"/>
      <c r="D73" s="120"/>
      <c r="E73" s="121"/>
      <c r="F73" s="122">
        <v>1.0</v>
      </c>
      <c r="G73" s="123" t="str">
        <f t="array" ref="G73">IFERROR(INDEX(Bang_gia!$E$2:$E$1209,MATCH(D73&amp;" | "&amp;E73,Bang_gia!$A$2:$A$1209,0)),"")</f>
        <v/>
      </c>
      <c r="H73" s="123" t="str">
        <f t="shared" si="1"/>
        <v/>
      </c>
      <c r="I73" s="124" t="str">
        <f t="shared" si="2"/>
        <v/>
      </c>
      <c r="J73" s="124" t="str">
        <f t="shared" si="3"/>
        <v/>
      </c>
      <c r="K73" s="113"/>
      <c r="L73" s="113"/>
      <c r="M73" s="113"/>
      <c r="N73" s="113"/>
      <c r="O73" s="113"/>
      <c r="P73" s="113"/>
      <c r="Q73" s="113"/>
      <c r="R73" s="113"/>
      <c r="S73" s="113"/>
      <c r="T73" s="113"/>
      <c r="U73" s="113"/>
      <c r="V73" s="113"/>
      <c r="W73" s="113"/>
      <c r="X73" s="113"/>
      <c r="Y73" s="113"/>
      <c r="Z73" s="113"/>
    </row>
    <row r="74" ht="15.75" customHeight="1">
      <c r="A74" s="130"/>
      <c r="B74" s="129"/>
      <c r="C74" s="119"/>
      <c r="D74" s="120"/>
      <c r="E74" s="121"/>
      <c r="F74" s="122">
        <v>1.0</v>
      </c>
      <c r="G74" s="123" t="str">
        <f t="array" ref="G74">IFERROR(INDEX(Bang_gia!$E$2:$E$1209,MATCH(D74&amp;" | "&amp;E74,Bang_gia!$A$2:$A$1209,0)),"")</f>
        <v/>
      </c>
      <c r="H74" s="123" t="str">
        <f t="shared" si="1"/>
        <v/>
      </c>
      <c r="I74" s="124" t="str">
        <f t="shared" si="2"/>
        <v/>
      </c>
      <c r="J74" s="124" t="str">
        <f t="shared" si="3"/>
        <v/>
      </c>
      <c r="K74" s="113"/>
      <c r="L74" s="113"/>
      <c r="M74" s="113"/>
      <c r="N74" s="113"/>
      <c r="O74" s="113"/>
      <c r="P74" s="113"/>
      <c r="Q74" s="113"/>
      <c r="R74" s="113"/>
      <c r="S74" s="113"/>
      <c r="T74" s="113"/>
      <c r="U74" s="113"/>
      <c r="V74" s="113"/>
      <c r="W74" s="113"/>
      <c r="X74" s="113"/>
      <c r="Y74" s="113"/>
      <c r="Z74" s="113"/>
    </row>
    <row r="75" ht="15.75" customHeight="1">
      <c r="A75" s="130"/>
      <c r="B75" s="129"/>
      <c r="C75" s="119"/>
      <c r="D75" s="120"/>
      <c r="E75" s="121"/>
      <c r="F75" s="122">
        <v>1.0</v>
      </c>
      <c r="G75" s="123" t="str">
        <f t="array" ref="G75">IFERROR(INDEX(Bang_gia!$E$2:$E$1209,MATCH(D75&amp;" | "&amp;E75,Bang_gia!$A$2:$A$1209,0)),"")</f>
        <v/>
      </c>
      <c r="H75" s="123" t="str">
        <f t="shared" si="1"/>
        <v/>
      </c>
      <c r="I75" s="124" t="str">
        <f t="shared" si="2"/>
        <v/>
      </c>
      <c r="J75" s="124" t="str">
        <f t="shared" si="3"/>
        <v/>
      </c>
      <c r="K75" s="113"/>
      <c r="L75" s="113"/>
      <c r="M75" s="113"/>
      <c r="N75" s="113"/>
      <c r="O75" s="113"/>
      <c r="P75" s="113"/>
      <c r="Q75" s="113"/>
      <c r="R75" s="113"/>
      <c r="S75" s="113"/>
      <c r="T75" s="113"/>
      <c r="U75" s="113"/>
      <c r="V75" s="113"/>
      <c r="W75" s="113"/>
      <c r="X75" s="113"/>
      <c r="Y75" s="113"/>
      <c r="Z75" s="113"/>
    </row>
    <row r="76" ht="15.75" customHeight="1">
      <c r="A76" s="130"/>
      <c r="B76" s="129"/>
      <c r="C76" s="119"/>
      <c r="D76" s="120"/>
      <c r="E76" s="121"/>
      <c r="F76" s="122">
        <v>1.0</v>
      </c>
      <c r="G76" s="123" t="str">
        <f t="array" ref="G76">IFERROR(INDEX(Bang_gia!$E$2:$E$1209,MATCH(D76&amp;" | "&amp;E76,Bang_gia!$A$2:$A$1209,0)),"")</f>
        <v/>
      </c>
      <c r="H76" s="123" t="str">
        <f t="shared" si="1"/>
        <v/>
      </c>
      <c r="I76" s="124" t="str">
        <f t="shared" si="2"/>
        <v/>
      </c>
      <c r="J76" s="124" t="str">
        <f t="shared" si="3"/>
        <v/>
      </c>
      <c r="K76" s="113"/>
      <c r="L76" s="113"/>
      <c r="M76" s="113"/>
      <c r="N76" s="113"/>
      <c r="O76" s="113"/>
      <c r="P76" s="113"/>
      <c r="Q76" s="113"/>
      <c r="R76" s="113"/>
      <c r="S76" s="113"/>
      <c r="T76" s="113"/>
      <c r="U76" s="113"/>
      <c r="V76" s="113"/>
      <c r="W76" s="113"/>
      <c r="X76" s="113"/>
      <c r="Y76" s="113"/>
      <c r="Z76" s="113"/>
    </row>
    <row r="77" ht="15.75" customHeight="1">
      <c r="A77" s="130"/>
      <c r="B77" s="129"/>
      <c r="C77" s="119"/>
      <c r="D77" s="120"/>
      <c r="E77" s="121"/>
      <c r="F77" s="122">
        <v>1.0</v>
      </c>
      <c r="G77" s="123" t="str">
        <f t="array" ref="G77">IFERROR(INDEX(Bang_gia!$E$2:$E$1209,MATCH(D77&amp;" | "&amp;E77,Bang_gia!$A$2:$A$1209,0)),"")</f>
        <v/>
      </c>
      <c r="H77" s="123" t="str">
        <f t="shared" si="1"/>
        <v/>
      </c>
      <c r="I77" s="124" t="str">
        <f t="shared" si="2"/>
        <v/>
      </c>
      <c r="J77" s="124" t="str">
        <f t="shared" si="3"/>
        <v/>
      </c>
      <c r="K77" s="113"/>
      <c r="L77" s="113"/>
      <c r="M77" s="113"/>
      <c r="N77" s="113"/>
      <c r="O77" s="113"/>
      <c r="P77" s="113"/>
      <c r="Q77" s="113"/>
      <c r="R77" s="113"/>
      <c r="S77" s="113"/>
      <c r="T77" s="113"/>
      <c r="U77" s="113"/>
      <c r="V77" s="113"/>
      <c r="W77" s="113"/>
      <c r="X77" s="113"/>
      <c r="Y77" s="113"/>
      <c r="Z77" s="113"/>
    </row>
    <row r="78" ht="15.75" customHeight="1">
      <c r="A78" s="130"/>
      <c r="B78" s="129"/>
      <c r="C78" s="119"/>
      <c r="D78" s="120"/>
      <c r="E78" s="121"/>
      <c r="F78" s="122">
        <v>1.0</v>
      </c>
      <c r="G78" s="123" t="str">
        <f t="array" ref="G78">IFERROR(INDEX(Bang_gia!$E$2:$E$1209,MATCH(D78&amp;" | "&amp;E78,Bang_gia!$A$2:$A$1209,0)),"")</f>
        <v/>
      </c>
      <c r="H78" s="123" t="str">
        <f t="shared" si="1"/>
        <v/>
      </c>
      <c r="I78" s="124" t="str">
        <f t="shared" si="2"/>
        <v/>
      </c>
      <c r="J78" s="124" t="str">
        <f t="shared" si="3"/>
        <v/>
      </c>
      <c r="K78" s="113"/>
      <c r="L78" s="113"/>
      <c r="M78" s="113"/>
      <c r="N78" s="113"/>
      <c r="O78" s="113"/>
      <c r="P78" s="113"/>
      <c r="Q78" s="113"/>
      <c r="R78" s="113"/>
      <c r="S78" s="113"/>
      <c r="T78" s="113"/>
      <c r="U78" s="113"/>
      <c r="V78" s="113"/>
      <c r="W78" s="113"/>
      <c r="X78" s="113"/>
      <c r="Y78" s="113"/>
      <c r="Z78" s="113"/>
    </row>
    <row r="79" ht="15.75" customHeight="1">
      <c r="A79" s="130"/>
      <c r="B79" s="129"/>
      <c r="C79" s="119"/>
      <c r="D79" s="120"/>
      <c r="E79" s="121"/>
      <c r="F79" s="122">
        <v>1.0</v>
      </c>
      <c r="G79" s="123" t="str">
        <f t="array" ref="G79">IFERROR(INDEX(Bang_gia!$E$2:$E$1209,MATCH(D79&amp;" | "&amp;E79,Bang_gia!$A$2:$A$1209,0)),"")</f>
        <v/>
      </c>
      <c r="H79" s="123" t="str">
        <f t="shared" si="1"/>
        <v/>
      </c>
      <c r="I79" s="124" t="str">
        <f t="shared" si="2"/>
        <v/>
      </c>
      <c r="J79" s="124" t="str">
        <f t="shared" si="3"/>
        <v/>
      </c>
      <c r="K79" s="113"/>
      <c r="L79" s="113"/>
      <c r="M79" s="113"/>
      <c r="N79" s="113"/>
      <c r="O79" s="113"/>
      <c r="P79" s="113"/>
      <c r="Q79" s="113"/>
      <c r="R79" s="113"/>
      <c r="S79" s="113"/>
      <c r="T79" s="113"/>
      <c r="U79" s="113"/>
      <c r="V79" s="113"/>
      <c r="W79" s="113"/>
      <c r="X79" s="113"/>
      <c r="Y79" s="113"/>
      <c r="Z79" s="113"/>
    </row>
    <row r="80" ht="15.75" customHeight="1">
      <c r="A80" s="130"/>
      <c r="B80" s="129"/>
      <c r="C80" s="119"/>
      <c r="D80" s="120"/>
      <c r="E80" s="121"/>
      <c r="F80" s="122">
        <v>1.0</v>
      </c>
      <c r="G80" s="123" t="str">
        <f t="array" ref="G80">IFERROR(INDEX(Bang_gia!$E$2:$E$1209,MATCH(D80&amp;" | "&amp;E80,Bang_gia!$A$2:$A$1209,0)),"")</f>
        <v/>
      </c>
      <c r="H80" s="123" t="str">
        <f t="shared" si="1"/>
        <v/>
      </c>
      <c r="I80" s="124" t="str">
        <f t="shared" si="2"/>
        <v/>
      </c>
      <c r="J80" s="124" t="str">
        <f t="shared" si="3"/>
        <v/>
      </c>
      <c r="K80" s="113"/>
      <c r="L80" s="113"/>
      <c r="M80" s="113"/>
      <c r="N80" s="113"/>
      <c r="O80" s="113"/>
      <c r="P80" s="113"/>
      <c r="Q80" s="113"/>
      <c r="R80" s="113"/>
      <c r="S80" s="113"/>
      <c r="T80" s="113"/>
      <c r="U80" s="113"/>
      <c r="V80" s="113"/>
      <c r="W80" s="113"/>
      <c r="X80" s="113"/>
      <c r="Y80" s="113"/>
      <c r="Z80" s="113"/>
    </row>
    <row r="81" ht="15.75" customHeight="1">
      <c r="A81" s="130"/>
      <c r="B81" s="129"/>
      <c r="C81" s="119"/>
      <c r="D81" s="120"/>
      <c r="E81" s="121"/>
      <c r="F81" s="122">
        <v>1.0</v>
      </c>
      <c r="G81" s="123" t="str">
        <f t="array" ref="G81">IFERROR(INDEX(Bang_gia!$E$2:$E$1209,MATCH(D81&amp;" | "&amp;E81,Bang_gia!$A$2:$A$1209,0)),"")</f>
        <v/>
      </c>
      <c r="H81" s="123" t="str">
        <f t="shared" si="1"/>
        <v/>
      </c>
      <c r="I81" s="124" t="str">
        <f t="shared" si="2"/>
        <v/>
      </c>
      <c r="J81" s="124" t="str">
        <f t="shared" si="3"/>
        <v/>
      </c>
      <c r="K81" s="113"/>
      <c r="L81" s="113"/>
      <c r="M81" s="113"/>
      <c r="N81" s="113"/>
      <c r="O81" s="113"/>
      <c r="P81" s="113"/>
      <c r="Q81" s="113"/>
      <c r="R81" s="113"/>
      <c r="S81" s="113"/>
      <c r="T81" s="113"/>
      <c r="U81" s="113"/>
      <c r="V81" s="113"/>
      <c r="W81" s="113"/>
      <c r="X81" s="113"/>
      <c r="Y81" s="113"/>
      <c r="Z81" s="113"/>
    </row>
    <row r="82" ht="15.75" customHeight="1">
      <c r="A82" s="130"/>
      <c r="B82" s="129"/>
      <c r="C82" s="119"/>
      <c r="D82" s="120"/>
      <c r="E82" s="121"/>
      <c r="F82" s="122">
        <v>1.0</v>
      </c>
      <c r="G82" s="123" t="str">
        <f t="array" ref="G82">IFERROR(INDEX(Bang_gia!$E$2:$E$1209,MATCH(D82&amp;" | "&amp;E82,Bang_gia!$A$2:$A$1209,0)),"")</f>
        <v/>
      </c>
      <c r="H82" s="123" t="str">
        <f t="shared" si="1"/>
        <v/>
      </c>
      <c r="I82" s="124" t="str">
        <f t="shared" si="2"/>
        <v/>
      </c>
      <c r="J82" s="124" t="str">
        <f t="shared" si="3"/>
        <v/>
      </c>
      <c r="K82" s="113"/>
      <c r="L82" s="113"/>
      <c r="M82" s="113"/>
      <c r="N82" s="113"/>
      <c r="O82" s="113"/>
      <c r="P82" s="113"/>
      <c r="Q82" s="113"/>
      <c r="R82" s="113"/>
      <c r="S82" s="113"/>
      <c r="T82" s="113"/>
      <c r="U82" s="113"/>
      <c r="V82" s="113"/>
      <c r="W82" s="113"/>
      <c r="X82" s="113"/>
      <c r="Y82" s="113"/>
      <c r="Z82" s="113"/>
    </row>
    <row r="83" ht="15.75" customHeight="1">
      <c r="A83" s="130"/>
      <c r="B83" s="129"/>
      <c r="C83" s="119"/>
      <c r="D83" s="120"/>
      <c r="E83" s="121"/>
      <c r="F83" s="122">
        <v>1.0</v>
      </c>
      <c r="G83" s="123" t="str">
        <f t="array" ref="G83">IFERROR(INDEX(Bang_gia!$E$2:$E$1209,MATCH(D83&amp;" | "&amp;E83,Bang_gia!$A$2:$A$1209,0)),"")</f>
        <v/>
      </c>
      <c r="H83" s="123" t="str">
        <f t="shared" si="1"/>
        <v/>
      </c>
      <c r="I83" s="124" t="str">
        <f t="shared" si="2"/>
        <v/>
      </c>
      <c r="J83" s="124" t="str">
        <f t="shared" si="3"/>
        <v/>
      </c>
      <c r="K83" s="113"/>
      <c r="L83" s="113"/>
      <c r="M83" s="113"/>
      <c r="N83" s="113"/>
      <c r="O83" s="113"/>
      <c r="P83" s="113"/>
      <c r="Q83" s="113"/>
      <c r="R83" s="113"/>
      <c r="S83" s="113"/>
      <c r="T83" s="113"/>
      <c r="U83" s="113"/>
      <c r="V83" s="113"/>
      <c r="W83" s="113"/>
      <c r="X83" s="113"/>
      <c r="Y83" s="113"/>
      <c r="Z83" s="113"/>
    </row>
    <row r="84" ht="15.75" customHeight="1">
      <c r="A84" s="130"/>
      <c r="B84" s="129"/>
      <c r="C84" s="119"/>
      <c r="D84" s="120"/>
      <c r="E84" s="121"/>
      <c r="F84" s="122">
        <v>1.0</v>
      </c>
      <c r="G84" s="123" t="str">
        <f t="array" ref="G84">IFERROR(INDEX(Bang_gia!$E$2:$E$1209,MATCH(D84&amp;" | "&amp;E84,Bang_gia!$A$2:$A$1209,0)),"")</f>
        <v/>
      </c>
      <c r="H84" s="123" t="str">
        <f t="shared" si="1"/>
        <v/>
      </c>
      <c r="I84" s="124" t="str">
        <f t="shared" si="2"/>
        <v/>
      </c>
      <c r="J84" s="124" t="str">
        <f t="shared" si="3"/>
        <v/>
      </c>
      <c r="K84" s="113"/>
      <c r="L84" s="113"/>
      <c r="M84" s="113"/>
      <c r="N84" s="113"/>
      <c r="O84" s="113"/>
      <c r="P84" s="113"/>
      <c r="Q84" s="113"/>
      <c r="R84" s="113"/>
      <c r="S84" s="113"/>
      <c r="T84" s="113"/>
      <c r="U84" s="113"/>
      <c r="V84" s="113"/>
      <c r="W84" s="113"/>
      <c r="X84" s="113"/>
      <c r="Y84" s="113"/>
      <c r="Z84" s="113"/>
    </row>
    <row r="85" ht="15.75" customHeight="1">
      <c r="A85" s="130"/>
      <c r="B85" s="129"/>
      <c r="C85" s="119"/>
      <c r="D85" s="120"/>
      <c r="E85" s="121"/>
      <c r="F85" s="122">
        <v>1.0</v>
      </c>
      <c r="G85" s="123" t="str">
        <f t="array" ref="G85">IFERROR(INDEX(Bang_gia!$E$2:$E$1209,MATCH(D85&amp;" | "&amp;E85,Bang_gia!$A$2:$A$1209,0)),"")</f>
        <v/>
      </c>
      <c r="H85" s="123" t="str">
        <f t="shared" si="1"/>
        <v/>
      </c>
      <c r="I85" s="124" t="str">
        <f t="shared" si="2"/>
        <v/>
      </c>
      <c r="J85" s="124" t="str">
        <f t="shared" si="3"/>
        <v/>
      </c>
      <c r="K85" s="113"/>
      <c r="L85" s="113"/>
      <c r="M85" s="113"/>
      <c r="N85" s="113"/>
      <c r="O85" s="113"/>
      <c r="P85" s="113"/>
      <c r="Q85" s="113"/>
      <c r="R85" s="113"/>
      <c r="S85" s="113"/>
      <c r="T85" s="113"/>
      <c r="U85" s="113"/>
      <c r="V85" s="113"/>
      <c r="W85" s="113"/>
      <c r="X85" s="113"/>
      <c r="Y85" s="113"/>
      <c r="Z85" s="113"/>
    </row>
    <row r="86" ht="15.75" customHeight="1">
      <c r="A86" s="130"/>
      <c r="B86" s="129"/>
      <c r="C86" s="119"/>
      <c r="D86" s="120"/>
      <c r="E86" s="121"/>
      <c r="F86" s="122">
        <v>1.0</v>
      </c>
      <c r="G86" s="123" t="str">
        <f t="array" ref="G86">IFERROR(INDEX(Bang_gia!$E$2:$E$1209,MATCH(D86&amp;" | "&amp;E86,Bang_gia!$A$2:$A$1209,0)),"")</f>
        <v/>
      </c>
      <c r="H86" s="123" t="str">
        <f t="shared" si="1"/>
        <v/>
      </c>
      <c r="I86" s="124" t="str">
        <f t="shared" si="2"/>
        <v/>
      </c>
      <c r="J86" s="124" t="str">
        <f t="shared" si="3"/>
        <v/>
      </c>
      <c r="K86" s="113"/>
      <c r="L86" s="113"/>
      <c r="M86" s="113"/>
      <c r="N86" s="113"/>
      <c r="O86" s="113"/>
      <c r="P86" s="113"/>
      <c r="Q86" s="113"/>
      <c r="R86" s="113"/>
      <c r="S86" s="113"/>
      <c r="T86" s="113"/>
      <c r="U86" s="113"/>
      <c r="V86" s="113"/>
      <c r="W86" s="113"/>
      <c r="X86" s="113"/>
      <c r="Y86" s="113"/>
      <c r="Z86" s="113"/>
    </row>
    <row r="87" ht="15.75" customHeight="1">
      <c r="A87" s="130"/>
      <c r="B87" s="129"/>
      <c r="C87" s="119"/>
      <c r="D87" s="120"/>
      <c r="E87" s="121"/>
      <c r="F87" s="122">
        <v>1.0</v>
      </c>
      <c r="G87" s="123" t="str">
        <f t="array" ref="G87">IFERROR(INDEX(Bang_gia!$E$2:$E$1209,MATCH(D87&amp;" | "&amp;E87,Bang_gia!$A$2:$A$1209,0)),"")</f>
        <v/>
      </c>
      <c r="H87" s="123" t="str">
        <f t="shared" si="1"/>
        <v/>
      </c>
      <c r="I87" s="124" t="str">
        <f t="shared" si="2"/>
        <v/>
      </c>
      <c r="J87" s="124" t="str">
        <f t="shared" si="3"/>
        <v/>
      </c>
      <c r="K87" s="113"/>
      <c r="L87" s="113"/>
      <c r="M87" s="113"/>
      <c r="N87" s="113"/>
      <c r="O87" s="113"/>
      <c r="P87" s="113"/>
      <c r="Q87" s="113"/>
      <c r="R87" s="113"/>
      <c r="S87" s="113"/>
      <c r="T87" s="113"/>
      <c r="U87" s="113"/>
      <c r="V87" s="113"/>
      <c r="W87" s="113"/>
      <c r="X87" s="113"/>
      <c r="Y87" s="113"/>
      <c r="Z87" s="113"/>
    </row>
    <row r="88" ht="15.75" customHeight="1">
      <c r="A88" s="130"/>
      <c r="B88" s="129"/>
      <c r="C88" s="119"/>
      <c r="D88" s="120"/>
      <c r="E88" s="121"/>
      <c r="F88" s="122">
        <v>1.0</v>
      </c>
      <c r="G88" s="123" t="str">
        <f t="array" ref="G88">IFERROR(INDEX(Bang_gia!$E$2:$E$1209,MATCH(D88&amp;" | "&amp;E88,Bang_gia!$A$2:$A$1209,0)),"")</f>
        <v/>
      </c>
      <c r="H88" s="123" t="str">
        <f t="shared" si="1"/>
        <v/>
      </c>
      <c r="I88" s="124" t="str">
        <f t="shared" si="2"/>
        <v/>
      </c>
      <c r="J88" s="124" t="str">
        <f t="shared" si="3"/>
        <v/>
      </c>
      <c r="K88" s="113"/>
      <c r="L88" s="113"/>
      <c r="M88" s="113"/>
      <c r="N88" s="113"/>
      <c r="O88" s="113"/>
      <c r="P88" s="113"/>
      <c r="Q88" s="113"/>
      <c r="R88" s="113"/>
      <c r="S88" s="113"/>
      <c r="T88" s="113"/>
      <c r="U88" s="113"/>
      <c r="V88" s="113"/>
      <c r="W88" s="113"/>
      <c r="X88" s="113"/>
      <c r="Y88" s="113"/>
      <c r="Z88" s="113"/>
    </row>
    <row r="89" ht="15.75" customHeight="1">
      <c r="A89" s="130"/>
      <c r="B89" s="129"/>
      <c r="C89" s="119"/>
      <c r="D89" s="120"/>
      <c r="E89" s="121"/>
      <c r="F89" s="122">
        <v>1.0</v>
      </c>
      <c r="G89" s="123" t="str">
        <f t="array" ref="G89">IFERROR(INDEX(Bang_gia!$E$2:$E$1209,MATCH(D89&amp;" | "&amp;E89,Bang_gia!$A$2:$A$1209,0)),"")</f>
        <v/>
      </c>
      <c r="H89" s="123" t="str">
        <f t="shared" si="1"/>
        <v/>
      </c>
      <c r="I89" s="124" t="str">
        <f t="shared" si="2"/>
        <v/>
      </c>
      <c r="J89" s="124" t="str">
        <f t="shared" si="3"/>
        <v/>
      </c>
      <c r="K89" s="113"/>
      <c r="L89" s="113"/>
      <c r="M89" s="113"/>
      <c r="N89" s="113"/>
      <c r="O89" s="113"/>
      <c r="P89" s="113"/>
      <c r="Q89" s="113"/>
      <c r="R89" s="113"/>
      <c r="S89" s="113"/>
      <c r="T89" s="113"/>
      <c r="U89" s="113"/>
      <c r="V89" s="113"/>
      <c r="W89" s="113"/>
      <c r="X89" s="113"/>
      <c r="Y89" s="113"/>
      <c r="Z89" s="113"/>
    </row>
    <row r="90" ht="15.75" customHeight="1">
      <c r="A90" s="130"/>
      <c r="B90" s="129"/>
      <c r="C90" s="119"/>
      <c r="D90" s="120"/>
      <c r="E90" s="121"/>
      <c r="F90" s="122">
        <v>1.0</v>
      </c>
      <c r="G90" s="123" t="str">
        <f t="array" ref="G90">IFERROR(INDEX(Bang_gia!$E$2:$E$1209,MATCH(D90&amp;" | "&amp;E90,Bang_gia!$A$2:$A$1209,0)),"")</f>
        <v/>
      </c>
      <c r="H90" s="123" t="str">
        <f t="shared" si="1"/>
        <v/>
      </c>
      <c r="I90" s="124" t="str">
        <f t="shared" si="2"/>
        <v/>
      </c>
      <c r="J90" s="124" t="str">
        <f t="shared" si="3"/>
        <v/>
      </c>
      <c r="K90" s="113"/>
      <c r="L90" s="113"/>
      <c r="M90" s="113"/>
      <c r="N90" s="113"/>
      <c r="O90" s="113"/>
      <c r="P90" s="113"/>
      <c r="Q90" s="113"/>
      <c r="R90" s="113"/>
      <c r="S90" s="113"/>
      <c r="T90" s="113"/>
      <c r="U90" s="113"/>
      <c r="V90" s="113"/>
      <c r="W90" s="113"/>
      <c r="X90" s="113"/>
      <c r="Y90" s="113"/>
      <c r="Z90" s="113"/>
    </row>
    <row r="91" ht="15.75" customHeight="1">
      <c r="A91" s="130"/>
      <c r="B91" s="129"/>
      <c r="C91" s="119"/>
      <c r="D91" s="120"/>
      <c r="E91" s="121"/>
      <c r="F91" s="122">
        <v>1.0</v>
      </c>
      <c r="G91" s="123" t="str">
        <f t="array" ref="G91">IFERROR(INDEX(Bang_gia!$E$2:$E$1209,MATCH(D91&amp;" | "&amp;E91,Bang_gia!$A$2:$A$1209,0)),"")</f>
        <v/>
      </c>
      <c r="H91" s="123" t="str">
        <f t="shared" si="1"/>
        <v/>
      </c>
      <c r="I91" s="124" t="str">
        <f t="shared" si="2"/>
        <v/>
      </c>
      <c r="J91" s="124" t="str">
        <f t="shared" si="3"/>
        <v/>
      </c>
      <c r="K91" s="113"/>
      <c r="L91" s="113"/>
      <c r="M91" s="113"/>
      <c r="N91" s="113"/>
      <c r="O91" s="113"/>
      <c r="P91" s="113"/>
      <c r="Q91" s="113"/>
      <c r="R91" s="113"/>
      <c r="S91" s="113"/>
      <c r="T91" s="113"/>
      <c r="U91" s="113"/>
      <c r="V91" s="113"/>
      <c r="W91" s="113"/>
      <c r="X91" s="113"/>
      <c r="Y91" s="113"/>
      <c r="Z91" s="113"/>
    </row>
    <row r="92" ht="15.75" customHeight="1">
      <c r="A92" s="130"/>
      <c r="B92" s="129"/>
      <c r="C92" s="119"/>
      <c r="D92" s="120"/>
      <c r="E92" s="121"/>
      <c r="F92" s="122">
        <v>1.0</v>
      </c>
      <c r="G92" s="123" t="str">
        <f t="array" ref="G92">IFERROR(INDEX(Bang_gia!$E$2:$E$1209,MATCH(D92&amp;" | "&amp;E92,Bang_gia!$A$2:$A$1209,0)),"")</f>
        <v/>
      </c>
      <c r="H92" s="123" t="str">
        <f t="shared" si="1"/>
        <v/>
      </c>
      <c r="I92" s="124" t="str">
        <f t="shared" si="2"/>
        <v/>
      </c>
      <c r="J92" s="124" t="str">
        <f t="shared" si="3"/>
        <v/>
      </c>
      <c r="K92" s="113"/>
      <c r="L92" s="113"/>
      <c r="M92" s="113"/>
      <c r="N92" s="113"/>
      <c r="O92" s="113"/>
      <c r="P92" s="113"/>
      <c r="Q92" s="113"/>
      <c r="R92" s="113"/>
      <c r="S92" s="113"/>
      <c r="T92" s="113"/>
      <c r="U92" s="113"/>
      <c r="V92" s="113"/>
      <c r="W92" s="113"/>
      <c r="X92" s="113"/>
      <c r="Y92" s="113"/>
      <c r="Z92" s="113"/>
    </row>
    <row r="93" ht="15.75" customHeight="1">
      <c r="A93" s="130"/>
      <c r="B93" s="129"/>
      <c r="C93" s="119"/>
      <c r="D93" s="120"/>
      <c r="E93" s="121"/>
      <c r="F93" s="122">
        <v>1.0</v>
      </c>
      <c r="G93" s="123" t="str">
        <f t="array" ref="G93">IFERROR(INDEX(Bang_gia!$E$2:$E$1209,MATCH(D93&amp;" | "&amp;E93,Bang_gia!$A$2:$A$1209,0)),"")</f>
        <v/>
      </c>
      <c r="H93" s="123" t="str">
        <f t="shared" si="1"/>
        <v/>
      </c>
      <c r="I93" s="124" t="str">
        <f t="shared" si="2"/>
        <v/>
      </c>
      <c r="J93" s="124" t="str">
        <f t="shared" si="3"/>
        <v/>
      </c>
      <c r="K93" s="113"/>
      <c r="L93" s="113"/>
      <c r="M93" s="113"/>
      <c r="N93" s="113"/>
      <c r="O93" s="113"/>
      <c r="P93" s="113"/>
      <c r="Q93" s="113"/>
      <c r="R93" s="113"/>
      <c r="S93" s="113"/>
      <c r="T93" s="113"/>
      <c r="U93" s="113"/>
      <c r="V93" s="113"/>
      <c r="W93" s="113"/>
      <c r="X93" s="113"/>
      <c r="Y93" s="113"/>
      <c r="Z93" s="113"/>
    </row>
    <row r="94" ht="15.75" customHeight="1">
      <c r="A94" s="130"/>
      <c r="B94" s="129"/>
      <c r="C94" s="119"/>
      <c r="D94" s="120"/>
      <c r="E94" s="121"/>
      <c r="F94" s="122">
        <v>1.0</v>
      </c>
      <c r="G94" s="123" t="str">
        <f t="array" ref="G94">IFERROR(INDEX(Bang_gia!$E$2:$E$1209,MATCH(D94&amp;" | "&amp;E94,Bang_gia!$A$2:$A$1209,0)),"")</f>
        <v/>
      </c>
      <c r="H94" s="123" t="str">
        <f t="shared" si="1"/>
        <v/>
      </c>
      <c r="I94" s="124" t="str">
        <f t="shared" si="2"/>
        <v/>
      </c>
      <c r="J94" s="124" t="str">
        <f t="shared" si="3"/>
        <v/>
      </c>
      <c r="K94" s="113"/>
      <c r="L94" s="113"/>
      <c r="M94" s="113"/>
      <c r="N94" s="113"/>
      <c r="O94" s="113"/>
      <c r="P94" s="113"/>
      <c r="Q94" s="113"/>
      <c r="R94" s="113"/>
      <c r="S94" s="113"/>
      <c r="T94" s="113"/>
      <c r="U94" s="113"/>
      <c r="V94" s="113"/>
      <c r="W94" s="113"/>
      <c r="X94" s="113"/>
      <c r="Y94" s="113"/>
      <c r="Z94" s="113"/>
    </row>
    <row r="95" ht="15.75" customHeight="1">
      <c r="A95" s="130"/>
      <c r="B95" s="129"/>
      <c r="C95" s="119"/>
      <c r="D95" s="120"/>
      <c r="E95" s="121"/>
      <c r="F95" s="122">
        <v>1.0</v>
      </c>
      <c r="G95" s="123" t="str">
        <f t="array" ref="G95">IFERROR(INDEX(Bang_gia!$E$2:$E$1209,MATCH(D95&amp;" | "&amp;E95,Bang_gia!$A$2:$A$1209,0)),"")</f>
        <v/>
      </c>
      <c r="H95" s="123" t="str">
        <f t="shared" si="1"/>
        <v/>
      </c>
      <c r="I95" s="124" t="str">
        <f t="shared" si="2"/>
        <v/>
      </c>
      <c r="J95" s="124" t="str">
        <f t="shared" si="3"/>
        <v/>
      </c>
      <c r="K95" s="113"/>
      <c r="L95" s="113"/>
      <c r="M95" s="113"/>
      <c r="N95" s="113"/>
      <c r="O95" s="113"/>
      <c r="P95" s="113"/>
      <c r="Q95" s="113"/>
      <c r="R95" s="113"/>
      <c r="S95" s="113"/>
      <c r="T95" s="113"/>
      <c r="U95" s="113"/>
      <c r="V95" s="113"/>
      <c r="W95" s="113"/>
      <c r="X95" s="113"/>
      <c r="Y95" s="113"/>
      <c r="Z95" s="113"/>
    </row>
    <row r="96" ht="15.75" customHeight="1">
      <c r="A96" s="130"/>
      <c r="B96" s="129"/>
      <c r="C96" s="119"/>
      <c r="D96" s="120"/>
      <c r="E96" s="121"/>
      <c r="F96" s="122">
        <v>1.0</v>
      </c>
      <c r="G96" s="123" t="str">
        <f t="array" ref="G96">IFERROR(INDEX(Bang_gia!$E$2:$E$1209,MATCH(D96&amp;" | "&amp;E96,Bang_gia!$A$2:$A$1209,0)),"")</f>
        <v/>
      </c>
      <c r="H96" s="123" t="str">
        <f t="shared" si="1"/>
        <v/>
      </c>
      <c r="I96" s="124" t="str">
        <f t="shared" si="2"/>
        <v/>
      </c>
      <c r="J96" s="124" t="str">
        <f t="shared" si="3"/>
        <v/>
      </c>
      <c r="K96" s="113"/>
      <c r="L96" s="113"/>
      <c r="M96" s="113"/>
      <c r="N96" s="113"/>
      <c r="O96" s="113"/>
      <c r="P96" s="113"/>
      <c r="Q96" s="113"/>
      <c r="R96" s="113"/>
      <c r="S96" s="113"/>
      <c r="T96" s="113"/>
      <c r="U96" s="113"/>
      <c r="V96" s="113"/>
      <c r="W96" s="113"/>
      <c r="X96" s="113"/>
      <c r="Y96" s="113"/>
      <c r="Z96" s="113"/>
    </row>
    <row r="97" ht="15.75" customHeight="1">
      <c r="A97" s="130"/>
      <c r="B97" s="129"/>
      <c r="C97" s="119"/>
      <c r="D97" s="120"/>
      <c r="E97" s="121"/>
      <c r="F97" s="122">
        <v>1.0</v>
      </c>
      <c r="G97" s="123" t="str">
        <f t="array" ref="G97">IFERROR(INDEX(Bang_gia!$E$2:$E$1209,MATCH(D97&amp;" | "&amp;E97,Bang_gia!$A$2:$A$1209,0)),"")</f>
        <v/>
      </c>
      <c r="H97" s="123" t="str">
        <f t="shared" si="1"/>
        <v/>
      </c>
      <c r="I97" s="124" t="str">
        <f t="shared" si="2"/>
        <v/>
      </c>
      <c r="J97" s="124" t="str">
        <f t="shared" si="3"/>
        <v/>
      </c>
      <c r="K97" s="113"/>
      <c r="L97" s="113"/>
      <c r="M97" s="113"/>
      <c r="N97" s="113"/>
      <c r="O97" s="113"/>
      <c r="P97" s="113"/>
      <c r="Q97" s="113"/>
      <c r="R97" s="113"/>
      <c r="S97" s="113"/>
      <c r="T97" s="113"/>
      <c r="U97" s="113"/>
      <c r="V97" s="113"/>
      <c r="W97" s="113"/>
      <c r="X97" s="113"/>
      <c r="Y97" s="113"/>
      <c r="Z97" s="113"/>
    </row>
    <row r="98" ht="15.75" customHeight="1">
      <c r="A98" s="130"/>
      <c r="B98" s="129"/>
      <c r="C98" s="119"/>
      <c r="D98" s="120"/>
      <c r="E98" s="121"/>
      <c r="F98" s="122">
        <v>1.0</v>
      </c>
      <c r="G98" s="123" t="str">
        <f t="array" ref="G98">IFERROR(INDEX(Bang_gia!$E$2:$E$1209,MATCH(D98&amp;" | "&amp;E98,Bang_gia!$A$2:$A$1209,0)),"")</f>
        <v/>
      </c>
      <c r="H98" s="123" t="str">
        <f t="shared" si="1"/>
        <v/>
      </c>
      <c r="I98" s="124" t="str">
        <f t="shared" si="2"/>
        <v/>
      </c>
      <c r="J98" s="124" t="str">
        <f t="shared" si="3"/>
        <v/>
      </c>
      <c r="K98" s="113"/>
      <c r="L98" s="113"/>
      <c r="M98" s="113"/>
      <c r="N98" s="113"/>
      <c r="O98" s="113"/>
      <c r="P98" s="113"/>
      <c r="Q98" s="113"/>
      <c r="R98" s="113"/>
      <c r="S98" s="113"/>
      <c r="T98" s="113"/>
      <c r="U98" s="113"/>
      <c r="V98" s="113"/>
      <c r="W98" s="113"/>
      <c r="X98" s="113"/>
      <c r="Y98" s="113"/>
      <c r="Z98" s="113"/>
    </row>
    <row r="99" ht="15.75" customHeight="1">
      <c r="A99" s="130"/>
      <c r="B99" s="129"/>
      <c r="C99" s="119"/>
      <c r="D99" s="120"/>
      <c r="E99" s="121"/>
      <c r="F99" s="122">
        <v>1.0</v>
      </c>
      <c r="G99" s="123" t="str">
        <f t="array" ref="G99">IFERROR(INDEX(Bang_gia!$E$2:$E$1209,MATCH(D99&amp;" | "&amp;E99,Bang_gia!$A$2:$A$1209,0)),"")</f>
        <v/>
      </c>
      <c r="H99" s="123" t="str">
        <f t="shared" si="1"/>
        <v/>
      </c>
      <c r="I99" s="124" t="str">
        <f t="shared" si="2"/>
        <v/>
      </c>
      <c r="J99" s="124" t="str">
        <f t="shared" si="3"/>
        <v/>
      </c>
      <c r="K99" s="113"/>
      <c r="L99" s="113"/>
      <c r="M99" s="113"/>
      <c r="N99" s="113"/>
      <c r="O99" s="113"/>
      <c r="P99" s="113"/>
      <c r="Q99" s="113"/>
      <c r="R99" s="113"/>
      <c r="S99" s="113"/>
      <c r="T99" s="113"/>
      <c r="U99" s="113"/>
      <c r="V99" s="113"/>
      <c r="W99" s="113"/>
      <c r="X99" s="113"/>
      <c r="Y99" s="113"/>
      <c r="Z99" s="113"/>
    </row>
    <row r="100" ht="15.75" customHeight="1">
      <c r="A100" s="130"/>
      <c r="B100" s="129"/>
      <c r="C100" s="119"/>
      <c r="D100" s="120"/>
      <c r="E100" s="121"/>
      <c r="F100" s="122">
        <v>1.0</v>
      </c>
      <c r="G100" s="123" t="str">
        <f t="array" ref="G100">IFERROR(INDEX(Bang_gia!$E$2:$E$1209,MATCH(D100&amp;" | "&amp;E100,Bang_gia!$A$2:$A$1209,0)),"")</f>
        <v/>
      </c>
      <c r="H100" s="123" t="str">
        <f t="shared" si="1"/>
        <v/>
      </c>
      <c r="I100" s="124" t="str">
        <f t="shared" si="2"/>
        <v/>
      </c>
      <c r="J100" s="124" t="str">
        <f t="shared" si="3"/>
        <v/>
      </c>
      <c r="K100" s="113"/>
      <c r="L100" s="113"/>
      <c r="M100" s="113"/>
      <c r="N100" s="113"/>
      <c r="O100" s="113"/>
      <c r="P100" s="113"/>
      <c r="Q100" s="113"/>
      <c r="R100" s="113"/>
      <c r="S100" s="113"/>
      <c r="T100" s="113"/>
      <c r="U100" s="113"/>
      <c r="V100" s="113"/>
      <c r="W100" s="113"/>
      <c r="X100" s="113"/>
      <c r="Y100" s="113"/>
      <c r="Z100" s="113"/>
    </row>
    <row r="101" ht="15.75" customHeight="1">
      <c r="A101" s="130"/>
      <c r="B101" s="129"/>
      <c r="C101" s="119"/>
      <c r="D101" s="120"/>
      <c r="E101" s="121"/>
      <c r="F101" s="122">
        <v>1.0</v>
      </c>
      <c r="G101" s="123" t="str">
        <f t="array" ref="G101">IFERROR(INDEX(Bang_gia!$E$2:$E$1209,MATCH(D101&amp;" | "&amp;E101,Bang_gia!$A$2:$A$1209,0)),"")</f>
        <v/>
      </c>
      <c r="H101" s="123" t="str">
        <f t="shared" si="1"/>
        <v/>
      </c>
      <c r="I101" s="124" t="str">
        <f t="shared" si="2"/>
        <v/>
      </c>
      <c r="J101" s="124" t="str">
        <f t="shared" si="3"/>
        <v/>
      </c>
      <c r="K101" s="113"/>
      <c r="L101" s="113"/>
      <c r="M101" s="113"/>
      <c r="N101" s="113"/>
      <c r="O101" s="113"/>
      <c r="P101" s="113"/>
      <c r="Q101" s="113"/>
      <c r="R101" s="113"/>
      <c r="S101" s="113"/>
      <c r="T101" s="113"/>
      <c r="U101" s="113"/>
      <c r="V101" s="113"/>
      <c r="W101" s="113"/>
      <c r="X101" s="113"/>
      <c r="Y101" s="113"/>
      <c r="Z101" s="113"/>
    </row>
    <row r="102" ht="15.75" customHeight="1">
      <c r="A102" s="130"/>
      <c r="B102" s="129"/>
      <c r="C102" s="119"/>
      <c r="D102" s="120"/>
      <c r="E102" s="121"/>
      <c r="F102" s="122">
        <v>1.0</v>
      </c>
      <c r="G102" s="123" t="str">
        <f t="array" ref="G102">IFERROR(INDEX(Bang_gia!$E$2:$E$1209,MATCH(D102&amp;" | "&amp;E102,Bang_gia!$A$2:$A$1209,0)),"")</f>
        <v/>
      </c>
      <c r="H102" s="123" t="str">
        <f t="shared" si="1"/>
        <v/>
      </c>
      <c r="I102" s="124" t="str">
        <f t="shared" si="2"/>
        <v/>
      </c>
      <c r="J102" s="124" t="str">
        <f t="shared" si="3"/>
        <v/>
      </c>
      <c r="K102" s="113"/>
      <c r="L102" s="113"/>
      <c r="M102" s="113"/>
      <c r="N102" s="113"/>
      <c r="O102" s="113"/>
      <c r="P102" s="113"/>
      <c r="Q102" s="113"/>
      <c r="R102" s="113"/>
      <c r="S102" s="113"/>
      <c r="T102" s="113"/>
      <c r="U102" s="113"/>
      <c r="V102" s="113"/>
      <c r="W102" s="113"/>
      <c r="X102" s="113"/>
      <c r="Y102" s="113"/>
      <c r="Z102" s="113"/>
    </row>
    <row r="103" ht="15.75" customHeight="1">
      <c r="A103" s="130"/>
      <c r="B103" s="129"/>
      <c r="C103" s="119"/>
      <c r="D103" s="120"/>
      <c r="E103" s="121"/>
      <c r="F103" s="122">
        <v>1.0</v>
      </c>
      <c r="G103" s="123" t="str">
        <f t="array" ref="G103">IFERROR(INDEX(Bang_gia!$E$2:$E$1209,MATCH(D103&amp;" | "&amp;E103,Bang_gia!$A$2:$A$1209,0)),"")</f>
        <v/>
      </c>
      <c r="H103" s="123" t="str">
        <f t="shared" si="1"/>
        <v/>
      </c>
      <c r="I103" s="124" t="str">
        <f t="shared" si="2"/>
        <v/>
      </c>
      <c r="J103" s="124" t="str">
        <f t="shared" si="3"/>
        <v/>
      </c>
      <c r="K103" s="113"/>
      <c r="L103" s="113"/>
      <c r="M103" s="113"/>
      <c r="N103" s="113"/>
      <c r="O103" s="113"/>
      <c r="P103" s="113"/>
      <c r="Q103" s="113"/>
      <c r="R103" s="113"/>
      <c r="S103" s="113"/>
      <c r="T103" s="113"/>
      <c r="U103" s="113"/>
      <c r="V103" s="113"/>
      <c r="W103" s="113"/>
      <c r="X103" s="113"/>
      <c r="Y103" s="113"/>
      <c r="Z103" s="113"/>
    </row>
    <row r="104" ht="15.75" customHeight="1">
      <c r="A104" s="130"/>
      <c r="B104" s="129"/>
      <c r="C104" s="119"/>
      <c r="D104" s="120"/>
      <c r="E104" s="121"/>
      <c r="F104" s="122">
        <v>1.0</v>
      </c>
      <c r="G104" s="123" t="str">
        <f t="array" ref="G104">IFERROR(INDEX(Bang_gia!$E$2:$E$1209,MATCH(D104&amp;" | "&amp;E104,Bang_gia!$A$2:$A$1209,0)),"")</f>
        <v/>
      </c>
      <c r="H104" s="123" t="str">
        <f t="shared" si="1"/>
        <v/>
      </c>
      <c r="I104" s="124" t="str">
        <f t="shared" si="2"/>
        <v/>
      </c>
      <c r="J104" s="124" t="str">
        <f t="shared" si="3"/>
        <v/>
      </c>
      <c r="K104" s="113"/>
      <c r="L104" s="113"/>
      <c r="M104" s="113"/>
      <c r="N104" s="113"/>
      <c r="O104" s="113"/>
      <c r="P104" s="113"/>
      <c r="Q104" s="113"/>
      <c r="R104" s="113"/>
      <c r="S104" s="113"/>
      <c r="T104" s="113"/>
      <c r="U104" s="113"/>
      <c r="V104" s="113"/>
      <c r="W104" s="113"/>
      <c r="X104" s="113"/>
      <c r="Y104" s="113"/>
      <c r="Z104" s="113"/>
    </row>
    <row r="105" ht="15.75" customHeight="1">
      <c r="A105" s="130"/>
      <c r="B105" s="129"/>
      <c r="C105" s="119"/>
      <c r="D105" s="120"/>
      <c r="E105" s="121"/>
      <c r="F105" s="122">
        <v>1.0</v>
      </c>
      <c r="G105" s="123" t="str">
        <f t="array" ref="G105">IFERROR(INDEX(Bang_gia!$E$2:$E$1209,MATCH(D105&amp;" | "&amp;E105,Bang_gia!$A$2:$A$1209,0)),"")</f>
        <v/>
      </c>
      <c r="H105" s="123" t="str">
        <f t="shared" si="1"/>
        <v/>
      </c>
      <c r="I105" s="124" t="str">
        <f t="shared" si="2"/>
        <v/>
      </c>
      <c r="J105" s="124" t="str">
        <f t="shared" si="3"/>
        <v/>
      </c>
      <c r="K105" s="113"/>
      <c r="L105" s="113"/>
      <c r="M105" s="113"/>
      <c r="N105" s="113"/>
      <c r="O105" s="113"/>
      <c r="P105" s="113"/>
      <c r="Q105" s="113"/>
      <c r="R105" s="113"/>
      <c r="S105" s="113"/>
      <c r="T105" s="113"/>
      <c r="U105" s="113"/>
      <c r="V105" s="113"/>
      <c r="W105" s="113"/>
      <c r="X105" s="113"/>
      <c r="Y105" s="113"/>
      <c r="Z105" s="113"/>
    </row>
    <row r="106" ht="15.75" customHeight="1">
      <c r="A106" s="130"/>
      <c r="B106" s="129"/>
      <c r="C106" s="119"/>
      <c r="D106" s="120"/>
      <c r="E106" s="121"/>
      <c r="F106" s="122">
        <v>1.0</v>
      </c>
      <c r="G106" s="123" t="str">
        <f t="array" ref="G106">IFERROR(INDEX(Bang_gia!$E$2:$E$1209,MATCH(D106&amp;" | "&amp;E106,Bang_gia!$A$2:$A$1209,0)),"")</f>
        <v/>
      </c>
      <c r="H106" s="123" t="str">
        <f t="shared" si="1"/>
        <v/>
      </c>
      <c r="I106" s="124" t="str">
        <f t="shared" si="2"/>
        <v/>
      </c>
      <c r="J106" s="124" t="str">
        <f t="shared" si="3"/>
        <v/>
      </c>
      <c r="K106" s="113"/>
      <c r="L106" s="113"/>
      <c r="M106" s="113"/>
      <c r="N106" s="113"/>
      <c r="O106" s="113"/>
      <c r="P106" s="113"/>
      <c r="Q106" s="113"/>
      <c r="R106" s="113"/>
      <c r="S106" s="113"/>
      <c r="T106" s="113"/>
      <c r="U106" s="113"/>
      <c r="V106" s="113"/>
      <c r="W106" s="113"/>
      <c r="X106" s="113"/>
      <c r="Y106" s="113"/>
      <c r="Z106" s="113"/>
    </row>
    <row r="107" ht="15.75" customHeight="1">
      <c r="A107" s="130"/>
      <c r="B107" s="129"/>
      <c r="C107" s="119"/>
      <c r="D107" s="120"/>
      <c r="E107" s="121"/>
      <c r="F107" s="122">
        <v>1.0</v>
      </c>
      <c r="G107" s="123" t="str">
        <f t="array" ref="G107">IFERROR(INDEX(Bang_gia!$E$2:$E$1209,MATCH(D107&amp;" | "&amp;E107,Bang_gia!$A$2:$A$1209,0)),"")</f>
        <v/>
      </c>
      <c r="H107" s="123" t="str">
        <f t="shared" si="1"/>
        <v/>
      </c>
      <c r="I107" s="124" t="str">
        <f t="shared" si="2"/>
        <v/>
      </c>
      <c r="J107" s="124" t="str">
        <f t="shared" si="3"/>
        <v/>
      </c>
      <c r="K107" s="113"/>
      <c r="L107" s="113"/>
      <c r="M107" s="113"/>
      <c r="N107" s="113"/>
      <c r="O107" s="113"/>
      <c r="P107" s="113"/>
      <c r="Q107" s="113"/>
      <c r="R107" s="113"/>
      <c r="S107" s="113"/>
      <c r="T107" s="113"/>
      <c r="U107" s="113"/>
      <c r="V107" s="113"/>
      <c r="W107" s="113"/>
      <c r="X107" s="113"/>
      <c r="Y107" s="113"/>
      <c r="Z107" s="113"/>
    </row>
    <row r="108" ht="15.75" customHeight="1">
      <c r="A108" s="130"/>
      <c r="B108" s="129"/>
      <c r="C108" s="119"/>
      <c r="D108" s="120"/>
      <c r="E108" s="121"/>
      <c r="F108" s="122">
        <v>1.0</v>
      </c>
      <c r="G108" s="123" t="str">
        <f t="array" ref="G108">IFERROR(INDEX(Bang_gia!$E$2:$E$1209,MATCH(D108&amp;" | "&amp;E108,Bang_gia!$A$2:$A$1209,0)),"")</f>
        <v/>
      </c>
      <c r="H108" s="123" t="str">
        <f t="shared" si="1"/>
        <v/>
      </c>
      <c r="I108" s="124" t="str">
        <f t="shared" si="2"/>
        <v/>
      </c>
      <c r="J108" s="124" t="str">
        <f t="shared" si="3"/>
        <v/>
      </c>
      <c r="K108" s="113"/>
      <c r="L108" s="113"/>
      <c r="M108" s="113"/>
      <c r="N108" s="113"/>
      <c r="O108" s="113"/>
      <c r="P108" s="113"/>
      <c r="Q108" s="113"/>
      <c r="R108" s="113"/>
      <c r="S108" s="113"/>
      <c r="T108" s="113"/>
      <c r="U108" s="113"/>
      <c r="V108" s="113"/>
      <c r="W108" s="113"/>
      <c r="X108" s="113"/>
      <c r="Y108" s="113"/>
      <c r="Z108" s="113"/>
    </row>
    <row r="109" ht="15.75" customHeight="1">
      <c r="A109" s="130"/>
      <c r="B109" s="129"/>
      <c r="C109" s="119"/>
      <c r="D109" s="120"/>
      <c r="E109" s="121"/>
      <c r="F109" s="122">
        <v>1.0</v>
      </c>
      <c r="G109" s="123" t="str">
        <f t="array" ref="G109">IFERROR(INDEX(Bang_gia!$E$2:$E$1209,MATCH(D109&amp;" | "&amp;E109,Bang_gia!$A$2:$A$1209,0)),"")</f>
        <v/>
      </c>
      <c r="H109" s="123" t="str">
        <f t="shared" si="1"/>
        <v/>
      </c>
      <c r="I109" s="124" t="str">
        <f t="shared" si="2"/>
        <v/>
      </c>
      <c r="J109" s="124" t="str">
        <f t="shared" si="3"/>
        <v/>
      </c>
      <c r="K109" s="113"/>
      <c r="L109" s="113"/>
      <c r="M109" s="113"/>
      <c r="N109" s="113"/>
      <c r="O109" s="113"/>
      <c r="P109" s="113"/>
      <c r="Q109" s="113"/>
      <c r="R109" s="113"/>
      <c r="S109" s="113"/>
      <c r="T109" s="113"/>
      <c r="U109" s="113"/>
      <c r="V109" s="113"/>
      <c r="W109" s="113"/>
      <c r="X109" s="113"/>
      <c r="Y109" s="113"/>
      <c r="Z109" s="113"/>
    </row>
    <row r="110" ht="15.75" customHeight="1">
      <c r="A110" s="130"/>
      <c r="B110" s="129"/>
      <c r="C110" s="119"/>
      <c r="D110" s="120"/>
      <c r="E110" s="121"/>
      <c r="F110" s="122">
        <v>1.0</v>
      </c>
      <c r="G110" s="123" t="str">
        <f t="array" ref="G110">IFERROR(INDEX(Bang_gia!$E$2:$E$1209,MATCH(D110&amp;" | "&amp;E110,Bang_gia!$A$2:$A$1209,0)),"")</f>
        <v/>
      </c>
      <c r="H110" s="123" t="str">
        <f t="shared" si="1"/>
        <v/>
      </c>
      <c r="I110" s="124" t="str">
        <f t="shared" si="2"/>
        <v/>
      </c>
      <c r="J110" s="124" t="str">
        <f t="shared" si="3"/>
        <v/>
      </c>
      <c r="K110" s="113"/>
      <c r="L110" s="113"/>
      <c r="M110" s="113"/>
      <c r="N110" s="113"/>
      <c r="O110" s="113"/>
      <c r="P110" s="113"/>
      <c r="Q110" s="113"/>
      <c r="R110" s="113"/>
      <c r="S110" s="113"/>
      <c r="T110" s="113"/>
      <c r="U110" s="113"/>
      <c r="V110" s="113"/>
      <c r="W110" s="113"/>
      <c r="X110" s="113"/>
      <c r="Y110" s="113"/>
      <c r="Z110" s="113"/>
    </row>
    <row r="111" ht="15.75" customHeight="1">
      <c r="A111" s="130"/>
      <c r="B111" s="129"/>
      <c r="C111" s="119"/>
      <c r="D111" s="120"/>
      <c r="E111" s="121"/>
      <c r="F111" s="122">
        <v>1.0</v>
      </c>
      <c r="G111" s="123" t="str">
        <f t="array" ref="G111">IFERROR(INDEX(Bang_gia!$E$2:$E$1209,MATCH(D111&amp;" | "&amp;E111,Bang_gia!$A$2:$A$1209,0)),"")</f>
        <v/>
      </c>
      <c r="H111" s="123" t="str">
        <f t="shared" si="1"/>
        <v/>
      </c>
      <c r="I111" s="124" t="str">
        <f t="shared" si="2"/>
        <v/>
      </c>
      <c r="J111" s="124" t="str">
        <f t="shared" si="3"/>
        <v/>
      </c>
      <c r="K111" s="113"/>
      <c r="L111" s="113"/>
      <c r="M111" s="113"/>
      <c r="N111" s="113"/>
      <c r="O111" s="113"/>
      <c r="P111" s="113"/>
      <c r="Q111" s="113"/>
      <c r="R111" s="113"/>
      <c r="S111" s="113"/>
      <c r="T111" s="113"/>
      <c r="U111" s="113"/>
      <c r="V111" s="113"/>
      <c r="W111" s="113"/>
      <c r="X111" s="113"/>
      <c r="Y111" s="113"/>
      <c r="Z111" s="113"/>
    </row>
    <row r="112" ht="15.75" customHeight="1">
      <c r="A112" s="130"/>
      <c r="B112" s="129"/>
      <c r="C112" s="119"/>
      <c r="D112" s="120"/>
      <c r="E112" s="121"/>
      <c r="F112" s="122">
        <v>1.0</v>
      </c>
      <c r="G112" s="123" t="str">
        <f t="array" ref="G112">IFERROR(INDEX(Bang_gia!$E$2:$E$1209,MATCH(D112&amp;" | "&amp;E112,Bang_gia!$A$2:$A$1209,0)),"")</f>
        <v/>
      </c>
      <c r="H112" s="123" t="str">
        <f t="shared" si="1"/>
        <v/>
      </c>
      <c r="I112" s="124" t="str">
        <f t="shared" si="2"/>
        <v/>
      </c>
      <c r="J112" s="124" t="str">
        <f t="shared" si="3"/>
        <v/>
      </c>
      <c r="K112" s="113"/>
      <c r="L112" s="113"/>
      <c r="M112" s="113"/>
      <c r="N112" s="113"/>
      <c r="O112" s="113"/>
      <c r="P112" s="113"/>
      <c r="Q112" s="113"/>
      <c r="R112" s="113"/>
      <c r="S112" s="113"/>
      <c r="T112" s="113"/>
      <c r="U112" s="113"/>
      <c r="V112" s="113"/>
      <c r="W112" s="113"/>
      <c r="X112" s="113"/>
      <c r="Y112" s="113"/>
      <c r="Z112" s="113"/>
    </row>
    <row r="113" ht="15.75" customHeight="1">
      <c r="A113" s="130"/>
      <c r="B113" s="129"/>
      <c r="C113" s="119"/>
      <c r="D113" s="120"/>
      <c r="E113" s="121"/>
      <c r="F113" s="122">
        <v>1.0</v>
      </c>
      <c r="G113" s="123" t="str">
        <f t="array" ref="G113">IFERROR(INDEX(Bang_gia!$E$2:$E$1209,MATCH(D113&amp;" | "&amp;E113,Bang_gia!$A$2:$A$1209,0)),"")</f>
        <v/>
      </c>
      <c r="H113" s="123" t="str">
        <f t="shared" si="1"/>
        <v/>
      </c>
      <c r="I113" s="124" t="str">
        <f t="shared" si="2"/>
        <v/>
      </c>
      <c r="J113" s="124" t="str">
        <f t="shared" si="3"/>
        <v/>
      </c>
      <c r="K113" s="113"/>
      <c r="L113" s="113"/>
      <c r="M113" s="113"/>
      <c r="N113" s="113"/>
      <c r="O113" s="113"/>
      <c r="P113" s="113"/>
      <c r="Q113" s="113"/>
      <c r="R113" s="113"/>
      <c r="S113" s="113"/>
      <c r="T113" s="113"/>
      <c r="U113" s="113"/>
      <c r="V113" s="113"/>
      <c r="W113" s="113"/>
      <c r="X113" s="113"/>
      <c r="Y113" s="113"/>
      <c r="Z113" s="113"/>
    </row>
    <row r="114" ht="15.75" customHeight="1">
      <c r="A114" s="130"/>
      <c r="B114" s="129"/>
      <c r="C114" s="119"/>
      <c r="D114" s="120"/>
      <c r="E114" s="121"/>
      <c r="F114" s="122">
        <v>1.0</v>
      </c>
      <c r="G114" s="123" t="str">
        <f t="array" ref="G114">IFERROR(INDEX(Bang_gia!$E$2:$E$1209,MATCH(D114&amp;" | "&amp;E114,Bang_gia!$A$2:$A$1209,0)),"")</f>
        <v/>
      </c>
      <c r="H114" s="123" t="str">
        <f t="shared" si="1"/>
        <v/>
      </c>
      <c r="I114" s="124" t="str">
        <f t="shared" si="2"/>
        <v/>
      </c>
      <c r="J114" s="124" t="str">
        <f t="shared" si="3"/>
        <v/>
      </c>
      <c r="K114" s="113"/>
      <c r="L114" s="113"/>
      <c r="M114" s="113"/>
      <c r="N114" s="113"/>
      <c r="O114" s="113"/>
      <c r="P114" s="113"/>
      <c r="Q114" s="113"/>
      <c r="R114" s="113"/>
      <c r="S114" s="113"/>
      <c r="T114" s="113"/>
      <c r="U114" s="113"/>
      <c r="V114" s="113"/>
      <c r="W114" s="113"/>
      <c r="X114" s="113"/>
      <c r="Y114" s="113"/>
      <c r="Z114" s="113"/>
    </row>
    <row r="115" ht="15.75" customHeight="1">
      <c r="A115" s="130"/>
      <c r="B115" s="129"/>
      <c r="C115" s="119"/>
      <c r="D115" s="120"/>
      <c r="E115" s="121"/>
      <c r="F115" s="122">
        <v>1.0</v>
      </c>
      <c r="G115" s="123" t="str">
        <f t="array" ref="G115">IFERROR(INDEX(Bang_gia!$E$2:$E$1209,MATCH(D115&amp;" | "&amp;E115,Bang_gia!$A$2:$A$1209,0)),"")</f>
        <v/>
      </c>
      <c r="H115" s="123" t="str">
        <f t="shared" si="1"/>
        <v/>
      </c>
      <c r="I115" s="124" t="str">
        <f t="shared" si="2"/>
        <v/>
      </c>
      <c r="J115" s="124" t="str">
        <f t="shared" si="3"/>
        <v/>
      </c>
      <c r="K115" s="113"/>
      <c r="L115" s="113"/>
      <c r="M115" s="113"/>
      <c r="N115" s="113"/>
      <c r="O115" s="113"/>
      <c r="P115" s="113"/>
      <c r="Q115" s="113"/>
      <c r="R115" s="113"/>
      <c r="S115" s="113"/>
      <c r="T115" s="113"/>
      <c r="U115" s="113"/>
      <c r="V115" s="113"/>
      <c r="W115" s="113"/>
      <c r="X115" s="113"/>
      <c r="Y115" s="113"/>
      <c r="Z115" s="113"/>
    </row>
    <row r="116" ht="15.75" customHeight="1">
      <c r="A116" s="130"/>
      <c r="B116" s="129"/>
      <c r="C116" s="119"/>
      <c r="D116" s="120"/>
      <c r="E116" s="121"/>
      <c r="F116" s="122">
        <v>1.0</v>
      </c>
      <c r="G116" s="123" t="str">
        <f t="array" ref="G116">IFERROR(INDEX(Bang_gia!$E$2:$E$1209,MATCH(D116&amp;" | "&amp;E116,Bang_gia!$A$2:$A$1209,0)),"")</f>
        <v/>
      </c>
      <c r="H116" s="123" t="str">
        <f t="shared" si="1"/>
        <v/>
      </c>
      <c r="I116" s="124" t="str">
        <f t="shared" si="2"/>
        <v/>
      </c>
      <c r="J116" s="124" t="str">
        <f t="shared" si="3"/>
        <v/>
      </c>
      <c r="K116" s="113"/>
      <c r="L116" s="113"/>
      <c r="M116" s="113"/>
      <c r="N116" s="113"/>
      <c r="O116" s="113"/>
      <c r="P116" s="113"/>
      <c r="Q116" s="113"/>
      <c r="R116" s="113"/>
      <c r="S116" s="113"/>
      <c r="T116" s="113"/>
      <c r="U116" s="113"/>
      <c r="V116" s="113"/>
      <c r="W116" s="113"/>
      <c r="X116" s="113"/>
      <c r="Y116" s="113"/>
      <c r="Z116" s="113"/>
    </row>
    <row r="117" ht="15.75" customHeight="1">
      <c r="A117" s="130"/>
      <c r="B117" s="129"/>
      <c r="C117" s="119"/>
      <c r="D117" s="120"/>
      <c r="E117" s="121"/>
      <c r="F117" s="122">
        <v>1.0</v>
      </c>
      <c r="G117" s="123" t="str">
        <f t="array" ref="G117">IFERROR(INDEX(Bang_gia!$E$2:$E$1209,MATCH(D117&amp;" | "&amp;E117,Bang_gia!$A$2:$A$1209,0)),"")</f>
        <v/>
      </c>
      <c r="H117" s="123" t="str">
        <f t="shared" si="1"/>
        <v/>
      </c>
      <c r="I117" s="124" t="str">
        <f t="shared" si="2"/>
        <v/>
      </c>
      <c r="J117" s="124" t="str">
        <f t="shared" si="3"/>
        <v/>
      </c>
      <c r="K117" s="113"/>
      <c r="L117" s="113"/>
      <c r="M117" s="113"/>
      <c r="N117" s="113"/>
      <c r="O117" s="113"/>
      <c r="P117" s="113"/>
      <c r="Q117" s="113"/>
      <c r="R117" s="113"/>
      <c r="S117" s="113"/>
      <c r="T117" s="113"/>
      <c r="U117" s="113"/>
      <c r="V117" s="113"/>
      <c r="W117" s="113"/>
      <c r="X117" s="113"/>
      <c r="Y117" s="113"/>
      <c r="Z117" s="113"/>
    </row>
    <row r="118" ht="15.75" customHeight="1">
      <c r="A118" s="130"/>
      <c r="B118" s="129"/>
      <c r="C118" s="119"/>
      <c r="D118" s="120"/>
      <c r="E118" s="121"/>
      <c r="F118" s="122">
        <v>1.0</v>
      </c>
      <c r="G118" s="123" t="str">
        <f t="array" ref="G118">IFERROR(INDEX(Bang_gia!$E$2:$E$1209,MATCH(D118&amp;" | "&amp;E118,Bang_gia!$A$2:$A$1209,0)),"")</f>
        <v/>
      </c>
      <c r="H118" s="123" t="str">
        <f t="shared" si="1"/>
        <v/>
      </c>
      <c r="I118" s="124" t="str">
        <f t="shared" si="2"/>
        <v/>
      </c>
      <c r="J118" s="124" t="str">
        <f t="shared" si="3"/>
        <v/>
      </c>
      <c r="K118" s="113"/>
      <c r="L118" s="113"/>
      <c r="M118" s="113"/>
      <c r="N118" s="113"/>
      <c r="O118" s="113"/>
      <c r="P118" s="113"/>
      <c r="Q118" s="113"/>
      <c r="R118" s="113"/>
      <c r="S118" s="113"/>
      <c r="T118" s="113"/>
      <c r="U118" s="113"/>
      <c r="V118" s="113"/>
      <c r="W118" s="113"/>
      <c r="X118" s="113"/>
      <c r="Y118" s="113"/>
      <c r="Z118" s="113"/>
    </row>
    <row r="119" ht="15.75" customHeight="1">
      <c r="A119" s="130"/>
      <c r="B119" s="129"/>
      <c r="C119" s="119"/>
      <c r="D119" s="120"/>
      <c r="E119" s="121"/>
      <c r="F119" s="122">
        <v>1.0</v>
      </c>
      <c r="G119" s="123" t="str">
        <f t="array" ref="G119">IFERROR(INDEX(Bang_gia!$E$2:$E$1209,MATCH(D119&amp;" | "&amp;E119,Bang_gia!$A$2:$A$1209,0)),"")</f>
        <v/>
      </c>
      <c r="H119" s="123" t="str">
        <f t="shared" si="1"/>
        <v/>
      </c>
      <c r="I119" s="124" t="str">
        <f t="shared" si="2"/>
        <v/>
      </c>
      <c r="J119" s="124" t="str">
        <f t="shared" si="3"/>
        <v/>
      </c>
      <c r="K119" s="113"/>
      <c r="L119" s="113"/>
      <c r="M119" s="113"/>
      <c r="N119" s="113"/>
      <c r="O119" s="113"/>
      <c r="P119" s="113"/>
      <c r="Q119" s="113"/>
      <c r="R119" s="113"/>
      <c r="S119" s="113"/>
      <c r="T119" s="113"/>
      <c r="U119" s="113"/>
      <c r="V119" s="113"/>
      <c r="W119" s="113"/>
      <c r="X119" s="113"/>
      <c r="Y119" s="113"/>
      <c r="Z119" s="113"/>
    </row>
    <row r="120" ht="15.75" customHeight="1">
      <c r="A120" s="130"/>
      <c r="B120" s="129"/>
      <c r="C120" s="119"/>
      <c r="D120" s="120"/>
      <c r="E120" s="121"/>
      <c r="F120" s="122">
        <v>1.0</v>
      </c>
      <c r="G120" s="123" t="str">
        <f t="array" ref="G120">IFERROR(INDEX(Bang_gia!$E$2:$E$1209,MATCH(D120&amp;" | "&amp;E120,Bang_gia!$A$2:$A$1209,0)),"")</f>
        <v/>
      </c>
      <c r="H120" s="123" t="str">
        <f t="shared" si="1"/>
        <v/>
      </c>
      <c r="I120" s="124" t="str">
        <f t="shared" si="2"/>
        <v/>
      </c>
      <c r="J120" s="124" t="str">
        <f t="shared" si="3"/>
        <v/>
      </c>
      <c r="K120" s="113"/>
      <c r="L120" s="113"/>
      <c r="M120" s="113"/>
      <c r="N120" s="113"/>
      <c r="O120" s="113"/>
      <c r="P120" s="113"/>
      <c r="Q120" s="113"/>
      <c r="R120" s="113"/>
      <c r="S120" s="113"/>
      <c r="T120" s="113"/>
      <c r="U120" s="113"/>
      <c r="V120" s="113"/>
      <c r="W120" s="113"/>
      <c r="X120" s="113"/>
      <c r="Y120" s="113"/>
      <c r="Z120" s="113"/>
    </row>
    <row r="121" ht="15.75" customHeight="1">
      <c r="A121" s="130"/>
      <c r="B121" s="129"/>
      <c r="C121" s="119"/>
      <c r="D121" s="120"/>
      <c r="E121" s="121"/>
      <c r="F121" s="122">
        <v>1.0</v>
      </c>
      <c r="G121" s="123" t="str">
        <f t="array" ref="G121">IFERROR(INDEX(Bang_gia!$E$2:$E$1209,MATCH(D121&amp;" | "&amp;E121,Bang_gia!$A$2:$A$1209,0)),"")</f>
        <v/>
      </c>
      <c r="H121" s="123" t="str">
        <f t="shared" si="1"/>
        <v/>
      </c>
      <c r="I121" s="124" t="str">
        <f t="shared" si="2"/>
        <v/>
      </c>
      <c r="J121" s="124" t="str">
        <f t="shared" si="3"/>
        <v/>
      </c>
      <c r="K121" s="113"/>
      <c r="L121" s="113"/>
      <c r="M121" s="113"/>
      <c r="N121" s="113"/>
      <c r="O121" s="113"/>
      <c r="P121" s="113"/>
      <c r="Q121" s="113"/>
      <c r="R121" s="113"/>
      <c r="S121" s="113"/>
      <c r="T121" s="113"/>
      <c r="U121" s="113"/>
      <c r="V121" s="113"/>
      <c r="W121" s="113"/>
      <c r="X121" s="113"/>
      <c r="Y121" s="113"/>
      <c r="Z121" s="113"/>
    </row>
    <row r="122" ht="15.75" customHeight="1">
      <c r="A122" s="130"/>
      <c r="B122" s="129"/>
      <c r="C122" s="119"/>
      <c r="D122" s="120"/>
      <c r="E122" s="121"/>
      <c r="F122" s="122">
        <v>1.0</v>
      </c>
      <c r="G122" s="123" t="str">
        <f t="array" ref="G122">IFERROR(INDEX(Bang_gia!$E$2:$E$1209,MATCH(D122&amp;" | "&amp;E122,Bang_gia!$A$2:$A$1209,0)),"")</f>
        <v/>
      </c>
      <c r="H122" s="123" t="str">
        <f t="shared" si="1"/>
        <v/>
      </c>
      <c r="I122" s="124" t="str">
        <f t="shared" si="2"/>
        <v/>
      </c>
      <c r="J122" s="124" t="str">
        <f t="shared" si="3"/>
        <v/>
      </c>
      <c r="K122" s="113"/>
      <c r="L122" s="113"/>
      <c r="M122" s="113"/>
      <c r="N122" s="113"/>
      <c r="O122" s="113"/>
      <c r="P122" s="113"/>
      <c r="Q122" s="113"/>
      <c r="R122" s="113"/>
      <c r="S122" s="113"/>
      <c r="T122" s="113"/>
      <c r="U122" s="113"/>
      <c r="V122" s="113"/>
      <c r="W122" s="113"/>
      <c r="X122" s="113"/>
      <c r="Y122" s="113"/>
      <c r="Z122" s="113"/>
    </row>
    <row r="123" ht="15.75" customHeight="1">
      <c r="A123" s="130"/>
      <c r="B123" s="129"/>
      <c r="C123" s="119"/>
      <c r="D123" s="120"/>
      <c r="E123" s="121"/>
      <c r="F123" s="122">
        <v>1.0</v>
      </c>
      <c r="G123" s="123" t="str">
        <f t="array" ref="G123">IFERROR(INDEX(Bang_gia!$E$2:$E$1209,MATCH(D123&amp;" | "&amp;E123,Bang_gia!$A$2:$A$1209,0)),"")</f>
        <v/>
      </c>
      <c r="H123" s="123" t="str">
        <f t="shared" si="1"/>
        <v/>
      </c>
      <c r="I123" s="124" t="str">
        <f t="shared" si="2"/>
        <v/>
      </c>
      <c r="J123" s="124" t="str">
        <f t="shared" si="3"/>
        <v/>
      </c>
      <c r="K123" s="113"/>
      <c r="L123" s="113"/>
      <c r="M123" s="113"/>
      <c r="N123" s="113"/>
      <c r="O123" s="113"/>
      <c r="P123" s="113"/>
      <c r="Q123" s="113"/>
      <c r="R123" s="113"/>
      <c r="S123" s="113"/>
      <c r="T123" s="113"/>
      <c r="U123" s="113"/>
      <c r="V123" s="113"/>
      <c r="W123" s="113"/>
      <c r="X123" s="113"/>
      <c r="Y123" s="113"/>
      <c r="Z123" s="113"/>
    </row>
    <row r="124" ht="15.75" customHeight="1">
      <c r="A124" s="130"/>
      <c r="B124" s="129"/>
      <c r="C124" s="119"/>
      <c r="D124" s="120"/>
      <c r="E124" s="121"/>
      <c r="F124" s="122">
        <v>1.0</v>
      </c>
      <c r="G124" s="123" t="str">
        <f t="array" ref="G124">IFERROR(INDEX(Bang_gia!$E$2:$E$1209,MATCH(D124&amp;" | "&amp;E124,Bang_gia!$A$2:$A$1209,0)),"")</f>
        <v/>
      </c>
      <c r="H124" s="123" t="str">
        <f t="shared" si="1"/>
        <v/>
      </c>
      <c r="I124" s="124" t="str">
        <f t="shared" si="2"/>
        <v/>
      </c>
      <c r="J124" s="124" t="str">
        <f t="shared" si="3"/>
        <v/>
      </c>
      <c r="K124" s="113"/>
      <c r="L124" s="113"/>
      <c r="M124" s="113"/>
      <c r="N124" s="113"/>
      <c r="O124" s="113"/>
      <c r="P124" s="113"/>
      <c r="Q124" s="113"/>
      <c r="R124" s="113"/>
      <c r="S124" s="113"/>
      <c r="T124" s="113"/>
      <c r="U124" s="113"/>
      <c r="V124" s="113"/>
      <c r="W124" s="113"/>
      <c r="X124" s="113"/>
      <c r="Y124" s="113"/>
      <c r="Z124" s="113"/>
    </row>
    <row r="125" ht="15.75" customHeight="1">
      <c r="A125" s="130"/>
      <c r="B125" s="129"/>
      <c r="C125" s="119"/>
      <c r="D125" s="120"/>
      <c r="E125" s="121"/>
      <c r="F125" s="122">
        <v>1.0</v>
      </c>
      <c r="G125" s="123" t="str">
        <f t="array" ref="G125">IFERROR(INDEX(Bang_gia!$E$2:$E$1209,MATCH(D125&amp;" | "&amp;E125,Bang_gia!$A$2:$A$1209,0)),"")</f>
        <v/>
      </c>
      <c r="H125" s="123" t="str">
        <f t="shared" si="1"/>
        <v/>
      </c>
      <c r="I125" s="124" t="str">
        <f t="shared" si="2"/>
        <v/>
      </c>
      <c r="J125" s="124" t="str">
        <f t="shared" si="3"/>
        <v/>
      </c>
      <c r="K125" s="113"/>
      <c r="L125" s="113"/>
      <c r="M125" s="113"/>
      <c r="N125" s="113"/>
      <c r="O125" s="113"/>
      <c r="P125" s="113"/>
      <c r="Q125" s="113"/>
      <c r="R125" s="113"/>
      <c r="S125" s="113"/>
      <c r="T125" s="113"/>
      <c r="U125" s="113"/>
      <c r="V125" s="113"/>
      <c r="W125" s="113"/>
      <c r="X125" s="113"/>
      <c r="Y125" s="113"/>
      <c r="Z125" s="113"/>
    </row>
    <row r="126" ht="15.75" customHeight="1">
      <c r="A126" s="130"/>
      <c r="B126" s="129"/>
      <c r="C126" s="119"/>
      <c r="D126" s="120"/>
      <c r="E126" s="121"/>
      <c r="F126" s="122">
        <v>1.0</v>
      </c>
      <c r="G126" s="123" t="str">
        <f t="array" ref="G126">IFERROR(INDEX(Bang_gia!$E$2:$E$1209,MATCH(D126&amp;" | "&amp;E126,Bang_gia!$A$2:$A$1209,0)),"")</f>
        <v/>
      </c>
      <c r="H126" s="123" t="str">
        <f t="shared" si="1"/>
        <v/>
      </c>
      <c r="I126" s="124" t="str">
        <f t="shared" si="2"/>
        <v/>
      </c>
      <c r="J126" s="124" t="str">
        <f t="shared" si="3"/>
        <v/>
      </c>
      <c r="K126" s="113"/>
      <c r="L126" s="113"/>
      <c r="M126" s="113"/>
      <c r="N126" s="113"/>
      <c r="O126" s="113"/>
      <c r="P126" s="113"/>
      <c r="Q126" s="113"/>
      <c r="R126" s="113"/>
      <c r="S126" s="113"/>
      <c r="T126" s="113"/>
      <c r="U126" s="113"/>
      <c r="V126" s="113"/>
      <c r="W126" s="113"/>
      <c r="X126" s="113"/>
      <c r="Y126" s="113"/>
      <c r="Z126" s="113"/>
    </row>
    <row r="127" ht="15.75" customHeight="1">
      <c r="A127" s="130"/>
      <c r="B127" s="129"/>
      <c r="C127" s="119"/>
      <c r="D127" s="120"/>
      <c r="E127" s="121"/>
      <c r="F127" s="122">
        <v>1.0</v>
      </c>
      <c r="G127" s="123" t="str">
        <f t="array" ref="G127">IFERROR(INDEX(Bang_gia!$E$2:$E$1209,MATCH(D127&amp;" | "&amp;E127,Bang_gia!$A$2:$A$1209,0)),"")</f>
        <v/>
      </c>
      <c r="H127" s="123" t="str">
        <f t="shared" si="1"/>
        <v/>
      </c>
      <c r="I127" s="124" t="str">
        <f t="shared" si="2"/>
        <v/>
      </c>
      <c r="J127" s="124" t="str">
        <f t="shared" si="3"/>
        <v/>
      </c>
      <c r="K127" s="113"/>
      <c r="L127" s="113"/>
      <c r="M127" s="113"/>
      <c r="N127" s="113"/>
      <c r="O127" s="113"/>
      <c r="P127" s="113"/>
      <c r="Q127" s="113"/>
      <c r="R127" s="113"/>
      <c r="S127" s="113"/>
      <c r="T127" s="113"/>
      <c r="U127" s="113"/>
      <c r="V127" s="113"/>
      <c r="W127" s="113"/>
      <c r="X127" s="113"/>
      <c r="Y127" s="113"/>
      <c r="Z127" s="113"/>
    </row>
    <row r="128" ht="15.75" customHeight="1">
      <c r="A128" s="130"/>
      <c r="B128" s="129"/>
      <c r="C128" s="119"/>
      <c r="D128" s="120"/>
      <c r="E128" s="121"/>
      <c r="F128" s="122">
        <v>1.0</v>
      </c>
      <c r="G128" s="123" t="str">
        <f t="array" ref="G128">IFERROR(INDEX(Bang_gia!$E$2:$E$1209,MATCH(D128&amp;" | "&amp;E128,Bang_gia!$A$2:$A$1209,0)),"")</f>
        <v/>
      </c>
      <c r="H128" s="123" t="str">
        <f t="shared" si="1"/>
        <v/>
      </c>
      <c r="I128" s="124" t="str">
        <f t="shared" si="2"/>
        <v/>
      </c>
      <c r="J128" s="124" t="str">
        <f t="shared" si="3"/>
        <v/>
      </c>
      <c r="K128" s="113"/>
      <c r="L128" s="113"/>
      <c r="M128" s="113"/>
      <c r="N128" s="113"/>
      <c r="O128" s="113"/>
      <c r="P128" s="113"/>
      <c r="Q128" s="113"/>
      <c r="R128" s="113"/>
      <c r="S128" s="113"/>
      <c r="T128" s="113"/>
      <c r="U128" s="113"/>
      <c r="V128" s="113"/>
      <c r="W128" s="113"/>
      <c r="X128" s="113"/>
      <c r="Y128" s="113"/>
      <c r="Z128" s="113"/>
    </row>
    <row r="129" ht="15.75" customHeight="1">
      <c r="A129" s="130"/>
      <c r="B129" s="129"/>
      <c r="C129" s="119"/>
      <c r="D129" s="120"/>
      <c r="E129" s="121"/>
      <c r="F129" s="122">
        <v>1.0</v>
      </c>
      <c r="G129" s="123" t="str">
        <f t="array" ref="G129">IFERROR(INDEX(Bang_gia!$E$2:$E$1209,MATCH(D129&amp;" | "&amp;E129,Bang_gia!$A$2:$A$1209,0)),"")</f>
        <v/>
      </c>
      <c r="H129" s="123" t="str">
        <f t="shared" si="1"/>
        <v/>
      </c>
      <c r="I129" s="124" t="str">
        <f t="shared" si="2"/>
        <v/>
      </c>
      <c r="J129" s="124" t="str">
        <f t="shared" si="3"/>
        <v/>
      </c>
      <c r="K129" s="113"/>
      <c r="L129" s="113"/>
      <c r="M129" s="113"/>
      <c r="N129" s="113"/>
      <c r="O129" s="113"/>
      <c r="P129" s="113"/>
      <c r="Q129" s="113"/>
      <c r="R129" s="113"/>
      <c r="S129" s="113"/>
      <c r="T129" s="113"/>
      <c r="U129" s="113"/>
      <c r="V129" s="113"/>
      <c r="W129" s="113"/>
      <c r="X129" s="113"/>
      <c r="Y129" s="113"/>
      <c r="Z129" s="113"/>
    </row>
    <row r="130" ht="15.75" customHeight="1">
      <c r="A130" s="130"/>
      <c r="B130" s="129"/>
      <c r="C130" s="119"/>
      <c r="D130" s="120"/>
      <c r="E130" s="121"/>
      <c r="F130" s="122">
        <v>1.0</v>
      </c>
      <c r="G130" s="123" t="str">
        <f t="array" ref="G130">IFERROR(INDEX(Bang_gia!$E$2:$E$1209,MATCH(D130&amp;" | "&amp;E130,Bang_gia!$A$2:$A$1209,0)),"")</f>
        <v/>
      </c>
      <c r="H130" s="123" t="str">
        <f t="shared" si="1"/>
        <v/>
      </c>
      <c r="I130" s="124" t="str">
        <f t="shared" si="2"/>
        <v/>
      </c>
      <c r="J130" s="124" t="str">
        <f t="shared" si="3"/>
        <v/>
      </c>
      <c r="K130" s="113"/>
      <c r="L130" s="113"/>
      <c r="M130" s="113"/>
      <c r="N130" s="113"/>
      <c r="O130" s="113"/>
      <c r="P130" s="113"/>
      <c r="Q130" s="113"/>
      <c r="R130" s="113"/>
      <c r="S130" s="113"/>
      <c r="T130" s="113"/>
      <c r="U130" s="113"/>
      <c r="V130" s="113"/>
      <c r="W130" s="113"/>
      <c r="X130" s="113"/>
      <c r="Y130" s="113"/>
      <c r="Z130" s="113"/>
    </row>
    <row r="131" ht="15.75" customHeight="1">
      <c r="A131" s="130"/>
      <c r="B131" s="129"/>
      <c r="C131" s="119"/>
      <c r="D131" s="120"/>
      <c r="E131" s="121"/>
      <c r="F131" s="122">
        <v>1.0</v>
      </c>
      <c r="G131" s="123" t="str">
        <f t="array" ref="G131">IFERROR(INDEX(Bang_gia!$E$2:$E$1209,MATCH(D131&amp;" | "&amp;E131,Bang_gia!$A$2:$A$1209,0)),"")</f>
        <v/>
      </c>
      <c r="H131" s="123" t="str">
        <f t="shared" si="1"/>
        <v/>
      </c>
      <c r="I131" s="124" t="str">
        <f t="shared" si="2"/>
        <v/>
      </c>
      <c r="J131" s="124" t="str">
        <f t="shared" si="3"/>
        <v/>
      </c>
      <c r="K131" s="113"/>
      <c r="L131" s="113"/>
      <c r="M131" s="113"/>
      <c r="N131" s="113"/>
      <c r="O131" s="113"/>
      <c r="P131" s="113"/>
      <c r="Q131" s="113"/>
      <c r="R131" s="113"/>
      <c r="S131" s="113"/>
      <c r="T131" s="113"/>
      <c r="U131" s="113"/>
      <c r="V131" s="113"/>
      <c r="W131" s="113"/>
      <c r="X131" s="113"/>
      <c r="Y131" s="113"/>
      <c r="Z131" s="113"/>
    </row>
    <row r="132" ht="15.75" customHeight="1">
      <c r="A132" s="130"/>
      <c r="B132" s="129"/>
      <c r="C132" s="119"/>
      <c r="D132" s="120"/>
      <c r="E132" s="121"/>
      <c r="F132" s="122">
        <v>1.0</v>
      </c>
      <c r="G132" s="123" t="str">
        <f t="array" ref="G132">IFERROR(INDEX(Bang_gia!$E$2:$E$1209,MATCH(D132&amp;" | "&amp;E132,Bang_gia!$A$2:$A$1209,0)),"")</f>
        <v/>
      </c>
      <c r="H132" s="123" t="str">
        <f t="shared" si="1"/>
        <v/>
      </c>
      <c r="I132" s="124" t="str">
        <f t="shared" si="2"/>
        <v/>
      </c>
      <c r="J132" s="124" t="str">
        <f t="shared" si="3"/>
        <v/>
      </c>
      <c r="K132" s="113"/>
      <c r="L132" s="113"/>
      <c r="M132" s="113"/>
      <c r="N132" s="113"/>
      <c r="O132" s="113"/>
      <c r="P132" s="113"/>
      <c r="Q132" s="113"/>
      <c r="R132" s="113"/>
      <c r="S132" s="113"/>
      <c r="T132" s="113"/>
      <c r="U132" s="113"/>
      <c r="V132" s="113"/>
      <c r="W132" s="113"/>
      <c r="X132" s="113"/>
      <c r="Y132" s="113"/>
      <c r="Z132" s="113"/>
    </row>
    <row r="133" ht="15.75" customHeight="1">
      <c r="A133" s="130"/>
      <c r="B133" s="129"/>
      <c r="C133" s="119"/>
      <c r="D133" s="120"/>
      <c r="E133" s="121"/>
      <c r="F133" s="122">
        <v>1.0</v>
      </c>
      <c r="G133" s="123" t="str">
        <f t="array" ref="G133">IFERROR(INDEX(Bang_gia!$E$2:$E$1209,MATCH(D133&amp;" | "&amp;E133,Bang_gia!$A$2:$A$1209,0)),"")</f>
        <v/>
      </c>
      <c r="H133" s="123" t="str">
        <f t="shared" si="1"/>
        <v/>
      </c>
      <c r="I133" s="124" t="str">
        <f t="shared" si="2"/>
        <v/>
      </c>
      <c r="J133" s="124" t="str">
        <f t="shared" si="3"/>
        <v/>
      </c>
      <c r="K133" s="113"/>
      <c r="L133" s="113"/>
      <c r="M133" s="113"/>
      <c r="N133" s="113"/>
      <c r="O133" s="113"/>
      <c r="P133" s="113"/>
      <c r="Q133" s="113"/>
      <c r="R133" s="113"/>
      <c r="S133" s="113"/>
      <c r="T133" s="113"/>
      <c r="U133" s="113"/>
      <c r="V133" s="113"/>
      <c r="W133" s="113"/>
      <c r="X133" s="113"/>
      <c r="Y133" s="113"/>
      <c r="Z133" s="113"/>
    </row>
    <row r="134" ht="15.75" customHeight="1">
      <c r="A134" s="130"/>
      <c r="B134" s="129"/>
      <c r="C134" s="119"/>
      <c r="D134" s="120"/>
      <c r="E134" s="121"/>
      <c r="F134" s="122">
        <v>1.0</v>
      </c>
      <c r="G134" s="123" t="str">
        <f t="array" ref="G134">IFERROR(INDEX(Bang_gia!$E$2:$E$1209,MATCH(D134&amp;" | "&amp;E134,Bang_gia!$A$2:$A$1209,0)),"")</f>
        <v/>
      </c>
      <c r="H134" s="123" t="str">
        <f t="shared" si="1"/>
        <v/>
      </c>
      <c r="I134" s="124" t="str">
        <f t="shared" si="2"/>
        <v/>
      </c>
      <c r="J134" s="124" t="str">
        <f t="shared" si="3"/>
        <v/>
      </c>
      <c r="K134" s="113"/>
      <c r="L134" s="113"/>
      <c r="M134" s="113"/>
      <c r="N134" s="113"/>
      <c r="O134" s="113"/>
      <c r="P134" s="113"/>
      <c r="Q134" s="113"/>
      <c r="R134" s="113"/>
      <c r="S134" s="113"/>
      <c r="T134" s="113"/>
      <c r="U134" s="113"/>
      <c r="V134" s="113"/>
      <c r="W134" s="113"/>
      <c r="X134" s="113"/>
      <c r="Y134" s="113"/>
      <c r="Z134" s="113"/>
    </row>
    <row r="135" ht="15.75" customHeight="1">
      <c r="A135" s="130"/>
      <c r="B135" s="129"/>
      <c r="C135" s="119"/>
      <c r="D135" s="120"/>
      <c r="E135" s="121"/>
      <c r="F135" s="122">
        <v>1.0</v>
      </c>
      <c r="G135" s="123" t="str">
        <f t="array" ref="G135">IFERROR(INDEX(Bang_gia!$E$2:$E$1209,MATCH(D135&amp;" | "&amp;E135,Bang_gia!$A$2:$A$1209,0)),"")</f>
        <v/>
      </c>
      <c r="H135" s="123" t="str">
        <f t="shared" si="1"/>
        <v/>
      </c>
      <c r="I135" s="124" t="str">
        <f t="shared" si="2"/>
        <v/>
      </c>
      <c r="J135" s="124" t="str">
        <f t="shared" si="3"/>
        <v/>
      </c>
      <c r="K135" s="113"/>
      <c r="L135" s="113"/>
      <c r="M135" s="113"/>
      <c r="N135" s="113"/>
      <c r="O135" s="113"/>
      <c r="P135" s="113"/>
      <c r="Q135" s="113"/>
      <c r="R135" s="113"/>
      <c r="S135" s="113"/>
      <c r="T135" s="113"/>
      <c r="U135" s="113"/>
      <c r="V135" s="113"/>
      <c r="W135" s="113"/>
      <c r="X135" s="113"/>
      <c r="Y135" s="113"/>
      <c r="Z135" s="113"/>
    </row>
    <row r="136" ht="15.75" customHeight="1">
      <c r="A136" s="130"/>
      <c r="B136" s="129"/>
      <c r="C136" s="119"/>
      <c r="D136" s="120"/>
      <c r="E136" s="121"/>
      <c r="F136" s="122">
        <v>1.0</v>
      </c>
      <c r="G136" s="123" t="str">
        <f t="array" ref="G136">IFERROR(INDEX(Bang_gia!$E$2:$E$1209,MATCH(D136&amp;" | "&amp;E136,Bang_gia!$A$2:$A$1209,0)),"")</f>
        <v/>
      </c>
      <c r="H136" s="123" t="str">
        <f t="shared" si="1"/>
        <v/>
      </c>
      <c r="I136" s="124" t="str">
        <f t="shared" si="2"/>
        <v/>
      </c>
      <c r="J136" s="124" t="str">
        <f t="shared" si="3"/>
        <v/>
      </c>
      <c r="K136" s="113"/>
      <c r="L136" s="113"/>
      <c r="M136" s="113"/>
      <c r="N136" s="113"/>
      <c r="O136" s="113"/>
      <c r="P136" s="113"/>
      <c r="Q136" s="113"/>
      <c r="R136" s="113"/>
      <c r="S136" s="113"/>
      <c r="T136" s="113"/>
      <c r="U136" s="113"/>
      <c r="V136" s="113"/>
      <c r="W136" s="113"/>
      <c r="X136" s="113"/>
      <c r="Y136" s="113"/>
      <c r="Z136" s="113"/>
    </row>
    <row r="137" ht="15.75" customHeight="1">
      <c r="A137" s="130"/>
      <c r="B137" s="129"/>
      <c r="C137" s="119"/>
      <c r="D137" s="120"/>
      <c r="E137" s="121"/>
      <c r="F137" s="122">
        <v>1.0</v>
      </c>
      <c r="G137" s="123" t="str">
        <f t="array" ref="G137">IFERROR(INDEX(Bang_gia!$E$2:$E$1209,MATCH(D137&amp;" | "&amp;E137,Bang_gia!$A$2:$A$1209,0)),"")</f>
        <v/>
      </c>
      <c r="H137" s="123" t="str">
        <f t="shared" si="1"/>
        <v/>
      </c>
      <c r="I137" s="124" t="str">
        <f t="shared" si="2"/>
        <v/>
      </c>
      <c r="J137" s="124" t="str">
        <f t="shared" si="3"/>
        <v/>
      </c>
      <c r="K137" s="113"/>
      <c r="L137" s="113"/>
      <c r="M137" s="113"/>
      <c r="N137" s="113"/>
      <c r="O137" s="113"/>
      <c r="P137" s="113"/>
      <c r="Q137" s="113"/>
      <c r="R137" s="113"/>
      <c r="S137" s="113"/>
      <c r="T137" s="113"/>
      <c r="U137" s="113"/>
      <c r="V137" s="113"/>
      <c r="W137" s="113"/>
      <c r="X137" s="113"/>
      <c r="Y137" s="113"/>
      <c r="Z137" s="113"/>
    </row>
    <row r="138" ht="15.75" customHeight="1">
      <c r="A138" s="130"/>
      <c r="B138" s="129"/>
      <c r="C138" s="119"/>
      <c r="D138" s="120"/>
      <c r="E138" s="121"/>
      <c r="F138" s="122">
        <v>1.0</v>
      </c>
      <c r="G138" s="123" t="str">
        <f t="array" ref="G138">IFERROR(INDEX(Bang_gia!$E$2:$E$1209,MATCH(D138&amp;" | "&amp;E138,Bang_gia!$A$2:$A$1209,0)),"")</f>
        <v/>
      </c>
      <c r="H138" s="123" t="str">
        <f t="shared" si="1"/>
        <v/>
      </c>
      <c r="I138" s="124" t="str">
        <f t="shared" si="2"/>
        <v/>
      </c>
      <c r="J138" s="124" t="str">
        <f t="shared" si="3"/>
        <v/>
      </c>
      <c r="K138" s="113"/>
      <c r="L138" s="113"/>
      <c r="M138" s="113"/>
      <c r="N138" s="113"/>
      <c r="O138" s="113"/>
      <c r="P138" s="113"/>
      <c r="Q138" s="113"/>
      <c r="R138" s="113"/>
      <c r="S138" s="113"/>
      <c r="T138" s="113"/>
      <c r="U138" s="113"/>
      <c r="V138" s="113"/>
      <c r="W138" s="113"/>
      <c r="X138" s="113"/>
      <c r="Y138" s="113"/>
      <c r="Z138" s="113"/>
    </row>
    <row r="139" ht="15.75" customHeight="1">
      <c r="A139" s="130"/>
      <c r="B139" s="129"/>
      <c r="C139" s="119"/>
      <c r="D139" s="120"/>
      <c r="E139" s="121"/>
      <c r="F139" s="122">
        <v>1.0</v>
      </c>
      <c r="G139" s="123" t="str">
        <f t="array" ref="G139">IFERROR(INDEX(Bang_gia!$E$2:$E$1209,MATCH(D139&amp;" | "&amp;E139,Bang_gia!$A$2:$A$1209,0)),"")</f>
        <v/>
      </c>
      <c r="H139" s="123" t="str">
        <f t="shared" si="1"/>
        <v/>
      </c>
      <c r="I139" s="124" t="str">
        <f t="shared" si="2"/>
        <v/>
      </c>
      <c r="J139" s="124" t="str">
        <f t="shared" si="3"/>
        <v/>
      </c>
      <c r="K139" s="113"/>
      <c r="L139" s="113"/>
      <c r="M139" s="113"/>
      <c r="N139" s="113"/>
      <c r="O139" s="113"/>
      <c r="P139" s="113"/>
      <c r="Q139" s="113"/>
      <c r="R139" s="113"/>
      <c r="S139" s="113"/>
      <c r="T139" s="113"/>
      <c r="U139" s="113"/>
      <c r="V139" s="113"/>
      <c r="W139" s="113"/>
      <c r="X139" s="113"/>
      <c r="Y139" s="113"/>
      <c r="Z139" s="113"/>
    </row>
    <row r="140" ht="15.75" customHeight="1">
      <c r="A140" s="130"/>
      <c r="B140" s="129"/>
      <c r="C140" s="119"/>
      <c r="D140" s="120"/>
      <c r="E140" s="121"/>
      <c r="F140" s="122">
        <v>1.0</v>
      </c>
      <c r="G140" s="123" t="str">
        <f t="array" ref="G140">IFERROR(INDEX(Bang_gia!$E$2:$E$1209,MATCH(D140&amp;" | "&amp;E140,Bang_gia!$A$2:$A$1209,0)),"")</f>
        <v/>
      </c>
      <c r="H140" s="123" t="str">
        <f t="shared" si="1"/>
        <v/>
      </c>
      <c r="I140" s="124" t="str">
        <f t="shared" si="2"/>
        <v/>
      </c>
      <c r="J140" s="124" t="str">
        <f t="shared" si="3"/>
        <v/>
      </c>
      <c r="K140" s="113"/>
      <c r="L140" s="113"/>
      <c r="M140" s="113"/>
      <c r="N140" s="113"/>
      <c r="O140" s="113"/>
      <c r="P140" s="113"/>
      <c r="Q140" s="113"/>
      <c r="R140" s="113"/>
      <c r="S140" s="113"/>
      <c r="T140" s="113"/>
      <c r="U140" s="113"/>
      <c r="V140" s="113"/>
      <c r="W140" s="113"/>
      <c r="X140" s="113"/>
      <c r="Y140" s="113"/>
      <c r="Z140" s="113"/>
    </row>
    <row r="141" ht="15.75" customHeight="1">
      <c r="A141" s="130"/>
      <c r="B141" s="129"/>
      <c r="C141" s="119"/>
      <c r="D141" s="120"/>
      <c r="E141" s="121"/>
      <c r="F141" s="122">
        <v>1.0</v>
      </c>
      <c r="G141" s="123" t="str">
        <f t="array" ref="G141">IFERROR(INDEX(Bang_gia!$E$2:$E$1209,MATCH(D141&amp;" | "&amp;E141,Bang_gia!$A$2:$A$1209,0)),"")</f>
        <v/>
      </c>
      <c r="H141" s="123" t="str">
        <f t="shared" si="1"/>
        <v/>
      </c>
      <c r="I141" s="124" t="str">
        <f t="shared" si="2"/>
        <v/>
      </c>
      <c r="J141" s="124" t="str">
        <f t="shared" si="3"/>
        <v/>
      </c>
      <c r="K141" s="113"/>
      <c r="L141" s="113"/>
      <c r="M141" s="113"/>
      <c r="N141" s="113"/>
      <c r="O141" s="113"/>
      <c r="P141" s="113"/>
      <c r="Q141" s="113"/>
      <c r="R141" s="113"/>
      <c r="S141" s="113"/>
      <c r="T141" s="113"/>
      <c r="U141" s="113"/>
      <c r="V141" s="113"/>
      <c r="W141" s="113"/>
      <c r="X141" s="113"/>
      <c r="Y141" s="113"/>
      <c r="Z141" s="113"/>
    </row>
    <row r="142" ht="15.75" customHeight="1">
      <c r="A142" s="130"/>
      <c r="B142" s="129"/>
      <c r="C142" s="119"/>
      <c r="D142" s="120"/>
      <c r="E142" s="121"/>
      <c r="F142" s="122">
        <v>1.0</v>
      </c>
      <c r="G142" s="123" t="str">
        <f t="array" ref="G142">IFERROR(INDEX(Bang_gia!$E$2:$E$1209,MATCH(D142&amp;" | "&amp;E142,Bang_gia!$A$2:$A$1209,0)),"")</f>
        <v/>
      </c>
      <c r="H142" s="123" t="str">
        <f t="shared" si="1"/>
        <v/>
      </c>
      <c r="I142" s="124" t="str">
        <f t="shared" si="2"/>
        <v/>
      </c>
      <c r="J142" s="124" t="str">
        <f t="shared" si="3"/>
        <v/>
      </c>
      <c r="K142" s="113"/>
      <c r="L142" s="113"/>
      <c r="M142" s="113"/>
      <c r="N142" s="113"/>
      <c r="O142" s="113"/>
      <c r="P142" s="113"/>
      <c r="Q142" s="113"/>
      <c r="R142" s="113"/>
      <c r="S142" s="113"/>
      <c r="T142" s="113"/>
      <c r="U142" s="113"/>
      <c r="V142" s="113"/>
      <c r="W142" s="113"/>
      <c r="X142" s="113"/>
      <c r="Y142" s="113"/>
      <c r="Z142" s="113"/>
    </row>
    <row r="143" ht="15.75" customHeight="1">
      <c r="A143" s="130"/>
      <c r="B143" s="129"/>
      <c r="C143" s="119"/>
      <c r="D143" s="120"/>
      <c r="E143" s="121"/>
      <c r="F143" s="122">
        <v>1.0</v>
      </c>
      <c r="G143" s="123" t="str">
        <f t="array" ref="G143">IFERROR(INDEX(Bang_gia!$E$2:$E$1209,MATCH(D143&amp;" | "&amp;E143,Bang_gia!$A$2:$A$1209,0)),"")</f>
        <v/>
      </c>
      <c r="H143" s="123" t="str">
        <f t="shared" si="1"/>
        <v/>
      </c>
      <c r="I143" s="124" t="str">
        <f t="shared" si="2"/>
        <v/>
      </c>
      <c r="J143" s="124" t="str">
        <f t="shared" si="3"/>
        <v/>
      </c>
      <c r="K143" s="113"/>
      <c r="L143" s="113"/>
      <c r="M143" s="113"/>
      <c r="N143" s="113"/>
      <c r="O143" s="113"/>
      <c r="P143" s="113"/>
      <c r="Q143" s="113"/>
      <c r="R143" s="113"/>
      <c r="S143" s="113"/>
      <c r="T143" s="113"/>
      <c r="U143" s="113"/>
      <c r="V143" s="113"/>
      <c r="W143" s="113"/>
      <c r="X143" s="113"/>
      <c r="Y143" s="113"/>
      <c r="Z143" s="113"/>
    </row>
    <row r="144" ht="15.75" customHeight="1">
      <c r="A144" s="130"/>
      <c r="B144" s="129"/>
      <c r="C144" s="119"/>
      <c r="D144" s="120"/>
      <c r="E144" s="121"/>
      <c r="F144" s="122">
        <v>1.0</v>
      </c>
      <c r="G144" s="123" t="str">
        <f t="array" ref="G144">IFERROR(INDEX(Bang_gia!$E$2:$E$1209,MATCH(D144&amp;" | "&amp;E144,Bang_gia!$A$2:$A$1209,0)),"")</f>
        <v/>
      </c>
      <c r="H144" s="123" t="str">
        <f t="shared" si="1"/>
        <v/>
      </c>
      <c r="I144" s="124" t="str">
        <f t="shared" si="2"/>
        <v/>
      </c>
      <c r="J144" s="124" t="str">
        <f t="shared" si="3"/>
        <v/>
      </c>
      <c r="K144" s="113"/>
      <c r="L144" s="113"/>
      <c r="M144" s="113"/>
      <c r="N144" s="113"/>
      <c r="O144" s="113"/>
      <c r="P144" s="113"/>
      <c r="Q144" s="113"/>
      <c r="R144" s="113"/>
      <c r="S144" s="113"/>
      <c r="T144" s="113"/>
      <c r="U144" s="113"/>
      <c r="V144" s="113"/>
      <c r="W144" s="113"/>
      <c r="X144" s="113"/>
      <c r="Y144" s="113"/>
      <c r="Z144" s="113"/>
    </row>
    <row r="145" ht="15.75" customHeight="1">
      <c r="A145" s="130"/>
      <c r="B145" s="129"/>
      <c r="C145" s="119"/>
      <c r="D145" s="120"/>
      <c r="E145" s="121"/>
      <c r="F145" s="122">
        <v>1.0</v>
      </c>
      <c r="G145" s="123" t="str">
        <f t="array" ref="G145">IFERROR(INDEX(Bang_gia!$E$2:$E$1209,MATCH(D145&amp;" | "&amp;E145,Bang_gia!$A$2:$A$1209,0)),"")</f>
        <v/>
      </c>
      <c r="H145" s="123" t="str">
        <f t="shared" si="1"/>
        <v/>
      </c>
      <c r="I145" s="124" t="str">
        <f t="shared" si="2"/>
        <v/>
      </c>
      <c r="J145" s="124" t="str">
        <f t="shared" si="3"/>
        <v/>
      </c>
      <c r="K145" s="113"/>
      <c r="L145" s="113"/>
      <c r="M145" s="113"/>
      <c r="N145" s="113"/>
      <c r="O145" s="113"/>
      <c r="P145" s="113"/>
      <c r="Q145" s="113"/>
      <c r="R145" s="113"/>
      <c r="S145" s="113"/>
      <c r="T145" s="113"/>
      <c r="U145" s="113"/>
      <c r="V145" s="113"/>
      <c r="W145" s="113"/>
      <c r="X145" s="113"/>
      <c r="Y145" s="113"/>
      <c r="Z145" s="113"/>
    </row>
    <row r="146" ht="15.75" customHeight="1">
      <c r="A146" s="130"/>
      <c r="B146" s="129"/>
      <c r="C146" s="119"/>
      <c r="D146" s="120"/>
      <c r="E146" s="121"/>
      <c r="F146" s="122">
        <v>1.0</v>
      </c>
      <c r="G146" s="123" t="str">
        <f t="array" ref="G146">IFERROR(INDEX(Bang_gia!$E$2:$E$1209,MATCH(D146&amp;" | "&amp;E146,Bang_gia!$A$2:$A$1209,0)),"")</f>
        <v/>
      </c>
      <c r="H146" s="123" t="str">
        <f t="shared" si="1"/>
        <v/>
      </c>
      <c r="I146" s="124" t="str">
        <f t="shared" si="2"/>
        <v/>
      </c>
      <c r="J146" s="124" t="str">
        <f t="shared" si="3"/>
        <v/>
      </c>
      <c r="K146" s="113"/>
      <c r="L146" s="113"/>
      <c r="M146" s="113"/>
      <c r="N146" s="113"/>
      <c r="O146" s="113"/>
      <c r="P146" s="113"/>
      <c r="Q146" s="113"/>
      <c r="R146" s="113"/>
      <c r="S146" s="113"/>
      <c r="T146" s="113"/>
      <c r="U146" s="113"/>
      <c r="V146" s="113"/>
      <c r="W146" s="113"/>
      <c r="X146" s="113"/>
      <c r="Y146" s="113"/>
      <c r="Z146" s="113"/>
    </row>
    <row r="147" ht="15.75" customHeight="1">
      <c r="A147" s="130"/>
      <c r="B147" s="129"/>
      <c r="C147" s="119"/>
      <c r="D147" s="120"/>
      <c r="E147" s="121"/>
      <c r="F147" s="122">
        <v>1.0</v>
      </c>
      <c r="G147" s="123" t="str">
        <f t="array" ref="G147">IFERROR(INDEX(Bang_gia!$E$2:$E$1209,MATCH(D147&amp;" | "&amp;E147,Bang_gia!$A$2:$A$1209,0)),"")</f>
        <v/>
      </c>
      <c r="H147" s="123" t="str">
        <f t="shared" si="1"/>
        <v/>
      </c>
      <c r="I147" s="124" t="str">
        <f t="shared" si="2"/>
        <v/>
      </c>
      <c r="J147" s="124" t="str">
        <f t="shared" si="3"/>
        <v/>
      </c>
      <c r="K147" s="113"/>
      <c r="L147" s="113"/>
      <c r="M147" s="113"/>
      <c r="N147" s="113"/>
      <c r="O147" s="113"/>
      <c r="P147" s="113"/>
      <c r="Q147" s="113"/>
      <c r="R147" s="113"/>
      <c r="S147" s="113"/>
      <c r="T147" s="113"/>
      <c r="U147" s="113"/>
      <c r="V147" s="113"/>
      <c r="W147" s="113"/>
      <c r="X147" s="113"/>
      <c r="Y147" s="113"/>
      <c r="Z147" s="113"/>
    </row>
    <row r="148" ht="15.75" customHeight="1">
      <c r="A148" s="130"/>
      <c r="B148" s="129"/>
      <c r="C148" s="119"/>
      <c r="D148" s="120"/>
      <c r="E148" s="121"/>
      <c r="F148" s="122">
        <v>1.0</v>
      </c>
      <c r="G148" s="123" t="str">
        <f t="array" ref="G148">IFERROR(INDEX(Bang_gia!$E$2:$E$1209,MATCH(D148&amp;" | "&amp;E148,Bang_gia!$A$2:$A$1209,0)),"")</f>
        <v/>
      </c>
      <c r="H148" s="123" t="str">
        <f t="shared" si="1"/>
        <v/>
      </c>
      <c r="I148" s="124" t="str">
        <f t="shared" si="2"/>
        <v/>
      </c>
      <c r="J148" s="124" t="str">
        <f t="shared" si="3"/>
        <v/>
      </c>
      <c r="K148" s="113"/>
      <c r="L148" s="113"/>
      <c r="M148" s="113"/>
      <c r="N148" s="113"/>
      <c r="O148" s="113"/>
      <c r="P148" s="113"/>
      <c r="Q148" s="113"/>
      <c r="R148" s="113"/>
      <c r="S148" s="113"/>
      <c r="T148" s="113"/>
      <c r="U148" s="113"/>
      <c r="V148" s="113"/>
      <c r="W148" s="113"/>
      <c r="X148" s="113"/>
      <c r="Y148" s="113"/>
      <c r="Z148" s="113"/>
    </row>
    <row r="149" ht="15.75" customHeight="1">
      <c r="A149" s="130"/>
      <c r="B149" s="129"/>
      <c r="C149" s="119"/>
      <c r="D149" s="120"/>
      <c r="E149" s="121"/>
      <c r="F149" s="122">
        <v>1.0</v>
      </c>
      <c r="G149" s="123" t="str">
        <f t="array" ref="G149">IFERROR(INDEX(Bang_gia!$E$2:$E$1209,MATCH(D149&amp;" | "&amp;E149,Bang_gia!$A$2:$A$1209,0)),"")</f>
        <v/>
      </c>
      <c r="H149" s="123" t="str">
        <f t="shared" si="1"/>
        <v/>
      </c>
      <c r="I149" s="124" t="str">
        <f t="shared" si="2"/>
        <v/>
      </c>
      <c r="J149" s="124" t="str">
        <f t="shared" si="3"/>
        <v/>
      </c>
      <c r="K149" s="113"/>
      <c r="L149" s="113"/>
      <c r="M149" s="113"/>
      <c r="N149" s="113"/>
      <c r="O149" s="113"/>
      <c r="P149" s="113"/>
      <c r="Q149" s="113"/>
      <c r="R149" s="113"/>
      <c r="S149" s="113"/>
      <c r="T149" s="113"/>
      <c r="U149" s="113"/>
      <c r="V149" s="113"/>
      <c r="W149" s="113"/>
      <c r="X149" s="113"/>
      <c r="Y149" s="113"/>
      <c r="Z149" s="113"/>
    </row>
    <row r="150" ht="15.75" customHeight="1">
      <c r="A150" s="130"/>
      <c r="B150" s="129"/>
      <c r="C150" s="119"/>
      <c r="D150" s="120"/>
      <c r="E150" s="121"/>
      <c r="F150" s="122">
        <v>1.0</v>
      </c>
      <c r="G150" s="123" t="str">
        <f t="array" ref="G150">IFERROR(INDEX(Bang_gia!$E$2:$E$1209,MATCH(D150&amp;" | "&amp;E150,Bang_gia!$A$2:$A$1209,0)),"")</f>
        <v/>
      </c>
      <c r="H150" s="123" t="str">
        <f t="shared" si="1"/>
        <v/>
      </c>
      <c r="I150" s="124" t="str">
        <f t="shared" si="2"/>
        <v/>
      </c>
      <c r="J150" s="124" t="str">
        <f t="shared" si="3"/>
        <v/>
      </c>
      <c r="K150" s="113"/>
      <c r="L150" s="113"/>
      <c r="M150" s="113"/>
      <c r="N150" s="113"/>
      <c r="O150" s="113"/>
      <c r="P150" s="113"/>
      <c r="Q150" s="113"/>
      <c r="R150" s="113"/>
      <c r="S150" s="113"/>
      <c r="T150" s="113"/>
      <c r="U150" s="113"/>
      <c r="V150" s="113"/>
      <c r="W150" s="113"/>
      <c r="X150" s="113"/>
      <c r="Y150" s="113"/>
      <c r="Z150" s="113"/>
    </row>
    <row r="151" ht="15.75" customHeight="1">
      <c r="A151" s="130"/>
      <c r="B151" s="129"/>
      <c r="C151" s="119"/>
      <c r="D151" s="120"/>
      <c r="E151" s="121"/>
      <c r="F151" s="122">
        <v>1.0</v>
      </c>
      <c r="G151" s="123" t="str">
        <f t="array" ref="G151">IFERROR(INDEX(Bang_gia!$E$2:$E$1209,MATCH(D151&amp;" | "&amp;E151,Bang_gia!$A$2:$A$1209,0)),"")</f>
        <v/>
      </c>
      <c r="H151" s="123" t="str">
        <f t="shared" si="1"/>
        <v/>
      </c>
      <c r="I151" s="124" t="str">
        <f t="shared" si="2"/>
        <v/>
      </c>
      <c r="J151" s="124" t="str">
        <f t="shared" si="3"/>
        <v/>
      </c>
      <c r="K151" s="113"/>
      <c r="L151" s="113"/>
      <c r="M151" s="113"/>
      <c r="N151" s="113"/>
      <c r="O151" s="113"/>
      <c r="P151" s="113"/>
      <c r="Q151" s="113"/>
      <c r="R151" s="113"/>
      <c r="S151" s="113"/>
      <c r="T151" s="113"/>
      <c r="U151" s="113"/>
      <c r="V151" s="113"/>
      <c r="W151" s="113"/>
      <c r="X151" s="113"/>
      <c r="Y151" s="113"/>
      <c r="Z151" s="113"/>
    </row>
    <row r="152" ht="15.75" customHeight="1">
      <c r="A152" s="130"/>
      <c r="B152" s="129"/>
      <c r="C152" s="119"/>
      <c r="D152" s="120"/>
      <c r="E152" s="121"/>
      <c r="F152" s="122">
        <v>1.0</v>
      </c>
      <c r="G152" s="123" t="str">
        <f t="array" ref="G152">IFERROR(INDEX(Bang_gia!$E$2:$E$1209,MATCH(D152&amp;" | "&amp;E152,Bang_gia!$A$2:$A$1209,0)),"")</f>
        <v/>
      </c>
      <c r="H152" s="123" t="str">
        <f t="shared" si="1"/>
        <v/>
      </c>
      <c r="I152" s="124" t="str">
        <f t="shared" si="2"/>
        <v/>
      </c>
      <c r="J152" s="124" t="str">
        <f t="shared" si="3"/>
        <v/>
      </c>
      <c r="K152" s="113"/>
      <c r="L152" s="113"/>
      <c r="M152" s="113"/>
      <c r="N152" s="113"/>
      <c r="O152" s="113"/>
      <c r="P152" s="113"/>
      <c r="Q152" s="113"/>
      <c r="R152" s="113"/>
      <c r="S152" s="113"/>
      <c r="T152" s="113"/>
      <c r="U152" s="113"/>
      <c r="V152" s="113"/>
      <c r="W152" s="113"/>
      <c r="X152" s="113"/>
      <c r="Y152" s="113"/>
      <c r="Z152" s="113"/>
    </row>
    <row r="153" ht="15.75" customHeight="1">
      <c r="A153" s="130"/>
      <c r="B153" s="129"/>
      <c r="C153" s="119"/>
      <c r="D153" s="120"/>
      <c r="E153" s="121"/>
      <c r="F153" s="122">
        <v>1.0</v>
      </c>
      <c r="G153" s="123" t="str">
        <f t="array" ref="G153">IFERROR(INDEX(Bang_gia!$E$2:$E$1209,MATCH(D153&amp;" | "&amp;E153,Bang_gia!$A$2:$A$1209,0)),"")</f>
        <v/>
      </c>
      <c r="H153" s="123" t="str">
        <f t="shared" si="1"/>
        <v/>
      </c>
      <c r="I153" s="124" t="str">
        <f t="shared" si="2"/>
        <v/>
      </c>
      <c r="J153" s="124" t="str">
        <f t="shared" si="3"/>
        <v/>
      </c>
      <c r="K153" s="113"/>
      <c r="L153" s="113"/>
      <c r="M153" s="113"/>
      <c r="N153" s="113"/>
      <c r="O153" s="113"/>
      <c r="P153" s="113"/>
      <c r="Q153" s="113"/>
      <c r="R153" s="113"/>
      <c r="S153" s="113"/>
      <c r="T153" s="113"/>
      <c r="U153" s="113"/>
      <c r="V153" s="113"/>
      <c r="W153" s="113"/>
      <c r="X153" s="113"/>
      <c r="Y153" s="113"/>
      <c r="Z153" s="113"/>
    </row>
    <row r="154" ht="15.75" customHeight="1">
      <c r="A154" s="130"/>
      <c r="B154" s="129"/>
      <c r="C154" s="119"/>
      <c r="D154" s="120"/>
      <c r="E154" s="121"/>
      <c r="F154" s="122">
        <v>1.0</v>
      </c>
      <c r="G154" s="123" t="str">
        <f t="array" ref="G154">IFERROR(INDEX(Bang_gia!$E$2:$E$1209,MATCH(D154&amp;" | "&amp;E154,Bang_gia!$A$2:$A$1209,0)),"")</f>
        <v/>
      </c>
      <c r="H154" s="123" t="str">
        <f t="shared" si="1"/>
        <v/>
      </c>
      <c r="I154" s="124" t="str">
        <f t="shared" si="2"/>
        <v/>
      </c>
      <c r="J154" s="124" t="str">
        <f t="shared" si="3"/>
        <v/>
      </c>
      <c r="K154" s="113"/>
      <c r="L154" s="113"/>
      <c r="M154" s="113"/>
      <c r="N154" s="113"/>
      <c r="O154" s="113"/>
      <c r="P154" s="113"/>
      <c r="Q154" s="113"/>
      <c r="R154" s="113"/>
      <c r="S154" s="113"/>
      <c r="T154" s="113"/>
      <c r="U154" s="113"/>
      <c r="V154" s="113"/>
      <c r="W154" s="113"/>
      <c r="X154" s="113"/>
      <c r="Y154" s="113"/>
      <c r="Z154" s="113"/>
    </row>
    <row r="155" ht="15.75" customHeight="1">
      <c r="A155" s="130"/>
      <c r="B155" s="129"/>
      <c r="C155" s="119"/>
      <c r="D155" s="120"/>
      <c r="E155" s="121"/>
      <c r="F155" s="122">
        <v>1.0</v>
      </c>
      <c r="G155" s="123" t="str">
        <f t="array" ref="G155">IFERROR(INDEX(Bang_gia!$E$2:$E$1209,MATCH(D155&amp;" | "&amp;E155,Bang_gia!$A$2:$A$1209,0)),"")</f>
        <v/>
      </c>
      <c r="H155" s="123" t="str">
        <f t="shared" si="1"/>
        <v/>
      </c>
      <c r="I155" s="124" t="str">
        <f t="shared" si="2"/>
        <v/>
      </c>
      <c r="J155" s="124" t="str">
        <f t="shared" si="3"/>
        <v/>
      </c>
      <c r="K155" s="113"/>
      <c r="L155" s="113"/>
      <c r="M155" s="113"/>
      <c r="N155" s="113"/>
      <c r="O155" s="113"/>
      <c r="P155" s="113"/>
      <c r="Q155" s="113"/>
      <c r="R155" s="113"/>
      <c r="S155" s="113"/>
      <c r="T155" s="113"/>
      <c r="U155" s="113"/>
      <c r="V155" s="113"/>
      <c r="W155" s="113"/>
      <c r="X155" s="113"/>
      <c r="Y155" s="113"/>
      <c r="Z155" s="113"/>
    </row>
    <row r="156" ht="15.75" customHeight="1">
      <c r="A156" s="130"/>
      <c r="B156" s="129"/>
      <c r="C156" s="119"/>
      <c r="D156" s="120"/>
      <c r="E156" s="121"/>
      <c r="F156" s="122">
        <v>1.0</v>
      </c>
      <c r="G156" s="123" t="str">
        <f t="array" ref="G156">IFERROR(INDEX(Bang_gia!$E$2:$E$1209,MATCH(D156&amp;" | "&amp;E156,Bang_gia!$A$2:$A$1209,0)),"")</f>
        <v/>
      </c>
      <c r="H156" s="123" t="str">
        <f t="shared" si="1"/>
        <v/>
      </c>
      <c r="I156" s="124" t="str">
        <f t="shared" si="2"/>
        <v/>
      </c>
      <c r="J156" s="124" t="str">
        <f t="shared" si="3"/>
        <v/>
      </c>
      <c r="K156" s="113"/>
      <c r="L156" s="113"/>
      <c r="M156" s="113"/>
      <c r="N156" s="113"/>
      <c r="O156" s="113"/>
      <c r="P156" s="113"/>
      <c r="Q156" s="113"/>
      <c r="R156" s="113"/>
      <c r="S156" s="113"/>
      <c r="T156" s="113"/>
      <c r="U156" s="113"/>
      <c r="V156" s="113"/>
      <c r="W156" s="113"/>
      <c r="X156" s="113"/>
      <c r="Y156" s="113"/>
      <c r="Z156" s="113"/>
    </row>
    <row r="157" ht="15.75" customHeight="1">
      <c r="A157" s="130"/>
      <c r="B157" s="129"/>
      <c r="C157" s="119"/>
      <c r="D157" s="120"/>
      <c r="E157" s="121"/>
      <c r="F157" s="122">
        <v>1.0</v>
      </c>
      <c r="G157" s="123" t="str">
        <f t="array" ref="G157">IFERROR(INDEX(Bang_gia!$E$2:$E$1209,MATCH(D157&amp;" | "&amp;E157,Bang_gia!$A$2:$A$1209,0)),"")</f>
        <v/>
      </c>
      <c r="H157" s="123" t="str">
        <f t="shared" si="1"/>
        <v/>
      </c>
      <c r="I157" s="124" t="str">
        <f t="shared" si="2"/>
        <v/>
      </c>
      <c r="J157" s="124" t="str">
        <f t="shared" si="3"/>
        <v/>
      </c>
      <c r="K157" s="113"/>
      <c r="L157" s="113"/>
      <c r="M157" s="113"/>
      <c r="N157" s="113"/>
      <c r="O157" s="113"/>
      <c r="P157" s="113"/>
      <c r="Q157" s="113"/>
      <c r="R157" s="113"/>
      <c r="S157" s="113"/>
      <c r="T157" s="113"/>
      <c r="U157" s="113"/>
      <c r="V157" s="113"/>
      <c r="W157" s="113"/>
      <c r="X157" s="113"/>
      <c r="Y157" s="113"/>
      <c r="Z157" s="113"/>
    </row>
    <row r="158" ht="15.75" customHeight="1">
      <c r="A158" s="130"/>
      <c r="B158" s="129"/>
      <c r="C158" s="119"/>
      <c r="D158" s="120"/>
      <c r="E158" s="121"/>
      <c r="F158" s="122">
        <v>1.0</v>
      </c>
      <c r="G158" s="123" t="str">
        <f t="array" ref="G158">IFERROR(INDEX(Bang_gia!$E$2:$E$1209,MATCH(D158&amp;" | "&amp;E158,Bang_gia!$A$2:$A$1209,0)),"")</f>
        <v/>
      </c>
      <c r="H158" s="123" t="str">
        <f t="shared" si="1"/>
        <v/>
      </c>
      <c r="I158" s="124" t="str">
        <f t="shared" si="2"/>
        <v/>
      </c>
      <c r="J158" s="124" t="str">
        <f t="shared" si="3"/>
        <v/>
      </c>
      <c r="K158" s="113"/>
      <c r="L158" s="113"/>
      <c r="M158" s="113"/>
      <c r="N158" s="113"/>
      <c r="O158" s="113"/>
      <c r="P158" s="113"/>
      <c r="Q158" s="113"/>
      <c r="R158" s="113"/>
      <c r="S158" s="113"/>
      <c r="T158" s="113"/>
      <c r="U158" s="113"/>
      <c r="V158" s="113"/>
      <c r="W158" s="113"/>
      <c r="X158" s="113"/>
      <c r="Y158" s="113"/>
      <c r="Z158" s="113"/>
    </row>
    <row r="159" ht="15.75" customHeight="1">
      <c r="A159" s="130"/>
      <c r="B159" s="129"/>
      <c r="C159" s="119"/>
      <c r="D159" s="120"/>
      <c r="E159" s="121"/>
      <c r="F159" s="122">
        <v>1.0</v>
      </c>
      <c r="G159" s="123" t="str">
        <f t="array" ref="G159">IFERROR(INDEX(Bang_gia!$E$2:$E$1209,MATCH(D159&amp;" | "&amp;E159,Bang_gia!$A$2:$A$1209,0)),"")</f>
        <v/>
      </c>
      <c r="H159" s="123" t="str">
        <f t="shared" si="1"/>
        <v/>
      </c>
      <c r="I159" s="124" t="str">
        <f t="shared" si="2"/>
        <v/>
      </c>
      <c r="J159" s="124" t="str">
        <f t="shared" si="3"/>
        <v/>
      </c>
      <c r="K159" s="113"/>
      <c r="L159" s="113"/>
      <c r="M159" s="113"/>
      <c r="N159" s="113"/>
      <c r="O159" s="113"/>
      <c r="P159" s="113"/>
      <c r="Q159" s="113"/>
      <c r="R159" s="113"/>
      <c r="S159" s="113"/>
      <c r="T159" s="113"/>
      <c r="U159" s="113"/>
      <c r="V159" s="113"/>
      <c r="W159" s="113"/>
      <c r="X159" s="113"/>
      <c r="Y159" s="113"/>
      <c r="Z159" s="113"/>
    </row>
    <row r="160" ht="15.75" customHeight="1">
      <c r="A160" s="130"/>
      <c r="B160" s="129"/>
      <c r="C160" s="119"/>
      <c r="D160" s="120"/>
      <c r="E160" s="121"/>
      <c r="F160" s="122">
        <v>1.0</v>
      </c>
      <c r="G160" s="123" t="str">
        <f t="array" ref="G160">IFERROR(INDEX(Bang_gia!$E$2:$E$1209,MATCH(D160&amp;" | "&amp;E160,Bang_gia!$A$2:$A$1209,0)),"")</f>
        <v/>
      </c>
      <c r="H160" s="123" t="str">
        <f t="shared" si="1"/>
        <v/>
      </c>
      <c r="I160" s="124" t="str">
        <f t="shared" si="2"/>
        <v/>
      </c>
      <c r="J160" s="124" t="str">
        <f t="shared" si="3"/>
        <v/>
      </c>
      <c r="K160" s="113"/>
      <c r="L160" s="113"/>
      <c r="M160" s="113"/>
      <c r="N160" s="113"/>
      <c r="O160" s="113"/>
      <c r="P160" s="113"/>
      <c r="Q160" s="113"/>
      <c r="R160" s="113"/>
      <c r="S160" s="113"/>
      <c r="T160" s="113"/>
      <c r="U160" s="113"/>
      <c r="V160" s="113"/>
      <c r="W160" s="113"/>
      <c r="X160" s="113"/>
      <c r="Y160" s="113"/>
      <c r="Z160" s="113"/>
    </row>
    <row r="161" ht="15.75" customHeight="1">
      <c r="A161" s="130"/>
      <c r="B161" s="129"/>
      <c r="C161" s="119"/>
      <c r="D161" s="120"/>
      <c r="E161" s="121"/>
      <c r="F161" s="122">
        <v>1.0</v>
      </c>
      <c r="G161" s="123" t="str">
        <f t="array" ref="G161">IFERROR(INDEX(Bang_gia!$E$2:$E$1209,MATCH(D161&amp;" | "&amp;E161,Bang_gia!$A$2:$A$1209,0)),"")</f>
        <v/>
      </c>
      <c r="H161" s="123" t="str">
        <f t="shared" si="1"/>
        <v/>
      </c>
      <c r="I161" s="124" t="str">
        <f t="shared" si="2"/>
        <v/>
      </c>
      <c r="J161" s="124" t="str">
        <f t="shared" si="3"/>
        <v/>
      </c>
      <c r="K161" s="113"/>
      <c r="L161" s="113"/>
      <c r="M161" s="113"/>
      <c r="N161" s="113"/>
      <c r="O161" s="113"/>
      <c r="P161" s="113"/>
      <c r="Q161" s="113"/>
      <c r="R161" s="113"/>
      <c r="S161" s="113"/>
      <c r="T161" s="113"/>
      <c r="U161" s="113"/>
      <c r="V161" s="113"/>
      <c r="W161" s="113"/>
      <c r="X161" s="113"/>
      <c r="Y161" s="113"/>
      <c r="Z161" s="113"/>
    </row>
    <row r="162" ht="15.75" customHeight="1">
      <c r="A162" s="130"/>
      <c r="B162" s="129"/>
      <c r="C162" s="119"/>
      <c r="D162" s="120"/>
      <c r="E162" s="121"/>
      <c r="F162" s="122">
        <v>1.0</v>
      </c>
      <c r="G162" s="123" t="str">
        <f t="array" ref="G162">IFERROR(INDEX(Bang_gia!$E$2:$E$1209,MATCH(D162&amp;" | "&amp;E162,Bang_gia!$A$2:$A$1209,0)),"")</f>
        <v/>
      </c>
      <c r="H162" s="123" t="str">
        <f t="shared" si="1"/>
        <v/>
      </c>
      <c r="I162" s="124" t="str">
        <f t="shared" si="2"/>
        <v/>
      </c>
      <c r="J162" s="124" t="str">
        <f t="shared" si="3"/>
        <v/>
      </c>
      <c r="K162" s="113"/>
      <c r="L162" s="113"/>
      <c r="M162" s="113"/>
      <c r="N162" s="113"/>
      <c r="O162" s="113"/>
      <c r="P162" s="113"/>
      <c r="Q162" s="113"/>
      <c r="R162" s="113"/>
      <c r="S162" s="113"/>
      <c r="T162" s="113"/>
      <c r="U162" s="113"/>
      <c r="V162" s="113"/>
      <c r="W162" s="113"/>
      <c r="X162" s="113"/>
      <c r="Y162" s="113"/>
      <c r="Z162" s="113"/>
    </row>
    <row r="163" ht="15.75" customHeight="1">
      <c r="A163" s="130"/>
      <c r="B163" s="129"/>
      <c r="C163" s="119"/>
      <c r="D163" s="120"/>
      <c r="E163" s="121"/>
      <c r="F163" s="122">
        <v>1.0</v>
      </c>
      <c r="G163" s="123" t="str">
        <f t="array" ref="G163">IFERROR(INDEX(Bang_gia!$E$2:$E$1209,MATCH(D163&amp;" | "&amp;E163,Bang_gia!$A$2:$A$1209,0)),"")</f>
        <v/>
      </c>
      <c r="H163" s="123" t="str">
        <f t="shared" si="1"/>
        <v/>
      </c>
      <c r="I163" s="124" t="str">
        <f t="shared" si="2"/>
        <v/>
      </c>
      <c r="J163" s="124" t="str">
        <f t="shared" si="3"/>
        <v/>
      </c>
      <c r="K163" s="113"/>
      <c r="L163" s="113"/>
      <c r="M163" s="113"/>
      <c r="N163" s="113"/>
      <c r="O163" s="113"/>
      <c r="P163" s="113"/>
      <c r="Q163" s="113"/>
      <c r="R163" s="113"/>
      <c r="S163" s="113"/>
      <c r="T163" s="113"/>
      <c r="U163" s="113"/>
      <c r="V163" s="113"/>
      <c r="W163" s="113"/>
      <c r="X163" s="113"/>
      <c r="Y163" s="113"/>
      <c r="Z163" s="113"/>
    </row>
    <row r="164" ht="15.75" customHeight="1">
      <c r="A164" s="130"/>
      <c r="B164" s="129"/>
      <c r="C164" s="119"/>
      <c r="D164" s="120"/>
      <c r="E164" s="121"/>
      <c r="F164" s="122">
        <v>1.0</v>
      </c>
      <c r="G164" s="123" t="str">
        <f t="array" ref="G164">IFERROR(INDEX(Bang_gia!$E$2:$E$1209,MATCH(D164&amp;" | "&amp;E164,Bang_gia!$A$2:$A$1209,0)),"")</f>
        <v/>
      </c>
      <c r="H164" s="123" t="str">
        <f t="shared" si="1"/>
        <v/>
      </c>
      <c r="I164" s="124" t="str">
        <f t="shared" si="2"/>
        <v/>
      </c>
      <c r="J164" s="124" t="str">
        <f t="shared" si="3"/>
        <v/>
      </c>
      <c r="K164" s="113"/>
      <c r="L164" s="113"/>
      <c r="M164" s="113"/>
      <c r="N164" s="113"/>
      <c r="O164" s="113"/>
      <c r="P164" s="113"/>
      <c r="Q164" s="113"/>
      <c r="R164" s="113"/>
      <c r="S164" s="113"/>
      <c r="T164" s="113"/>
      <c r="U164" s="113"/>
      <c r="V164" s="113"/>
      <c r="W164" s="113"/>
      <c r="X164" s="113"/>
      <c r="Y164" s="113"/>
      <c r="Z164" s="113"/>
    </row>
    <row r="165" ht="15.75" customHeight="1">
      <c r="A165" s="130"/>
      <c r="B165" s="129"/>
      <c r="C165" s="119"/>
      <c r="D165" s="120"/>
      <c r="E165" s="121"/>
      <c r="F165" s="122">
        <v>1.0</v>
      </c>
      <c r="G165" s="123" t="str">
        <f t="array" ref="G165">IFERROR(INDEX(Bang_gia!$E$2:$E$1209,MATCH(D165&amp;" | "&amp;E165,Bang_gia!$A$2:$A$1209,0)),"")</f>
        <v/>
      </c>
      <c r="H165" s="123" t="str">
        <f t="shared" si="1"/>
        <v/>
      </c>
      <c r="I165" s="124" t="str">
        <f t="shared" si="2"/>
        <v/>
      </c>
      <c r="J165" s="124" t="str">
        <f t="shared" si="3"/>
        <v/>
      </c>
      <c r="K165" s="113"/>
      <c r="L165" s="113"/>
      <c r="M165" s="113"/>
      <c r="N165" s="113"/>
      <c r="O165" s="113"/>
      <c r="P165" s="113"/>
      <c r="Q165" s="113"/>
      <c r="R165" s="113"/>
      <c r="S165" s="113"/>
      <c r="T165" s="113"/>
      <c r="U165" s="113"/>
      <c r="V165" s="113"/>
      <c r="W165" s="113"/>
      <c r="X165" s="113"/>
      <c r="Y165" s="113"/>
      <c r="Z165" s="113"/>
    </row>
    <row r="166" ht="15.75" customHeight="1">
      <c r="A166" s="130"/>
      <c r="B166" s="129"/>
      <c r="C166" s="119"/>
      <c r="D166" s="120"/>
      <c r="E166" s="121"/>
      <c r="F166" s="122">
        <v>1.0</v>
      </c>
      <c r="G166" s="123" t="str">
        <f t="array" ref="G166">IFERROR(INDEX(Bang_gia!$E$2:$E$1209,MATCH(D166&amp;" | "&amp;E166,Bang_gia!$A$2:$A$1209,0)),"")</f>
        <v/>
      </c>
      <c r="H166" s="123" t="str">
        <f t="shared" si="1"/>
        <v/>
      </c>
      <c r="I166" s="124" t="str">
        <f t="shared" si="2"/>
        <v/>
      </c>
      <c r="J166" s="124" t="str">
        <f t="shared" si="3"/>
        <v/>
      </c>
      <c r="K166" s="113"/>
      <c r="L166" s="113"/>
      <c r="M166" s="113"/>
      <c r="N166" s="113"/>
      <c r="O166" s="113"/>
      <c r="P166" s="113"/>
      <c r="Q166" s="113"/>
      <c r="R166" s="113"/>
      <c r="S166" s="113"/>
      <c r="T166" s="113"/>
      <c r="U166" s="113"/>
      <c r="V166" s="113"/>
      <c r="W166" s="113"/>
      <c r="X166" s="113"/>
      <c r="Y166" s="113"/>
      <c r="Z166" s="113"/>
    </row>
    <row r="167" ht="15.75" customHeight="1">
      <c r="A167" s="130"/>
      <c r="B167" s="129"/>
      <c r="C167" s="119"/>
      <c r="D167" s="120"/>
      <c r="E167" s="121"/>
      <c r="F167" s="122">
        <v>1.0</v>
      </c>
      <c r="G167" s="123" t="str">
        <f t="array" ref="G167">IFERROR(INDEX(Bang_gia!$E$2:$E$1209,MATCH(D167&amp;" | "&amp;E167,Bang_gia!$A$2:$A$1209,0)),"")</f>
        <v/>
      </c>
      <c r="H167" s="123" t="str">
        <f t="shared" si="1"/>
        <v/>
      </c>
      <c r="I167" s="124" t="str">
        <f t="shared" si="2"/>
        <v/>
      </c>
      <c r="J167" s="124" t="str">
        <f t="shared" si="3"/>
        <v/>
      </c>
      <c r="K167" s="113"/>
      <c r="L167" s="113"/>
      <c r="M167" s="113"/>
      <c r="N167" s="113"/>
      <c r="O167" s="113"/>
      <c r="P167" s="113"/>
      <c r="Q167" s="113"/>
      <c r="R167" s="113"/>
      <c r="S167" s="113"/>
      <c r="T167" s="113"/>
      <c r="U167" s="113"/>
      <c r="V167" s="113"/>
      <c r="W167" s="113"/>
      <c r="X167" s="113"/>
      <c r="Y167" s="113"/>
      <c r="Z167" s="113"/>
    </row>
    <row r="168" ht="15.75" customHeight="1">
      <c r="A168" s="130"/>
      <c r="B168" s="129"/>
      <c r="C168" s="119"/>
      <c r="D168" s="120"/>
      <c r="E168" s="121"/>
      <c r="F168" s="122">
        <v>1.0</v>
      </c>
      <c r="G168" s="123" t="str">
        <f t="array" ref="G168">IFERROR(INDEX(Bang_gia!$E$2:$E$1209,MATCH(D168&amp;" | "&amp;E168,Bang_gia!$A$2:$A$1209,0)),"")</f>
        <v/>
      </c>
      <c r="H168" s="123" t="str">
        <f t="shared" si="1"/>
        <v/>
      </c>
      <c r="I168" s="124" t="str">
        <f t="shared" si="2"/>
        <v/>
      </c>
      <c r="J168" s="124" t="str">
        <f t="shared" si="3"/>
        <v/>
      </c>
      <c r="K168" s="113"/>
      <c r="L168" s="113"/>
      <c r="M168" s="113"/>
      <c r="N168" s="113"/>
      <c r="O168" s="113"/>
      <c r="P168" s="113"/>
      <c r="Q168" s="113"/>
      <c r="R168" s="113"/>
      <c r="S168" s="113"/>
      <c r="T168" s="113"/>
      <c r="U168" s="113"/>
      <c r="V168" s="113"/>
      <c r="W168" s="113"/>
      <c r="X168" s="113"/>
      <c r="Y168" s="113"/>
      <c r="Z168" s="113"/>
    </row>
    <row r="169" ht="15.75" customHeight="1">
      <c r="A169" s="130"/>
      <c r="B169" s="129"/>
      <c r="C169" s="119"/>
      <c r="D169" s="120"/>
      <c r="E169" s="121"/>
      <c r="F169" s="122">
        <v>1.0</v>
      </c>
      <c r="G169" s="123" t="str">
        <f t="array" ref="G169">IFERROR(INDEX(Bang_gia!$E$2:$E$1209,MATCH(D169&amp;" | "&amp;E169,Bang_gia!$A$2:$A$1209,0)),"")</f>
        <v/>
      </c>
      <c r="H169" s="123" t="str">
        <f t="shared" si="1"/>
        <v/>
      </c>
      <c r="I169" s="124" t="str">
        <f t="shared" si="2"/>
        <v/>
      </c>
      <c r="J169" s="124" t="str">
        <f t="shared" si="3"/>
        <v/>
      </c>
      <c r="K169" s="113"/>
      <c r="L169" s="113"/>
      <c r="M169" s="113"/>
      <c r="N169" s="113"/>
      <c r="O169" s="113"/>
      <c r="P169" s="113"/>
      <c r="Q169" s="113"/>
      <c r="R169" s="113"/>
      <c r="S169" s="113"/>
      <c r="T169" s="113"/>
      <c r="U169" s="113"/>
      <c r="V169" s="113"/>
      <c r="W169" s="113"/>
      <c r="X169" s="113"/>
      <c r="Y169" s="113"/>
      <c r="Z169" s="113"/>
    </row>
    <row r="170" ht="15.75" customHeight="1">
      <c r="A170" s="130"/>
      <c r="B170" s="129"/>
      <c r="C170" s="119"/>
      <c r="D170" s="120"/>
      <c r="E170" s="121"/>
      <c r="F170" s="122">
        <v>1.0</v>
      </c>
      <c r="G170" s="123" t="str">
        <f t="array" ref="G170">IFERROR(INDEX(Bang_gia!$E$2:$E$1209,MATCH(D170&amp;" | "&amp;E170,Bang_gia!$A$2:$A$1209,0)),"")</f>
        <v/>
      </c>
      <c r="H170" s="123" t="str">
        <f t="shared" si="1"/>
        <v/>
      </c>
      <c r="I170" s="124" t="str">
        <f t="shared" si="2"/>
        <v/>
      </c>
      <c r="J170" s="124" t="str">
        <f t="shared" si="3"/>
        <v/>
      </c>
      <c r="K170" s="113"/>
      <c r="L170" s="113"/>
      <c r="M170" s="113"/>
      <c r="N170" s="113"/>
      <c r="O170" s="113"/>
      <c r="P170" s="113"/>
      <c r="Q170" s="113"/>
      <c r="R170" s="113"/>
      <c r="S170" s="113"/>
      <c r="T170" s="113"/>
      <c r="U170" s="113"/>
      <c r="V170" s="113"/>
      <c r="W170" s="113"/>
      <c r="X170" s="113"/>
      <c r="Y170" s="113"/>
      <c r="Z170" s="113"/>
    </row>
    <row r="171" ht="15.75" customHeight="1">
      <c r="A171" s="130"/>
      <c r="B171" s="129"/>
      <c r="C171" s="119"/>
      <c r="D171" s="120"/>
      <c r="E171" s="121"/>
      <c r="F171" s="122">
        <v>1.0</v>
      </c>
      <c r="G171" s="123" t="str">
        <f t="array" ref="G171">IFERROR(INDEX(Bang_gia!$E$2:$E$1209,MATCH(D171&amp;" | "&amp;E171,Bang_gia!$A$2:$A$1209,0)),"")</f>
        <v/>
      </c>
      <c r="H171" s="123" t="str">
        <f t="shared" si="1"/>
        <v/>
      </c>
      <c r="I171" s="124" t="str">
        <f t="shared" si="2"/>
        <v/>
      </c>
      <c r="J171" s="124" t="str">
        <f t="shared" si="3"/>
        <v/>
      </c>
      <c r="K171" s="113"/>
      <c r="L171" s="113"/>
      <c r="M171" s="113"/>
      <c r="N171" s="113"/>
      <c r="O171" s="113"/>
      <c r="P171" s="113"/>
      <c r="Q171" s="113"/>
      <c r="R171" s="113"/>
      <c r="S171" s="113"/>
      <c r="T171" s="113"/>
      <c r="U171" s="113"/>
      <c r="V171" s="113"/>
      <c r="W171" s="113"/>
      <c r="X171" s="113"/>
      <c r="Y171" s="113"/>
      <c r="Z171" s="113"/>
    </row>
    <row r="172" ht="15.75" customHeight="1">
      <c r="A172" s="130"/>
      <c r="B172" s="129"/>
      <c r="C172" s="119"/>
      <c r="D172" s="120"/>
      <c r="E172" s="121"/>
      <c r="F172" s="122">
        <v>1.0</v>
      </c>
      <c r="G172" s="123" t="str">
        <f t="array" ref="G172">IFERROR(INDEX(Bang_gia!$E$2:$E$1209,MATCH(D172&amp;" | "&amp;E172,Bang_gia!$A$2:$A$1209,0)),"")</f>
        <v/>
      </c>
      <c r="H172" s="123" t="str">
        <f t="shared" si="1"/>
        <v/>
      </c>
      <c r="I172" s="124" t="str">
        <f t="shared" si="2"/>
        <v/>
      </c>
      <c r="J172" s="124" t="str">
        <f t="shared" si="3"/>
        <v/>
      </c>
      <c r="K172" s="113"/>
      <c r="L172" s="113"/>
      <c r="M172" s="113"/>
      <c r="N172" s="113"/>
      <c r="O172" s="113"/>
      <c r="P172" s="113"/>
      <c r="Q172" s="113"/>
      <c r="R172" s="113"/>
      <c r="S172" s="113"/>
      <c r="T172" s="113"/>
      <c r="U172" s="113"/>
      <c r="V172" s="113"/>
      <c r="W172" s="113"/>
      <c r="X172" s="113"/>
      <c r="Y172" s="113"/>
      <c r="Z172" s="113"/>
    </row>
    <row r="173" ht="15.75" customHeight="1">
      <c r="A173" s="130"/>
      <c r="B173" s="129"/>
      <c r="C173" s="119"/>
      <c r="D173" s="120"/>
      <c r="E173" s="121"/>
      <c r="F173" s="122">
        <v>1.0</v>
      </c>
      <c r="G173" s="123" t="str">
        <f t="array" ref="G173">IFERROR(INDEX(Bang_gia!$E$2:$E$1209,MATCH(D173&amp;" | "&amp;E173,Bang_gia!$A$2:$A$1209,0)),"")</f>
        <v/>
      </c>
      <c r="H173" s="123" t="str">
        <f t="shared" si="1"/>
        <v/>
      </c>
      <c r="I173" s="124" t="str">
        <f t="shared" si="2"/>
        <v/>
      </c>
      <c r="J173" s="124" t="str">
        <f t="shared" si="3"/>
        <v/>
      </c>
      <c r="K173" s="113"/>
      <c r="L173" s="113"/>
      <c r="M173" s="113"/>
      <c r="N173" s="113"/>
      <c r="O173" s="113"/>
      <c r="P173" s="113"/>
      <c r="Q173" s="113"/>
      <c r="R173" s="113"/>
      <c r="S173" s="113"/>
      <c r="T173" s="113"/>
      <c r="U173" s="113"/>
      <c r="V173" s="113"/>
      <c r="W173" s="113"/>
      <c r="X173" s="113"/>
      <c r="Y173" s="113"/>
      <c r="Z173" s="113"/>
    </row>
    <row r="174" ht="15.75" customHeight="1">
      <c r="A174" s="130"/>
      <c r="B174" s="129"/>
      <c r="C174" s="119"/>
      <c r="D174" s="120"/>
      <c r="E174" s="121"/>
      <c r="F174" s="122">
        <v>1.0</v>
      </c>
      <c r="G174" s="123" t="str">
        <f t="array" ref="G174">IFERROR(INDEX(Bang_gia!$E$2:$E$1209,MATCH(D174&amp;" | "&amp;E174,Bang_gia!$A$2:$A$1209,0)),"")</f>
        <v/>
      </c>
      <c r="H174" s="123" t="str">
        <f t="shared" si="1"/>
        <v/>
      </c>
      <c r="I174" s="124" t="str">
        <f t="shared" si="2"/>
        <v/>
      </c>
      <c r="J174" s="124" t="str">
        <f t="shared" si="3"/>
        <v/>
      </c>
      <c r="K174" s="113"/>
      <c r="L174" s="113"/>
      <c r="M174" s="113"/>
      <c r="N174" s="113"/>
      <c r="O174" s="113"/>
      <c r="P174" s="113"/>
      <c r="Q174" s="113"/>
      <c r="R174" s="113"/>
      <c r="S174" s="113"/>
      <c r="T174" s="113"/>
      <c r="U174" s="113"/>
      <c r="V174" s="113"/>
      <c r="W174" s="113"/>
      <c r="X174" s="113"/>
      <c r="Y174" s="113"/>
      <c r="Z174" s="113"/>
    </row>
    <row r="175" ht="15.75" customHeight="1">
      <c r="A175" s="130"/>
      <c r="B175" s="129"/>
      <c r="C175" s="119"/>
      <c r="D175" s="120"/>
      <c r="E175" s="121"/>
      <c r="F175" s="122">
        <v>1.0</v>
      </c>
      <c r="G175" s="123" t="str">
        <f t="array" ref="G175">IFERROR(INDEX(Bang_gia!$E$2:$E$1209,MATCH(D175&amp;" | "&amp;E175,Bang_gia!$A$2:$A$1209,0)),"")</f>
        <v/>
      </c>
      <c r="H175" s="123" t="str">
        <f t="shared" si="1"/>
        <v/>
      </c>
      <c r="I175" s="124" t="str">
        <f t="shared" si="2"/>
        <v/>
      </c>
      <c r="J175" s="124" t="str">
        <f t="shared" si="3"/>
        <v/>
      </c>
      <c r="K175" s="113"/>
      <c r="L175" s="113"/>
      <c r="M175" s="113"/>
      <c r="N175" s="113"/>
      <c r="O175" s="113"/>
      <c r="P175" s="113"/>
      <c r="Q175" s="113"/>
      <c r="R175" s="113"/>
      <c r="S175" s="113"/>
      <c r="T175" s="113"/>
      <c r="U175" s="113"/>
      <c r="V175" s="113"/>
      <c r="W175" s="113"/>
      <c r="X175" s="113"/>
      <c r="Y175" s="113"/>
      <c r="Z175" s="113"/>
    </row>
    <row r="176" ht="15.75" customHeight="1">
      <c r="A176" s="130"/>
      <c r="B176" s="129"/>
      <c r="C176" s="119"/>
      <c r="D176" s="120"/>
      <c r="E176" s="121"/>
      <c r="F176" s="122">
        <v>1.0</v>
      </c>
      <c r="G176" s="123" t="str">
        <f t="array" ref="G176">IFERROR(INDEX(Bang_gia!$E$2:$E$1209,MATCH(D176&amp;" | "&amp;E176,Bang_gia!$A$2:$A$1209,0)),"")</f>
        <v/>
      </c>
      <c r="H176" s="123" t="str">
        <f t="shared" si="1"/>
        <v/>
      </c>
      <c r="I176" s="124" t="str">
        <f t="shared" si="2"/>
        <v/>
      </c>
      <c r="J176" s="124" t="str">
        <f t="shared" si="3"/>
        <v/>
      </c>
      <c r="K176" s="113"/>
      <c r="L176" s="113"/>
      <c r="M176" s="113"/>
      <c r="N176" s="113"/>
      <c r="O176" s="113"/>
      <c r="P176" s="113"/>
      <c r="Q176" s="113"/>
      <c r="R176" s="113"/>
      <c r="S176" s="113"/>
      <c r="T176" s="113"/>
      <c r="U176" s="113"/>
      <c r="V176" s="113"/>
      <c r="W176" s="113"/>
      <c r="X176" s="113"/>
      <c r="Y176" s="113"/>
      <c r="Z176" s="113"/>
    </row>
    <row r="177" ht="15.75" customHeight="1">
      <c r="A177" s="130"/>
      <c r="B177" s="129"/>
      <c r="C177" s="119"/>
      <c r="D177" s="120"/>
      <c r="E177" s="121"/>
      <c r="F177" s="122">
        <v>1.0</v>
      </c>
      <c r="G177" s="123" t="str">
        <f t="array" ref="G177">IFERROR(INDEX(Bang_gia!$E$2:$E$1209,MATCH(D177&amp;" | "&amp;E177,Bang_gia!$A$2:$A$1209,0)),"")</f>
        <v/>
      </c>
      <c r="H177" s="123" t="str">
        <f t="shared" si="1"/>
        <v/>
      </c>
      <c r="I177" s="124" t="str">
        <f t="shared" si="2"/>
        <v/>
      </c>
      <c r="J177" s="124" t="str">
        <f t="shared" si="3"/>
        <v/>
      </c>
      <c r="K177" s="113"/>
      <c r="L177" s="113"/>
      <c r="M177" s="113"/>
      <c r="N177" s="113"/>
      <c r="O177" s="113"/>
      <c r="P177" s="113"/>
      <c r="Q177" s="113"/>
      <c r="R177" s="113"/>
      <c r="S177" s="113"/>
      <c r="T177" s="113"/>
      <c r="U177" s="113"/>
      <c r="V177" s="113"/>
      <c r="W177" s="113"/>
      <c r="X177" s="113"/>
      <c r="Y177" s="113"/>
      <c r="Z177" s="113"/>
    </row>
    <row r="178" ht="15.75" customHeight="1">
      <c r="A178" s="130"/>
      <c r="B178" s="129"/>
      <c r="C178" s="119"/>
      <c r="D178" s="120"/>
      <c r="E178" s="121"/>
      <c r="F178" s="122">
        <v>1.0</v>
      </c>
      <c r="G178" s="123" t="str">
        <f t="array" ref="G178">IFERROR(INDEX(Bang_gia!$E$2:$E$1209,MATCH(D178&amp;" | "&amp;E178,Bang_gia!$A$2:$A$1209,0)),"")</f>
        <v/>
      </c>
      <c r="H178" s="123" t="str">
        <f t="shared" si="1"/>
        <v/>
      </c>
      <c r="I178" s="124" t="str">
        <f t="shared" si="2"/>
        <v/>
      </c>
      <c r="J178" s="124" t="str">
        <f t="shared" si="3"/>
        <v/>
      </c>
      <c r="K178" s="113"/>
      <c r="L178" s="113"/>
      <c r="M178" s="113"/>
      <c r="N178" s="113"/>
      <c r="O178" s="113"/>
      <c r="P178" s="113"/>
      <c r="Q178" s="113"/>
      <c r="R178" s="113"/>
      <c r="S178" s="113"/>
      <c r="T178" s="113"/>
      <c r="U178" s="113"/>
      <c r="V178" s="113"/>
      <c r="W178" s="113"/>
      <c r="X178" s="113"/>
      <c r="Y178" s="113"/>
      <c r="Z178" s="113"/>
    </row>
    <row r="179" ht="15.75" customHeight="1">
      <c r="A179" s="130"/>
      <c r="B179" s="129"/>
      <c r="C179" s="119"/>
      <c r="D179" s="120"/>
      <c r="E179" s="121"/>
      <c r="F179" s="122">
        <v>1.0</v>
      </c>
      <c r="G179" s="123" t="str">
        <f t="array" ref="G179">IFERROR(INDEX(Bang_gia!$E$2:$E$1209,MATCH(D179&amp;" | "&amp;E179,Bang_gia!$A$2:$A$1209,0)),"")</f>
        <v/>
      </c>
      <c r="H179" s="123" t="str">
        <f t="shared" si="1"/>
        <v/>
      </c>
      <c r="I179" s="124" t="str">
        <f t="shared" si="2"/>
        <v/>
      </c>
      <c r="J179" s="124" t="str">
        <f t="shared" si="3"/>
        <v/>
      </c>
      <c r="K179" s="113"/>
      <c r="L179" s="113"/>
      <c r="M179" s="113"/>
      <c r="N179" s="113"/>
      <c r="O179" s="113"/>
      <c r="P179" s="113"/>
      <c r="Q179" s="113"/>
      <c r="R179" s="113"/>
      <c r="S179" s="113"/>
      <c r="T179" s="113"/>
      <c r="U179" s="113"/>
      <c r="V179" s="113"/>
      <c r="W179" s="113"/>
      <c r="X179" s="113"/>
      <c r="Y179" s="113"/>
      <c r="Z179" s="113"/>
    </row>
    <row r="180" ht="15.75" customHeight="1">
      <c r="A180" s="130"/>
      <c r="B180" s="129"/>
      <c r="C180" s="119"/>
      <c r="D180" s="120"/>
      <c r="E180" s="121"/>
      <c r="F180" s="122">
        <v>1.0</v>
      </c>
      <c r="G180" s="123" t="str">
        <f t="array" ref="G180">IFERROR(INDEX(Bang_gia!$E$2:$E$1209,MATCH(D180&amp;" | "&amp;E180,Bang_gia!$A$2:$A$1209,0)),"")</f>
        <v/>
      </c>
      <c r="H180" s="123" t="str">
        <f t="shared" si="1"/>
        <v/>
      </c>
      <c r="I180" s="124" t="str">
        <f t="shared" si="2"/>
        <v/>
      </c>
      <c r="J180" s="124" t="str">
        <f t="shared" si="3"/>
        <v/>
      </c>
      <c r="K180" s="113"/>
      <c r="L180" s="113"/>
      <c r="M180" s="113"/>
      <c r="N180" s="113"/>
      <c r="O180" s="113"/>
      <c r="P180" s="113"/>
      <c r="Q180" s="113"/>
      <c r="R180" s="113"/>
      <c r="S180" s="113"/>
      <c r="T180" s="113"/>
      <c r="U180" s="113"/>
      <c r="V180" s="113"/>
      <c r="W180" s="113"/>
      <c r="X180" s="113"/>
      <c r="Y180" s="113"/>
      <c r="Z180" s="113"/>
    </row>
    <row r="181" ht="15.75" customHeight="1">
      <c r="A181" s="130"/>
      <c r="B181" s="129"/>
      <c r="C181" s="119"/>
      <c r="D181" s="120"/>
      <c r="E181" s="121"/>
      <c r="F181" s="122">
        <v>1.0</v>
      </c>
      <c r="G181" s="123" t="str">
        <f t="array" ref="G181">IFERROR(INDEX(Bang_gia!$E$2:$E$1209,MATCH(D181&amp;" | "&amp;E181,Bang_gia!$A$2:$A$1209,0)),"")</f>
        <v/>
      </c>
      <c r="H181" s="123" t="str">
        <f t="shared" si="1"/>
        <v/>
      </c>
      <c r="I181" s="124" t="str">
        <f t="shared" si="2"/>
        <v/>
      </c>
      <c r="J181" s="124" t="str">
        <f t="shared" si="3"/>
        <v/>
      </c>
      <c r="K181" s="113"/>
      <c r="L181" s="113"/>
      <c r="M181" s="113"/>
      <c r="N181" s="113"/>
      <c r="O181" s="113"/>
      <c r="P181" s="113"/>
      <c r="Q181" s="113"/>
      <c r="R181" s="113"/>
      <c r="S181" s="113"/>
      <c r="T181" s="113"/>
      <c r="U181" s="113"/>
      <c r="V181" s="113"/>
      <c r="W181" s="113"/>
      <c r="X181" s="113"/>
      <c r="Y181" s="113"/>
      <c r="Z181" s="113"/>
    </row>
    <row r="182" ht="15.75" customHeight="1">
      <c r="A182" s="130"/>
      <c r="B182" s="129"/>
      <c r="C182" s="119"/>
      <c r="D182" s="120"/>
      <c r="E182" s="121"/>
      <c r="F182" s="122">
        <v>1.0</v>
      </c>
      <c r="G182" s="123" t="str">
        <f t="array" ref="G182">IFERROR(INDEX(Bang_gia!$E$2:$E$1209,MATCH(D182&amp;" | "&amp;E182,Bang_gia!$A$2:$A$1209,0)),"")</f>
        <v/>
      </c>
      <c r="H182" s="123" t="str">
        <f t="shared" si="1"/>
        <v/>
      </c>
      <c r="I182" s="124" t="str">
        <f t="shared" si="2"/>
        <v/>
      </c>
      <c r="J182" s="124" t="str">
        <f t="shared" si="3"/>
        <v/>
      </c>
      <c r="K182" s="113"/>
      <c r="L182" s="113"/>
      <c r="M182" s="113"/>
      <c r="N182" s="113"/>
      <c r="O182" s="113"/>
      <c r="P182" s="113"/>
      <c r="Q182" s="113"/>
      <c r="R182" s="113"/>
      <c r="S182" s="113"/>
      <c r="T182" s="113"/>
      <c r="U182" s="113"/>
      <c r="V182" s="113"/>
      <c r="W182" s="113"/>
      <c r="X182" s="113"/>
      <c r="Y182" s="113"/>
      <c r="Z182" s="113"/>
    </row>
    <row r="183" ht="15.75" customHeight="1">
      <c r="A183" s="130"/>
      <c r="B183" s="129"/>
      <c r="C183" s="119"/>
      <c r="D183" s="120"/>
      <c r="E183" s="121"/>
      <c r="F183" s="122">
        <v>1.0</v>
      </c>
      <c r="G183" s="123" t="str">
        <f t="array" ref="G183">IFERROR(INDEX(Bang_gia!$E$2:$E$1209,MATCH(D183&amp;" | "&amp;E183,Bang_gia!$A$2:$A$1209,0)),"")</f>
        <v/>
      </c>
      <c r="H183" s="123" t="str">
        <f t="shared" si="1"/>
        <v/>
      </c>
      <c r="I183" s="124" t="str">
        <f t="shared" si="2"/>
        <v/>
      </c>
      <c r="J183" s="124" t="str">
        <f t="shared" si="3"/>
        <v/>
      </c>
      <c r="K183" s="113"/>
      <c r="L183" s="113"/>
      <c r="M183" s="113"/>
      <c r="N183" s="113"/>
      <c r="O183" s="113"/>
      <c r="P183" s="113"/>
      <c r="Q183" s="113"/>
      <c r="R183" s="113"/>
      <c r="S183" s="113"/>
      <c r="T183" s="113"/>
      <c r="U183" s="113"/>
      <c r="V183" s="113"/>
      <c r="W183" s="113"/>
      <c r="X183" s="113"/>
      <c r="Y183" s="113"/>
      <c r="Z183" s="113"/>
    </row>
    <row r="184" ht="15.75" customHeight="1">
      <c r="A184" s="130"/>
      <c r="B184" s="129"/>
      <c r="C184" s="119"/>
      <c r="D184" s="120"/>
      <c r="E184" s="121"/>
      <c r="F184" s="122">
        <v>1.0</v>
      </c>
      <c r="G184" s="123" t="str">
        <f t="array" ref="G184">IFERROR(INDEX(Bang_gia!$E$2:$E$1209,MATCH(D184&amp;" | "&amp;E184,Bang_gia!$A$2:$A$1209,0)),"")</f>
        <v/>
      </c>
      <c r="H184" s="123" t="str">
        <f t="shared" si="1"/>
        <v/>
      </c>
      <c r="I184" s="124" t="str">
        <f t="shared" si="2"/>
        <v/>
      </c>
      <c r="J184" s="124" t="str">
        <f t="shared" si="3"/>
        <v/>
      </c>
      <c r="K184" s="113"/>
      <c r="L184" s="113"/>
      <c r="M184" s="113"/>
      <c r="N184" s="113"/>
      <c r="O184" s="113"/>
      <c r="P184" s="113"/>
      <c r="Q184" s="113"/>
      <c r="R184" s="113"/>
      <c r="S184" s="113"/>
      <c r="T184" s="113"/>
      <c r="U184" s="113"/>
      <c r="V184" s="113"/>
      <c r="W184" s="113"/>
      <c r="X184" s="113"/>
      <c r="Y184" s="113"/>
      <c r="Z184" s="113"/>
    </row>
    <row r="185" ht="15.75" customHeight="1">
      <c r="A185" s="130"/>
      <c r="B185" s="129"/>
      <c r="C185" s="119"/>
      <c r="D185" s="120"/>
      <c r="E185" s="121"/>
      <c r="F185" s="122">
        <v>1.0</v>
      </c>
      <c r="G185" s="123" t="str">
        <f t="array" ref="G185">IFERROR(INDEX(Bang_gia!$E$2:$E$1209,MATCH(D185&amp;" | "&amp;E185,Bang_gia!$A$2:$A$1209,0)),"")</f>
        <v/>
      </c>
      <c r="H185" s="123" t="str">
        <f t="shared" si="1"/>
        <v/>
      </c>
      <c r="I185" s="124" t="str">
        <f t="shared" si="2"/>
        <v/>
      </c>
      <c r="J185" s="124" t="str">
        <f t="shared" si="3"/>
        <v/>
      </c>
      <c r="K185" s="113"/>
      <c r="L185" s="113"/>
      <c r="M185" s="113"/>
      <c r="N185" s="113"/>
      <c r="O185" s="113"/>
      <c r="P185" s="113"/>
      <c r="Q185" s="113"/>
      <c r="R185" s="113"/>
      <c r="S185" s="113"/>
      <c r="T185" s="113"/>
      <c r="U185" s="113"/>
      <c r="V185" s="113"/>
      <c r="W185" s="113"/>
      <c r="X185" s="113"/>
      <c r="Y185" s="113"/>
      <c r="Z185" s="113"/>
    </row>
    <row r="186" ht="15.75" customHeight="1">
      <c r="A186" s="130"/>
      <c r="B186" s="129"/>
      <c r="C186" s="119"/>
      <c r="D186" s="120"/>
      <c r="E186" s="121"/>
      <c r="F186" s="122">
        <v>1.0</v>
      </c>
      <c r="G186" s="123" t="str">
        <f t="array" ref="G186">IFERROR(INDEX(Bang_gia!$E$2:$E$1209,MATCH(D186&amp;" | "&amp;E186,Bang_gia!$A$2:$A$1209,0)),"")</f>
        <v/>
      </c>
      <c r="H186" s="123" t="str">
        <f t="shared" si="1"/>
        <v/>
      </c>
      <c r="I186" s="124" t="str">
        <f t="shared" si="2"/>
        <v/>
      </c>
      <c r="J186" s="124" t="str">
        <f t="shared" si="3"/>
        <v/>
      </c>
      <c r="K186" s="113"/>
      <c r="L186" s="113"/>
      <c r="M186" s="113"/>
      <c r="N186" s="113"/>
      <c r="O186" s="113"/>
      <c r="P186" s="113"/>
      <c r="Q186" s="113"/>
      <c r="R186" s="113"/>
      <c r="S186" s="113"/>
      <c r="T186" s="113"/>
      <c r="U186" s="113"/>
      <c r="V186" s="113"/>
      <c r="W186" s="113"/>
      <c r="X186" s="113"/>
      <c r="Y186" s="113"/>
      <c r="Z186" s="113"/>
    </row>
    <row r="187" ht="15.75" customHeight="1">
      <c r="A187" s="130"/>
      <c r="B187" s="129"/>
      <c r="C187" s="119"/>
      <c r="D187" s="120"/>
      <c r="E187" s="121"/>
      <c r="F187" s="122">
        <v>1.0</v>
      </c>
      <c r="G187" s="123" t="str">
        <f t="array" ref="G187">IFERROR(INDEX(Bang_gia!$E$2:$E$1209,MATCH(D187&amp;" | "&amp;E187,Bang_gia!$A$2:$A$1209,0)),"")</f>
        <v/>
      </c>
      <c r="H187" s="123" t="str">
        <f t="shared" si="1"/>
        <v/>
      </c>
      <c r="I187" s="124" t="str">
        <f t="shared" si="2"/>
        <v/>
      </c>
      <c r="J187" s="124" t="str">
        <f t="shared" si="3"/>
        <v/>
      </c>
      <c r="K187" s="113"/>
      <c r="L187" s="113"/>
      <c r="M187" s="113"/>
      <c r="N187" s="113"/>
      <c r="O187" s="113"/>
      <c r="P187" s="113"/>
      <c r="Q187" s="113"/>
      <c r="R187" s="113"/>
      <c r="S187" s="113"/>
      <c r="T187" s="113"/>
      <c r="U187" s="113"/>
      <c r="V187" s="113"/>
      <c r="W187" s="113"/>
      <c r="X187" s="113"/>
      <c r="Y187" s="113"/>
      <c r="Z187" s="113"/>
    </row>
    <row r="188" ht="15.75" customHeight="1">
      <c r="A188" s="130"/>
      <c r="B188" s="129"/>
      <c r="C188" s="119"/>
      <c r="D188" s="120"/>
      <c r="E188" s="121"/>
      <c r="F188" s="122">
        <v>1.0</v>
      </c>
      <c r="G188" s="123" t="str">
        <f t="array" ref="G188">IFERROR(INDEX(Bang_gia!$E$2:$E$1209,MATCH(D188&amp;" | "&amp;E188,Bang_gia!$A$2:$A$1209,0)),"")</f>
        <v/>
      </c>
      <c r="H188" s="123" t="str">
        <f t="shared" si="1"/>
        <v/>
      </c>
      <c r="I188" s="124" t="str">
        <f t="shared" si="2"/>
        <v/>
      </c>
      <c r="J188" s="124" t="str">
        <f t="shared" si="3"/>
        <v/>
      </c>
      <c r="K188" s="113"/>
      <c r="L188" s="113"/>
      <c r="M188" s="113"/>
      <c r="N188" s="113"/>
      <c r="O188" s="113"/>
      <c r="P188" s="113"/>
      <c r="Q188" s="113"/>
      <c r="R188" s="113"/>
      <c r="S188" s="113"/>
      <c r="T188" s="113"/>
      <c r="U188" s="113"/>
      <c r="V188" s="113"/>
      <c r="W188" s="113"/>
      <c r="X188" s="113"/>
      <c r="Y188" s="113"/>
      <c r="Z188" s="113"/>
    </row>
    <row r="189" ht="15.75" customHeight="1">
      <c r="A189" s="130"/>
      <c r="B189" s="129"/>
      <c r="C189" s="119"/>
      <c r="D189" s="120"/>
      <c r="E189" s="121"/>
      <c r="F189" s="122">
        <v>1.0</v>
      </c>
      <c r="G189" s="123" t="str">
        <f t="array" ref="G189">IFERROR(INDEX(Bang_gia!$E$2:$E$1209,MATCH(D189&amp;" | "&amp;E189,Bang_gia!$A$2:$A$1209,0)),"")</f>
        <v/>
      </c>
      <c r="H189" s="123" t="str">
        <f t="shared" si="1"/>
        <v/>
      </c>
      <c r="I189" s="124" t="str">
        <f t="shared" si="2"/>
        <v/>
      </c>
      <c r="J189" s="124" t="str">
        <f t="shared" si="3"/>
        <v/>
      </c>
      <c r="K189" s="113"/>
      <c r="L189" s="113"/>
      <c r="M189" s="113"/>
      <c r="N189" s="113"/>
      <c r="O189" s="113"/>
      <c r="P189" s="113"/>
      <c r="Q189" s="113"/>
      <c r="R189" s="113"/>
      <c r="S189" s="113"/>
      <c r="T189" s="113"/>
      <c r="U189" s="113"/>
      <c r="V189" s="113"/>
      <c r="W189" s="113"/>
      <c r="X189" s="113"/>
      <c r="Y189" s="113"/>
      <c r="Z189" s="113"/>
    </row>
    <row r="190" ht="15.75" customHeight="1">
      <c r="A190" s="130"/>
      <c r="B190" s="129"/>
      <c r="C190" s="119"/>
      <c r="D190" s="120"/>
      <c r="E190" s="121"/>
      <c r="F190" s="122">
        <v>1.0</v>
      </c>
      <c r="G190" s="123" t="str">
        <f t="array" ref="G190">IFERROR(INDEX(Bang_gia!$E$2:$E$1209,MATCH(D190&amp;" | "&amp;E190,Bang_gia!$A$2:$A$1209,0)),"")</f>
        <v/>
      </c>
      <c r="H190" s="123" t="str">
        <f t="shared" si="1"/>
        <v/>
      </c>
      <c r="I190" s="124" t="str">
        <f t="shared" si="2"/>
        <v/>
      </c>
      <c r="J190" s="124" t="str">
        <f t="shared" si="3"/>
        <v/>
      </c>
      <c r="K190" s="113"/>
      <c r="L190" s="113"/>
      <c r="M190" s="113"/>
      <c r="N190" s="113"/>
      <c r="O190" s="113"/>
      <c r="P190" s="113"/>
      <c r="Q190" s="113"/>
      <c r="R190" s="113"/>
      <c r="S190" s="113"/>
      <c r="T190" s="113"/>
      <c r="U190" s="113"/>
      <c r="V190" s="113"/>
      <c r="W190" s="113"/>
      <c r="X190" s="113"/>
      <c r="Y190" s="113"/>
      <c r="Z190" s="113"/>
    </row>
    <row r="191" ht="15.75" customHeight="1">
      <c r="A191" s="130"/>
      <c r="B191" s="129"/>
      <c r="C191" s="119"/>
      <c r="D191" s="120"/>
      <c r="E191" s="121"/>
      <c r="F191" s="122">
        <v>1.0</v>
      </c>
      <c r="G191" s="123" t="str">
        <f t="array" ref="G191">IFERROR(INDEX(Bang_gia!$E$2:$E$1209,MATCH(D191&amp;" | "&amp;E191,Bang_gia!$A$2:$A$1209,0)),"")</f>
        <v/>
      </c>
      <c r="H191" s="123" t="str">
        <f t="shared" si="1"/>
        <v/>
      </c>
      <c r="I191" s="124" t="str">
        <f t="shared" si="2"/>
        <v/>
      </c>
      <c r="J191" s="124" t="str">
        <f t="shared" si="3"/>
        <v/>
      </c>
      <c r="K191" s="113"/>
      <c r="L191" s="113"/>
      <c r="M191" s="113"/>
      <c r="N191" s="113"/>
      <c r="O191" s="113"/>
      <c r="P191" s="113"/>
      <c r="Q191" s="113"/>
      <c r="R191" s="113"/>
      <c r="S191" s="113"/>
      <c r="T191" s="113"/>
      <c r="U191" s="113"/>
      <c r="V191" s="113"/>
      <c r="W191" s="113"/>
      <c r="X191" s="113"/>
      <c r="Y191" s="113"/>
      <c r="Z191" s="113"/>
    </row>
    <row r="192" ht="15.75" customHeight="1">
      <c r="A192" s="130"/>
      <c r="B192" s="129"/>
      <c r="C192" s="119"/>
      <c r="D192" s="120"/>
      <c r="E192" s="121"/>
      <c r="F192" s="122">
        <v>1.0</v>
      </c>
      <c r="G192" s="123" t="str">
        <f t="array" ref="G192">IFERROR(INDEX(Bang_gia!$E$2:$E$1209,MATCH(D192&amp;" | "&amp;E192,Bang_gia!$A$2:$A$1209,0)),"")</f>
        <v/>
      </c>
      <c r="H192" s="123" t="str">
        <f t="shared" si="1"/>
        <v/>
      </c>
      <c r="I192" s="124" t="str">
        <f t="shared" si="2"/>
        <v/>
      </c>
      <c r="J192" s="124" t="str">
        <f t="shared" si="3"/>
        <v/>
      </c>
      <c r="K192" s="113"/>
      <c r="L192" s="113"/>
      <c r="M192" s="113"/>
      <c r="N192" s="113"/>
      <c r="O192" s="113"/>
      <c r="P192" s="113"/>
      <c r="Q192" s="113"/>
      <c r="R192" s="113"/>
      <c r="S192" s="113"/>
      <c r="T192" s="113"/>
      <c r="U192" s="113"/>
      <c r="V192" s="113"/>
      <c r="W192" s="113"/>
      <c r="X192" s="113"/>
      <c r="Y192" s="113"/>
      <c r="Z192" s="113"/>
    </row>
    <row r="193" ht="15.75" customHeight="1">
      <c r="A193" s="130"/>
      <c r="B193" s="129"/>
      <c r="C193" s="119"/>
      <c r="D193" s="120"/>
      <c r="E193" s="121"/>
      <c r="F193" s="122">
        <v>1.0</v>
      </c>
      <c r="G193" s="123" t="str">
        <f t="array" ref="G193">IFERROR(INDEX(Bang_gia!$E$2:$E$1209,MATCH(D193&amp;" | "&amp;E193,Bang_gia!$A$2:$A$1209,0)),"")</f>
        <v/>
      </c>
      <c r="H193" s="123" t="str">
        <f t="shared" si="1"/>
        <v/>
      </c>
      <c r="I193" s="124" t="str">
        <f t="shared" si="2"/>
        <v/>
      </c>
      <c r="J193" s="124" t="str">
        <f t="shared" si="3"/>
        <v/>
      </c>
      <c r="K193" s="113"/>
      <c r="L193" s="113"/>
      <c r="M193" s="113"/>
      <c r="N193" s="113"/>
      <c r="O193" s="113"/>
      <c r="P193" s="113"/>
      <c r="Q193" s="113"/>
      <c r="R193" s="113"/>
      <c r="S193" s="113"/>
      <c r="T193" s="113"/>
      <c r="U193" s="113"/>
      <c r="V193" s="113"/>
      <c r="W193" s="113"/>
      <c r="X193" s="113"/>
      <c r="Y193" s="113"/>
      <c r="Z193" s="113"/>
    </row>
    <row r="194" ht="15.75" customHeight="1">
      <c r="A194" s="130"/>
      <c r="B194" s="129"/>
      <c r="C194" s="119"/>
      <c r="D194" s="120"/>
      <c r="E194" s="121"/>
      <c r="F194" s="122">
        <v>1.0</v>
      </c>
      <c r="G194" s="123" t="str">
        <f t="array" ref="G194">IFERROR(INDEX(Bang_gia!$E$2:$E$1209,MATCH(D194&amp;" | "&amp;E194,Bang_gia!$A$2:$A$1209,0)),"")</f>
        <v/>
      </c>
      <c r="H194" s="123" t="str">
        <f t="shared" si="1"/>
        <v/>
      </c>
      <c r="I194" s="124" t="str">
        <f t="shared" si="2"/>
        <v/>
      </c>
      <c r="J194" s="124" t="str">
        <f t="shared" si="3"/>
        <v/>
      </c>
      <c r="K194" s="113"/>
      <c r="L194" s="113"/>
      <c r="M194" s="113"/>
      <c r="N194" s="113"/>
      <c r="O194" s="113"/>
      <c r="P194" s="113"/>
      <c r="Q194" s="113"/>
      <c r="R194" s="113"/>
      <c r="S194" s="113"/>
      <c r="T194" s="113"/>
      <c r="U194" s="113"/>
      <c r="V194" s="113"/>
      <c r="W194" s="113"/>
      <c r="X194" s="113"/>
      <c r="Y194" s="113"/>
      <c r="Z194" s="113"/>
    </row>
    <row r="195" ht="15.75" customHeight="1">
      <c r="A195" s="130"/>
      <c r="B195" s="129"/>
      <c r="C195" s="119"/>
      <c r="D195" s="120"/>
      <c r="E195" s="121"/>
      <c r="F195" s="122">
        <v>1.0</v>
      </c>
      <c r="G195" s="123" t="str">
        <f t="array" ref="G195">IFERROR(INDEX(Bang_gia!$E$2:$E$1209,MATCH(D195&amp;" | "&amp;E195,Bang_gia!$A$2:$A$1209,0)),"")</f>
        <v/>
      </c>
      <c r="H195" s="123" t="str">
        <f t="shared" si="1"/>
        <v/>
      </c>
      <c r="I195" s="124" t="str">
        <f t="shared" si="2"/>
        <v/>
      </c>
      <c r="J195" s="124" t="str">
        <f t="shared" si="3"/>
        <v/>
      </c>
      <c r="K195" s="113"/>
      <c r="L195" s="113"/>
      <c r="M195" s="113"/>
      <c r="N195" s="113"/>
      <c r="O195" s="113"/>
      <c r="P195" s="113"/>
      <c r="Q195" s="113"/>
      <c r="R195" s="113"/>
      <c r="S195" s="113"/>
      <c r="T195" s="113"/>
      <c r="U195" s="113"/>
      <c r="V195" s="113"/>
      <c r="W195" s="113"/>
      <c r="X195" s="113"/>
      <c r="Y195" s="113"/>
      <c r="Z195" s="113"/>
    </row>
    <row r="196" ht="15.75" customHeight="1">
      <c r="A196" s="130"/>
      <c r="B196" s="129"/>
      <c r="C196" s="119"/>
      <c r="D196" s="120"/>
      <c r="E196" s="121"/>
      <c r="F196" s="122">
        <v>1.0</v>
      </c>
      <c r="G196" s="123" t="str">
        <f t="array" ref="G196">IFERROR(INDEX(Bang_gia!$E$2:$E$1209,MATCH(D196&amp;" | "&amp;E196,Bang_gia!$A$2:$A$1209,0)),"")</f>
        <v/>
      </c>
      <c r="H196" s="123" t="str">
        <f t="shared" si="1"/>
        <v/>
      </c>
      <c r="I196" s="124" t="str">
        <f t="shared" si="2"/>
        <v/>
      </c>
      <c r="J196" s="124" t="str">
        <f t="shared" si="3"/>
        <v/>
      </c>
      <c r="K196" s="113"/>
      <c r="L196" s="113"/>
      <c r="M196" s="113"/>
      <c r="N196" s="113"/>
      <c r="O196" s="113"/>
      <c r="P196" s="113"/>
      <c r="Q196" s="113"/>
      <c r="R196" s="113"/>
      <c r="S196" s="113"/>
      <c r="T196" s="113"/>
      <c r="U196" s="113"/>
      <c r="V196" s="113"/>
      <c r="W196" s="113"/>
      <c r="X196" s="113"/>
      <c r="Y196" s="113"/>
      <c r="Z196" s="113"/>
    </row>
    <row r="197" ht="15.75" customHeight="1">
      <c r="A197" s="130"/>
      <c r="B197" s="129"/>
      <c r="C197" s="119"/>
      <c r="D197" s="120"/>
      <c r="E197" s="121"/>
      <c r="F197" s="122">
        <v>1.0</v>
      </c>
      <c r="G197" s="123" t="str">
        <f t="array" ref="G197">IFERROR(INDEX(Bang_gia!$E$2:$E$1209,MATCH(D197&amp;" | "&amp;E197,Bang_gia!$A$2:$A$1209,0)),"")</f>
        <v/>
      </c>
      <c r="H197" s="123" t="str">
        <f t="shared" si="1"/>
        <v/>
      </c>
      <c r="I197" s="124" t="str">
        <f t="shared" si="2"/>
        <v/>
      </c>
      <c r="J197" s="124" t="str">
        <f t="shared" si="3"/>
        <v/>
      </c>
      <c r="K197" s="113"/>
      <c r="L197" s="113"/>
      <c r="M197" s="113"/>
      <c r="N197" s="113"/>
      <c r="O197" s="113"/>
      <c r="P197" s="113"/>
      <c r="Q197" s="113"/>
      <c r="R197" s="113"/>
      <c r="S197" s="113"/>
      <c r="T197" s="113"/>
      <c r="U197" s="113"/>
      <c r="V197" s="113"/>
      <c r="W197" s="113"/>
      <c r="X197" s="113"/>
      <c r="Y197" s="113"/>
      <c r="Z197" s="113"/>
    </row>
    <row r="198" ht="15.75" customHeight="1">
      <c r="A198" s="130"/>
      <c r="B198" s="129"/>
      <c r="C198" s="119"/>
      <c r="D198" s="120"/>
      <c r="E198" s="121"/>
      <c r="F198" s="122">
        <v>1.0</v>
      </c>
      <c r="G198" s="123" t="str">
        <f t="array" ref="G198">IFERROR(INDEX(Bang_gia!$E$2:$E$1209,MATCH(D198&amp;" | "&amp;E198,Bang_gia!$A$2:$A$1209,0)),"")</f>
        <v/>
      </c>
      <c r="H198" s="123" t="str">
        <f t="shared" si="1"/>
        <v/>
      </c>
      <c r="I198" s="124" t="str">
        <f t="shared" si="2"/>
        <v/>
      </c>
      <c r="J198" s="124" t="str">
        <f t="shared" si="3"/>
        <v/>
      </c>
      <c r="K198" s="113"/>
      <c r="L198" s="113"/>
      <c r="M198" s="113"/>
      <c r="N198" s="113"/>
      <c r="O198" s="113"/>
      <c r="P198" s="113"/>
      <c r="Q198" s="113"/>
      <c r="R198" s="113"/>
      <c r="S198" s="113"/>
      <c r="T198" s="113"/>
      <c r="U198" s="113"/>
      <c r="V198" s="113"/>
      <c r="W198" s="113"/>
      <c r="X198" s="113"/>
      <c r="Y198" s="113"/>
      <c r="Z198" s="113"/>
    </row>
    <row r="199" ht="15.75" customHeight="1">
      <c r="A199" s="130"/>
      <c r="B199" s="129"/>
      <c r="C199" s="119"/>
      <c r="D199" s="120"/>
      <c r="E199" s="121"/>
      <c r="F199" s="122">
        <v>1.0</v>
      </c>
      <c r="G199" s="123" t="str">
        <f t="array" ref="G199">IFERROR(INDEX(Bang_gia!$E$2:$E$1209,MATCH(D199&amp;" | "&amp;E199,Bang_gia!$A$2:$A$1209,0)),"")</f>
        <v/>
      </c>
      <c r="H199" s="123" t="str">
        <f t="shared" si="1"/>
        <v/>
      </c>
      <c r="I199" s="124" t="str">
        <f t="shared" si="2"/>
        <v/>
      </c>
      <c r="J199" s="124" t="str">
        <f t="shared" si="3"/>
        <v/>
      </c>
      <c r="K199" s="113"/>
      <c r="L199" s="113"/>
      <c r="M199" s="113"/>
      <c r="N199" s="113"/>
      <c r="O199" s="113"/>
      <c r="P199" s="113"/>
      <c r="Q199" s="113"/>
      <c r="R199" s="113"/>
      <c r="S199" s="113"/>
      <c r="T199" s="113"/>
      <c r="U199" s="113"/>
      <c r="V199" s="113"/>
      <c r="W199" s="113"/>
      <c r="X199" s="113"/>
      <c r="Y199" s="113"/>
      <c r="Z199" s="113"/>
    </row>
    <row r="200" ht="15.75" customHeight="1">
      <c r="A200" s="130"/>
      <c r="B200" s="129"/>
      <c r="C200" s="119"/>
      <c r="D200" s="120"/>
      <c r="E200" s="121"/>
      <c r="F200" s="122">
        <v>1.0</v>
      </c>
      <c r="G200" s="123" t="str">
        <f t="array" ref="G200">IFERROR(INDEX(Bang_gia!$E$2:$E$1209,MATCH(D200&amp;" | "&amp;E200,Bang_gia!$A$2:$A$1209,0)),"")</f>
        <v/>
      </c>
      <c r="H200" s="123" t="str">
        <f t="shared" si="1"/>
        <v/>
      </c>
      <c r="I200" s="124" t="str">
        <f t="shared" si="2"/>
        <v/>
      </c>
      <c r="J200" s="124" t="str">
        <f t="shared" si="3"/>
        <v/>
      </c>
      <c r="K200" s="113"/>
      <c r="L200" s="113"/>
      <c r="M200" s="113"/>
      <c r="N200" s="113"/>
      <c r="O200" s="113"/>
      <c r="P200" s="113"/>
      <c r="Q200" s="113"/>
      <c r="R200" s="113"/>
      <c r="S200" s="113"/>
      <c r="T200" s="113"/>
      <c r="U200" s="113"/>
      <c r="V200" s="113"/>
      <c r="W200" s="113"/>
      <c r="X200" s="113"/>
      <c r="Y200" s="113"/>
      <c r="Z200" s="113"/>
    </row>
    <row r="201" ht="15.75" customHeight="1">
      <c r="A201" s="130"/>
      <c r="B201" s="129"/>
      <c r="C201" s="119"/>
      <c r="D201" s="120"/>
      <c r="E201" s="121"/>
      <c r="F201" s="122">
        <v>1.0</v>
      </c>
      <c r="G201" s="123" t="str">
        <f t="array" ref="G201">IFERROR(INDEX(Bang_gia!$E$2:$E$1209,MATCH(D201&amp;" | "&amp;E201,Bang_gia!$A$2:$A$1209,0)),"")</f>
        <v/>
      </c>
      <c r="H201" s="123" t="str">
        <f t="shared" si="1"/>
        <v/>
      </c>
      <c r="I201" s="124" t="str">
        <f t="shared" si="2"/>
        <v/>
      </c>
      <c r="J201" s="124" t="str">
        <f t="shared" si="3"/>
        <v/>
      </c>
      <c r="K201" s="113"/>
      <c r="L201" s="113"/>
      <c r="M201" s="113"/>
      <c r="N201" s="113"/>
      <c r="O201" s="113"/>
      <c r="P201" s="113"/>
      <c r="Q201" s="113"/>
      <c r="R201" s="113"/>
      <c r="S201" s="113"/>
      <c r="T201" s="113"/>
      <c r="U201" s="113"/>
      <c r="V201" s="113"/>
      <c r="W201" s="113"/>
      <c r="X201" s="113"/>
      <c r="Y201" s="113"/>
      <c r="Z201" s="113"/>
    </row>
    <row r="202" ht="15.75" customHeight="1">
      <c r="A202" s="130"/>
      <c r="B202" s="129"/>
      <c r="C202" s="119"/>
      <c r="D202" s="120"/>
      <c r="E202" s="121"/>
      <c r="F202" s="122">
        <v>1.0</v>
      </c>
      <c r="G202" s="123" t="str">
        <f t="array" ref="G202">IFERROR(INDEX(Bang_gia!$E$2:$E$1209,MATCH(D202&amp;" | "&amp;E202,Bang_gia!$A$2:$A$1209,0)),"")</f>
        <v/>
      </c>
      <c r="H202" s="123" t="str">
        <f t="shared" si="1"/>
        <v/>
      </c>
      <c r="I202" s="124" t="str">
        <f t="shared" si="2"/>
        <v/>
      </c>
      <c r="J202" s="124" t="str">
        <f t="shared" si="3"/>
        <v/>
      </c>
      <c r="K202" s="113"/>
      <c r="L202" s="113"/>
      <c r="M202" s="113"/>
      <c r="N202" s="113"/>
      <c r="O202" s="113"/>
      <c r="P202" s="113"/>
      <c r="Q202" s="113"/>
      <c r="R202" s="113"/>
      <c r="S202" s="113"/>
      <c r="T202" s="113"/>
      <c r="U202" s="113"/>
      <c r="V202" s="113"/>
      <c r="W202" s="113"/>
      <c r="X202" s="113"/>
      <c r="Y202" s="113"/>
      <c r="Z202" s="113"/>
    </row>
    <row r="203" ht="15.75" customHeight="1">
      <c r="A203" s="130"/>
      <c r="B203" s="129"/>
      <c r="C203" s="119"/>
      <c r="D203" s="120"/>
      <c r="E203" s="121"/>
      <c r="F203" s="122">
        <v>1.0</v>
      </c>
      <c r="G203" s="123" t="str">
        <f t="array" ref="G203">IFERROR(INDEX(Bang_gia!$E$2:$E$1209,MATCH(D203&amp;" | "&amp;E203,Bang_gia!$A$2:$A$1209,0)),"")</f>
        <v/>
      </c>
      <c r="H203" s="123" t="str">
        <f t="shared" si="1"/>
        <v/>
      </c>
      <c r="I203" s="124" t="str">
        <f t="shared" si="2"/>
        <v/>
      </c>
      <c r="J203" s="124" t="str">
        <f t="shared" si="3"/>
        <v/>
      </c>
      <c r="K203" s="113"/>
      <c r="L203" s="113"/>
      <c r="M203" s="113"/>
      <c r="N203" s="113"/>
      <c r="O203" s="113"/>
      <c r="P203" s="113"/>
      <c r="Q203" s="113"/>
      <c r="R203" s="113"/>
      <c r="S203" s="113"/>
      <c r="T203" s="113"/>
      <c r="U203" s="113"/>
      <c r="V203" s="113"/>
      <c r="W203" s="113"/>
      <c r="X203" s="113"/>
      <c r="Y203" s="113"/>
      <c r="Z203" s="113"/>
    </row>
    <row r="204" ht="15.75" customHeight="1">
      <c r="A204" s="130"/>
      <c r="B204" s="129"/>
      <c r="C204" s="119"/>
      <c r="D204" s="120"/>
      <c r="E204" s="121"/>
      <c r="F204" s="122">
        <v>1.0</v>
      </c>
      <c r="G204" s="123" t="str">
        <f t="array" ref="G204">IFERROR(INDEX(Bang_gia!$E$2:$E$1209,MATCH(D204&amp;" | "&amp;E204,Bang_gia!$A$2:$A$1209,0)),"")</f>
        <v/>
      </c>
      <c r="H204" s="123" t="str">
        <f t="shared" si="1"/>
        <v/>
      </c>
      <c r="I204" s="124" t="str">
        <f t="shared" si="2"/>
        <v/>
      </c>
      <c r="J204" s="124" t="str">
        <f t="shared" si="3"/>
        <v/>
      </c>
      <c r="K204" s="113"/>
      <c r="L204" s="113"/>
      <c r="M204" s="113"/>
      <c r="N204" s="113"/>
      <c r="O204" s="113"/>
      <c r="P204" s="113"/>
      <c r="Q204" s="113"/>
      <c r="R204" s="113"/>
      <c r="S204" s="113"/>
      <c r="T204" s="113"/>
      <c r="U204" s="113"/>
      <c r="V204" s="113"/>
      <c r="W204" s="113"/>
      <c r="X204" s="113"/>
      <c r="Y204" s="113"/>
      <c r="Z204" s="113"/>
    </row>
    <row r="205" ht="15.75" customHeight="1">
      <c r="A205" s="130"/>
      <c r="B205" s="129"/>
      <c r="C205" s="119"/>
      <c r="D205" s="120"/>
      <c r="E205" s="121"/>
      <c r="F205" s="122">
        <v>1.0</v>
      </c>
      <c r="G205" s="123" t="str">
        <f t="array" ref="G205">IFERROR(INDEX(Bang_gia!$E$2:$E$1209,MATCH(D205&amp;" | "&amp;E205,Bang_gia!$A$2:$A$1209,0)),"")</f>
        <v/>
      </c>
      <c r="H205" s="123" t="str">
        <f t="shared" si="1"/>
        <v/>
      </c>
      <c r="I205" s="124" t="str">
        <f t="shared" si="2"/>
        <v/>
      </c>
      <c r="J205" s="124" t="str">
        <f t="shared" si="3"/>
        <v/>
      </c>
      <c r="K205" s="113"/>
      <c r="L205" s="113"/>
      <c r="M205" s="113"/>
      <c r="N205" s="113"/>
      <c r="O205" s="113"/>
      <c r="P205" s="113"/>
      <c r="Q205" s="113"/>
      <c r="R205" s="113"/>
      <c r="S205" s="113"/>
      <c r="T205" s="113"/>
      <c r="U205" s="113"/>
      <c r="V205" s="113"/>
      <c r="W205" s="113"/>
      <c r="X205" s="113"/>
      <c r="Y205" s="113"/>
      <c r="Z205" s="113"/>
    </row>
    <row r="206" ht="15.75" customHeight="1">
      <c r="A206" s="130"/>
      <c r="B206" s="129"/>
      <c r="C206" s="119"/>
      <c r="D206" s="120"/>
      <c r="E206" s="121"/>
      <c r="F206" s="122">
        <v>1.0</v>
      </c>
      <c r="G206" s="123" t="str">
        <f t="array" ref="G206">IFERROR(INDEX(Bang_gia!$E$2:$E$1209,MATCH(D206&amp;" | "&amp;E206,Bang_gia!$A$2:$A$1209,0)),"")</f>
        <v/>
      </c>
      <c r="H206" s="123" t="str">
        <f t="shared" si="1"/>
        <v/>
      </c>
      <c r="I206" s="124" t="str">
        <f t="shared" si="2"/>
        <v/>
      </c>
      <c r="J206" s="124" t="str">
        <f t="shared" si="3"/>
        <v/>
      </c>
      <c r="K206" s="113"/>
      <c r="L206" s="113"/>
      <c r="M206" s="113"/>
      <c r="N206" s="113"/>
      <c r="O206" s="113"/>
      <c r="P206" s="113"/>
      <c r="Q206" s="113"/>
      <c r="R206" s="113"/>
      <c r="S206" s="113"/>
      <c r="T206" s="113"/>
      <c r="U206" s="113"/>
      <c r="V206" s="113"/>
      <c r="W206" s="113"/>
      <c r="X206" s="113"/>
      <c r="Y206" s="113"/>
      <c r="Z206" s="113"/>
    </row>
    <row r="207" ht="15.75" customHeight="1">
      <c r="A207" s="130"/>
      <c r="B207" s="129"/>
      <c r="C207" s="119"/>
      <c r="D207" s="120"/>
      <c r="E207" s="121"/>
      <c r="F207" s="122">
        <v>1.0</v>
      </c>
      <c r="G207" s="123" t="str">
        <f t="array" ref="G207">IFERROR(INDEX(Bang_gia!$E$2:$E$1209,MATCH(D207&amp;" | "&amp;E207,Bang_gia!$A$2:$A$1209,0)),"")</f>
        <v/>
      </c>
      <c r="H207" s="123" t="str">
        <f t="shared" si="1"/>
        <v/>
      </c>
      <c r="I207" s="124" t="str">
        <f t="shared" si="2"/>
        <v/>
      </c>
      <c r="J207" s="124" t="str">
        <f t="shared" si="3"/>
        <v/>
      </c>
      <c r="K207" s="113"/>
      <c r="L207" s="113"/>
      <c r="M207" s="113"/>
      <c r="N207" s="113"/>
      <c r="O207" s="113"/>
      <c r="P207" s="113"/>
      <c r="Q207" s="113"/>
      <c r="R207" s="113"/>
      <c r="S207" s="113"/>
      <c r="T207" s="113"/>
      <c r="U207" s="113"/>
      <c r="V207" s="113"/>
      <c r="W207" s="113"/>
      <c r="X207" s="113"/>
      <c r="Y207" s="113"/>
      <c r="Z207" s="113"/>
    </row>
    <row r="208" ht="15.75" customHeight="1">
      <c r="A208" s="130"/>
      <c r="B208" s="129"/>
      <c r="C208" s="119"/>
      <c r="D208" s="120"/>
      <c r="E208" s="121"/>
      <c r="F208" s="122">
        <v>1.0</v>
      </c>
      <c r="G208" s="123" t="str">
        <f t="array" ref="G208">IFERROR(INDEX(Bang_gia!$E$2:$E$1209,MATCH(D208&amp;" | "&amp;E208,Bang_gia!$A$2:$A$1209,0)),"")</f>
        <v/>
      </c>
      <c r="H208" s="123" t="str">
        <f t="shared" si="1"/>
        <v/>
      </c>
      <c r="I208" s="124" t="str">
        <f t="shared" si="2"/>
        <v/>
      </c>
      <c r="J208" s="124" t="str">
        <f t="shared" si="3"/>
        <v/>
      </c>
      <c r="K208" s="113"/>
      <c r="L208" s="113"/>
      <c r="M208" s="113"/>
      <c r="N208" s="113"/>
      <c r="O208" s="113"/>
      <c r="P208" s="113"/>
      <c r="Q208" s="113"/>
      <c r="R208" s="113"/>
      <c r="S208" s="113"/>
      <c r="T208" s="113"/>
      <c r="U208" s="113"/>
      <c r="V208" s="113"/>
      <c r="W208" s="113"/>
      <c r="X208" s="113"/>
      <c r="Y208" s="113"/>
      <c r="Z208" s="113"/>
    </row>
    <row r="209" ht="15.75" customHeight="1">
      <c r="A209" s="130"/>
      <c r="B209" s="129"/>
      <c r="C209" s="119"/>
      <c r="D209" s="120"/>
      <c r="E209" s="121"/>
      <c r="F209" s="122">
        <v>1.0</v>
      </c>
      <c r="G209" s="123" t="str">
        <f t="array" ref="G209">IFERROR(INDEX(Bang_gia!$E$2:$E$1209,MATCH(D209&amp;" | "&amp;E209,Bang_gia!$A$2:$A$1209,0)),"")</f>
        <v/>
      </c>
      <c r="H209" s="123" t="str">
        <f t="shared" si="1"/>
        <v/>
      </c>
      <c r="I209" s="124" t="str">
        <f t="shared" si="2"/>
        <v/>
      </c>
      <c r="J209" s="124" t="str">
        <f t="shared" si="3"/>
        <v/>
      </c>
      <c r="K209" s="113"/>
      <c r="L209" s="113"/>
      <c r="M209" s="113"/>
      <c r="N209" s="113"/>
      <c r="O209" s="113"/>
      <c r="P209" s="113"/>
      <c r="Q209" s="113"/>
      <c r="R209" s="113"/>
      <c r="S209" s="113"/>
      <c r="T209" s="113"/>
      <c r="U209" s="113"/>
      <c r="V209" s="113"/>
      <c r="W209" s="113"/>
      <c r="X209" s="113"/>
      <c r="Y209" s="113"/>
      <c r="Z209" s="113"/>
    </row>
    <row r="210" ht="15.75" customHeight="1">
      <c r="A210" s="130"/>
      <c r="B210" s="129"/>
      <c r="C210" s="119"/>
      <c r="D210" s="120"/>
      <c r="E210" s="121"/>
      <c r="F210" s="122">
        <v>1.0</v>
      </c>
      <c r="G210" s="123" t="str">
        <f t="array" ref="G210">IFERROR(INDEX(Bang_gia!$E$2:$E$1209,MATCH(D210&amp;" | "&amp;E210,Bang_gia!$A$2:$A$1209,0)),"")</f>
        <v/>
      </c>
      <c r="H210" s="123" t="str">
        <f t="shared" si="1"/>
        <v/>
      </c>
      <c r="I210" s="124" t="str">
        <f t="shared" si="2"/>
        <v/>
      </c>
      <c r="J210" s="124" t="str">
        <f t="shared" si="3"/>
        <v/>
      </c>
      <c r="K210" s="113"/>
      <c r="L210" s="113"/>
      <c r="M210" s="113"/>
      <c r="N210" s="113"/>
      <c r="O210" s="113"/>
      <c r="P210" s="113"/>
      <c r="Q210" s="113"/>
      <c r="R210" s="113"/>
      <c r="S210" s="113"/>
      <c r="T210" s="113"/>
      <c r="U210" s="113"/>
      <c r="V210" s="113"/>
      <c r="W210" s="113"/>
      <c r="X210" s="113"/>
      <c r="Y210" s="113"/>
      <c r="Z210" s="113"/>
    </row>
    <row r="211" ht="15.75" customHeight="1">
      <c r="A211" s="130"/>
      <c r="B211" s="129"/>
      <c r="C211" s="119"/>
      <c r="D211" s="120"/>
      <c r="E211" s="121"/>
      <c r="F211" s="122">
        <v>1.0</v>
      </c>
      <c r="G211" s="123" t="str">
        <f t="array" ref="G211">IFERROR(INDEX(Bang_gia!$E$2:$E$1209,MATCH(D211&amp;" | "&amp;E211,Bang_gia!$A$2:$A$1209,0)),"")</f>
        <v/>
      </c>
      <c r="H211" s="123" t="str">
        <f t="shared" si="1"/>
        <v/>
      </c>
      <c r="I211" s="124" t="str">
        <f t="shared" si="2"/>
        <v/>
      </c>
      <c r="J211" s="124" t="str">
        <f t="shared" si="3"/>
        <v/>
      </c>
      <c r="K211" s="113"/>
      <c r="L211" s="113"/>
      <c r="M211" s="113"/>
      <c r="N211" s="113"/>
      <c r="O211" s="113"/>
      <c r="P211" s="113"/>
      <c r="Q211" s="113"/>
      <c r="R211" s="113"/>
      <c r="S211" s="113"/>
      <c r="T211" s="113"/>
      <c r="U211" s="113"/>
      <c r="V211" s="113"/>
      <c r="W211" s="113"/>
      <c r="X211" s="113"/>
      <c r="Y211" s="113"/>
      <c r="Z211" s="113"/>
    </row>
    <row r="212" ht="15.75" customHeight="1">
      <c r="A212" s="130"/>
      <c r="B212" s="129"/>
      <c r="C212" s="119"/>
      <c r="D212" s="120"/>
      <c r="E212" s="121"/>
      <c r="F212" s="122">
        <v>1.0</v>
      </c>
      <c r="G212" s="123" t="str">
        <f t="array" ref="G212">IFERROR(INDEX(Bang_gia!$E$2:$E$1209,MATCH(D212&amp;" | "&amp;E212,Bang_gia!$A$2:$A$1209,0)),"")</f>
        <v/>
      </c>
      <c r="H212" s="123" t="str">
        <f t="shared" si="1"/>
        <v/>
      </c>
      <c r="I212" s="124" t="str">
        <f t="shared" si="2"/>
        <v/>
      </c>
      <c r="J212" s="124" t="str">
        <f t="shared" si="3"/>
        <v/>
      </c>
      <c r="K212" s="113"/>
      <c r="L212" s="113"/>
      <c r="M212" s="113"/>
      <c r="N212" s="113"/>
      <c r="O212" s="113"/>
      <c r="P212" s="113"/>
      <c r="Q212" s="113"/>
      <c r="R212" s="113"/>
      <c r="S212" s="113"/>
      <c r="T212" s="113"/>
      <c r="U212" s="113"/>
      <c r="V212" s="113"/>
      <c r="W212" s="113"/>
      <c r="X212" s="113"/>
      <c r="Y212" s="113"/>
      <c r="Z212" s="113"/>
    </row>
    <row r="213" ht="15.75" customHeight="1">
      <c r="A213" s="130"/>
      <c r="B213" s="129"/>
      <c r="C213" s="119"/>
      <c r="D213" s="120"/>
      <c r="E213" s="121"/>
      <c r="F213" s="122">
        <v>1.0</v>
      </c>
      <c r="G213" s="123" t="str">
        <f t="array" ref="G213">IFERROR(INDEX(Bang_gia!$E$2:$E$1209,MATCH(D213&amp;" | "&amp;E213,Bang_gia!$A$2:$A$1209,0)),"")</f>
        <v/>
      </c>
      <c r="H213" s="123" t="str">
        <f t="shared" si="1"/>
        <v/>
      </c>
      <c r="I213" s="124" t="str">
        <f t="shared" si="2"/>
        <v/>
      </c>
      <c r="J213" s="124" t="str">
        <f t="shared" si="3"/>
        <v/>
      </c>
      <c r="K213" s="113"/>
      <c r="L213" s="113"/>
      <c r="M213" s="113"/>
      <c r="N213" s="113"/>
      <c r="O213" s="113"/>
      <c r="P213" s="113"/>
      <c r="Q213" s="113"/>
      <c r="R213" s="113"/>
      <c r="S213" s="113"/>
      <c r="T213" s="113"/>
      <c r="U213" s="113"/>
      <c r="V213" s="113"/>
      <c r="W213" s="113"/>
      <c r="X213" s="113"/>
      <c r="Y213" s="113"/>
      <c r="Z213" s="113"/>
    </row>
    <row r="214" ht="15.75" customHeight="1">
      <c r="A214" s="130"/>
      <c r="B214" s="129"/>
      <c r="C214" s="119"/>
      <c r="D214" s="120"/>
      <c r="E214" s="121"/>
      <c r="F214" s="122">
        <v>1.0</v>
      </c>
      <c r="G214" s="123" t="str">
        <f t="array" ref="G214">IFERROR(INDEX(Bang_gia!$E$2:$E$1209,MATCH(D214&amp;" | "&amp;E214,Bang_gia!$A$2:$A$1209,0)),"")</f>
        <v/>
      </c>
      <c r="H214" s="123" t="str">
        <f t="shared" si="1"/>
        <v/>
      </c>
      <c r="I214" s="124" t="str">
        <f t="shared" si="2"/>
        <v/>
      </c>
      <c r="J214" s="124" t="str">
        <f t="shared" si="3"/>
        <v/>
      </c>
      <c r="K214" s="113"/>
      <c r="L214" s="113"/>
      <c r="M214" s="113"/>
      <c r="N214" s="113"/>
      <c r="O214" s="113"/>
      <c r="P214" s="113"/>
      <c r="Q214" s="113"/>
      <c r="R214" s="113"/>
      <c r="S214" s="113"/>
      <c r="T214" s="113"/>
      <c r="U214" s="113"/>
      <c r="V214" s="113"/>
      <c r="W214" s="113"/>
      <c r="X214" s="113"/>
      <c r="Y214" s="113"/>
      <c r="Z214" s="113"/>
    </row>
    <row r="215" ht="15.75" customHeight="1">
      <c r="A215" s="130"/>
      <c r="B215" s="129"/>
      <c r="C215" s="119"/>
      <c r="D215" s="120"/>
      <c r="E215" s="121"/>
      <c r="F215" s="122">
        <v>1.0</v>
      </c>
      <c r="G215" s="123" t="str">
        <f t="array" ref="G215">IFERROR(INDEX(Bang_gia!$E$2:$E$1209,MATCH(D215&amp;" | "&amp;E215,Bang_gia!$A$2:$A$1209,0)),"")</f>
        <v/>
      </c>
      <c r="H215" s="123" t="str">
        <f t="shared" si="1"/>
        <v/>
      </c>
      <c r="I215" s="124" t="str">
        <f t="shared" si="2"/>
        <v/>
      </c>
      <c r="J215" s="124" t="str">
        <f t="shared" si="3"/>
        <v/>
      </c>
      <c r="K215" s="113"/>
      <c r="L215" s="113"/>
      <c r="M215" s="113"/>
      <c r="N215" s="113"/>
      <c r="O215" s="113"/>
      <c r="P215" s="113"/>
      <c r="Q215" s="113"/>
      <c r="R215" s="113"/>
      <c r="S215" s="113"/>
      <c r="T215" s="113"/>
      <c r="U215" s="113"/>
      <c r="V215" s="113"/>
      <c r="W215" s="113"/>
      <c r="X215" s="113"/>
      <c r="Y215" s="113"/>
      <c r="Z215" s="113"/>
    </row>
    <row r="216" ht="15.75" customHeight="1">
      <c r="A216" s="130"/>
      <c r="B216" s="129"/>
      <c r="C216" s="119"/>
      <c r="D216" s="120"/>
      <c r="E216" s="121"/>
      <c r="F216" s="122">
        <v>1.0</v>
      </c>
      <c r="G216" s="123" t="str">
        <f t="array" ref="G216">IFERROR(INDEX(Bang_gia!$E$2:$E$1209,MATCH(D216&amp;" | "&amp;E216,Bang_gia!$A$2:$A$1209,0)),"")</f>
        <v/>
      </c>
      <c r="H216" s="123" t="str">
        <f t="shared" si="1"/>
        <v/>
      </c>
      <c r="I216" s="124" t="str">
        <f t="shared" si="2"/>
        <v/>
      </c>
      <c r="J216" s="124" t="str">
        <f t="shared" si="3"/>
        <v/>
      </c>
      <c r="K216" s="113"/>
      <c r="L216" s="113"/>
      <c r="M216" s="113"/>
      <c r="N216" s="113"/>
      <c r="O216" s="113"/>
      <c r="P216" s="113"/>
      <c r="Q216" s="113"/>
      <c r="R216" s="113"/>
      <c r="S216" s="113"/>
      <c r="T216" s="113"/>
      <c r="U216" s="113"/>
      <c r="V216" s="113"/>
      <c r="W216" s="113"/>
      <c r="X216" s="113"/>
      <c r="Y216" s="113"/>
      <c r="Z216" s="113"/>
    </row>
    <row r="217" ht="15.75" customHeight="1">
      <c r="A217" s="130"/>
      <c r="B217" s="129"/>
      <c r="C217" s="119"/>
      <c r="D217" s="120"/>
      <c r="E217" s="121"/>
      <c r="F217" s="122">
        <v>1.0</v>
      </c>
      <c r="G217" s="123" t="str">
        <f t="array" ref="G217">IFERROR(INDEX(Bang_gia!$E$2:$E$1209,MATCH(D217&amp;" | "&amp;E217,Bang_gia!$A$2:$A$1209,0)),"")</f>
        <v/>
      </c>
      <c r="H217" s="123" t="str">
        <f t="shared" si="1"/>
        <v/>
      </c>
      <c r="I217" s="124" t="str">
        <f t="shared" si="2"/>
        <v/>
      </c>
      <c r="J217" s="124" t="str">
        <f t="shared" si="3"/>
        <v/>
      </c>
      <c r="K217" s="113"/>
      <c r="L217" s="113"/>
      <c r="M217" s="113"/>
      <c r="N217" s="113"/>
      <c r="O217" s="113"/>
      <c r="P217" s="113"/>
      <c r="Q217" s="113"/>
      <c r="R217" s="113"/>
      <c r="S217" s="113"/>
      <c r="T217" s="113"/>
      <c r="U217" s="113"/>
      <c r="V217" s="113"/>
      <c r="W217" s="113"/>
      <c r="X217" s="113"/>
      <c r="Y217" s="113"/>
      <c r="Z217" s="113"/>
    </row>
    <row r="218" ht="15.75" customHeight="1">
      <c r="A218" s="130"/>
      <c r="B218" s="129"/>
      <c r="C218" s="119"/>
      <c r="D218" s="120"/>
      <c r="E218" s="121"/>
      <c r="F218" s="122">
        <v>1.0</v>
      </c>
      <c r="G218" s="123" t="str">
        <f t="array" ref="G218">IFERROR(INDEX(Bang_gia!$E$2:$E$1209,MATCH(D218&amp;" | "&amp;E218,Bang_gia!$A$2:$A$1209,0)),"")</f>
        <v/>
      </c>
      <c r="H218" s="123" t="str">
        <f t="shared" si="1"/>
        <v/>
      </c>
      <c r="I218" s="124" t="str">
        <f t="shared" si="2"/>
        <v/>
      </c>
      <c r="J218" s="124" t="str">
        <f t="shared" si="3"/>
        <v/>
      </c>
      <c r="K218" s="113"/>
      <c r="L218" s="113"/>
      <c r="M218" s="113"/>
      <c r="N218" s="113"/>
      <c r="O218" s="113"/>
      <c r="P218" s="113"/>
      <c r="Q218" s="113"/>
      <c r="R218" s="113"/>
      <c r="S218" s="113"/>
      <c r="T218" s="113"/>
      <c r="U218" s="113"/>
      <c r="V218" s="113"/>
      <c r="W218" s="113"/>
      <c r="X218" s="113"/>
      <c r="Y218" s="113"/>
      <c r="Z218" s="113"/>
    </row>
    <row r="219" ht="15.75" customHeight="1">
      <c r="A219" s="130"/>
      <c r="B219" s="129"/>
      <c r="C219" s="119"/>
      <c r="D219" s="120"/>
      <c r="E219" s="121"/>
      <c r="F219" s="122">
        <v>1.0</v>
      </c>
      <c r="G219" s="123" t="str">
        <f t="array" ref="G219">IFERROR(INDEX(Bang_gia!$E$2:$E$1209,MATCH(D219&amp;" | "&amp;E219,Bang_gia!$A$2:$A$1209,0)),"")</f>
        <v/>
      </c>
      <c r="H219" s="123" t="str">
        <f t="shared" si="1"/>
        <v/>
      </c>
      <c r="I219" s="124" t="str">
        <f t="shared" si="2"/>
        <v/>
      </c>
      <c r="J219" s="124" t="str">
        <f t="shared" si="3"/>
        <v/>
      </c>
      <c r="K219" s="113"/>
      <c r="L219" s="113"/>
      <c r="M219" s="113"/>
      <c r="N219" s="113"/>
      <c r="O219" s="113"/>
      <c r="P219" s="113"/>
      <c r="Q219" s="113"/>
      <c r="R219" s="113"/>
      <c r="S219" s="113"/>
      <c r="T219" s="113"/>
      <c r="U219" s="113"/>
      <c r="V219" s="113"/>
      <c r="W219" s="113"/>
      <c r="X219" s="113"/>
      <c r="Y219" s="113"/>
      <c r="Z219" s="113"/>
    </row>
    <row r="220" ht="15.75" customHeight="1">
      <c r="A220" s="130"/>
      <c r="B220" s="129"/>
      <c r="C220" s="119"/>
      <c r="D220" s="120"/>
      <c r="E220" s="121"/>
      <c r="F220" s="122">
        <v>1.0</v>
      </c>
      <c r="G220" s="123" t="str">
        <f t="array" ref="G220">IFERROR(INDEX(Bang_gia!$E$2:$E$1209,MATCH(D220&amp;" | "&amp;E220,Bang_gia!$A$2:$A$1209,0)),"")</f>
        <v/>
      </c>
      <c r="H220" s="123" t="str">
        <f t="shared" si="1"/>
        <v/>
      </c>
      <c r="I220" s="124" t="str">
        <f t="shared" si="2"/>
        <v/>
      </c>
      <c r="J220" s="124" t="str">
        <f t="shared" si="3"/>
        <v/>
      </c>
      <c r="K220" s="113"/>
      <c r="L220" s="113"/>
      <c r="M220" s="113"/>
      <c r="N220" s="113"/>
      <c r="O220" s="113"/>
      <c r="P220" s="113"/>
      <c r="Q220" s="113"/>
      <c r="R220" s="113"/>
      <c r="S220" s="113"/>
      <c r="T220" s="113"/>
      <c r="U220" s="113"/>
      <c r="V220" s="113"/>
      <c r="W220" s="113"/>
      <c r="X220" s="113"/>
      <c r="Y220" s="113"/>
      <c r="Z220" s="113"/>
    </row>
    <row r="221" ht="15.75" customHeight="1">
      <c r="A221" s="130"/>
      <c r="B221" s="129"/>
      <c r="C221" s="119"/>
      <c r="D221" s="120"/>
      <c r="E221" s="121"/>
      <c r="F221" s="122">
        <v>1.0</v>
      </c>
      <c r="G221" s="123" t="str">
        <f t="array" ref="G221">IFERROR(INDEX(Bang_gia!$E$2:$E$1209,MATCH(D221&amp;" | "&amp;E221,Bang_gia!$A$2:$A$1209,0)),"")</f>
        <v/>
      </c>
      <c r="H221" s="123" t="str">
        <f t="shared" si="1"/>
        <v/>
      </c>
      <c r="I221" s="124" t="str">
        <f t="shared" si="2"/>
        <v/>
      </c>
      <c r="J221" s="124" t="str">
        <f t="shared" si="3"/>
        <v/>
      </c>
      <c r="K221" s="113"/>
      <c r="L221" s="113"/>
      <c r="M221" s="113"/>
      <c r="N221" s="113"/>
      <c r="O221" s="113"/>
      <c r="P221" s="113"/>
      <c r="Q221" s="113"/>
      <c r="R221" s="113"/>
      <c r="S221" s="113"/>
      <c r="T221" s="113"/>
      <c r="U221" s="113"/>
      <c r="V221" s="113"/>
      <c r="W221" s="113"/>
      <c r="X221" s="113"/>
      <c r="Y221" s="113"/>
      <c r="Z221" s="113"/>
    </row>
    <row r="222" ht="15.75" customHeight="1">
      <c r="A222" s="130"/>
      <c r="B222" s="129"/>
      <c r="C222" s="119"/>
      <c r="D222" s="120"/>
      <c r="E222" s="121"/>
      <c r="F222" s="122">
        <v>1.0</v>
      </c>
      <c r="G222" s="123" t="str">
        <f t="array" ref="G222">IFERROR(INDEX(Bang_gia!$E$2:$E$1209,MATCH(D222&amp;" | "&amp;E222,Bang_gia!$A$2:$A$1209,0)),"")</f>
        <v/>
      </c>
      <c r="H222" s="123" t="str">
        <f t="shared" si="1"/>
        <v/>
      </c>
      <c r="I222" s="124" t="str">
        <f t="shared" si="2"/>
        <v/>
      </c>
      <c r="J222" s="124" t="str">
        <f t="shared" si="3"/>
        <v/>
      </c>
      <c r="K222" s="113"/>
      <c r="L222" s="113"/>
      <c r="M222" s="113"/>
      <c r="N222" s="113"/>
      <c r="O222" s="113"/>
      <c r="P222" s="113"/>
      <c r="Q222" s="113"/>
      <c r="R222" s="113"/>
      <c r="S222" s="113"/>
      <c r="T222" s="113"/>
      <c r="U222" s="113"/>
      <c r="V222" s="113"/>
      <c r="W222" s="113"/>
      <c r="X222" s="113"/>
      <c r="Y222" s="113"/>
      <c r="Z222" s="113"/>
    </row>
    <row r="223" ht="15.75" customHeight="1">
      <c r="A223" s="130"/>
      <c r="B223" s="129"/>
      <c r="C223" s="119"/>
      <c r="D223" s="120"/>
      <c r="E223" s="121"/>
      <c r="F223" s="122">
        <v>1.0</v>
      </c>
      <c r="G223" s="123" t="str">
        <f t="array" ref="G223">IFERROR(INDEX(Bang_gia!$E$2:$E$1209,MATCH(D223&amp;" | "&amp;E223,Bang_gia!$A$2:$A$1209,0)),"")</f>
        <v/>
      </c>
      <c r="H223" s="123" t="str">
        <f t="shared" si="1"/>
        <v/>
      </c>
      <c r="I223" s="124" t="str">
        <f t="shared" si="2"/>
        <v/>
      </c>
      <c r="J223" s="124" t="str">
        <f t="shared" si="3"/>
        <v/>
      </c>
      <c r="K223" s="113"/>
      <c r="L223" s="113"/>
      <c r="M223" s="113"/>
      <c r="N223" s="113"/>
      <c r="O223" s="113"/>
      <c r="P223" s="113"/>
      <c r="Q223" s="113"/>
      <c r="R223" s="113"/>
      <c r="S223" s="113"/>
      <c r="T223" s="113"/>
      <c r="U223" s="113"/>
      <c r="V223" s="113"/>
      <c r="W223" s="113"/>
      <c r="X223" s="113"/>
      <c r="Y223" s="113"/>
      <c r="Z223" s="113"/>
    </row>
    <row r="224" ht="15.75" customHeight="1">
      <c r="A224" s="130"/>
      <c r="B224" s="129"/>
      <c r="C224" s="119"/>
      <c r="D224" s="120"/>
      <c r="E224" s="121"/>
      <c r="F224" s="122">
        <v>1.0</v>
      </c>
      <c r="G224" s="123" t="str">
        <f t="array" ref="G224">IFERROR(INDEX(Bang_gia!$E$2:$E$1209,MATCH(D224&amp;" | "&amp;E224,Bang_gia!$A$2:$A$1209,0)),"")</f>
        <v/>
      </c>
      <c r="H224" s="123" t="str">
        <f t="shared" si="1"/>
        <v/>
      </c>
      <c r="I224" s="124" t="str">
        <f t="shared" si="2"/>
        <v/>
      </c>
      <c r="J224" s="124" t="str">
        <f t="shared" si="3"/>
        <v/>
      </c>
      <c r="K224" s="113"/>
      <c r="L224" s="113"/>
      <c r="M224" s="113"/>
      <c r="N224" s="113"/>
      <c r="O224" s="113"/>
      <c r="P224" s="113"/>
      <c r="Q224" s="113"/>
      <c r="R224" s="113"/>
      <c r="S224" s="113"/>
      <c r="T224" s="113"/>
      <c r="U224" s="113"/>
      <c r="V224" s="113"/>
      <c r="W224" s="113"/>
      <c r="X224" s="113"/>
      <c r="Y224" s="113"/>
      <c r="Z224" s="113"/>
    </row>
    <row r="225" ht="15.75" customHeight="1">
      <c r="A225" s="130"/>
      <c r="B225" s="129"/>
      <c r="C225" s="119"/>
      <c r="D225" s="120"/>
      <c r="E225" s="121"/>
      <c r="F225" s="122">
        <v>1.0</v>
      </c>
      <c r="G225" s="123" t="str">
        <f t="array" ref="G225">IFERROR(INDEX(Bang_gia!$E$2:$E$1209,MATCH(D225&amp;" | "&amp;E225,Bang_gia!$A$2:$A$1209,0)),"")</f>
        <v/>
      </c>
      <c r="H225" s="123" t="str">
        <f t="shared" si="1"/>
        <v/>
      </c>
      <c r="I225" s="124" t="str">
        <f t="shared" si="2"/>
        <v/>
      </c>
      <c r="J225" s="124" t="str">
        <f t="shared" si="3"/>
        <v/>
      </c>
      <c r="K225" s="113"/>
      <c r="L225" s="113"/>
      <c r="M225" s="113"/>
      <c r="N225" s="113"/>
      <c r="O225" s="113"/>
      <c r="P225" s="113"/>
      <c r="Q225" s="113"/>
      <c r="R225" s="113"/>
      <c r="S225" s="113"/>
      <c r="T225" s="113"/>
      <c r="U225" s="113"/>
      <c r="V225" s="113"/>
      <c r="W225" s="113"/>
      <c r="X225" s="113"/>
      <c r="Y225" s="113"/>
      <c r="Z225" s="113"/>
    </row>
    <row r="226" ht="15.75" customHeight="1">
      <c r="A226" s="130"/>
      <c r="B226" s="129"/>
      <c r="C226" s="119"/>
      <c r="D226" s="120"/>
      <c r="E226" s="121"/>
      <c r="F226" s="122">
        <v>1.0</v>
      </c>
      <c r="G226" s="123" t="str">
        <f t="array" ref="G226">IFERROR(INDEX(Bang_gia!$E$2:$E$1209,MATCH(D226&amp;" | "&amp;E226,Bang_gia!$A$2:$A$1209,0)),"")</f>
        <v/>
      </c>
      <c r="H226" s="123" t="str">
        <f t="shared" si="1"/>
        <v/>
      </c>
      <c r="I226" s="124" t="str">
        <f t="shared" si="2"/>
        <v/>
      </c>
      <c r="J226" s="124" t="str">
        <f t="shared" si="3"/>
        <v/>
      </c>
      <c r="K226" s="113"/>
      <c r="L226" s="113"/>
      <c r="M226" s="113"/>
      <c r="N226" s="113"/>
      <c r="O226" s="113"/>
      <c r="P226" s="113"/>
      <c r="Q226" s="113"/>
      <c r="R226" s="113"/>
      <c r="S226" s="113"/>
      <c r="T226" s="113"/>
      <c r="U226" s="113"/>
      <c r="V226" s="113"/>
      <c r="W226" s="113"/>
      <c r="X226" s="113"/>
      <c r="Y226" s="113"/>
      <c r="Z226" s="113"/>
    </row>
    <row r="227" ht="15.75" customHeight="1">
      <c r="A227" s="130"/>
      <c r="B227" s="129"/>
      <c r="C227" s="119"/>
      <c r="D227" s="120"/>
      <c r="E227" s="121"/>
      <c r="F227" s="122">
        <v>1.0</v>
      </c>
      <c r="G227" s="123" t="str">
        <f t="array" ref="G227">IFERROR(INDEX(Bang_gia!$E$2:$E$1209,MATCH(D227&amp;" | "&amp;E227,Bang_gia!$A$2:$A$1209,0)),"")</f>
        <v/>
      </c>
      <c r="H227" s="123" t="str">
        <f t="shared" si="1"/>
        <v/>
      </c>
      <c r="I227" s="124" t="str">
        <f t="shared" si="2"/>
        <v/>
      </c>
      <c r="J227" s="124" t="str">
        <f t="shared" si="3"/>
        <v/>
      </c>
      <c r="K227" s="113"/>
      <c r="L227" s="113"/>
      <c r="M227" s="113"/>
      <c r="N227" s="113"/>
      <c r="O227" s="113"/>
      <c r="P227" s="113"/>
      <c r="Q227" s="113"/>
      <c r="R227" s="113"/>
      <c r="S227" s="113"/>
      <c r="T227" s="113"/>
      <c r="U227" s="113"/>
      <c r="V227" s="113"/>
      <c r="W227" s="113"/>
      <c r="X227" s="113"/>
      <c r="Y227" s="113"/>
      <c r="Z227" s="113"/>
    </row>
    <row r="228" ht="15.75" customHeight="1">
      <c r="A228" s="130"/>
      <c r="B228" s="129"/>
      <c r="C228" s="119"/>
      <c r="D228" s="120"/>
      <c r="E228" s="121"/>
      <c r="F228" s="122">
        <v>1.0</v>
      </c>
      <c r="G228" s="123" t="str">
        <f t="array" ref="G228">IFERROR(INDEX(Bang_gia!$E$2:$E$1209,MATCH(D228&amp;" | "&amp;E228,Bang_gia!$A$2:$A$1209,0)),"")</f>
        <v/>
      </c>
      <c r="H228" s="123" t="str">
        <f t="shared" si="1"/>
        <v/>
      </c>
      <c r="I228" s="124" t="str">
        <f t="shared" si="2"/>
        <v/>
      </c>
      <c r="J228" s="124" t="str">
        <f t="shared" si="3"/>
        <v/>
      </c>
      <c r="K228" s="113"/>
      <c r="L228" s="113"/>
      <c r="M228" s="113"/>
      <c r="N228" s="113"/>
      <c r="O228" s="113"/>
      <c r="P228" s="113"/>
      <c r="Q228" s="113"/>
      <c r="R228" s="113"/>
      <c r="S228" s="113"/>
      <c r="T228" s="113"/>
      <c r="U228" s="113"/>
      <c r="V228" s="113"/>
      <c r="W228" s="113"/>
      <c r="X228" s="113"/>
      <c r="Y228" s="113"/>
      <c r="Z228" s="113"/>
    </row>
    <row r="229" ht="15.75" customHeight="1">
      <c r="A229" s="130"/>
      <c r="B229" s="129"/>
      <c r="C229" s="119"/>
      <c r="D229" s="120"/>
      <c r="E229" s="121"/>
      <c r="F229" s="122">
        <v>1.0</v>
      </c>
      <c r="G229" s="123" t="str">
        <f t="array" ref="G229">IFERROR(INDEX(Bang_gia!$E$2:$E$1209,MATCH(D229&amp;" | "&amp;E229,Bang_gia!$A$2:$A$1209,0)),"")</f>
        <v/>
      </c>
      <c r="H229" s="123" t="str">
        <f t="shared" si="1"/>
        <v/>
      </c>
      <c r="I229" s="124" t="str">
        <f t="shared" si="2"/>
        <v/>
      </c>
      <c r="J229" s="124" t="str">
        <f t="shared" si="3"/>
        <v/>
      </c>
      <c r="K229" s="113"/>
      <c r="L229" s="113"/>
      <c r="M229" s="113"/>
      <c r="N229" s="113"/>
      <c r="O229" s="113"/>
      <c r="P229" s="113"/>
      <c r="Q229" s="113"/>
      <c r="R229" s="113"/>
      <c r="S229" s="113"/>
      <c r="T229" s="113"/>
      <c r="U229" s="113"/>
      <c r="V229" s="113"/>
      <c r="W229" s="113"/>
      <c r="X229" s="113"/>
      <c r="Y229" s="113"/>
      <c r="Z229" s="113"/>
    </row>
    <row r="230" ht="15.75" customHeight="1">
      <c r="A230" s="130"/>
      <c r="B230" s="129"/>
      <c r="C230" s="119"/>
      <c r="D230" s="120"/>
      <c r="E230" s="121"/>
      <c r="F230" s="122">
        <v>1.0</v>
      </c>
      <c r="G230" s="123" t="str">
        <f t="array" ref="G230">IFERROR(INDEX(Bang_gia!$E$2:$E$1209,MATCH(D230&amp;" | "&amp;E230,Bang_gia!$A$2:$A$1209,0)),"")</f>
        <v/>
      </c>
      <c r="H230" s="123" t="str">
        <f t="shared" si="1"/>
        <v/>
      </c>
      <c r="I230" s="124" t="str">
        <f t="shared" si="2"/>
        <v/>
      </c>
      <c r="J230" s="124" t="str">
        <f t="shared" si="3"/>
        <v/>
      </c>
      <c r="K230" s="113"/>
      <c r="L230" s="113"/>
      <c r="M230" s="113"/>
      <c r="N230" s="113"/>
      <c r="O230" s="113"/>
      <c r="P230" s="113"/>
      <c r="Q230" s="113"/>
      <c r="R230" s="113"/>
      <c r="S230" s="113"/>
      <c r="T230" s="113"/>
      <c r="U230" s="113"/>
      <c r="V230" s="113"/>
      <c r="W230" s="113"/>
      <c r="X230" s="113"/>
      <c r="Y230" s="113"/>
      <c r="Z230" s="113"/>
    </row>
    <row r="231" ht="15.75" customHeight="1">
      <c r="A231" s="130"/>
      <c r="B231" s="129"/>
      <c r="C231" s="119"/>
      <c r="D231" s="120"/>
      <c r="E231" s="121"/>
      <c r="F231" s="122">
        <v>1.0</v>
      </c>
      <c r="G231" s="123" t="str">
        <f t="array" ref="G231">IFERROR(INDEX(Bang_gia!$E$2:$E$1209,MATCH(D231&amp;" | "&amp;E231,Bang_gia!$A$2:$A$1209,0)),"")</f>
        <v/>
      </c>
      <c r="H231" s="123" t="str">
        <f t="shared" si="1"/>
        <v/>
      </c>
      <c r="I231" s="124" t="str">
        <f t="shared" si="2"/>
        <v/>
      </c>
      <c r="J231" s="124" t="str">
        <f t="shared" si="3"/>
        <v/>
      </c>
      <c r="K231" s="113"/>
      <c r="L231" s="113"/>
      <c r="M231" s="113"/>
      <c r="N231" s="113"/>
      <c r="O231" s="113"/>
      <c r="P231" s="113"/>
      <c r="Q231" s="113"/>
      <c r="R231" s="113"/>
      <c r="S231" s="113"/>
      <c r="T231" s="113"/>
      <c r="U231" s="113"/>
      <c r="V231" s="113"/>
      <c r="W231" s="113"/>
      <c r="X231" s="113"/>
      <c r="Y231" s="113"/>
      <c r="Z231" s="113"/>
    </row>
    <row r="232" ht="15.75" customHeight="1">
      <c r="A232" s="130"/>
      <c r="B232" s="129"/>
      <c r="C232" s="119"/>
      <c r="D232" s="120"/>
      <c r="E232" s="121"/>
      <c r="F232" s="122">
        <v>1.0</v>
      </c>
      <c r="G232" s="123" t="str">
        <f t="array" ref="G232">IFERROR(INDEX(Bang_gia!$E$2:$E$1209,MATCH(D232&amp;" | "&amp;E232,Bang_gia!$A$2:$A$1209,0)),"")</f>
        <v/>
      </c>
      <c r="H232" s="123" t="str">
        <f t="shared" si="1"/>
        <v/>
      </c>
      <c r="I232" s="124" t="str">
        <f t="shared" si="2"/>
        <v/>
      </c>
      <c r="J232" s="124" t="str">
        <f t="shared" si="3"/>
        <v/>
      </c>
      <c r="K232" s="113"/>
      <c r="L232" s="113"/>
      <c r="M232" s="113"/>
      <c r="N232" s="113"/>
      <c r="O232" s="113"/>
      <c r="P232" s="113"/>
      <c r="Q232" s="113"/>
      <c r="R232" s="113"/>
      <c r="S232" s="113"/>
      <c r="T232" s="113"/>
      <c r="U232" s="113"/>
      <c r="V232" s="113"/>
      <c r="W232" s="113"/>
      <c r="X232" s="113"/>
      <c r="Y232" s="113"/>
      <c r="Z232" s="113"/>
    </row>
    <row r="233" ht="15.75" customHeight="1">
      <c r="A233" s="130"/>
      <c r="B233" s="129"/>
      <c r="C233" s="119"/>
      <c r="D233" s="120"/>
      <c r="E233" s="121"/>
      <c r="F233" s="122">
        <v>1.0</v>
      </c>
      <c r="G233" s="123" t="str">
        <f t="array" ref="G233">IFERROR(INDEX(Bang_gia!$E$2:$E$1209,MATCH(D233&amp;" | "&amp;E233,Bang_gia!$A$2:$A$1209,0)),"")</f>
        <v/>
      </c>
      <c r="H233" s="123" t="str">
        <f t="shared" si="1"/>
        <v/>
      </c>
      <c r="I233" s="124" t="str">
        <f t="shared" si="2"/>
        <v/>
      </c>
      <c r="J233" s="124" t="str">
        <f t="shared" si="3"/>
        <v/>
      </c>
      <c r="K233" s="113"/>
      <c r="L233" s="113"/>
      <c r="M233" s="113"/>
      <c r="N233" s="113"/>
      <c r="O233" s="113"/>
      <c r="P233" s="113"/>
      <c r="Q233" s="113"/>
      <c r="R233" s="113"/>
      <c r="S233" s="113"/>
      <c r="T233" s="113"/>
      <c r="U233" s="113"/>
      <c r="V233" s="113"/>
      <c r="W233" s="113"/>
      <c r="X233" s="113"/>
      <c r="Y233" s="113"/>
      <c r="Z233" s="113"/>
    </row>
    <row r="234" ht="15.75" customHeight="1">
      <c r="A234" s="130"/>
      <c r="B234" s="129"/>
      <c r="C234" s="119"/>
      <c r="D234" s="120"/>
      <c r="E234" s="121"/>
      <c r="F234" s="122">
        <v>1.0</v>
      </c>
      <c r="G234" s="123" t="str">
        <f t="array" ref="G234">IFERROR(INDEX(Bang_gia!$E$2:$E$1209,MATCH(D234&amp;" | "&amp;E234,Bang_gia!$A$2:$A$1209,0)),"")</f>
        <v/>
      </c>
      <c r="H234" s="123" t="str">
        <f t="shared" si="1"/>
        <v/>
      </c>
      <c r="I234" s="124" t="str">
        <f t="shared" si="2"/>
        <v/>
      </c>
      <c r="J234" s="124" t="str">
        <f t="shared" si="3"/>
        <v/>
      </c>
      <c r="K234" s="113"/>
      <c r="L234" s="113"/>
      <c r="M234" s="113"/>
      <c r="N234" s="113"/>
      <c r="O234" s="113"/>
      <c r="P234" s="113"/>
      <c r="Q234" s="113"/>
      <c r="R234" s="113"/>
      <c r="S234" s="113"/>
      <c r="T234" s="113"/>
      <c r="U234" s="113"/>
      <c r="V234" s="113"/>
      <c r="W234" s="113"/>
      <c r="X234" s="113"/>
      <c r="Y234" s="113"/>
      <c r="Z234" s="113"/>
    </row>
    <row r="235" ht="15.75" customHeight="1">
      <c r="A235" s="130"/>
      <c r="B235" s="129"/>
      <c r="C235" s="119"/>
      <c r="D235" s="120"/>
      <c r="E235" s="121"/>
      <c r="F235" s="122">
        <v>1.0</v>
      </c>
      <c r="G235" s="123" t="str">
        <f t="array" ref="G235">IFERROR(INDEX(Bang_gia!$E$2:$E$1209,MATCH(D235&amp;" | "&amp;E235,Bang_gia!$A$2:$A$1209,0)),"")</f>
        <v/>
      </c>
      <c r="H235" s="123" t="str">
        <f t="shared" si="1"/>
        <v/>
      </c>
      <c r="I235" s="124" t="str">
        <f t="shared" si="2"/>
        <v/>
      </c>
      <c r="J235" s="124" t="str">
        <f t="shared" si="3"/>
        <v/>
      </c>
      <c r="K235" s="113"/>
      <c r="L235" s="113"/>
      <c r="M235" s="113"/>
      <c r="N235" s="113"/>
      <c r="O235" s="113"/>
      <c r="P235" s="113"/>
      <c r="Q235" s="113"/>
      <c r="R235" s="113"/>
      <c r="S235" s="113"/>
      <c r="T235" s="113"/>
      <c r="U235" s="113"/>
      <c r="V235" s="113"/>
      <c r="W235" s="113"/>
      <c r="X235" s="113"/>
      <c r="Y235" s="113"/>
      <c r="Z235" s="113"/>
    </row>
    <row r="236" ht="15.75" customHeight="1">
      <c r="A236" s="130"/>
      <c r="B236" s="129"/>
      <c r="C236" s="119"/>
      <c r="D236" s="120"/>
      <c r="E236" s="121"/>
      <c r="F236" s="122">
        <v>1.0</v>
      </c>
      <c r="G236" s="123" t="str">
        <f t="array" ref="G236">IFERROR(INDEX(Bang_gia!$E$2:$E$1209,MATCH(D236&amp;" | "&amp;E236,Bang_gia!$A$2:$A$1209,0)),"")</f>
        <v/>
      </c>
      <c r="H236" s="123" t="str">
        <f t="shared" si="1"/>
        <v/>
      </c>
      <c r="I236" s="124" t="str">
        <f t="shared" si="2"/>
        <v/>
      </c>
      <c r="J236" s="124" t="str">
        <f t="shared" si="3"/>
        <v/>
      </c>
      <c r="K236" s="113"/>
      <c r="L236" s="113"/>
      <c r="M236" s="113"/>
      <c r="N236" s="113"/>
      <c r="O236" s="113"/>
      <c r="P236" s="113"/>
      <c r="Q236" s="113"/>
      <c r="R236" s="113"/>
      <c r="S236" s="113"/>
      <c r="T236" s="113"/>
      <c r="U236" s="113"/>
      <c r="V236" s="113"/>
      <c r="W236" s="113"/>
      <c r="X236" s="113"/>
      <c r="Y236" s="113"/>
      <c r="Z236" s="113"/>
    </row>
    <row r="237" ht="15.75" customHeight="1">
      <c r="A237" s="130"/>
      <c r="B237" s="129"/>
      <c r="C237" s="119"/>
      <c r="D237" s="120"/>
      <c r="E237" s="121"/>
      <c r="F237" s="122">
        <v>1.0</v>
      </c>
      <c r="G237" s="123" t="str">
        <f t="array" ref="G237">IFERROR(INDEX(Bang_gia!$E$2:$E$1209,MATCH(D237&amp;" | "&amp;E237,Bang_gia!$A$2:$A$1209,0)),"")</f>
        <v/>
      </c>
      <c r="H237" s="123" t="str">
        <f t="shared" si="1"/>
        <v/>
      </c>
      <c r="I237" s="124" t="str">
        <f t="shared" si="2"/>
        <v/>
      </c>
      <c r="J237" s="124" t="str">
        <f t="shared" si="3"/>
        <v/>
      </c>
      <c r="K237" s="113"/>
      <c r="L237" s="113"/>
      <c r="M237" s="113"/>
      <c r="N237" s="113"/>
      <c r="O237" s="113"/>
      <c r="P237" s="113"/>
      <c r="Q237" s="113"/>
      <c r="R237" s="113"/>
      <c r="S237" s="113"/>
      <c r="T237" s="113"/>
      <c r="U237" s="113"/>
      <c r="V237" s="113"/>
      <c r="W237" s="113"/>
      <c r="X237" s="113"/>
      <c r="Y237" s="113"/>
      <c r="Z237" s="113"/>
    </row>
    <row r="238" ht="15.75" customHeight="1">
      <c r="A238" s="130"/>
      <c r="B238" s="129"/>
      <c r="C238" s="119"/>
      <c r="D238" s="120"/>
      <c r="E238" s="121"/>
      <c r="F238" s="122">
        <v>1.0</v>
      </c>
      <c r="G238" s="123" t="str">
        <f t="array" ref="G238">IFERROR(INDEX(Bang_gia!$E$2:$E$1209,MATCH(D238&amp;" | "&amp;E238,Bang_gia!$A$2:$A$1209,0)),"")</f>
        <v/>
      </c>
      <c r="H238" s="123" t="str">
        <f t="shared" si="1"/>
        <v/>
      </c>
      <c r="I238" s="124" t="str">
        <f t="shared" si="2"/>
        <v/>
      </c>
      <c r="J238" s="124" t="str">
        <f t="shared" si="3"/>
        <v/>
      </c>
      <c r="K238" s="113"/>
      <c r="L238" s="113"/>
      <c r="M238" s="113"/>
      <c r="N238" s="113"/>
      <c r="O238" s="113"/>
      <c r="P238" s="113"/>
      <c r="Q238" s="113"/>
      <c r="R238" s="113"/>
      <c r="S238" s="113"/>
      <c r="T238" s="113"/>
      <c r="U238" s="113"/>
      <c r="V238" s="113"/>
      <c r="W238" s="113"/>
      <c r="X238" s="113"/>
      <c r="Y238" s="113"/>
      <c r="Z238" s="113"/>
    </row>
    <row r="239" ht="15.75" customHeight="1">
      <c r="A239" s="130"/>
      <c r="B239" s="129"/>
      <c r="C239" s="119"/>
      <c r="D239" s="120"/>
      <c r="E239" s="121"/>
      <c r="F239" s="122">
        <v>1.0</v>
      </c>
      <c r="G239" s="123" t="str">
        <f t="array" ref="G239">IFERROR(INDEX(Bang_gia!$E$2:$E$1209,MATCH(D239&amp;" | "&amp;E239,Bang_gia!$A$2:$A$1209,0)),"")</f>
        <v/>
      </c>
      <c r="H239" s="123" t="str">
        <f t="shared" si="1"/>
        <v/>
      </c>
      <c r="I239" s="124" t="str">
        <f t="shared" si="2"/>
        <v/>
      </c>
      <c r="J239" s="124" t="str">
        <f t="shared" si="3"/>
        <v/>
      </c>
      <c r="K239" s="113"/>
      <c r="L239" s="113"/>
      <c r="M239" s="113"/>
      <c r="N239" s="113"/>
      <c r="O239" s="113"/>
      <c r="P239" s="113"/>
      <c r="Q239" s="113"/>
      <c r="R239" s="113"/>
      <c r="S239" s="113"/>
      <c r="T239" s="113"/>
      <c r="U239" s="113"/>
      <c r="V239" s="113"/>
      <c r="W239" s="113"/>
      <c r="X239" s="113"/>
      <c r="Y239" s="113"/>
      <c r="Z239" s="113"/>
    </row>
    <row r="240" ht="15.75" customHeight="1">
      <c r="A240" s="130"/>
      <c r="B240" s="129"/>
      <c r="C240" s="119"/>
      <c r="D240" s="120"/>
      <c r="E240" s="121"/>
      <c r="F240" s="122">
        <v>1.0</v>
      </c>
      <c r="G240" s="123" t="str">
        <f t="array" ref="G240">IFERROR(INDEX(Bang_gia!$E$2:$E$1209,MATCH(D240&amp;" | "&amp;E240,Bang_gia!$A$2:$A$1209,0)),"")</f>
        <v/>
      </c>
      <c r="H240" s="123" t="str">
        <f t="shared" si="1"/>
        <v/>
      </c>
      <c r="I240" s="124" t="str">
        <f t="shared" si="2"/>
        <v/>
      </c>
      <c r="J240" s="124" t="str">
        <f t="shared" si="3"/>
        <v/>
      </c>
      <c r="K240" s="113"/>
      <c r="L240" s="113"/>
      <c r="M240" s="113"/>
      <c r="N240" s="113"/>
      <c r="O240" s="113"/>
      <c r="P240" s="113"/>
      <c r="Q240" s="113"/>
      <c r="R240" s="113"/>
      <c r="S240" s="113"/>
      <c r="T240" s="113"/>
      <c r="U240" s="113"/>
      <c r="V240" s="113"/>
      <c r="W240" s="113"/>
      <c r="X240" s="113"/>
      <c r="Y240" s="113"/>
      <c r="Z240" s="113"/>
    </row>
    <row r="241" ht="15.75" customHeight="1">
      <c r="A241" s="130"/>
      <c r="B241" s="129"/>
      <c r="C241" s="119"/>
      <c r="D241" s="120"/>
      <c r="E241" s="121"/>
      <c r="F241" s="122">
        <v>1.0</v>
      </c>
      <c r="G241" s="123" t="str">
        <f t="array" ref="G241">IFERROR(INDEX(Bang_gia!$E$2:$E$1209,MATCH(D241&amp;" | "&amp;E241,Bang_gia!$A$2:$A$1209,0)),"")</f>
        <v/>
      </c>
      <c r="H241" s="123" t="str">
        <f t="shared" si="1"/>
        <v/>
      </c>
      <c r="I241" s="124" t="str">
        <f t="shared" si="2"/>
        <v/>
      </c>
      <c r="J241" s="124" t="str">
        <f t="shared" si="3"/>
        <v/>
      </c>
      <c r="K241" s="113"/>
      <c r="L241" s="113"/>
      <c r="M241" s="113"/>
      <c r="N241" s="113"/>
      <c r="O241" s="113"/>
      <c r="P241" s="113"/>
      <c r="Q241" s="113"/>
      <c r="R241" s="113"/>
      <c r="S241" s="113"/>
      <c r="T241" s="113"/>
      <c r="U241" s="113"/>
      <c r="V241" s="113"/>
      <c r="W241" s="113"/>
      <c r="X241" s="113"/>
      <c r="Y241" s="113"/>
      <c r="Z241" s="113"/>
    </row>
    <row r="242" ht="15.75" customHeight="1">
      <c r="A242" s="130"/>
      <c r="B242" s="129"/>
      <c r="C242" s="119"/>
      <c r="D242" s="120"/>
      <c r="E242" s="121"/>
      <c r="F242" s="122">
        <v>1.0</v>
      </c>
      <c r="G242" s="123" t="str">
        <f t="array" ref="G242">IFERROR(INDEX(Bang_gia!$E$2:$E$1209,MATCH(D242&amp;" | "&amp;E242,Bang_gia!$A$2:$A$1209,0)),"")</f>
        <v/>
      </c>
      <c r="H242" s="123" t="str">
        <f t="shared" si="1"/>
        <v/>
      </c>
      <c r="I242" s="124" t="str">
        <f t="shared" si="2"/>
        <v/>
      </c>
      <c r="J242" s="124" t="str">
        <f t="shared" si="3"/>
        <v/>
      </c>
      <c r="K242" s="113"/>
      <c r="L242" s="113"/>
      <c r="M242" s="113"/>
      <c r="N242" s="113"/>
      <c r="O242" s="113"/>
      <c r="P242" s="113"/>
      <c r="Q242" s="113"/>
      <c r="R242" s="113"/>
      <c r="S242" s="113"/>
      <c r="T242" s="113"/>
      <c r="U242" s="113"/>
      <c r="V242" s="113"/>
      <c r="W242" s="113"/>
      <c r="X242" s="113"/>
      <c r="Y242" s="113"/>
      <c r="Z242" s="113"/>
    </row>
    <row r="243" ht="15.75" customHeight="1">
      <c r="A243" s="130"/>
      <c r="B243" s="129"/>
      <c r="C243" s="119"/>
      <c r="D243" s="120"/>
      <c r="E243" s="121"/>
      <c r="F243" s="122">
        <v>1.0</v>
      </c>
      <c r="G243" s="123" t="str">
        <f t="array" ref="G243">IFERROR(INDEX(Bang_gia!$E$2:$E$1209,MATCH(D243&amp;" | "&amp;E243,Bang_gia!$A$2:$A$1209,0)),"")</f>
        <v/>
      </c>
      <c r="H243" s="123" t="str">
        <f t="shared" si="1"/>
        <v/>
      </c>
      <c r="I243" s="124" t="str">
        <f t="shared" si="2"/>
        <v/>
      </c>
      <c r="J243" s="124" t="str">
        <f t="shared" si="3"/>
        <v/>
      </c>
      <c r="K243" s="113"/>
      <c r="L243" s="113"/>
      <c r="M243" s="113"/>
      <c r="N243" s="113"/>
      <c r="O243" s="113"/>
      <c r="P243" s="113"/>
      <c r="Q243" s="113"/>
      <c r="R243" s="113"/>
      <c r="S243" s="113"/>
      <c r="T243" s="113"/>
      <c r="U243" s="113"/>
      <c r="V243" s="113"/>
      <c r="W243" s="113"/>
      <c r="X243" s="113"/>
      <c r="Y243" s="113"/>
      <c r="Z243" s="113"/>
    </row>
    <row r="244" ht="15.75" customHeight="1">
      <c r="A244" s="130"/>
      <c r="B244" s="129"/>
      <c r="C244" s="119"/>
      <c r="D244" s="120"/>
      <c r="E244" s="121"/>
      <c r="F244" s="122">
        <v>1.0</v>
      </c>
      <c r="G244" s="123" t="str">
        <f t="array" ref="G244">IFERROR(INDEX(Bang_gia!$E$2:$E$1209,MATCH(D244&amp;" | "&amp;E244,Bang_gia!$A$2:$A$1209,0)),"")</f>
        <v/>
      </c>
      <c r="H244" s="123" t="str">
        <f t="shared" si="1"/>
        <v/>
      </c>
      <c r="I244" s="124" t="str">
        <f t="shared" si="2"/>
        <v/>
      </c>
      <c r="J244" s="124" t="str">
        <f t="shared" si="3"/>
        <v/>
      </c>
      <c r="K244" s="113"/>
      <c r="L244" s="113"/>
      <c r="M244" s="113"/>
      <c r="N244" s="113"/>
      <c r="O244" s="113"/>
      <c r="P244" s="113"/>
      <c r="Q244" s="113"/>
      <c r="R244" s="113"/>
      <c r="S244" s="113"/>
      <c r="T244" s="113"/>
      <c r="U244" s="113"/>
      <c r="V244" s="113"/>
      <c r="W244" s="113"/>
      <c r="X244" s="113"/>
      <c r="Y244" s="113"/>
      <c r="Z244" s="113"/>
    </row>
    <row r="245" ht="15.75" customHeight="1">
      <c r="A245" s="130"/>
      <c r="B245" s="129"/>
      <c r="C245" s="119"/>
      <c r="D245" s="120"/>
      <c r="E245" s="121"/>
      <c r="F245" s="122">
        <v>1.0</v>
      </c>
      <c r="G245" s="123" t="str">
        <f t="array" ref="G245">IFERROR(INDEX(Bang_gia!$E$2:$E$1209,MATCH(D245&amp;" | "&amp;E245,Bang_gia!$A$2:$A$1209,0)),"")</f>
        <v/>
      </c>
      <c r="H245" s="123" t="str">
        <f t="shared" si="1"/>
        <v/>
      </c>
      <c r="I245" s="124" t="str">
        <f t="shared" si="2"/>
        <v/>
      </c>
      <c r="J245" s="124" t="str">
        <f t="shared" si="3"/>
        <v/>
      </c>
      <c r="K245" s="113"/>
      <c r="L245" s="113"/>
      <c r="M245" s="113"/>
      <c r="N245" s="113"/>
      <c r="O245" s="113"/>
      <c r="P245" s="113"/>
      <c r="Q245" s="113"/>
      <c r="R245" s="113"/>
      <c r="S245" s="113"/>
      <c r="T245" s="113"/>
      <c r="U245" s="113"/>
      <c r="V245" s="113"/>
      <c r="W245" s="113"/>
      <c r="X245" s="113"/>
      <c r="Y245" s="113"/>
      <c r="Z245" s="113"/>
    </row>
    <row r="246" ht="15.75" customHeight="1">
      <c r="A246" s="130"/>
      <c r="B246" s="129"/>
      <c r="C246" s="119"/>
      <c r="D246" s="120"/>
      <c r="E246" s="121"/>
      <c r="F246" s="122">
        <v>1.0</v>
      </c>
      <c r="G246" s="123" t="str">
        <f t="array" ref="G246">IFERROR(INDEX(Bang_gia!$E$2:$E$1209,MATCH(D246&amp;" | "&amp;E246,Bang_gia!$A$2:$A$1209,0)),"")</f>
        <v/>
      </c>
      <c r="H246" s="123" t="str">
        <f t="shared" si="1"/>
        <v/>
      </c>
      <c r="I246" s="124" t="str">
        <f t="shared" si="2"/>
        <v/>
      </c>
      <c r="J246" s="124" t="str">
        <f t="shared" si="3"/>
        <v/>
      </c>
      <c r="K246" s="113"/>
      <c r="L246" s="113"/>
      <c r="M246" s="113"/>
      <c r="N246" s="113"/>
      <c r="O246" s="113"/>
      <c r="P246" s="113"/>
      <c r="Q246" s="113"/>
      <c r="R246" s="113"/>
      <c r="S246" s="113"/>
      <c r="T246" s="113"/>
      <c r="U246" s="113"/>
      <c r="V246" s="113"/>
      <c r="W246" s="113"/>
      <c r="X246" s="113"/>
      <c r="Y246" s="113"/>
      <c r="Z246" s="113"/>
    </row>
    <row r="247" ht="15.75" customHeight="1">
      <c r="A247" s="130"/>
      <c r="B247" s="129"/>
      <c r="C247" s="119"/>
      <c r="D247" s="120"/>
      <c r="E247" s="121"/>
      <c r="F247" s="122">
        <v>1.0</v>
      </c>
      <c r="G247" s="123" t="str">
        <f t="array" ref="G247">IFERROR(INDEX(Bang_gia!$E$2:$E$1209,MATCH(D247&amp;" | "&amp;E247,Bang_gia!$A$2:$A$1209,0)),"")</f>
        <v/>
      </c>
      <c r="H247" s="123" t="str">
        <f t="shared" si="1"/>
        <v/>
      </c>
      <c r="I247" s="124" t="str">
        <f t="shared" si="2"/>
        <v/>
      </c>
      <c r="J247" s="124" t="str">
        <f t="shared" si="3"/>
        <v/>
      </c>
      <c r="K247" s="113"/>
      <c r="L247" s="113"/>
      <c r="M247" s="113"/>
      <c r="N247" s="113"/>
      <c r="O247" s="113"/>
      <c r="P247" s="113"/>
      <c r="Q247" s="113"/>
      <c r="R247" s="113"/>
      <c r="S247" s="113"/>
      <c r="T247" s="113"/>
      <c r="U247" s="113"/>
      <c r="V247" s="113"/>
      <c r="W247" s="113"/>
      <c r="X247" s="113"/>
      <c r="Y247" s="113"/>
      <c r="Z247" s="113"/>
    </row>
    <row r="248" ht="15.75" customHeight="1">
      <c r="A248" s="130"/>
      <c r="B248" s="129"/>
      <c r="C248" s="119"/>
      <c r="D248" s="120"/>
      <c r="E248" s="121"/>
      <c r="F248" s="122">
        <v>1.0</v>
      </c>
      <c r="G248" s="123" t="str">
        <f t="array" ref="G248">IFERROR(INDEX(Bang_gia!$E$2:$E$1209,MATCH(D248&amp;" | "&amp;E248,Bang_gia!$A$2:$A$1209,0)),"")</f>
        <v/>
      </c>
      <c r="H248" s="123" t="str">
        <f t="shared" si="1"/>
        <v/>
      </c>
      <c r="I248" s="124" t="str">
        <f t="shared" si="2"/>
        <v/>
      </c>
      <c r="J248" s="124" t="str">
        <f t="shared" si="3"/>
        <v/>
      </c>
      <c r="K248" s="113"/>
      <c r="L248" s="113"/>
      <c r="M248" s="113"/>
      <c r="N248" s="113"/>
      <c r="O248" s="113"/>
      <c r="P248" s="113"/>
      <c r="Q248" s="113"/>
      <c r="R248" s="113"/>
      <c r="S248" s="113"/>
      <c r="T248" s="113"/>
      <c r="U248" s="113"/>
      <c r="V248" s="113"/>
      <c r="W248" s="113"/>
      <c r="X248" s="113"/>
      <c r="Y248" s="113"/>
      <c r="Z248" s="113"/>
    </row>
    <row r="249" ht="15.75" customHeight="1">
      <c r="A249" s="130"/>
      <c r="B249" s="129"/>
      <c r="C249" s="119"/>
      <c r="D249" s="120"/>
      <c r="E249" s="121"/>
      <c r="F249" s="122">
        <v>1.0</v>
      </c>
      <c r="G249" s="123" t="str">
        <f t="array" ref="G249">IFERROR(INDEX(Bang_gia!$E$2:$E$1209,MATCH(D249&amp;" | "&amp;E249,Bang_gia!$A$2:$A$1209,0)),"")</f>
        <v/>
      </c>
      <c r="H249" s="123" t="str">
        <f t="shared" si="1"/>
        <v/>
      </c>
      <c r="I249" s="124" t="str">
        <f t="shared" si="2"/>
        <v/>
      </c>
      <c r="J249" s="124" t="str">
        <f t="shared" si="3"/>
        <v/>
      </c>
      <c r="K249" s="113"/>
      <c r="L249" s="113"/>
      <c r="M249" s="113"/>
      <c r="N249" s="113"/>
      <c r="O249" s="113"/>
      <c r="P249" s="113"/>
      <c r="Q249" s="113"/>
      <c r="R249" s="113"/>
      <c r="S249" s="113"/>
      <c r="T249" s="113"/>
      <c r="U249" s="113"/>
      <c r="V249" s="113"/>
      <c r="W249" s="113"/>
      <c r="X249" s="113"/>
      <c r="Y249" s="113"/>
      <c r="Z249" s="113"/>
    </row>
    <row r="250" ht="15.75" customHeight="1">
      <c r="A250" s="130"/>
      <c r="B250" s="129"/>
      <c r="C250" s="119"/>
      <c r="D250" s="120"/>
      <c r="E250" s="121"/>
      <c r="F250" s="122">
        <v>1.0</v>
      </c>
      <c r="G250" s="123" t="str">
        <f t="array" ref="G250">IFERROR(INDEX(Bang_gia!$E$2:$E$1209,MATCH(D250&amp;" | "&amp;E250,Bang_gia!$A$2:$A$1209,0)),"")</f>
        <v/>
      </c>
      <c r="H250" s="123" t="str">
        <f t="shared" si="1"/>
        <v/>
      </c>
      <c r="I250" s="124" t="str">
        <f t="shared" si="2"/>
        <v/>
      </c>
      <c r="J250" s="124" t="str">
        <f t="shared" si="3"/>
        <v/>
      </c>
      <c r="K250" s="113"/>
      <c r="L250" s="113"/>
      <c r="M250" s="113"/>
      <c r="N250" s="113"/>
      <c r="O250" s="113"/>
      <c r="P250" s="113"/>
      <c r="Q250" s="113"/>
      <c r="R250" s="113"/>
      <c r="S250" s="113"/>
      <c r="T250" s="113"/>
      <c r="U250" s="113"/>
      <c r="V250" s="113"/>
      <c r="W250" s="113"/>
      <c r="X250" s="113"/>
      <c r="Y250" s="113"/>
      <c r="Z250" s="113"/>
    </row>
    <row r="251" ht="15.75" customHeight="1">
      <c r="A251" s="130"/>
      <c r="B251" s="129"/>
      <c r="C251" s="119"/>
      <c r="D251" s="120"/>
      <c r="E251" s="121"/>
      <c r="F251" s="122">
        <v>1.0</v>
      </c>
      <c r="G251" s="123" t="str">
        <f t="array" ref="G251">IFERROR(INDEX(Bang_gia!$E$2:$E$1209,MATCH(D251&amp;" | "&amp;E251,Bang_gia!$A$2:$A$1209,0)),"")</f>
        <v/>
      </c>
      <c r="H251" s="123" t="str">
        <f t="shared" si="1"/>
        <v/>
      </c>
      <c r="I251" s="124" t="str">
        <f t="shared" si="2"/>
        <v/>
      </c>
      <c r="J251" s="124" t="str">
        <f t="shared" si="3"/>
        <v/>
      </c>
      <c r="K251" s="113"/>
      <c r="L251" s="113"/>
      <c r="M251" s="113"/>
      <c r="N251" s="113"/>
      <c r="O251" s="113"/>
      <c r="P251" s="113"/>
      <c r="Q251" s="113"/>
      <c r="R251" s="113"/>
      <c r="S251" s="113"/>
      <c r="T251" s="113"/>
      <c r="U251" s="113"/>
      <c r="V251" s="113"/>
      <c r="W251" s="113"/>
      <c r="X251" s="113"/>
      <c r="Y251" s="113"/>
      <c r="Z251" s="113"/>
    </row>
    <row r="252" ht="15.75" customHeight="1">
      <c r="A252" s="130"/>
      <c r="B252" s="129"/>
      <c r="C252" s="119"/>
      <c r="D252" s="120"/>
      <c r="E252" s="121"/>
      <c r="F252" s="122">
        <v>1.0</v>
      </c>
      <c r="G252" s="123" t="str">
        <f t="array" ref="G252">IFERROR(INDEX(Bang_gia!$E$2:$E$1209,MATCH(D252&amp;" | "&amp;E252,Bang_gia!$A$2:$A$1209,0)),"")</f>
        <v/>
      </c>
      <c r="H252" s="123" t="str">
        <f t="shared" si="1"/>
        <v/>
      </c>
      <c r="I252" s="124" t="str">
        <f t="shared" si="2"/>
        <v/>
      </c>
      <c r="J252" s="124" t="str">
        <f t="shared" si="3"/>
        <v/>
      </c>
      <c r="K252" s="113"/>
      <c r="L252" s="113"/>
      <c r="M252" s="113"/>
      <c r="N252" s="113"/>
      <c r="O252" s="113"/>
      <c r="P252" s="113"/>
      <c r="Q252" s="113"/>
      <c r="R252" s="113"/>
      <c r="S252" s="113"/>
      <c r="T252" s="113"/>
      <c r="U252" s="113"/>
      <c r="V252" s="113"/>
      <c r="W252" s="113"/>
      <c r="X252" s="113"/>
      <c r="Y252" s="113"/>
      <c r="Z252" s="113"/>
    </row>
    <row r="253" ht="15.75" customHeight="1">
      <c r="A253" s="130"/>
      <c r="B253" s="129"/>
      <c r="C253" s="119"/>
      <c r="D253" s="120"/>
      <c r="E253" s="121"/>
      <c r="F253" s="122">
        <v>1.0</v>
      </c>
      <c r="G253" s="123" t="str">
        <f t="array" ref="G253">IFERROR(INDEX(Bang_gia!$E$2:$E$1209,MATCH(D253&amp;" | "&amp;E253,Bang_gia!$A$2:$A$1209,0)),"")</f>
        <v/>
      </c>
      <c r="H253" s="123" t="str">
        <f t="shared" si="1"/>
        <v/>
      </c>
      <c r="I253" s="124" t="str">
        <f t="shared" si="2"/>
        <v/>
      </c>
      <c r="J253" s="124" t="str">
        <f t="shared" si="3"/>
        <v/>
      </c>
      <c r="K253" s="113"/>
      <c r="L253" s="113"/>
      <c r="M253" s="113"/>
      <c r="N253" s="113"/>
      <c r="O253" s="113"/>
      <c r="P253" s="113"/>
      <c r="Q253" s="113"/>
      <c r="R253" s="113"/>
      <c r="S253" s="113"/>
      <c r="T253" s="113"/>
      <c r="U253" s="113"/>
      <c r="V253" s="113"/>
      <c r="W253" s="113"/>
      <c r="X253" s="113"/>
      <c r="Y253" s="113"/>
      <c r="Z253" s="113"/>
    </row>
    <row r="254" ht="15.75" customHeight="1">
      <c r="A254" s="130"/>
      <c r="B254" s="129"/>
      <c r="C254" s="119"/>
      <c r="D254" s="120"/>
      <c r="E254" s="121"/>
      <c r="F254" s="122">
        <v>1.0</v>
      </c>
      <c r="G254" s="123" t="str">
        <f t="array" ref="G254">IFERROR(INDEX(Bang_gia!$E$2:$E$1209,MATCH(D254&amp;" | "&amp;E254,Bang_gia!$A$2:$A$1209,0)),"")</f>
        <v/>
      </c>
      <c r="H254" s="123" t="str">
        <f t="shared" si="1"/>
        <v/>
      </c>
      <c r="I254" s="124" t="str">
        <f t="shared" si="2"/>
        <v/>
      </c>
      <c r="J254" s="124" t="str">
        <f t="shared" si="3"/>
        <v/>
      </c>
      <c r="K254" s="113"/>
      <c r="L254" s="113"/>
      <c r="M254" s="113"/>
      <c r="N254" s="113"/>
      <c r="O254" s="113"/>
      <c r="P254" s="113"/>
      <c r="Q254" s="113"/>
      <c r="R254" s="113"/>
      <c r="S254" s="113"/>
      <c r="T254" s="113"/>
      <c r="U254" s="113"/>
      <c r="V254" s="113"/>
      <c r="W254" s="113"/>
      <c r="X254" s="113"/>
      <c r="Y254" s="113"/>
      <c r="Z254" s="113"/>
    </row>
    <row r="255" ht="15.75" customHeight="1">
      <c r="A255" s="130"/>
      <c r="B255" s="129"/>
      <c r="C255" s="119"/>
      <c r="D255" s="120"/>
      <c r="E255" s="121"/>
      <c r="F255" s="122">
        <v>1.0</v>
      </c>
      <c r="G255" s="123" t="str">
        <f t="array" ref="G255">IFERROR(INDEX(Bang_gia!$E$2:$E$1209,MATCH(D255&amp;" | "&amp;E255,Bang_gia!$A$2:$A$1209,0)),"")</f>
        <v/>
      </c>
      <c r="H255" s="123" t="str">
        <f t="shared" si="1"/>
        <v/>
      </c>
      <c r="I255" s="124" t="str">
        <f t="shared" si="2"/>
        <v/>
      </c>
      <c r="J255" s="124" t="str">
        <f t="shared" si="3"/>
        <v/>
      </c>
      <c r="K255" s="113"/>
      <c r="L255" s="113"/>
      <c r="M255" s="113"/>
      <c r="N255" s="113"/>
      <c r="O255" s="113"/>
      <c r="P255" s="113"/>
      <c r="Q255" s="113"/>
      <c r="R255" s="113"/>
      <c r="S255" s="113"/>
      <c r="T255" s="113"/>
      <c r="U255" s="113"/>
      <c r="V255" s="113"/>
      <c r="W255" s="113"/>
      <c r="X255" s="113"/>
      <c r="Y255" s="113"/>
      <c r="Z255" s="113"/>
    </row>
    <row r="256" ht="15.75" customHeight="1">
      <c r="A256" s="130"/>
      <c r="B256" s="129"/>
      <c r="C256" s="119"/>
      <c r="D256" s="120"/>
      <c r="E256" s="121"/>
      <c r="F256" s="122">
        <v>1.0</v>
      </c>
      <c r="G256" s="123" t="str">
        <f t="array" ref="G256">IFERROR(INDEX(Bang_gia!$E$2:$E$1209,MATCH(D256&amp;" | "&amp;E256,Bang_gia!$A$2:$A$1209,0)),"")</f>
        <v/>
      </c>
      <c r="H256" s="123" t="str">
        <f t="shared" si="1"/>
        <v/>
      </c>
      <c r="I256" s="124" t="str">
        <f t="shared" si="2"/>
        <v/>
      </c>
      <c r="J256" s="124" t="str">
        <f t="shared" si="3"/>
        <v/>
      </c>
      <c r="K256" s="113"/>
      <c r="L256" s="113"/>
      <c r="M256" s="113"/>
      <c r="N256" s="113"/>
      <c r="O256" s="113"/>
      <c r="P256" s="113"/>
      <c r="Q256" s="113"/>
      <c r="R256" s="113"/>
      <c r="S256" s="113"/>
      <c r="T256" s="113"/>
      <c r="U256" s="113"/>
      <c r="V256" s="113"/>
      <c r="W256" s="113"/>
      <c r="X256" s="113"/>
      <c r="Y256" s="113"/>
      <c r="Z256" s="113"/>
    </row>
    <row r="257" ht="15.75" customHeight="1">
      <c r="A257" s="130"/>
      <c r="B257" s="129"/>
      <c r="C257" s="119"/>
      <c r="D257" s="120"/>
      <c r="E257" s="121"/>
      <c r="F257" s="122">
        <v>1.0</v>
      </c>
      <c r="G257" s="123" t="str">
        <f t="array" ref="G257">IFERROR(INDEX(Bang_gia!$E$2:$E$1209,MATCH(D257&amp;" | "&amp;E257,Bang_gia!$A$2:$A$1209,0)),"")</f>
        <v/>
      </c>
      <c r="H257" s="123" t="str">
        <f t="shared" si="1"/>
        <v/>
      </c>
      <c r="I257" s="124" t="str">
        <f t="shared" si="2"/>
        <v/>
      </c>
      <c r="J257" s="124" t="str">
        <f t="shared" si="3"/>
        <v/>
      </c>
      <c r="K257" s="113"/>
      <c r="L257" s="113"/>
      <c r="M257" s="113"/>
      <c r="N257" s="113"/>
      <c r="O257" s="113"/>
      <c r="P257" s="113"/>
      <c r="Q257" s="113"/>
      <c r="R257" s="113"/>
      <c r="S257" s="113"/>
      <c r="T257" s="113"/>
      <c r="U257" s="113"/>
      <c r="V257" s="113"/>
      <c r="W257" s="113"/>
      <c r="X257" s="113"/>
      <c r="Y257" s="113"/>
      <c r="Z257" s="113"/>
    </row>
    <row r="258" ht="15.75" customHeight="1">
      <c r="A258" s="130"/>
      <c r="B258" s="129"/>
      <c r="C258" s="119"/>
      <c r="D258" s="120"/>
      <c r="E258" s="121"/>
      <c r="F258" s="122">
        <v>1.0</v>
      </c>
      <c r="G258" s="123" t="str">
        <f t="array" ref="G258">IFERROR(INDEX(Bang_gia!$E$2:$E$1209,MATCH(D258&amp;" | "&amp;E258,Bang_gia!$A$2:$A$1209,0)),"")</f>
        <v/>
      </c>
      <c r="H258" s="123" t="str">
        <f t="shared" si="1"/>
        <v/>
      </c>
      <c r="I258" s="124" t="str">
        <f t="shared" si="2"/>
        <v/>
      </c>
      <c r="J258" s="124" t="str">
        <f t="shared" si="3"/>
        <v/>
      </c>
      <c r="K258" s="113"/>
      <c r="L258" s="113"/>
      <c r="M258" s="113"/>
      <c r="N258" s="113"/>
      <c r="O258" s="113"/>
      <c r="P258" s="113"/>
      <c r="Q258" s="113"/>
      <c r="R258" s="113"/>
      <c r="S258" s="113"/>
      <c r="T258" s="113"/>
      <c r="U258" s="113"/>
      <c r="V258" s="113"/>
      <c r="W258" s="113"/>
      <c r="X258" s="113"/>
      <c r="Y258" s="113"/>
      <c r="Z258" s="113"/>
    </row>
    <row r="259" ht="15.75" customHeight="1">
      <c r="A259" s="130"/>
      <c r="B259" s="129"/>
      <c r="C259" s="119"/>
      <c r="D259" s="120"/>
      <c r="E259" s="121"/>
      <c r="F259" s="122">
        <v>1.0</v>
      </c>
      <c r="G259" s="123" t="str">
        <f t="array" ref="G259">IFERROR(INDEX(Bang_gia!$E$2:$E$1209,MATCH(D259&amp;" | "&amp;E259,Bang_gia!$A$2:$A$1209,0)),"")</f>
        <v/>
      </c>
      <c r="H259" s="123" t="str">
        <f t="shared" si="1"/>
        <v/>
      </c>
      <c r="I259" s="124" t="str">
        <f t="shared" si="2"/>
        <v/>
      </c>
      <c r="J259" s="124" t="str">
        <f t="shared" si="3"/>
        <v/>
      </c>
      <c r="K259" s="113"/>
      <c r="L259" s="113"/>
      <c r="M259" s="113"/>
      <c r="N259" s="113"/>
      <c r="O259" s="113"/>
      <c r="P259" s="113"/>
      <c r="Q259" s="113"/>
      <c r="R259" s="113"/>
      <c r="S259" s="113"/>
      <c r="T259" s="113"/>
      <c r="U259" s="113"/>
      <c r="V259" s="113"/>
      <c r="W259" s="113"/>
      <c r="X259" s="113"/>
      <c r="Y259" s="113"/>
      <c r="Z259" s="113"/>
    </row>
    <row r="260" ht="15.75" customHeight="1">
      <c r="A260" s="130"/>
      <c r="B260" s="129"/>
      <c r="C260" s="119"/>
      <c r="D260" s="120"/>
      <c r="E260" s="121"/>
      <c r="F260" s="122">
        <v>1.0</v>
      </c>
      <c r="G260" s="123" t="str">
        <f t="array" ref="G260">IFERROR(INDEX(Bang_gia!$E$2:$E$1209,MATCH(D260&amp;" | "&amp;E260,Bang_gia!$A$2:$A$1209,0)),"")</f>
        <v/>
      </c>
      <c r="H260" s="123" t="str">
        <f t="shared" si="1"/>
        <v/>
      </c>
      <c r="I260" s="124" t="str">
        <f t="shared" si="2"/>
        <v/>
      </c>
      <c r="J260" s="124" t="str">
        <f t="shared" si="3"/>
        <v/>
      </c>
      <c r="K260" s="113"/>
      <c r="L260" s="113"/>
      <c r="M260" s="113"/>
      <c r="N260" s="113"/>
      <c r="O260" s="113"/>
      <c r="P260" s="113"/>
      <c r="Q260" s="113"/>
      <c r="R260" s="113"/>
      <c r="S260" s="113"/>
      <c r="T260" s="113"/>
      <c r="U260" s="113"/>
      <c r="V260" s="113"/>
      <c r="W260" s="113"/>
      <c r="X260" s="113"/>
      <c r="Y260" s="113"/>
      <c r="Z260" s="113"/>
    </row>
    <row r="261" ht="15.75" customHeight="1">
      <c r="A261" s="130"/>
      <c r="B261" s="129"/>
      <c r="C261" s="119"/>
      <c r="D261" s="120"/>
      <c r="E261" s="121"/>
      <c r="F261" s="122">
        <v>1.0</v>
      </c>
      <c r="G261" s="123" t="str">
        <f t="array" ref="G261">IFERROR(INDEX(Bang_gia!$E$2:$E$1209,MATCH(D261&amp;" | "&amp;E261,Bang_gia!$A$2:$A$1209,0)),"")</f>
        <v/>
      </c>
      <c r="H261" s="123" t="str">
        <f t="shared" si="1"/>
        <v/>
      </c>
      <c r="I261" s="124" t="str">
        <f t="shared" si="2"/>
        <v/>
      </c>
      <c r="J261" s="124" t="str">
        <f t="shared" si="3"/>
        <v/>
      </c>
      <c r="K261" s="113"/>
      <c r="L261" s="113"/>
      <c r="M261" s="113"/>
      <c r="N261" s="113"/>
      <c r="O261" s="113"/>
      <c r="P261" s="113"/>
      <c r="Q261" s="113"/>
      <c r="R261" s="113"/>
      <c r="S261" s="113"/>
      <c r="T261" s="113"/>
      <c r="U261" s="113"/>
      <c r="V261" s="113"/>
      <c r="W261" s="113"/>
      <c r="X261" s="113"/>
      <c r="Y261" s="113"/>
      <c r="Z261" s="113"/>
    </row>
    <row r="262" ht="15.75" customHeight="1">
      <c r="A262" s="130"/>
      <c r="B262" s="129"/>
      <c r="C262" s="119"/>
      <c r="D262" s="120"/>
      <c r="E262" s="121"/>
      <c r="F262" s="122">
        <v>1.0</v>
      </c>
      <c r="G262" s="123" t="str">
        <f t="array" ref="G262">IFERROR(INDEX(Bang_gia!$E$2:$E$1209,MATCH(D262&amp;" | "&amp;E262,Bang_gia!$A$2:$A$1209,0)),"")</f>
        <v/>
      </c>
      <c r="H262" s="123" t="str">
        <f t="shared" si="1"/>
        <v/>
      </c>
      <c r="I262" s="124" t="str">
        <f t="shared" si="2"/>
        <v/>
      </c>
      <c r="J262" s="124" t="str">
        <f t="shared" si="3"/>
        <v/>
      </c>
      <c r="K262" s="113"/>
      <c r="L262" s="113"/>
      <c r="M262" s="113"/>
      <c r="N262" s="113"/>
      <c r="O262" s="113"/>
      <c r="P262" s="113"/>
      <c r="Q262" s="113"/>
      <c r="R262" s="113"/>
      <c r="S262" s="113"/>
      <c r="T262" s="113"/>
      <c r="U262" s="113"/>
      <c r="V262" s="113"/>
      <c r="W262" s="113"/>
      <c r="X262" s="113"/>
      <c r="Y262" s="113"/>
      <c r="Z262" s="113"/>
    </row>
    <row r="263" ht="15.75" customHeight="1">
      <c r="A263" s="130"/>
      <c r="B263" s="129"/>
      <c r="C263" s="119"/>
      <c r="D263" s="120"/>
      <c r="E263" s="121"/>
      <c r="F263" s="122">
        <v>1.0</v>
      </c>
      <c r="G263" s="123" t="str">
        <f t="array" ref="G263">IFERROR(INDEX(Bang_gia!$E$2:$E$1209,MATCH(D263&amp;" | "&amp;E263,Bang_gia!$A$2:$A$1209,0)),"")</f>
        <v/>
      </c>
      <c r="H263" s="123" t="str">
        <f t="shared" si="1"/>
        <v/>
      </c>
      <c r="I263" s="124" t="str">
        <f t="shared" si="2"/>
        <v/>
      </c>
      <c r="J263" s="124" t="str">
        <f t="shared" si="3"/>
        <v/>
      </c>
      <c r="K263" s="113"/>
      <c r="L263" s="113"/>
      <c r="M263" s="113"/>
      <c r="N263" s="113"/>
      <c r="O263" s="113"/>
      <c r="P263" s="113"/>
      <c r="Q263" s="113"/>
      <c r="R263" s="113"/>
      <c r="S263" s="113"/>
      <c r="T263" s="113"/>
      <c r="U263" s="113"/>
      <c r="V263" s="113"/>
      <c r="W263" s="113"/>
      <c r="X263" s="113"/>
      <c r="Y263" s="113"/>
      <c r="Z263" s="113"/>
    </row>
    <row r="264" ht="15.75" customHeight="1">
      <c r="A264" s="130"/>
      <c r="B264" s="129"/>
      <c r="C264" s="119"/>
      <c r="D264" s="120"/>
      <c r="E264" s="121"/>
      <c r="F264" s="122">
        <v>1.0</v>
      </c>
      <c r="G264" s="123" t="str">
        <f t="array" ref="G264">IFERROR(INDEX(Bang_gia!$E$2:$E$1209,MATCH(D264&amp;" | "&amp;E264,Bang_gia!$A$2:$A$1209,0)),"")</f>
        <v/>
      </c>
      <c r="H264" s="123" t="str">
        <f t="shared" si="1"/>
        <v/>
      </c>
      <c r="I264" s="124" t="str">
        <f t="shared" si="2"/>
        <v/>
      </c>
      <c r="J264" s="124" t="str">
        <f t="shared" si="3"/>
        <v/>
      </c>
      <c r="K264" s="113"/>
      <c r="L264" s="113"/>
      <c r="M264" s="113"/>
      <c r="N264" s="113"/>
      <c r="O264" s="113"/>
      <c r="P264" s="113"/>
      <c r="Q264" s="113"/>
      <c r="R264" s="113"/>
      <c r="S264" s="113"/>
      <c r="T264" s="113"/>
      <c r="U264" s="113"/>
      <c r="V264" s="113"/>
      <c r="W264" s="113"/>
      <c r="X264" s="113"/>
      <c r="Y264" s="113"/>
      <c r="Z264" s="113"/>
    </row>
    <row r="265" ht="15.75" customHeight="1">
      <c r="A265" s="130"/>
      <c r="B265" s="129"/>
      <c r="C265" s="119"/>
      <c r="D265" s="120"/>
      <c r="E265" s="121"/>
      <c r="F265" s="122">
        <v>1.0</v>
      </c>
      <c r="G265" s="123" t="str">
        <f t="array" ref="G265">IFERROR(INDEX(Bang_gia!$E$2:$E$1209,MATCH(D265&amp;" | "&amp;E265,Bang_gia!$A$2:$A$1209,0)),"")</f>
        <v/>
      </c>
      <c r="H265" s="123" t="str">
        <f t="shared" si="1"/>
        <v/>
      </c>
      <c r="I265" s="124" t="str">
        <f t="shared" si="2"/>
        <v/>
      </c>
      <c r="J265" s="124" t="str">
        <f t="shared" si="3"/>
        <v/>
      </c>
      <c r="K265" s="113"/>
      <c r="L265" s="113"/>
      <c r="M265" s="113"/>
      <c r="N265" s="113"/>
      <c r="O265" s="113"/>
      <c r="P265" s="113"/>
      <c r="Q265" s="113"/>
      <c r="R265" s="113"/>
      <c r="S265" s="113"/>
      <c r="T265" s="113"/>
      <c r="U265" s="113"/>
      <c r="V265" s="113"/>
      <c r="W265" s="113"/>
      <c r="X265" s="113"/>
      <c r="Y265" s="113"/>
      <c r="Z265" s="113"/>
    </row>
    <row r="266" ht="15.75" customHeight="1">
      <c r="A266" s="130"/>
      <c r="B266" s="129"/>
      <c r="C266" s="119"/>
      <c r="D266" s="120"/>
      <c r="E266" s="121"/>
      <c r="F266" s="122">
        <v>1.0</v>
      </c>
      <c r="G266" s="123" t="str">
        <f t="array" ref="G266">IFERROR(INDEX(Bang_gia!$E$2:$E$1209,MATCH(D266&amp;" | "&amp;E266,Bang_gia!$A$2:$A$1209,0)),"")</f>
        <v/>
      </c>
      <c r="H266" s="123" t="str">
        <f t="shared" si="1"/>
        <v/>
      </c>
      <c r="I266" s="124" t="str">
        <f t="shared" si="2"/>
        <v/>
      </c>
      <c r="J266" s="124" t="str">
        <f t="shared" si="3"/>
        <v/>
      </c>
      <c r="K266" s="113"/>
      <c r="L266" s="113"/>
      <c r="M266" s="113"/>
      <c r="N266" s="113"/>
      <c r="O266" s="113"/>
      <c r="P266" s="113"/>
      <c r="Q266" s="113"/>
      <c r="R266" s="113"/>
      <c r="S266" s="113"/>
      <c r="T266" s="113"/>
      <c r="U266" s="113"/>
      <c r="V266" s="113"/>
      <c r="W266" s="113"/>
      <c r="X266" s="113"/>
      <c r="Y266" s="113"/>
      <c r="Z266" s="113"/>
    </row>
    <row r="267" ht="15.75" customHeight="1">
      <c r="A267" s="130"/>
      <c r="B267" s="129"/>
      <c r="C267" s="119"/>
      <c r="D267" s="120"/>
      <c r="E267" s="121"/>
      <c r="F267" s="122">
        <v>1.0</v>
      </c>
      <c r="G267" s="123" t="str">
        <f t="array" ref="G267">IFERROR(INDEX(Bang_gia!$E$2:$E$1209,MATCH(D267&amp;" | "&amp;E267,Bang_gia!$A$2:$A$1209,0)),"")</f>
        <v/>
      </c>
      <c r="H267" s="123" t="str">
        <f t="shared" si="1"/>
        <v/>
      </c>
      <c r="I267" s="124" t="str">
        <f t="shared" si="2"/>
        <v/>
      </c>
      <c r="J267" s="124" t="str">
        <f t="shared" si="3"/>
        <v/>
      </c>
      <c r="K267" s="113"/>
      <c r="L267" s="113"/>
      <c r="M267" s="113"/>
      <c r="N267" s="113"/>
      <c r="O267" s="113"/>
      <c r="P267" s="113"/>
      <c r="Q267" s="113"/>
      <c r="R267" s="113"/>
      <c r="S267" s="113"/>
      <c r="T267" s="113"/>
      <c r="U267" s="113"/>
      <c r="V267" s="113"/>
      <c r="W267" s="113"/>
      <c r="X267" s="113"/>
      <c r="Y267" s="113"/>
      <c r="Z267" s="113"/>
    </row>
    <row r="268" ht="15.75" customHeight="1">
      <c r="A268" s="130"/>
      <c r="B268" s="129"/>
      <c r="C268" s="119"/>
      <c r="D268" s="120"/>
      <c r="E268" s="121"/>
      <c r="F268" s="122">
        <v>1.0</v>
      </c>
      <c r="G268" s="123" t="str">
        <f t="array" ref="G268">IFERROR(INDEX(Bang_gia!$E$2:$E$1209,MATCH(D268&amp;" | "&amp;E268,Bang_gia!$A$2:$A$1209,0)),"")</f>
        <v/>
      </c>
      <c r="H268" s="123" t="str">
        <f t="shared" si="1"/>
        <v/>
      </c>
      <c r="I268" s="124" t="str">
        <f t="shared" si="2"/>
        <v/>
      </c>
      <c r="J268" s="124" t="str">
        <f t="shared" si="3"/>
        <v/>
      </c>
      <c r="K268" s="113"/>
      <c r="L268" s="113"/>
      <c r="M268" s="113"/>
      <c r="N268" s="113"/>
      <c r="O268" s="113"/>
      <c r="P268" s="113"/>
      <c r="Q268" s="113"/>
      <c r="R268" s="113"/>
      <c r="S268" s="113"/>
      <c r="T268" s="113"/>
      <c r="U268" s="113"/>
      <c r="V268" s="113"/>
      <c r="W268" s="113"/>
      <c r="X268" s="113"/>
      <c r="Y268" s="113"/>
      <c r="Z268" s="113"/>
    </row>
    <row r="269" ht="15.75" customHeight="1">
      <c r="A269" s="130"/>
      <c r="B269" s="129"/>
      <c r="C269" s="119"/>
      <c r="D269" s="120"/>
      <c r="E269" s="121"/>
      <c r="F269" s="122">
        <v>1.0</v>
      </c>
      <c r="G269" s="123" t="str">
        <f t="array" ref="G269">IFERROR(INDEX(Bang_gia!$E$2:$E$1209,MATCH(D269&amp;" | "&amp;E269,Bang_gia!$A$2:$A$1209,0)),"")</f>
        <v/>
      </c>
      <c r="H269" s="123" t="str">
        <f t="shared" si="1"/>
        <v/>
      </c>
      <c r="I269" s="124" t="str">
        <f t="shared" si="2"/>
        <v/>
      </c>
      <c r="J269" s="124" t="str">
        <f t="shared" si="3"/>
        <v/>
      </c>
      <c r="K269" s="113"/>
      <c r="L269" s="113"/>
      <c r="M269" s="113"/>
      <c r="N269" s="113"/>
      <c r="O269" s="113"/>
      <c r="P269" s="113"/>
      <c r="Q269" s="113"/>
      <c r="R269" s="113"/>
      <c r="S269" s="113"/>
      <c r="T269" s="113"/>
      <c r="U269" s="113"/>
      <c r="V269" s="113"/>
      <c r="W269" s="113"/>
      <c r="X269" s="113"/>
      <c r="Y269" s="113"/>
      <c r="Z269" s="113"/>
    </row>
    <row r="270" ht="15.75" customHeight="1">
      <c r="A270" s="130"/>
      <c r="B270" s="129"/>
      <c r="C270" s="119"/>
      <c r="D270" s="120"/>
      <c r="E270" s="121"/>
      <c r="F270" s="122">
        <v>1.0</v>
      </c>
      <c r="G270" s="123" t="str">
        <f t="array" ref="G270">IFERROR(INDEX(Bang_gia!$E$2:$E$1209,MATCH(D270&amp;" | "&amp;E270,Bang_gia!$A$2:$A$1209,0)),"")</f>
        <v/>
      </c>
      <c r="H270" s="123" t="str">
        <f t="shared" si="1"/>
        <v/>
      </c>
      <c r="I270" s="124" t="str">
        <f t="shared" si="2"/>
        <v/>
      </c>
      <c r="J270" s="124" t="str">
        <f t="shared" si="3"/>
        <v/>
      </c>
      <c r="K270" s="113"/>
      <c r="L270" s="113"/>
      <c r="M270" s="113"/>
      <c r="N270" s="113"/>
      <c r="O270" s="113"/>
      <c r="P270" s="113"/>
      <c r="Q270" s="113"/>
      <c r="R270" s="113"/>
      <c r="S270" s="113"/>
      <c r="T270" s="113"/>
      <c r="U270" s="113"/>
      <c r="V270" s="113"/>
      <c r="W270" s="113"/>
      <c r="X270" s="113"/>
      <c r="Y270" s="113"/>
      <c r="Z270" s="113"/>
    </row>
    <row r="271" ht="15.75" customHeight="1">
      <c r="A271" s="130"/>
      <c r="B271" s="129"/>
      <c r="C271" s="119"/>
      <c r="D271" s="120"/>
      <c r="E271" s="121"/>
      <c r="F271" s="122">
        <v>1.0</v>
      </c>
      <c r="G271" s="123" t="str">
        <f t="array" ref="G271">IFERROR(INDEX(Bang_gia!$E$2:$E$1209,MATCH(D271&amp;" | "&amp;E271,Bang_gia!$A$2:$A$1209,0)),"")</f>
        <v/>
      </c>
      <c r="H271" s="123" t="str">
        <f t="shared" si="1"/>
        <v/>
      </c>
      <c r="I271" s="124" t="str">
        <f t="shared" si="2"/>
        <v/>
      </c>
      <c r="J271" s="124" t="str">
        <f t="shared" si="3"/>
        <v/>
      </c>
      <c r="K271" s="113"/>
      <c r="L271" s="113"/>
      <c r="M271" s="113"/>
      <c r="N271" s="113"/>
      <c r="O271" s="113"/>
      <c r="P271" s="113"/>
      <c r="Q271" s="113"/>
      <c r="R271" s="113"/>
      <c r="S271" s="113"/>
      <c r="T271" s="113"/>
      <c r="U271" s="113"/>
      <c r="V271" s="113"/>
      <c r="W271" s="113"/>
      <c r="X271" s="113"/>
      <c r="Y271" s="113"/>
      <c r="Z271" s="113"/>
    </row>
    <row r="272" ht="15.75" customHeight="1">
      <c r="A272" s="130"/>
      <c r="B272" s="129"/>
      <c r="C272" s="119"/>
      <c r="D272" s="120"/>
      <c r="E272" s="121"/>
      <c r="F272" s="122">
        <v>1.0</v>
      </c>
      <c r="G272" s="123" t="str">
        <f t="array" ref="G272">IFERROR(INDEX(Bang_gia!$E$2:$E$1209,MATCH(D272&amp;" | "&amp;E272,Bang_gia!$A$2:$A$1209,0)),"")</f>
        <v/>
      </c>
      <c r="H272" s="123" t="str">
        <f t="shared" si="1"/>
        <v/>
      </c>
      <c r="I272" s="124" t="str">
        <f t="shared" si="2"/>
        <v/>
      </c>
      <c r="J272" s="124" t="str">
        <f t="shared" si="3"/>
        <v/>
      </c>
      <c r="K272" s="113"/>
      <c r="L272" s="113"/>
      <c r="M272" s="113"/>
      <c r="N272" s="113"/>
      <c r="O272" s="113"/>
      <c r="P272" s="113"/>
      <c r="Q272" s="113"/>
      <c r="R272" s="113"/>
      <c r="S272" s="113"/>
      <c r="T272" s="113"/>
      <c r="U272" s="113"/>
      <c r="V272" s="113"/>
      <c r="W272" s="113"/>
      <c r="X272" s="113"/>
      <c r="Y272" s="113"/>
      <c r="Z272" s="113"/>
    </row>
    <row r="273" ht="15.75" customHeight="1">
      <c r="A273" s="130"/>
      <c r="B273" s="129"/>
      <c r="C273" s="119"/>
      <c r="D273" s="120"/>
      <c r="E273" s="121"/>
      <c r="F273" s="122">
        <v>1.0</v>
      </c>
      <c r="G273" s="123" t="str">
        <f t="array" ref="G273">IFERROR(INDEX(Bang_gia!$E$2:$E$1209,MATCH(D273&amp;" | "&amp;E273,Bang_gia!$A$2:$A$1209,0)),"")</f>
        <v/>
      </c>
      <c r="H273" s="123" t="str">
        <f t="shared" si="1"/>
        <v/>
      </c>
      <c r="I273" s="124" t="str">
        <f t="shared" si="2"/>
        <v/>
      </c>
      <c r="J273" s="124" t="str">
        <f t="shared" si="3"/>
        <v/>
      </c>
      <c r="K273" s="113"/>
      <c r="L273" s="113"/>
      <c r="M273" s="113"/>
      <c r="N273" s="113"/>
      <c r="O273" s="113"/>
      <c r="P273" s="113"/>
      <c r="Q273" s="113"/>
      <c r="R273" s="113"/>
      <c r="S273" s="113"/>
      <c r="T273" s="113"/>
      <c r="U273" s="113"/>
      <c r="V273" s="113"/>
      <c r="W273" s="113"/>
      <c r="X273" s="113"/>
      <c r="Y273" s="113"/>
      <c r="Z273" s="113"/>
    </row>
    <row r="274" ht="15.75" customHeight="1">
      <c r="A274" s="130"/>
      <c r="B274" s="129"/>
      <c r="C274" s="119"/>
      <c r="D274" s="120"/>
      <c r="E274" s="121"/>
      <c r="F274" s="122">
        <v>1.0</v>
      </c>
      <c r="G274" s="123" t="str">
        <f t="array" ref="G274">IFERROR(INDEX(Bang_gia!$E$2:$E$1209,MATCH(D274&amp;" | "&amp;E274,Bang_gia!$A$2:$A$1209,0)),"")</f>
        <v/>
      </c>
      <c r="H274" s="123" t="str">
        <f t="shared" si="1"/>
        <v/>
      </c>
      <c r="I274" s="124" t="str">
        <f t="shared" si="2"/>
        <v/>
      </c>
      <c r="J274" s="124" t="str">
        <f t="shared" si="3"/>
        <v/>
      </c>
      <c r="K274" s="113"/>
      <c r="L274" s="113"/>
      <c r="M274" s="113"/>
      <c r="N274" s="113"/>
      <c r="O274" s="113"/>
      <c r="P274" s="113"/>
      <c r="Q274" s="113"/>
      <c r="R274" s="113"/>
      <c r="S274" s="113"/>
      <c r="T274" s="113"/>
      <c r="U274" s="113"/>
      <c r="V274" s="113"/>
      <c r="W274" s="113"/>
      <c r="X274" s="113"/>
      <c r="Y274" s="113"/>
      <c r="Z274" s="113"/>
    </row>
    <row r="275" ht="15.75" customHeight="1">
      <c r="A275" s="130"/>
      <c r="B275" s="129"/>
      <c r="C275" s="119"/>
      <c r="D275" s="120"/>
      <c r="E275" s="121"/>
      <c r="F275" s="122">
        <v>1.0</v>
      </c>
      <c r="G275" s="123" t="str">
        <f t="array" ref="G275">IFERROR(INDEX(Bang_gia!$E$2:$E$1209,MATCH(D275&amp;" | "&amp;E275,Bang_gia!$A$2:$A$1209,0)),"")</f>
        <v/>
      </c>
      <c r="H275" s="123" t="str">
        <f t="shared" si="1"/>
        <v/>
      </c>
      <c r="I275" s="124" t="str">
        <f t="shared" si="2"/>
        <v/>
      </c>
      <c r="J275" s="124" t="str">
        <f t="shared" si="3"/>
        <v/>
      </c>
      <c r="K275" s="113"/>
      <c r="L275" s="113"/>
      <c r="M275" s="113"/>
      <c r="N275" s="113"/>
      <c r="O275" s="113"/>
      <c r="P275" s="113"/>
      <c r="Q275" s="113"/>
      <c r="R275" s="113"/>
      <c r="S275" s="113"/>
      <c r="T275" s="113"/>
      <c r="U275" s="113"/>
      <c r="V275" s="113"/>
      <c r="W275" s="113"/>
      <c r="X275" s="113"/>
      <c r="Y275" s="113"/>
      <c r="Z275" s="113"/>
    </row>
    <row r="276" ht="15.75" customHeight="1">
      <c r="A276" s="130"/>
      <c r="B276" s="129"/>
      <c r="C276" s="119"/>
      <c r="D276" s="120"/>
      <c r="E276" s="121"/>
      <c r="F276" s="122">
        <v>1.0</v>
      </c>
      <c r="G276" s="123" t="str">
        <f t="array" ref="G276">IFERROR(INDEX(Bang_gia!$E$2:$E$1209,MATCH(D276&amp;" | "&amp;E276,Bang_gia!$A$2:$A$1209,0)),"")</f>
        <v/>
      </c>
      <c r="H276" s="123" t="str">
        <f t="shared" si="1"/>
        <v/>
      </c>
      <c r="I276" s="124" t="str">
        <f t="shared" si="2"/>
        <v/>
      </c>
      <c r="J276" s="124" t="str">
        <f t="shared" si="3"/>
        <v/>
      </c>
      <c r="K276" s="113"/>
      <c r="L276" s="113"/>
      <c r="M276" s="113"/>
      <c r="N276" s="113"/>
      <c r="O276" s="113"/>
      <c r="P276" s="113"/>
      <c r="Q276" s="113"/>
      <c r="R276" s="113"/>
      <c r="S276" s="113"/>
      <c r="T276" s="113"/>
      <c r="U276" s="113"/>
      <c r="V276" s="113"/>
      <c r="W276" s="113"/>
      <c r="X276" s="113"/>
      <c r="Y276" s="113"/>
      <c r="Z276" s="113"/>
    </row>
    <row r="277" ht="15.75" customHeight="1">
      <c r="A277" s="130"/>
      <c r="B277" s="129"/>
      <c r="C277" s="119"/>
      <c r="D277" s="120"/>
      <c r="E277" s="121"/>
      <c r="F277" s="122">
        <v>1.0</v>
      </c>
      <c r="G277" s="123" t="str">
        <f t="array" ref="G277">IFERROR(INDEX(Bang_gia!$E$2:$E$1209,MATCH(D277&amp;" | "&amp;E277,Bang_gia!$A$2:$A$1209,0)),"")</f>
        <v/>
      </c>
      <c r="H277" s="123" t="str">
        <f t="shared" si="1"/>
        <v/>
      </c>
      <c r="I277" s="124" t="str">
        <f t="shared" si="2"/>
        <v/>
      </c>
      <c r="J277" s="124" t="str">
        <f t="shared" si="3"/>
        <v/>
      </c>
      <c r="K277" s="113"/>
      <c r="L277" s="113"/>
      <c r="M277" s="113"/>
      <c r="N277" s="113"/>
      <c r="O277" s="113"/>
      <c r="P277" s="113"/>
      <c r="Q277" s="113"/>
      <c r="R277" s="113"/>
      <c r="S277" s="113"/>
      <c r="T277" s="113"/>
      <c r="U277" s="113"/>
      <c r="V277" s="113"/>
      <c r="W277" s="113"/>
      <c r="X277" s="113"/>
      <c r="Y277" s="113"/>
      <c r="Z277" s="113"/>
    </row>
    <row r="278" ht="15.75" customHeight="1">
      <c r="A278" s="130"/>
      <c r="B278" s="129"/>
      <c r="C278" s="119"/>
      <c r="D278" s="120"/>
      <c r="E278" s="121"/>
      <c r="F278" s="122">
        <v>1.0</v>
      </c>
      <c r="G278" s="123" t="str">
        <f t="array" ref="G278">IFERROR(INDEX(Bang_gia!$E$2:$E$1209,MATCH(D278&amp;" | "&amp;E278,Bang_gia!$A$2:$A$1209,0)),"")</f>
        <v/>
      </c>
      <c r="H278" s="123" t="str">
        <f t="shared" si="1"/>
        <v/>
      </c>
      <c r="I278" s="124" t="str">
        <f t="shared" si="2"/>
        <v/>
      </c>
      <c r="J278" s="124" t="str">
        <f t="shared" si="3"/>
        <v/>
      </c>
      <c r="K278" s="113"/>
      <c r="L278" s="113"/>
      <c r="M278" s="113"/>
      <c r="N278" s="113"/>
      <c r="O278" s="113"/>
      <c r="P278" s="113"/>
      <c r="Q278" s="113"/>
      <c r="R278" s="113"/>
      <c r="S278" s="113"/>
      <c r="T278" s="113"/>
      <c r="U278" s="113"/>
      <c r="V278" s="113"/>
      <c r="W278" s="113"/>
      <c r="X278" s="113"/>
      <c r="Y278" s="113"/>
      <c r="Z278" s="113"/>
    </row>
    <row r="279" ht="15.75" customHeight="1">
      <c r="A279" s="130"/>
      <c r="B279" s="129"/>
      <c r="C279" s="119"/>
      <c r="D279" s="120"/>
      <c r="E279" s="121"/>
      <c r="F279" s="122">
        <v>1.0</v>
      </c>
      <c r="G279" s="123" t="str">
        <f t="array" ref="G279">IFERROR(INDEX(Bang_gia!$E$2:$E$1209,MATCH(D279&amp;" | "&amp;E279,Bang_gia!$A$2:$A$1209,0)),"")</f>
        <v/>
      </c>
      <c r="H279" s="123" t="str">
        <f t="shared" si="1"/>
        <v/>
      </c>
      <c r="I279" s="124" t="str">
        <f t="shared" si="2"/>
        <v/>
      </c>
      <c r="J279" s="124" t="str">
        <f t="shared" si="3"/>
        <v/>
      </c>
      <c r="K279" s="113"/>
      <c r="L279" s="113"/>
      <c r="M279" s="113"/>
      <c r="N279" s="113"/>
      <c r="O279" s="113"/>
      <c r="P279" s="113"/>
      <c r="Q279" s="113"/>
      <c r="R279" s="113"/>
      <c r="S279" s="113"/>
      <c r="T279" s="113"/>
      <c r="U279" s="113"/>
      <c r="V279" s="113"/>
      <c r="W279" s="113"/>
      <c r="X279" s="113"/>
      <c r="Y279" s="113"/>
      <c r="Z279" s="113"/>
    </row>
    <row r="280" ht="15.75" customHeight="1">
      <c r="A280" s="130"/>
      <c r="B280" s="129"/>
      <c r="C280" s="119"/>
      <c r="D280" s="120"/>
      <c r="E280" s="121"/>
      <c r="F280" s="122">
        <v>1.0</v>
      </c>
      <c r="G280" s="123" t="str">
        <f t="array" ref="G280">IFERROR(INDEX(Bang_gia!$E$2:$E$1209,MATCH(D280&amp;" | "&amp;E280,Bang_gia!$A$2:$A$1209,0)),"")</f>
        <v/>
      </c>
      <c r="H280" s="123" t="str">
        <f t="shared" si="1"/>
        <v/>
      </c>
      <c r="I280" s="124" t="str">
        <f t="shared" si="2"/>
        <v/>
      </c>
      <c r="J280" s="124" t="str">
        <f t="shared" si="3"/>
        <v/>
      </c>
      <c r="K280" s="113"/>
      <c r="L280" s="113"/>
      <c r="M280" s="113"/>
      <c r="N280" s="113"/>
      <c r="O280" s="113"/>
      <c r="P280" s="113"/>
      <c r="Q280" s="113"/>
      <c r="R280" s="113"/>
      <c r="S280" s="113"/>
      <c r="T280" s="113"/>
      <c r="U280" s="113"/>
      <c r="V280" s="113"/>
      <c r="W280" s="113"/>
      <c r="X280" s="113"/>
      <c r="Y280" s="113"/>
      <c r="Z280" s="113"/>
    </row>
    <row r="281" ht="15.75" customHeight="1">
      <c r="A281" s="130"/>
      <c r="B281" s="129"/>
      <c r="C281" s="119"/>
      <c r="D281" s="120"/>
      <c r="E281" s="121"/>
      <c r="F281" s="122">
        <v>1.0</v>
      </c>
      <c r="G281" s="123" t="str">
        <f t="array" ref="G281">IFERROR(INDEX(Bang_gia!$E$2:$E$1209,MATCH(D281&amp;" | "&amp;E281,Bang_gia!$A$2:$A$1209,0)),"")</f>
        <v/>
      </c>
      <c r="H281" s="123" t="str">
        <f t="shared" si="1"/>
        <v/>
      </c>
      <c r="I281" s="124" t="str">
        <f t="shared" si="2"/>
        <v/>
      </c>
      <c r="J281" s="124" t="str">
        <f t="shared" si="3"/>
        <v/>
      </c>
      <c r="K281" s="113"/>
      <c r="L281" s="113"/>
      <c r="M281" s="113"/>
      <c r="N281" s="113"/>
      <c r="O281" s="113"/>
      <c r="P281" s="113"/>
      <c r="Q281" s="113"/>
      <c r="R281" s="113"/>
      <c r="S281" s="113"/>
      <c r="T281" s="113"/>
      <c r="U281" s="113"/>
      <c r="V281" s="113"/>
      <c r="W281" s="113"/>
      <c r="X281" s="113"/>
      <c r="Y281" s="113"/>
      <c r="Z281" s="113"/>
    </row>
    <row r="282" ht="15.75" customHeight="1">
      <c r="A282" s="130"/>
      <c r="B282" s="129"/>
      <c r="C282" s="119"/>
      <c r="D282" s="120"/>
      <c r="E282" s="121"/>
      <c r="F282" s="122">
        <v>1.0</v>
      </c>
      <c r="G282" s="123" t="str">
        <f t="array" ref="G282">IFERROR(INDEX(Bang_gia!$E$2:$E$1209,MATCH(D282&amp;" | "&amp;E282,Bang_gia!$A$2:$A$1209,0)),"")</f>
        <v/>
      </c>
      <c r="H282" s="123" t="str">
        <f t="shared" si="1"/>
        <v/>
      </c>
      <c r="I282" s="124" t="str">
        <f t="shared" si="2"/>
        <v/>
      </c>
      <c r="J282" s="124" t="str">
        <f t="shared" si="3"/>
        <v/>
      </c>
      <c r="K282" s="113"/>
      <c r="L282" s="113"/>
      <c r="M282" s="113"/>
      <c r="N282" s="113"/>
      <c r="O282" s="113"/>
      <c r="P282" s="113"/>
      <c r="Q282" s="113"/>
      <c r="R282" s="113"/>
      <c r="S282" s="113"/>
      <c r="T282" s="113"/>
      <c r="U282" s="113"/>
      <c r="V282" s="113"/>
      <c r="W282" s="113"/>
      <c r="X282" s="113"/>
      <c r="Y282" s="113"/>
      <c r="Z282" s="113"/>
    </row>
    <row r="283" ht="15.75" customHeight="1">
      <c r="A283" s="130"/>
      <c r="B283" s="129"/>
      <c r="C283" s="119"/>
      <c r="D283" s="120"/>
      <c r="E283" s="121"/>
      <c r="F283" s="122">
        <v>1.0</v>
      </c>
      <c r="G283" s="123" t="str">
        <f t="array" ref="G283">IFERROR(INDEX(Bang_gia!$E$2:$E$1209,MATCH(D283&amp;" | "&amp;E283,Bang_gia!$A$2:$A$1209,0)),"")</f>
        <v/>
      </c>
      <c r="H283" s="123" t="str">
        <f t="shared" si="1"/>
        <v/>
      </c>
      <c r="I283" s="124" t="str">
        <f t="shared" si="2"/>
        <v/>
      </c>
      <c r="J283" s="124" t="str">
        <f t="shared" si="3"/>
        <v/>
      </c>
      <c r="K283" s="113"/>
      <c r="L283" s="113"/>
      <c r="M283" s="113"/>
      <c r="N283" s="113"/>
      <c r="O283" s="113"/>
      <c r="P283" s="113"/>
      <c r="Q283" s="113"/>
      <c r="R283" s="113"/>
      <c r="S283" s="113"/>
      <c r="T283" s="113"/>
      <c r="U283" s="113"/>
      <c r="V283" s="113"/>
      <c r="W283" s="113"/>
      <c r="X283" s="113"/>
      <c r="Y283" s="113"/>
      <c r="Z283" s="113"/>
    </row>
    <row r="284" ht="15.75" customHeight="1">
      <c r="A284" s="130"/>
      <c r="B284" s="129"/>
      <c r="C284" s="119"/>
      <c r="D284" s="120"/>
      <c r="E284" s="121"/>
      <c r="F284" s="122">
        <v>1.0</v>
      </c>
      <c r="G284" s="123" t="str">
        <f t="array" ref="G284">IFERROR(INDEX(Bang_gia!$E$2:$E$1209,MATCH(D284&amp;" | "&amp;E284,Bang_gia!$A$2:$A$1209,0)),"")</f>
        <v/>
      </c>
      <c r="H284" s="123" t="str">
        <f t="shared" si="1"/>
        <v/>
      </c>
      <c r="I284" s="124" t="str">
        <f t="shared" si="2"/>
        <v/>
      </c>
      <c r="J284" s="124" t="str">
        <f t="shared" si="3"/>
        <v/>
      </c>
      <c r="K284" s="113"/>
      <c r="L284" s="113"/>
      <c r="M284" s="113"/>
      <c r="N284" s="113"/>
      <c r="O284" s="113"/>
      <c r="P284" s="113"/>
      <c r="Q284" s="113"/>
      <c r="R284" s="113"/>
      <c r="S284" s="113"/>
      <c r="T284" s="113"/>
      <c r="U284" s="113"/>
      <c r="V284" s="113"/>
      <c r="W284" s="113"/>
      <c r="X284" s="113"/>
      <c r="Y284" s="113"/>
      <c r="Z284" s="113"/>
    </row>
    <row r="285" ht="15.75" customHeight="1">
      <c r="A285" s="130"/>
      <c r="B285" s="129"/>
      <c r="C285" s="119"/>
      <c r="D285" s="120"/>
      <c r="E285" s="121"/>
      <c r="F285" s="122">
        <v>1.0</v>
      </c>
      <c r="G285" s="123" t="str">
        <f t="array" ref="G285">IFERROR(INDEX(Bang_gia!$E$2:$E$1209,MATCH(D285&amp;" | "&amp;E285,Bang_gia!$A$2:$A$1209,0)),"")</f>
        <v/>
      </c>
      <c r="H285" s="123" t="str">
        <f t="shared" si="1"/>
        <v/>
      </c>
      <c r="I285" s="124" t="str">
        <f t="shared" si="2"/>
        <v/>
      </c>
      <c r="J285" s="124" t="str">
        <f t="shared" si="3"/>
        <v/>
      </c>
      <c r="K285" s="113"/>
      <c r="L285" s="113"/>
      <c r="M285" s="113"/>
      <c r="N285" s="113"/>
      <c r="O285" s="113"/>
      <c r="P285" s="113"/>
      <c r="Q285" s="113"/>
      <c r="R285" s="113"/>
      <c r="S285" s="113"/>
      <c r="T285" s="113"/>
      <c r="U285" s="113"/>
      <c r="V285" s="113"/>
      <c r="W285" s="113"/>
      <c r="X285" s="113"/>
      <c r="Y285" s="113"/>
      <c r="Z285" s="113"/>
    </row>
    <row r="286" ht="15.75" customHeight="1">
      <c r="A286" s="130"/>
      <c r="B286" s="129"/>
      <c r="C286" s="119"/>
      <c r="D286" s="120"/>
      <c r="E286" s="121"/>
      <c r="F286" s="122">
        <v>1.0</v>
      </c>
      <c r="G286" s="123" t="str">
        <f t="array" ref="G286">IFERROR(INDEX(Bang_gia!$E$2:$E$1209,MATCH(D286&amp;" | "&amp;E286,Bang_gia!$A$2:$A$1209,0)),"")</f>
        <v/>
      </c>
      <c r="H286" s="123" t="str">
        <f t="shared" si="1"/>
        <v/>
      </c>
      <c r="I286" s="124" t="str">
        <f t="shared" si="2"/>
        <v/>
      </c>
      <c r="J286" s="124" t="str">
        <f t="shared" si="3"/>
        <v/>
      </c>
      <c r="K286" s="113"/>
      <c r="L286" s="113"/>
      <c r="M286" s="113"/>
      <c r="N286" s="113"/>
      <c r="O286" s="113"/>
      <c r="P286" s="113"/>
      <c r="Q286" s="113"/>
      <c r="R286" s="113"/>
      <c r="S286" s="113"/>
      <c r="T286" s="113"/>
      <c r="U286" s="113"/>
      <c r="V286" s="113"/>
      <c r="W286" s="113"/>
      <c r="X286" s="113"/>
      <c r="Y286" s="113"/>
      <c r="Z286" s="113"/>
    </row>
    <row r="287" ht="15.75" customHeight="1">
      <c r="A287" s="130"/>
      <c r="B287" s="129"/>
      <c r="C287" s="119"/>
      <c r="D287" s="120"/>
      <c r="E287" s="121"/>
      <c r="F287" s="122">
        <v>1.0</v>
      </c>
      <c r="G287" s="123" t="str">
        <f t="array" ref="G287">IFERROR(INDEX(Bang_gia!$E$2:$E$1209,MATCH(D287&amp;" | "&amp;E287,Bang_gia!$A$2:$A$1209,0)),"")</f>
        <v/>
      </c>
      <c r="H287" s="123" t="str">
        <f t="shared" si="1"/>
        <v/>
      </c>
      <c r="I287" s="124" t="str">
        <f t="shared" si="2"/>
        <v/>
      </c>
      <c r="J287" s="124" t="str">
        <f t="shared" si="3"/>
        <v/>
      </c>
      <c r="K287" s="113"/>
      <c r="L287" s="113"/>
      <c r="M287" s="113"/>
      <c r="N287" s="113"/>
      <c r="O287" s="113"/>
      <c r="P287" s="113"/>
      <c r="Q287" s="113"/>
      <c r="R287" s="113"/>
      <c r="S287" s="113"/>
      <c r="T287" s="113"/>
      <c r="U287" s="113"/>
      <c r="V287" s="113"/>
      <c r="W287" s="113"/>
      <c r="X287" s="113"/>
      <c r="Y287" s="113"/>
      <c r="Z287" s="113"/>
    </row>
    <row r="288" ht="15.75" customHeight="1">
      <c r="A288" s="130"/>
      <c r="B288" s="129"/>
      <c r="C288" s="119"/>
      <c r="D288" s="120"/>
      <c r="E288" s="121"/>
      <c r="F288" s="122">
        <v>1.0</v>
      </c>
      <c r="G288" s="123" t="str">
        <f t="array" ref="G288">IFERROR(INDEX(Bang_gia!$E$2:$E$1209,MATCH(D288&amp;" | "&amp;E288,Bang_gia!$A$2:$A$1209,0)),"")</f>
        <v/>
      </c>
      <c r="H288" s="123" t="str">
        <f t="shared" si="1"/>
        <v/>
      </c>
      <c r="I288" s="124" t="str">
        <f t="shared" si="2"/>
        <v/>
      </c>
      <c r="J288" s="124" t="str">
        <f t="shared" si="3"/>
        <v/>
      </c>
      <c r="K288" s="113"/>
      <c r="L288" s="113"/>
      <c r="M288" s="113"/>
      <c r="N288" s="113"/>
      <c r="O288" s="113"/>
      <c r="P288" s="113"/>
      <c r="Q288" s="113"/>
      <c r="R288" s="113"/>
      <c r="S288" s="113"/>
      <c r="T288" s="113"/>
      <c r="U288" s="113"/>
      <c r="V288" s="113"/>
      <c r="W288" s="113"/>
      <c r="X288" s="113"/>
      <c r="Y288" s="113"/>
      <c r="Z288" s="113"/>
    </row>
    <row r="289" ht="15.75" customHeight="1">
      <c r="A289" s="130"/>
      <c r="B289" s="129"/>
      <c r="C289" s="119"/>
      <c r="D289" s="120"/>
      <c r="E289" s="121"/>
      <c r="F289" s="122">
        <v>1.0</v>
      </c>
      <c r="G289" s="123" t="str">
        <f t="array" ref="G289">IFERROR(INDEX(Bang_gia!$E$2:$E$1209,MATCH(D289&amp;" | "&amp;E289,Bang_gia!$A$2:$A$1209,0)),"")</f>
        <v/>
      </c>
      <c r="H289" s="123" t="str">
        <f t="shared" si="1"/>
        <v/>
      </c>
      <c r="I289" s="124" t="str">
        <f t="shared" si="2"/>
        <v/>
      </c>
      <c r="J289" s="124" t="str">
        <f t="shared" si="3"/>
        <v/>
      </c>
      <c r="K289" s="113"/>
      <c r="L289" s="113"/>
      <c r="M289" s="113"/>
      <c r="N289" s="113"/>
      <c r="O289" s="113"/>
      <c r="P289" s="113"/>
      <c r="Q289" s="113"/>
      <c r="R289" s="113"/>
      <c r="S289" s="113"/>
      <c r="T289" s="113"/>
      <c r="U289" s="113"/>
      <c r="V289" s="113"/>
      <c r="W289" s="113"/>
      <c r="X289" s="113"/>
      <c r="Y289" s="113"/>
      <c r="Z289" s="113"/>
    </row>
    <row r="290" ht="15.75" customHeight="1">
      <c r="A290" s="130"/>
      <c r="B290" s="129"/>
      <c r="C290" s="119"/>
      <c r="D290" s="120"/>
      <c r="E290" s="121"/>
      <c r="F290" s="122">
        <v>1.0</v>
      </c>
      <c r="G290" s="123" t="str">
        <f t="array" ref="G290">IFERROR(INDEX(Bang_gia!$E$2:$E$1209,MATCH(D290&amp;" | "&amp;E290,Bang_gia!$A$2:$A$1209,0)),"")</f>
        <v/>
      </c>
      <c r="H290" s="123" t="str">
        <f t="shared" si="1"/>
        <v/>
      </c>
      <c r="I290" s="124" t="str">
        <f t="shared" si="2"/>
        <v/>
      </c>
      <c r="J290" s="124" t="str">
        <f t="shared" si="3"/>
        <v/>
      </c>
      <c r="K290" s="113"/>
      <c r="L290" s="113"/>
      <c r="M290" s="113"/>
      <c r="N290" s="113"/>
      <c r="O290" s="113"/>
      <c r="P290" s="113"/>
      <c r="Q290" s="113"/>
      <c r="R290" s="113"/>
      <c r="S290" s="113"/>
      <c r="T290" s="113"/>
      <c r="U290" s="113"/>
      <c r="V290" s="113"/>
      <c r="W290" s="113"/>
      <c r="X290" s="113"/>
      <c r="Y290" s="113"/>
      <c r="Z290" s="113"/>
    </row>
    <row r="291" ht="15.75" customHeight="1">
      <c r="A291" s="130"/>
      <c r="B291" s="129"/>
      <c r="C291" s="119"/>
      <c r="D291" s="120"/>
      <c r="E291" s="121"/>
      <c r="F291" s="122">
        <v>1.0</v>
      </c>
      <c r="G291" s="123" t="str">
        <f t="array" ref="G291">IFERROR(INDEX(Bang_gia!$E$2:$E$1209,MATCH(D291&amp;" | "&amp;E291,Bang_gia!$A$2:$A$1209,0)),"")</f>
        <v/>
      </c>
      <c r="H291" s="123" t="str">
        <f t="shared" si="1"/>
        <v/>
      </c>
      <c r="I291" s="124" t="str">
        <f t="shared" si="2"/>
        <v/>
      </c>
      <c r="J291" s="124" t="str">
        <f t="shared" si="3"/>
        <v/>
      </c>
      <c r="K291" s="113"/>
      <c r="L291" s="113"/>
      <c r="M291" s="113"/>
      <c r="N291" s="113"/>
      <c r="O291" s="113"/>
      <c r="P291" s="113"/>
      <c r="Q291" s="113"/>
      <c r="R291" s="113"/>
      <c r="S291" s="113"/>
      <c r="T291" s="113"/>
      <c r="U291" s="113"/>
      <c r="V291" s="113"/>
      <c r="W291" s="113"/>
      <c r="X291" s="113"/>
      <c r="Y291" s="113"/>
      <c r="Z291" s="113"/>
    </row>
    <row r="292" ht="15.75" customHeight="1">
      <c r="A292" s="130"/>
      <c r="B292" s="129"/>
      <c r="C292" s="119"/>
      <c r="D292" s="120"/>
      <c r="E292" s="121"/>
      <c r="F292" s="122">
        <v>1.0</v>
      </c>
      <c r="G292" s="123" t="str">
        <f t="array" ref="G292">IFERROR(INDEX(Bang_gia!$E$2:$E$1209,MATCH(D292&amp;" | "&amp;E292,Bang_gia!$A$2:$A$1209,0)),"")</f>
        <v/>
      </c>
      <c r="H292" s="123" t="str">
        <f t="shared" si="1"/>
        <v/>
      </c>
      <c r="I292" s="124" t="str">
        <f t="shared" si="2"/>
        <v/>
      </c>
      <c r="J292" s="124" t="str">
        <f t="shared" si="3"/>
        <v/>
      </c>
      <c r="K292" s="113"/>
      <c r="L292" s="113"/>
      <c r="M292" s="113"/>
      <c r="N292" s="113"/>
      <c r="O292" s="113"/>
      <c r="P292" s="113"/>
      <c r="Q292" s="113"/>
      <c r="R292" s="113"/>
      <c r="S292" s="113"/>
      <c r="T292" s="113"/>
      <c r="U292" s="113"/>
      <c r="V292" s="113"/>
      <c r="W292" s="113"/>
      <c r="X292" s="113"/>
      <c r="Y292" s="113"/>
      <c r="Z292" s="113"/>
    </row>
    <row r="293" ht="15.75" customHeight="1">
      <c r="A293" s="130"/>
      <c r="B293" s="129"/>
      <c r="C293" s="119"/>
      <c r="D293" s="120"/>
      <c r="E293" s="121"/>
      <c r="F293" s="122">
        <v>1.0</v>
      </c>
      <c r="G293" s="123" t="str">
        <f t="array" ref="G293">IFERROR(INDEX(Bang_gia!$E$2:$E$1209,MATCH(D293&amp;" | "&amp;E293,Bang_gia!$A$2:$A$1209,0)),"")</f>
        <v/>
      </c>
      <c r="H293" s="123" t="str">
        <f t="shared" si="1"/>
        <v/>
      </c>
      <c r="I293" s="124" t="str">
        <f t="shared" si="2"/>
        <v/>
      </c>
      <c r="J293" s="124" t="str">
        <f t="shared" si="3"/>
        <v/>
      </c>
      <c r="K293" s="113"/>
      <c r="L293" s="113"/>
      <c r="M293" s="113"/>
      <c r="N293" s="113"/>
      <c r="O293" s="113"/>
      <c r="P293" s="113"/>
      <c r="Q293" s="113"/>
      <c r="R293" s="113"/>
      <c r="S293" s="113"/>
      <c r="T293" s="113"/>
      <c r="U293" s="113"/>
      <c r="V293" s="113"/>
      <c r="W293" s="113"/>
      <c r="X293" s="113"/>
      <c r="Y293" s="113"/>
      <c r="Z293" s="113"/>
    </row>
    <row r="294" ht="15.75" customHeight="1">
      <c r="A294" s="130"/>
      <c r="B294" s="129"/>
      <c r="C294" s="119"/>
      <c r="D294" s="120"/>
      <c r="E294" s="121"/>
      <c r="F294" s="122">
        <v>1.0</v>
      </c>
      <c r="G294" s="123" t="str">
        <f t="array" ref="G294">IFERROR(INDEX(Bang_gia!$E$2:$E$1209,MATCH(D294&amp;" | "&amp;E294,Bang_gia!$A$2:$A$1209,0)),"")</f>
        <v/>
      </c>
      <c r="H294" s="123" t="str">
        <f t="shared" si="1"/>
        <v/>
      </c>
      <c r="I294" s="124" t="str">
        <f t="shared" si="2"/>
        <v/>
      </c>
      <c r="J294" s="124" t="str">
        <f t="shared" si="3"/>
        <v/>
      </c>
      <c r="K294" s="113"/>
      <c r="L294" s="113"/>
      <c r="M294" s="113"/>
      <c r="N294" s="113"/>
      <c r="O294" s="113"/>
      <c r="P294" s="113"/>
      <c r="Q294" s="113"/>
      <c r="R294" s="113"/>
      <c r="S294" s="113"/>
      <c r="T294" s="113"/>
      <c r="U294" s="113"/>
      <c r="V294" s="113"/>
      <c r="W294" s="113"/>
      <c r="X294" s="113"/>
      <c r="Y294" s="113"/>
      <c r="Z294" s="113"/>
    </row>
    <row r="295" ht="15.75" customHeight="1">
      <c r="A295" s="130"/>
      <c r="B295" s="129"/>
      <c r="C295" s="119"/>
      <c r="D295" s="120"/>
      <c r="E295" s="121"/>
      <c r="F295" s="122">
        <v>1.0</v>
      </c>
      <c r="G295" s="123" t="str">
        <f t="array" ref="G295">IFERROR(INDEX(Bang_gia!$E$2:$E$1209,MATCH(D295&amp;" | "&amp;E295,Bang_gia!$A$2:$A$1209,0)),"")</f>
        <v/>
      </c>
      <c r="H295" s="123" t="str">
        <f t="shared" si="1"/>
        <v/>
      </c>
      <c r="I295" s="124" t="str">
        <f t="shared" si="2"/>
        <v/>
      </c>
      <c r="J295" s="124" t="str">
        <f t="shared" si="3"/>
        <v/>
      </c>
      <c r="K295" s="113"/>
      <c r="L295" s="113"/>
      <c r="M295" s="113"/>
      <c r="N295" s="113"/>
      <c r="O295" s="113"/>
      <c r="P295" s="113"/>
      <c r="Q295" s="113"/>
      <c r="R295" s="113"/>
      <c r="S295" s="113"/>
      <c r="T295" s="113"/>
      <c r="U295" s="113"/>
      <c r="V295" s="113"/>
      <c r="W295" s="113"/>
      <c r="X295" s="113"/>
      <c r="Y295" s="113"/>
      <c r="Z295" s="113"/>
    </row>
    <row r="296" ht="15.75" customHeight="1">
      <c r="A296" s="130"/>
      <c r="B296" s="129"/>
      <c r="C296" s="119"/>
      <c r="D296" s="120"/>
      <c r="E296" s="121"/>
      <c r="F296" s="122">
        <v>1.0</v>
      </c>
      <c r="G296" s="123" t="str">
        <f t="array" ref="G296">IFERROR(INDEX(Bang_gia!$E$2:$E$1209,MATCH(D296&amp;" | "&amp;E296,Bang_gia!$A$2:$A$1209,0)),"")</f>
        <v/>
      </c>
      <c r="H296" s="123" t="str">
        <f t="shared" si="1"/>
        <v/>
      </c>
      <c r="I296" s="124" t="str">
        <f t="shared" si="2"/>
        <v/>
      </c>
      <c r="J296" s="124" t="str">
        <f t="shared" si="3"/>
        <v/>
      </c>
      <c r="K296" s="113"/>
      <c r="L296" s="113"/>
      <c r="M296" s="113"/>
      <c r="N296" s="113"/>
      <c r="O296" s="113"/>
      <c r="P296" s="113"/>
      <c r="Q296" s="113"/>
      <c r="R296" s="113"/>
      <c r="S296" s="113"/>
      <c r="T296" s="113"/>
      <c r="U296" s="113"/>
      <c r="V296" s="113"/>
      <c r="W296" s="113"/>
      <c r="X296" s="113"/>
      <c r="Y296" s="113"/>
      <c r="Z296" s="113"/>
    </row>
    <row r="297" ht="15.75" customHeight="1">
      <c r="A297" s="130"/>
      <c r="B297" s="129"/>
      <c r="C297" s="119"/>
      <c r="D297" s="120"/>
      <c r="E297" s="121"/>
      <c r="F297" s="122">
        <v>1.0</v>
      </c>
      <c r="G297" s="123" t="str">
        <f t="array" ref="G297">IFERROR(INDEX(Bang_gia!$E$2:$E$1209,MATCH(D297&amp;" | "&amp;E297,Bang_gia!$A$2:$A$1209,0)),"")</f>
        <v/>
      </c>
      <c r="H297" s="123" t="str">
        <f t="shared" si="1"/>
        <v/>
      </c>
      <c r="I297" s="124" t="str">
        <f t="shared" si="2"/>
        <v/>
      </c>
      <c r="J297" s="124" t="str">
        <f t="shared" si="3"/>
        <v/>
      </c>
      <c r="K297" s="113"/>
      <c r="L297" s="113"/>
      <c r="M297" s="113"/>
      <c r="N297" s="113"/>
      <c r="O297" s="113"/>
      <c r="P297" s="113"/>
      <c r="Q297" s="113"/>
      <c r="R297" s="113"/>
      <c r="S297" s="113"/>
      <c r="T297" s="113"/>
      <c r="U297" s="113"/>
      <c r="V297" s="113"/>
      <c r="W297" s="113"/>
      <c r="X297" s="113"/>
      <c r="Y297" s="113"/>
      <c r="Z297" s="113"/>
    </row>
    <row r="298" ht="15.75" customHeight="1">
      <c r="A298" s="130"/>
      <c r="B298" s="129"/>
      <c r="C298" s="119"/>
      <c r="D298" s="120"/>
      <c r="E298" s="121"/>
      <c r="F298" s="122">
        <v>1.0</v>
      </c>
      <c r="G298" s="123" t="str">
        <f t="array" ref="G298">IFERROR(INDEX(Bang_gia!$E$2:$E$1209,MATCH(D298&amp;" | "&amp;E298,Bang_gia!$A$2:$A$1209,0)),"")</f>
        <v/>
      </c>
      <c r="H298" s="123" t="str">
        <f t="shared" si="1"/>
        <v/>
      </c>
      <c r="I298" s="124" t="str">
        <f t="shared" si="2"/>
        <v/>
      </c>
      <c r="J298" s="124" t="str">
        <f t="shared" si="3"/>
        <v/>
      </c>
      <c r="K298" s="113"/>
      <c r="L298" s="113"/>
      <c r="M298" s="113"/>
      <c r="N298" s="113"/>
      <c r="O298" s="113"/>
      <c r="P298" s="113"/>
      <c r="Q298" s="113"/>
      <c r="R298" s="113"/>
      <c r="S298" s="113"/>
      <c r="T298" s="113"/>
      <c r="U298" s="113"/>
      <c r="V298" s="113"/>
      <c r="W298" s="113"/>
      <c r="X298" s="113"/>
      <c r="Y298" s="113"/>
      <c r="Z298" s="113"/>
    </row>
    <row r="299" ht="15.75" customHeight="1">
      <c r="A299" s="130"/>
      <c r="B299" s="129"/>
      <c r="C299" s="119"/>
      <c r="D299" s="120"/>
      <c r="E299" s="121"/>
      <c r="F299" s="122">
        <v>1.0</v>
      </c>
      <c r="G299" s="123" t="str">
        <f t="array" ref="G299">IFERROR(INDEX(Bang_gia!$E$2:$E$1209,MATCH(D299&amp;" | "&amp;E299,Bang_gia!$A$2:$A$1209,0)),"")</f>
        <v/>
      </c>
      <c r="H299" s="123" t="str">
        <f t="shared" si="1"/>
        <v/>
      </c>
      <c r="I299" s="124" t="str">
        <f t="shared" si="2"/>
        <v/>
      </c>
      <c r="J299" s="124" t="str">
        <f t="shared" si="3"/>
        <v/>
      </c>
      <c r="K299" s="113"/>
      <c r="L299" s="113"/>
      <c r="M299" s="113"/>
      <c r="N299" s="113"/>
      <c r="O299" s="113"/>
      <c r="P299" s="113"/>
      <c r="Q299" s="113"/>
      <c r="R299" s="113"/>
      <c r="S299" s="113"/>
      <c r="T299" s="113"/>
      <c r="U299" s="113"/>
      <c r="V299" s="113"/>
      <c r="W299" s="113"/>
      <c r="X299" s="113"/>
      <c r="Y299" s="113"/>
      <c r="Z299" s="113"/>
    </row>
    <row r="300" ht="15.75" customHeight="1">
      <c r="A300" s="130"/>
      <c r="B300" s="129"/>
      <c r="C300" s="119"/>
      <c r="D300" s="120"/>
      <c r="E300" s="121"/>
      <c r="F300" s="122">
        <v>1.0</v>
      </c>
      <c r="G300" s="123" t="str">
        <f t="array" ref="G300">IFERROR(INDEX(Bang_gia!$E$2:$E$1209,MATCH(D300&amp;" | "&amp;E300,Bang_gia!$A$2:$A$1209,0)),"")</f>
        <v/>
      </c>
      <c r="H300" s="123" t="str">
        <f t="shared" si="1"/>
        <v/>
      </c>
      <c r="I300" s="124" t="str">
        <f t="shared" si="2"/>
        <v/>
      </c>
      <c r="J300" s="124" t="str">
        <f t="shared" si="3"/>
        <v/>
      </c>
      <c r="K300" s="113"/>
      <c r="L300" s="113"/>
      <c r="M300" s="113"/>
      <c r="N300" s="113"/>
      <c r="O300" s="113"/>
      <c r="P300" s="113"/>
      <c r="Q300" s="113"/>
      <c r="R300" s="113"/>
      <c r="S300" s="113"/>
      <c r="T300" s="113"/>
      <c r="U300" s="113"/>
      <c r="V300" s="113"/>
      <c r="W300" s="113"/>
      <c r="X300" s="113"/>
      <c r="Y300" s="113"/>
      <c r="Z300" s="113"/>
    </row>
    <row r="301" ht="15.75" customHeight="1">
      <c r="A301" s="130"/>
      <c r="B301" s="129"/>
      <c r="C301" s="119"/>
      <c r="D301" s="120"/>
      <c r="E301" s="121"/>
      <c r="F301" s="122">
        <v>1.0</v>
      </c>
      <c r="G301" s="123" t="str">
        <f t="array" ref="G301">IFERROR(INDEX(Bang_gia!$E$2:$E$1209,MATCH(D301&amp;" | "&amp;E301,Bang_gia!$A$2:$A$1209,0)),"")</f>
        <v/>
      </c>
      <c r="H301" s="123" t="str">
        <f t="shared" si="1"/>
        <v/>
      </c>
      <c r="I301" s="124" t="str">
        <f t="shared" si="2"/>
        <v/>
      </c>
      <c r="J301" s="124" t="str">
        <f t="shared" si="3"/>
        <v/>
      </c>
      <c r="K301" s="113"/>
      <c r="L301" s="113"/>
      <c r="M301" s="113"/>
      <c r="N301" s="113"/>
      <c r="O301" s="113"/>
      <c r="P301" s="113"/>
      <c r="Q301" s="113"/>
      <c r="R301" s="113"/>
      <c r="S301" s="113"/>
      <c r="T301" s="113"/>
      <c r="U301" s="113"/>
      <c r="V301" s="113"/>
      <c r="W301" s="113"/>
      <c r="X301" s="113"/>
      <c r="Y301" s="113"/>
      <c r="Z301" s="113"/>
    </row>
    <row r="302" ht="15.75" customHeight="1">
      <c r="A302" s="130"/>
      <c r="B302" s="129"/>
      <c r="C302" s="119"/>
      <c r="D302" s="120"/>
      <c r="E302" s="121"/>
      <c r="F302" s="122">
        <v>1.0</v>
      </c>
      <c r="G302" s="123" t="str">
        <f t="array" ref="G302">IFERROR(INDEX(Bang_gia!$E$2:$E$1209,MATCH(D302&amp;" | "&amp;E302,Bang_gia!$A$2:$A$1209,0)),"")</f>
        <v/>
      </c>
      <c r="H302" s="123" t="str">
        <f t="shared" si="1"/>
        <v/>
      </c>
      <c r="I302" s="124" t="str">
        <f t="shared" si="2"/>
        <v/>
      </c>
      <c r="J302" s="124" t="str">
        <f t="shared" si="3"/>
        <v/>
      </c>
      <c r="K302" s="113"/>
      <c r="L302" s="113"/>
      <c r="M302" s="113"/>
      <c r="N302" s="113"/>
      <c r="O302" s="113"/>
      <c r="P302" s="113"/>
      <c r="Q302" s="113"/>
      <c r="R302" s="113"/>
      <c r="S302" s="113"/>
      <c r="T302" s="113"/>
      <c r="U302" s="113"/>
      <c r="V302" s="113"/>
      <c r="W302" s="113"/>
      <c r="X302" s="113"/>
      <c r="Y302" s="113"/>
      <c r="Z302" s="113"/>
    </row>
    <row r="303" ht="15.75" customHeight="1">
      <c r="A303" s="130"/>
      <c r="B303" s="129"/>
      <c r="C303" s="119"/>
      <c r="D303" s="120"/>
      <c r="E303" s="121"/>
      <c r="F303" s="122">
        <v>1.0</v>
      </c>
      <c r="G303" s="123" t="str">
        <f t="array" ref="G303">IFERROR(INDEX(Bang_gia!$E$2:$E$1209,MATCH(D303&amp;" | "&amp;E303,Bang_gia!$A$2:$A$1209,0)),"")</f>
        <v/>
      </c>
      <c r="H303" s="123" t="str">
        <f t="shared" si="1"/>
        <v/>
      </c>
      <c r="I303" s="124" t="str">
        <f t="shared" si="2"/>
        <v/>
      </c>
      <c r="J303" s="124" t="str">
        <f t="shared" si="3"/>
        <v/>
      </c>
      <c r="K303" s="113"/>
      <c r="L303" s="113"/>
      <c r="M303" s="113"/>
      <c r="N303" s="113"/>
      <c r="O303" s="113"/>
      <c r="P303" s="113"/>
      <c r="Q303" s="113"/>
      <c r="R303" s="113"/>
      <c r="S303" s="113"/>
      <c r="T303" s="113"/>
      <c r="U303" s="113"/>
      <c r="V303" s="113"/>
      <c r="W303" s="113"/>
      <c r="X303" s="113"/>
      <c r="Y303" s="113"/>
      <c r="Z303" s="113"/>
    </row>
    <row r="304" ht="15.75" customHeight="1">
      <c r="A304" s="130"/>
      <c r="B304" s="129"/>
      <c r="C304" s="119"/>
      <c r="D304" s="120"/>
      <c r="E304" s="121"/>
      <c r="F304" s="122">
        <v>1.0</v>
      </c>
      <c r="G304" s="123" t="str">
        <f t="array" ref="G304">IFERROR(INDEX(Bang_gia!$E$2:$E$1209,MATCH(D304&amp;" | "&amp;E304,Bang_gia!$A$2:$A$1209,0)),"")</f>
        <v/>
      </c>
      <c r="H304" s="123" t="str">
        <f t="shared" si="1"/>
        <v/>
      </c>
      <c r="I304" s="124" t="str">
        <f t="shared" si="2"/>
        <v/>
      </c>
      <c r="J304" s="124" t="str">
        <f t="shared" si="3"/>
        <v/>
      </c>
      <c r="K304" s="113"/>
      <c r="L304" s="113"/>
      <c r="M304" s="113"/>
      <c r="N304" s="113"/>
      <c r="O304" s="113"/>
      <c r="P304" s="113"/>
      <c r="Q304" s="113"/>
      <c r="R304" s="113"/>
      <c r="S304" s="113"/>
      <c r="T304" s="113"/>
      <c r="U304" s="113"/>
      <c r="V304" s="113"/>
      <c r="W304" s="113"/>
      <c r="X304" s="113"/>
      <c r="Y304" s="113"/>
      <c r="Z304" s="113"/>
    </row>
    <row r="305" ht="15.75" customHeight="1">
      <c r="A305" s="130"/>
      <c r="B305" s="129"/>
      <c r="C305" s="119"/>
      <c r="D305" s="120"/>
      <c r="E305" s="121"/>
      <c r="F305" s="122">
        <v>1.0</v>
      </c>
      <c r="G305" s="123" t="str">
        <f t="array" ref="G305">IFERROR(INDEX(Bang_gia!$E$2:$E$1209,MATCH(D305&amp;" | "&amp;E305,Bang_gia!$A$2:$A$1209,0)),"")</f>
        <v/>
      </c>
      <c r="H305" s="123" t="str">
        <f t="shared" si="1"/>
        <v/>
      </c>
      <c r="I305" s="124" t="str">
        <f t="shared" si="2"/>
        <v/>
      </c>
      <c r="J305" s="124" t="str">
        <f t="shared" si="3"/>
        <v/>
      </c>
      <c r="K305" s="113"/>
      <c r="L305" s="113"/>
      <c r="M305" s="113"/>
      <c r="N305" s="113"/>
      <c r="O305" s="113"/>
      <c r="P305" s="113"/>
      <c r="Q305" s="113"/>
      <c r="R305" s="113"/>
      <c r="S305" s="113"/>
      <c r="T305" s="113"/>
      <c r="U305" s="113"/>
      <c r="V305" s="113"/>
      <c r="W305" s="113"/>
      <c r="X305" s="113"/>
      <c r="Y305" s="113"/>
      <c r="Z305" s="113"/>
    </row>
    <row r="306" ht="15.75" customHeight="1">
      <c r="A306" s="130"/>
      <c r="B306" s="129"/>
      <c r="C306" s="119"/>
      <c r="D306" s="120"/>
      <c r="E306" s="121"/>
      <c r="F306" s="122">
        <v>1.0</v>
      </c>
      <c r="G306" s="123" t="str">
        <f t="array" ref="G306">IFERROR(INDEX(Bang_gia!$E$2:$E$1209,MATCH(D306&amp;" | "&amp;E306,Bang_gia!$A$2:$A$1209,0)),"")</f>
        <v/>
      </c>
      <c r="H306" s="123" t="str">
        <f t="shared" si="1"/>
        <v/>
      </c>
      <c r="I306" s="124" t="str">
        <f t="shared" si="2"/>
        <v/>
      </c>
      <c r="J306" s="124" t="str">
        <f t="shared" si="3"/>
        <v/>
      </c>
      <c r="K306" s="113"/>
      <c r="L306" s="113"/>
      <c r="M306" s="113"/>
      <c r="N306" s="113"/>
      <c r="O306" s="113"/>
      <c r="P306" s="113"/>
      <c r="Q306" s="113"/>
      <c r="R306" s="113"/>
      <c r="S306" s="113"/>
      <c r="T306" s="113"/>
      <c r="U306" s="113"/>
      <c r="V306" s="113"/>
      <c r="W306" s="113"/>
      <c r="X306" s="113"/>
      <c r="Y306" s="113"/>
      <c r="Z306" s="113"/>
    </row>
    <row r="307" ht="15.75" customHeight="1">
      <c r="A307" s="130"/>
      <c r="B307" s="129"/>
      <c r="C307" s="119"/>
      <c r="D307" s="120"/>
      <c r="E307" s="121"/>
      <c r="F307" s="122">
        <v>1.0</v>
      </c>
      <c r="G307" s="123" t="str">
        <f t="array" ref="G307">IFERROR(INDEX(Bang_gia!$E$2:$E$1209,MATCH(D307&amp;" | "&amp;E307,Bang_gia!$A$2:$A$1209,0)),"")</f>
        <v/>
      </c>
      <c r="H307" s="123" t="str">
        <f t="shared" si="1"/>
        <v/>
      </c>
      <c r="I307" s="124" t="str">
        <f t="shared" si="2"/>
        <v/>
      </c>
      <c r="J307" s="124" t="str">
        <f t="shared" si="3"/>
        <v/>
      </c>
      <c r="K307" s="113"/>
      <c r="L307" s="113"/>
      <c r="M307" s="113"/>
      <c r="N307" s="113"/>
      <c r="O307" s="113"/>
      <c r="P307" s="113"/>
      <c r="Q307" s="113"/>
      <c r="R307" s="113"/>
      <c r="S307" s="113"/>
      <c r="T307" s="113"/>
      <c r="U307" s="113"/>
      <c r="V307" s="113"/>
      <c r="W307" s="113"/>
      <c r="X307" s="113"/>
      <c r="Y307" s="113"/>
      <c r="Z307" s="113"/>
    </row>
    <row r="308" ht="15.75" customHeight="1">
      <c r="A308" s="130"/>
      <c r="B308" s="129"/>
      <c r="C308" s="119"/>
      <c r="D308" s="120"/>
      <c r="E308" s="121"/>
      <c r="F308" s="122">
        <v>1.0</v>
      </c>
      <c r="G308" s="123" t="str">
        <f t="array" ref="G308">IFERROR(INDEX(Bang_gia!$E$2:$E$1209,MATCH(D308&amp;" | "&amp;E308,Bang_gia!$A$2:$A$1209,0)),"")</f>
        <v/>
      </c>
      <c r="H308" s="123" t="str">
        <f t="shared" si="1"/>
        <v/>
      </c>
      <c r="I308" s="124" t="str">
        <f t="shared" si="2"/>
        <v/>
      </c>
      <c r="J308" s="124" t="str">
        <f t="shared" si="3"/>
        <v/>
      </c>
      <c r="K308" s="113"/>
      <c r="L308" s="113"/>
      <c r="M308" s="113"/>
      <c r="N308" s="113"/>
      <c r="O308" s="113"/>
      <c r="P308" s="113"/>
      <c r="Q308" s="113"/>
      <c r="R308" s="113"/>
      <c r="S308" s="113"/>
      <c r="T308" s="113"/>
      <c r="U308" s="113"/>
      <c r="V308" s="113"/>
      <c r="W308" s="113"/>
      <c r="X308" s="113"/>
      <c r="Y308" s="113"/>
      <c r="Z308" s="113"/>
    </row>
    <row r="309" ht="15.75" customHeight="1">
      <c r="A309" s="130"/>
      <c r="B309" s="129"/>
      <c r="C309" s="119"/>
      <c r="D309" s="120"/>
      <c r="E309" s="121"/>
      <c r="F309" s="122">
        <v>1.0</v>
      </c>
      <c r="G309" s="123" t="str">
        <f t="array" ref="G309">IFERROR(INDEX(Bang_gia!$E$2:$E$1209,MATCH(D309&amp;" | "&amp;E309,Bang_gia!$A$2:$A$1209,0)),"")</f>
        <v/>
      </c>
      <c r="H309" s="123" t="str">
        <f t="shared" si="1"/>
        <v/>
      </c>
      <c r="I309" s="124" t="str">
        <f t="shared" si="2"/>
        <v/>
      </c>
      <c r="J309" s="124" t="str">
        <f t="shared" si="3"/>
        <v/>
      </c>
      <c r="K309" s="113"/>
      <c r="L309" s="113"/>
      <c r="M309" s="113"/>
      <c r="N309" s="113"/>
      <c r="O309" s="113"/>
      <c r="P309" s="113"/>
      <c r="Q309" s="113"/>
      <c r="R309" s="113"/>
      <c r="S309" s="113"/>
      <c r="T309" s="113"/>
      <c r="U309" s="113"/>
      <c r="V309" s="113"/>
      <c r="W309" s="113"/>
      <c r="X309" s="113"/>
      <c r="Y309" s="113"/>
      <c r="Z309" s="113"/>
    </row>
    <row r="310" ht="15.75" customHeight="1">
      <c r="A310" s="130"/>
      <c r="B310" s="129"/>
      <c r="C310" s="119"/>
      <c r="D310" s="120"/>
      <c r="E310" s="121"/>
      <c r="F310" s="122">
        <v>1.0</v>
      </c>
      <c r="G310" s="123" t="str">
        <f t="array" ref="G310">IFERROR(INDEX(Bang_gia!$E$2:$E$1209,MATCH(D310&amp;" | "&amp;E310,Bang_gia!$A$2:$A$1209,0)),"")</f>
        <v/>
      </c>
      <c r="H310" s="123" t="str">
        <f t="shared" si="1"/>
        <v/>
      </c>
      <c r="I310" s="124" t="str">
        <f t="shared" si="2"/>
        <v/>
      </c>
      <c r="J310" s="124" t="str">
        <f t="shared" si="3"/>
        <v/>
      </c>
      <c r="K310" s="113"/>
      <c r="L310" s="113"/>
      <c r="M310" s="113"/>
      <c r="N310" s="113"/>
      <c r="O310" s="113"/>
      <c r="P310" s="113"/>
      <c r="Q310" s="113"/>
      <c r="R310" s="113"/>
      <c r="S310" s="113"/>
      <c r="T310" s="113"/>
      <c r="U310" s="113"/>
      <c r="V310" s="113"/>
      <c r="W310" s="113"/>
      <c r="X310" s="113"/>
      <c r="Y310" s="113"/>
      <c r="Z310" s="113"/>
    </row>
    <row r="311" ht="15.75" customHeight="1">
      <c r="A311" s="130"/>
      <c r="B311" s="129"/>
      <c r="C311" s="119"/>
      <c r="D311" s="120"/>
      <c r="E311" s="121"/>
      <c r="F311" s="122">
        <v>1.0</v>
      </c>
      <c r="G311" s="123" t="str">
        <f t="array" ref="G311">IFERROR(INDEX(Bang_gia!$E$2:$E$1209,MATCH(D311&amp;" | "&amp;E311,Bang_gia!$A$2:$A$1209,0)),"")</f>
        <v/>
      </c>
      <c r="H311" s="123" t="str">
        <f t="shared" si="1"/>
        <v/>
      </c>
      <c r="I311" s="124" t="str">
        <f t="shared" si="2"/>
        <v/>
      </c>
      <c r="J311" s="124" t="str">
        <f t="shared" si="3"/>
        <v/>
      </c>
      <c r="K311" s="113"/>
      <c r="L311" s="113"/>
      <c r="M311" s="113"/>
      <c r="N311" s="113"/>
      <c r="O311" s="113"/>
      <c r="P311" s="113"/>
      <c r="Q311" s="113"/>
      <c r="R311" s="113"/>
      <c r="S311" s="113"/>
      <c r="T311" s="113"/>
      <c r="U311" s="113"/>
      <c r="V311" s="113"/>
      <c r="W311" s="113"/>
      <c r="X311" s="113"/>
      <c r="Y311" s="113"/>
      <c r="Z311" s="113"/>
    </row>
    <row r="312" ht="15.75" customHeight="1">
      <c r="A312" s="130"/>
      <c r="B312" s="129"/>
      <c r="C312" s="119"/>
      <c r="D312" s="120"/>
      <c r="E312" s="121"/>
      <c r="F312" s="122">
        <v>1.0</v>
      </c>
      <c r="G312" s="123" t="str">
        <f t="array" ref="G312">IFERROR(INDEX(Bang_gia!$E$2:$E$1209,MATCH(D312&amp;" | "&amp;E312,Bang_gia!$A$2:$A$1209,0)),"")</f>
        <v/>
      </c>
      <c r="H312" s="123" t="str">
        <f t="shared" si="1"/>
        <v/>
      </c>
      <c r="I312" s="124" t="str">
        <f t="shared" si="2"/>
        <v/>
      </c>
      <c r="J312" s="124" t="str">
        <f t="shared" si="3"/>
        <v/>
      </c>
      <c r="K312" s="113"/>
      <c r="L312" s="113"/>
      <c r="M312" s="113"/>
      <c r="N312" s="113"/>
      <c r="O312" s="113"/>
      <c r="P312" s="113"/>
      <c r="Q312" s="113"/>
      <c r="R312" s="113"/>
      <c r="S312" s="113"/>
      <c r="T312" s="113"/>
      <c r="U312" s="113"/>
      <c r="V312" s="113"/>
      <c r="W312" s="113"/>
      <c r="X312" s="113"/>
      <c r="Y312" s="113"/>
      <c r="Z312" s="113"/>
    </row>
    <row r="313" ht="15.75" customHeight="1">
      <c r="A313" s="130"/>
      <c r="B313" s="129"/>
      <c r="C313" s="119"/>
      <c r="D313" s="120"/>
      <c r="E313" s="121"/>
      <c r="F313" s="122">
        <v>1.0</v>
      </c>
      <c r="G313" s="123" t="str">
        <f t="array" ref="G313">IFERROR(INDEX(Bang_gia!$E$2:$E$1209,MATCH(D313&amp;" | "&amp;E313,Bang_gia!$A$2:$A$1209,0)),"")</f>
        <v/>
      </c>
      <c r="H313" s="123" t="str">
        <f t="shared" si="1"/>
        <v/>
      </c>
      <c r="I313" s="124" t="str">
        <f t="shared" si="2"/>
        <v/>
      </c>
      <c r="J313" s="124" t="str">
        <f t="shared" si="3"/>
        <v/>
      </c>
      <c r="K313" s="113"/>
      <c r="L313" s="113"/>
      <c r="M313" s="113"/>
      <c r="N313" s="113"/>
      <c r="O313" s="113"/>
      <c r="P313" s="113"/>
      <c r="Q313" s="113"/>
      <c r="R313" s="113"/>
      <c r="S313" s="113"/>
      <c r="T313" s="113"/>
      <c r="U313" s="113"/>
      <c r="V313" s="113"/>
      <c r="W313" s="113"/>
      <c r="X313" s="113"/>
      <c r="Y313" s="113"/>
      <c r="Z313" s="113"/>
    </row>
    <row r="314" ht="15.75" customHeight="1">
      <c r="A314" s="130"/>
      <c r="B314" s="129"/>
      <c r="C314" s="119"/>
      <c r="D314" s="120"/>
      <c r="E314" s="121"/>
      <c r="F314" s="122">
        <v>1.0</v>
      </c>
      <c r="G314" s="123" t="str">
        <f t="array" ref="G314">IFERROR(INDEX(Bang_gia!$E$2:$E$1209,MATCH(D314&amp;" | "&amp;E314,Bang_gia!$A$2:$A$1209,0)),"")</f>
        <v/>
      </c>
      <c r="H314" s="123" t="str">
        <f t="shared" si="1"/>
        <v/>
      </c>
      <c r="I314" s="124" t="str">
        <f t="shared" si="2"/>
        <v/>
      </c>
      <c r="J314" s="124" t="str">
        <f t="shared" si="3"/>
        <v/>
      </c>
      <c r="K314" s="113"/>
      <c r="L314" s="113"/>
      <c r="M314" s="113"/>
      <c r="N314" s="113"/>
      <c r="O314" s="113"/>
      <c r="P314" s="113"/>
      <c r="Q314" s="113"/>
      <c r="R314" s="113"/>
      <c r="S314" s="113"/>
      <c r="T314" s="113"/>
      <c r="U314" s="113"/>
      <c r="V314" s="113"/>
      <c r="W314" s="113"/>
      <c r="X314" s="113"/>
      <c r="Y314" s="113"/>
      <c r="Z314" s="113"/>
    </row>
    <row r="315" ht="15.75" customHeight="1">
      <c r="A315" s="130"/>
      <c r="B315" s="129"/>
      <c r="C315" s="119"/>
      <c r="D315" s="120"/>
      <c r="E315" s="121"/>
      <c r="F315" s="122">
        <v>1.0</v>
      </c>
      <c r="G315" s="123" t="str">
        <f t="array" ref="G315">IFERROR(INDEX(Bang_gia!$E$2:$E$1209,MATCH(D315&amp;" | "&amp;E315,Bang_gia!$A$2:$A$1209,0)),"")</f>
        <v/>
      </c>
      <c r="H315" s="123" t="str">
        <f t="shared" si="1"/>
        <v/>
      </c>
      <c r="I315" s="124" t="str">
        <f t="shared" si="2"/>
        <v/>
      </c>
      <c r="J315" s="124" t="str">
        <f t="shared" si="3"/>
        <v/>
      </c>
      <c r="K315" s="113"/>
      <c r="L315" s="113"/>
      <c r="M315" s="113"/>
      <c r="N315" s="113"/>
      <c r="O315" s="113"/>
      <c r="P315" s="113"/>
      <c r="Q315" s="113"/>
      <c r="R315" s="113"/>
      <c r="S315" s="113"/>
      <c r="T315" s="113"/>
      <c r="U315" s="113"/>
      <c r="V315" s="113"/>
      <c r="W315" s="113"/>
      <c r="X315" s="113"/>
      <c r="Y315" s="113"/>
      <c r="Z315" s="113"/>
    </row>
    <row r="316" ht="15.75" customHeight="1">
      <c r="A316" s="130"/>
      <c r="B316" s="129"/>
      <c r="C316" s="119"/>
      <c r="D316" s="120"/>
      <c r="E316" s="121"/>
      <c r="F316" s="122">
        <v>1.0</v>
      </c>
      <c r="G316" s="123" t="str">
        <f t="array" ref="G316">IFERROR(INDEX(Bang_gia!$E$2:$E$1209,MATCH(D316&amp;" | "&amp;E316,Bang_gia!$A$2:$A$1209,0)),"")</f>
        <v/>
      </c>
      <c r="H316" s="123" t="str">
        <f t="shared" si="1"/>
        <v/>
      </c>
      <c r="I316" s="124" t="str">
        <f t="shared" si="2"/>
        <v/>
      </c>
      <c r="J316" s="124" t="str">
        <f t="shared" si="3"/>
        <v/>
      </c>
      <c r="K316" s="113"/>
      <c r="L316" s="113"/>
      <c r="M316" s="113"/>
      <c r="N316" s="113"/>
      <c r="O316" s="113"/>
      <c r="P316" s="113"/>
      <c r="Q316" s="113"/>
      <c r="R316" s="113"/>
      <c r="S316" s="113"/>
      <c r="T316" s="113"/>
      <c r="U316" s="113"/>
      <c r="V316" s="113"/>
      <c r="W316" s="113"/>
      <c r="X316" s="113"/>
      <c r="Y316" s="113"/>
      <c r="Z316" s="113"/>
    </row>
    <row r="317" ht="15.75" customHeight="1">
      <c r="A317" s="130"/>
      <c r="B317" s="129"/>
      <c r="C317" s="119"/>
      <c r="D317" s="120"/>
      <c r="E317" s="121"/>
      <c r="F317" s="122">
        <v>1.0</v>
      </c>
      <c r="G317" s="123" t="str">
        <f t="array" ref="G317">IFERROR(INDEX(Bang_gia!$E$2:$E$1209,MATCH(D317&amp;" | "&amp;E317,Bang_gia!$A$2:$A$1209,0)),"")</f>
        <v/>
      </c>
      <c r="H317" s="123" t="str">
        <f t="shared" si="1"/>
        <v/>
      </c>
      <c r="I317" s="124" t="str">
        <f t="shared" si="2"/>
        <v/>
      </c>
      <c r="J317" s="124" t="str">
        <f t="shared" si="3"/>
        <v/>
      </c>
      <c r="K317" s="113"/>
      <c r="L317" s="113"/>
      <c r="M317" s="113"/>
      <c r="N317" s="113"/>
      <c r="O317" s="113"/>
      <c r="P317" s="113"/>
      <c r="Q317" s="113"/>
      <c r="R317" s="113"/>
      <c r="S317" s="113"/>
      <c r="T317" s="113"/>
      <c r="U317" s="113"/>
      <c r="V317" s="113"/>
      <c r="W317" s="113"/>
      <c r="X317" s="113"/>
      <c r="Y317" s="113"/>
      <c r="Z317" s="113"/>
    </row>
    <row r="318" ht="15.75" customHeight="1">
      <c r="A318" s="130"/>
      <c r="B318" s="129"/>
      <c r="C318" s="119"/>
      <c r="D318" s="120"/>
      <c r="E318" s="121"/>
      <c r="F318" s="122">
        <v>1.0</v>
      </c>
      <c r="G318" s="123" t="str">
        <f t="array" ref="G318">IFERROR(INDEX(Bang_gia!$E$2:$E$1209,MATCH(D318&amp;" | "&amp;E318,Bang_gia!$A$2:$A$1209,0)),"")</f>
        <v/>
      </c>
      <c r="H318" s="123" t="str">
        <f t="shared" si="1"/>
        <v/>
      </c>
      <c r="I318" s="124" t="str">
        <f t="shared" si="2"/>
        <v/>
      </c>
      <c r="J318" s="124" t="str">
        <f t="shared" si="3"/>
        <v/>
      </c>
      <c r="K318" s="113"/>
      <c r="L318" s="113"/>
      <c r="M318" s="113"/>
      <c r="N318" s="113"/>
      <c r="O318" s="113"/>
      <c r="P318" s="113"/>
      <c r="Q318" s="113"/>
      <c r="R318" s="113"/>
      <c r="S318" s="113"/>
      <c r="T318" s="113"/>
      <c r="U318" s="113"/>
      <c r="V318" s="113"/>
      <c r="W318" s="113"/>
      <c r="X318" s="113"/>
      <c r="Y318" s="113"/>
      <c r="Z318" s="113"/>
    </row>
    <row r="319" ht="15.75" customHeight="1">
      <c r="A319" s="130"/>
      <c r="B319" s="129"/>
      <c r="C319" s="119"/>
      <c r="D319" s="120"/>
      <c r="E319" s="121"/>
      <c r="F319" s="122">
        <v>1.0</v>
      </c>
      <c r="G319" s="123" t="str">
        <f t="array" ref="G319">IFERROR(INDEX(Bang_gia!$E$2:$E$1209,MATCH(D319&amp;" | "&amp;E319,Bang_gia!$A$2:$A$1209,0)),"")</f>
        <v/>
      </c>
      <c r="H319" s="123" t="str">
        <f t="shared" si="1"/>
        <v/>
      </c>
      <c r="I319" s="124" t="str">
        <f t="shared" si="2"/>
        <v/>
      </c>
      <c r="J319" s="124" t="str">
        <f t="shared" si="3"/>
        <v/>
      </c>
      <c r="K319" s="113"/>
      <c r="L319" s="113"/>
      <c r="M319" s="113"/>
      <c r="N319" s="113"/>
      <c r="O319" s="113"/>
      <c r="P319" s="113"/>
      <c r="Q319" s="113"/>
      <c r="R319" s="113"/>
      <c r="S319" s="113"/>
      <c r="T319" s="113"/>
      <c r="U319" s="113"/>
      <c r="V319" s="113"/>
      <c r="W319" s="113"/>
      <c r="X319" s="113"/>
      <c r="Y319" s="113"/>
      <c r="Z319" s="113"/>
    </row>
    <row r="320" ht="15.75" customHeight="1">
      <c r="A320" s="130"/>
      <c r="B320" s="129"/>
      <c r="C320" s="119"/>
      <c r="D320" s="120"/>
      <c r="E320" s="121"/>
      <c r="F320" s="122">
        <v>1.0</v>
      </c>
      <c r="G320" s="123" t="str">
        <f t="array" ref="G320">IFERROR(INDEX(Bang_gia!$E$2:$E$1209,MATCH(D320&amp;" | "&amp;E320,Bang_gia!$A$2:$A$1209,0)),"")</f>
        <v/>
      </c>
      <c r="H320" s="123" t="str">
        <f t="shared" si="1"/>
        <v/>
      </c>
      <c r="I320" s="124" t="str">
        <f t="shared" si="2"/>
        <v/>
      </c>
      <c r="J320" s="124" t="str">
        <f t="shared" si="3"/>
        <v/>
      </c>
      <c r="K320" s="113"/>
      <c r="L320" s="113"/>
      <c r="M320" s="113"/>
      <c r="N320" s="113"/>
      <c r="O320" s="113"/>
      <c r="P320" s="113"/>
      <c r="Q320" s="113"/>
      <c r="R320" s="113"/>
      <c r="S320" s="113"/>
      <c r="T320" s="113"/>
      <c r="U320" s="113"/>
      <c r="V320" s="113"/>
      <c r="W320" s="113"/>
      <c r="X320" s="113"/>
      <c r="Y320" s="113"/>
      <c r="Z320" s="113"/>
    </row>
    <row r="321" ht="15.75" customHeight="1">
      <c r="A321" s="130"/>
      <c r="B321" s="129"/>
      <c r="C321" s="119"/>
      <c r="D321" s="120"/>
      <c r="E321" s="121"/>
      <c r="F321" s="122">
        <v>1.0</v>
      </c>
      <c r="G321" s="123" t="str">
        <f t="array" ref="G321">IFERROR(INDEX(Bang_gia!$E$2:$E$1209,MATCH(D321&amp;" | "&amp;E321,Bang_gia!$A$2:$A$1209,0)),"")</f>
        <v/>
      </c>
      <c r="H321" s="123" t="str">
        <f t="shared" si="1"/>
        <v/>
      </c>
      <c r="I321" s="124" t="str">
        <f t="shared" si="2"/>
        <v/>
      </c>
      <c r="J321" s="124" t="str">
        <f t="shared" si="3"/>
        <v/>
      </c>
      <c r="K321" s="113"/>
      <c r="L321" s="113"/>
      <c r="M321" s="113"/>
      <c r="N321" s="113"/>
      <c r="O321" s="113"/>
      <c r="P321" s="113"/>
      <c r="Q321" s="113"/>
      <c r="R321" s="113"/>
      <c r="S321" s="113"/>
      <c r="T321" s="113"/>
      <c r="U321" s="113"/>
      <c r="V321" s="113"/>
      <c r="W321" s="113"/>
      <c r="X321" s="113"/>
      <c r="Y321" s="113"/>
      <c r="Z321" s="113"/>
    </row>
    <row r="322" ht="15.75" customHeight="1">
      <c r="A322" s="130"/>
      <c r="B322" s="129"/>
      <c r="C322" s="119"/>
      <c r="D322" s="120"/>
      <c r="E322" s="121"/>
      <c r="F322" s="122">
        <v>1.0</v>
      </c>
      <c r="G322" s="123" t="str">
        <f t="array" ref="G322">IFERROR(INDEX(Bang_gia!$E$2:$E$1209,MATCH(D322&amp;" | "&amp;E322,Bang_gia!$A$2:$A$1209,0)),"")</f>
        <v/>
      </c>
      <c r="H322" s="123" t="str">
        <f t="shared" si="1"/>
        <v/>
      </c>
      <c r="I322" s="124" t="str">
        <f t="shared" si="2"/>
        <v/>
      </c>
      <c r="J322" s="124" t="str">
        <f t="shared" si="3"/>
        <v/>
      </c>
      <c r="K322" s="113"/>
      <c r="L322" s="113"/>
      <c r="M322" s="113"/>
      <c r="N322" s="113"/>
      <c r="O322" s="113"/>
      <c r="P322" s="113"/>
      <c r="Q322" s="113"/>
      <c r="R322" s="113"/>
      <c r="S322" s="113"/>
      <c r="T322" s="113"/>
      <c r="U322" s="113"/>
      <c r="V322" s="113"/>
      <c r="W322" s="113"/>
      <c r="X322" s="113"/>
      <c r="Y322" s="113"/>
      <c r="Z322" s="113"/>
    </row>
    <row r="323" ht="15.75" customHeight="1">
      <c r="A323" s="130"/>
      <c r="B323" s="129"/>
      <c r="C323" s="119"/>
      <c r="D323" s="120"/>
      <c r="E323" s="121"/>
      <c r="F323" s="122">
        <v>1.0</v>
      </c>
      <c r="G323" s="123" t="str">
        <f t="array" ref="G323">IFERROR(INDEX(Bang_gia!$E$2:$E$1209,MATCH(D323&amp;" | "&amp;E323,Bang_gia!$A$2:$A$1209,0)),"")</f>
        <v/>
      </c>
      <c r="H323" s="123" t="str">
        <f t="shared" si="1"/>
        <v/>
      </c>
      <c r="I323" s="124" t="str">
        <f t="shared" si="2"/>
        <v/>
      </c>
      <c r="J323" s="124" t="str">
        <f t="shared" si="3"/>
        <v/>
      </c>
      <c r="K323" s="113"/>
      <c r="L323" s="113"/>
      <c r="M323" s="113"/>
      <c r="N323" s="113"/>
      <c r="O323" s="113"/>
      <c r="P323" s="113"/>
      <c r="Q323" s="113"/>
      <c r="R323" s="113"/>
      <c r="S323" s="113"/>
      <c r="T323" s="113"/>
      <c r="U323" s="113"/>
      <c r="V323" s="113"/>
      <c r="W323" s="113"/>
      <c r="X323" s="113"/>
      <c r="Y323" s="113"/>
      <c r="Z323" s="113"/>
    </row>
    <row r="324" ht="15.75" customHeight="1">
      <c r="A324" s="130"/>
      <c r="B324" s="129"/>
      <c r="C324" s="119"/>
      <c r="D324" s="120"/>
      <c r="E324" s="121"/>
      <c r="F324" s="122">
        <v>1.0</v>
      </c>
      <c r="G324" s="123" t="str">
        <f t="array" ref="G324">IFERROR(INDEX(Bang_gia!$E$2:$E$1209,MATCH(D324&amp;" | "&amp;E324,Bang_gia!$A$2:$A$1209,0)),"")</f>
        <v/>
      </c>
      <c r="H324" s="123" t="str">
        <f t="shared" si="1"/>
        <v/>
      </c>
      <c r="I324" s="124" t="str">
        <f t="shared" si="2"/>
        <v/>
      </c>
      <c r="J324" s="124" t="str">
        <f t="shared" si="3"/>
        <v/>
      </c>
      <c r="K324" s="113"/>
      <c r="L324" s="113"/>
      <c r="M324" s="113"/>
      <c r="N324" s="113"/>
      <c r="O324" s="113"/>
      <c r="P324" s="113"/>
      <c r="Q324" s="113"/>
      <c r="R324" s="113"/>
      <c r="S324" s="113"/>
      <c r="T324" s="113"/>
      <c r="U324" s="113"/>
      <c r="V324" s="113"/>
      <c r="W324" s="113"/>
      <c r="X324" s="113"/>
      <c r="Y324" s="113"/>
      <c r="Z324" s="113"/>
    </row>
    <row r="325" ht="15.75" customHeight="1">
      <c r="A325" s="130"/>
      <c r="B325" s="129"/>
      <c r="C325" s="119"/>
      <c r="D325" s="120"/>
      <c r="E325" s="121"/>
      <c r="F325" s="122">
        <v>1.0</v>
      </c>
      <c r="G325" s="123" t="str">
        <f t="array" ref="G325">IFERROR(INDEX(Bang_gia!$E$2:$E$1209,MATCH(D325&amp;" | "&amp;E325,Bang_gia!$A$2:$A$1209,0)),"")</f>
        <v/>
      </c>
      <c r="H325" s="123" t="str">
        <f t="shared" si="1"/>
        <v/>
      </c>
      <c r="I325" s="124" t="str">
        <f t="shared" si="2"/>
        <v/>
      </c>
      <c r="J325" s="124" t="str">
        <f t="shared" si="3"/>
        <v/>
      </c>
      <c r="K325" s="113"/>
      <c r="L325" s="113"/>
      <c r="M325" s="113"/>
      <c r="N325" s="113"/>
      <c r="O325" s="113"/>
      <c r="P325" s="113"/>
      <c r="Q325" s="113"/>
      <c r="R325" s="113"/>
      <c r="S325" s="113"/>
      <c r="T325" s="113"/>
      <c r="U325" s="113"/>
      <c r="V325" s="113"/>
      <c r="W325" s="113"/>
      <c r="X325" s="113"/>
      <c r="Y325" s="113"/>
      <c r="Z325" s="113"/>
    </row>
    <row r="326" ht="15.75" customHeight="1">
      <c r="A326" s="130"/>
      <c r="B326" s="129"/>
      <c r="C326" s="119"/>
      <c r="D326" s="120"/>
      <c r="E326" s="121"/>
      <c r="F326" s="122">
        <v>1.0</v>
      </c>
      <c r="G326" s="123" t="str">
        <f t="array" ref="G326">IFERROR(INDEX(Bang_gia!$E$2:$E$1209,MATCH(D326&amp;" | "&amp;E326,Bang_gia!$A$2:$A$1209,0)),"")</f>
        <v/>
      </c>
      <c r="H326" s="123" t="str">
        <f t="shared" si="1"/>
        <v/>
      </c>
      <c r="I326" s="124" t="str">
        <f t="shared" si="2"/>
        <v/>
      </c>
      <c r="J326" s="124" t="str">
        <f t="shared" si="3"/>
        <v/>
      </c>
      <c r="K326" s="113"/>
      <c r="L326" s="113"/>
      <c r="M326" s="113"/>
      <c r="N326" s="113"/>
      <c r="O326" s="113"/>
      <c r="P326" s="113"/>
      <c r="Q326" s="113"/>
      <c r="R326" s="113"/>
      <c r="S326" s="113"/>
      <c r="T326" s="113"/>
      <c r="U326" s="113"/>
      <c r="V326" s="113"/>
      <c r="W326" s="113"/>
      <c r="X326" s="113"/>
      <c r="Y326" s="113"/>
      <c r="Z326" s="113"/>
    </row>
    <row r="327" ht="15.75" customHeight="1">
      <c r="A327" s="130"/>
      <c r="B327" s="129"/>
      <c r="C327" s="119"/>
      <c r="D327" s="120"/>
      <c r="E327" s="121"/>
      <c r="F327" s="122">
        <v>1.0</v>
      </c>
      <c r="G327" s="123" t="str">
        <f t="array" ref="G327">IFERROR(INDEX(Bang_gia!$E$2:$E$1209,MATCH(D327&amp;" | "&amp;E327,Bang_gia!$A$2:$A$1209,0)),"")</f>
        <v/>
      </c>
      <c r="H327" s="123" t="str">
        <f t="shared" si="1"/>
        <v/>
      </c>
      <c r="I327" s="124" t="str">
        <f t="shared" si="2"/>
        <v/>
      </c>
      <c r="J327" s="124" t="str">
        <f t="shared" si="3"/>
        <v/>
      </c>
      <c r="K327" s="113"/>
      <c r="L327" s="113"/>
      <c r="M327" s="113"/>
      <c r="N327" s="113"/>
      <c r="O327" s="113"/>
      <c r="P327" s="113"/>
      <c r="Q327" s="113"/>
      <c r="R327" s="113"/>
      <c r="S327" s="113"/>
      <c r="T327" s="113"/>
      <c r="U327" s="113"/>
      <c r="V327" s="113"/>
      <c r="W327" s="113"/>
      <c r="X327" s="113"/>
      <c r="Y327" s="113"/>
      <c r="Z327" s="113"/>
    </row>
    <row r="328" ht="15.75" customHeight="1">
      <c r="A328" s="130"/>
      <c r="B328" s="129"/>
      <c r="C328" s="119"/>
      <c r="D328" s="120"/>
      <c r="E328" s="121"/>
      <c r="F328" s="122">
        <v>1.0</v>
      </c>
      <c r="G328" s="123" t="str">
        <f t="array" ref="G328">IFERROR(INDEX(Bang_gia!$E$2:$E$1209,MATCH(D328&amp;" | "&amp;E328,Bang_gia!$A$2:$A$1209,0)),"")</f>
        <v/>
      </c>
      <c r="H328" s="123" t="str">
        <f t="shared" si="1"/>
        <v/>
      </c>
      <c r="I328" s="124" t="str">
        <f t="shared" si="2"/>
        <v/>
      </c>
      <c r="J328" s="124" t="str">
        <f t="shared" si="3"/>
        <v/>
      </c>
      <c r="K328" s="113"/>
      <c r="L328" s="113"/>
      <c r="M328" s="113"/>
      <c r="N328" s="113"/>
      <c r="O328" s="113"/>
      <c r="P328" s="113"/>
      <c r="Q328" s="113"/>
      <c r="R328" s="113"/>
      <c r="S328" s="113"/>
      <c r="T328" s="113"/>
      <c r="U328" s="113"/>
      <c r="V328" s="113"/>
      <c r="W328" s="113"/>
      <c r="X328" s="113"/>
      <c r="Y328" s="113"/>
      <c r="Z328" s="113"/>
    </row>
    <row r="329" ht="15.75" customHeight="1">
      <c r="A329" s="130"/>
      <c r="B329" s="129"/>
      <c r="C329" s="119"/>
      <c r="D329" s="120"/>
      <c r="E329" s="121"/>
      <c r="F329" s="122">
        <v>1.0</v>
      </c>
      <c r="G329" s="123" t="str">
        <f t="array" ref="G329">IFERROR(INDEX(Bang_gia!$E$2:$E$1209,MATCH(D329&amp;" | "&amp;E329,Bang_gia!$A$2:$A$1209,0)),"")</f>
        <v/>
      </c>
      <c r="H329" s="123" t="str">
        <f t="shared" si="1"/>
        <v/>
      </c>
      <c r="I329" s="124" t="str">
        <f t="shared" si="2"/>
        <v/>
      </c>
      <c r="J329" s="124" t="str">
        <f t="shared" si="3"/>
        <v/>
      </c>
      <c r="K329" s="113"/>
      <c r="L329" s="113"/>
      <c r="M329" s="113"/>
      <c r="N329" s="113"/>
      <c r="O329" s="113"/>
      <c r="P329" s="113"/>
      <c r="Q329" s="113"/>
      <c r="R329" s="113"/>
      <c r="S329" s="113"/>
      <c r="T329" s="113"/>
      <c r="U329" s="113"/>
      <c r="V329" s="113"/>
      <c r="W329" s="113"/>
      <c r="X329" s="113"/>
      <c r="Y329" s="113"/>
      <c r="Z329" s="113"/>
    </row>
    <row r="330" ht="15.75" customHeight="1">
      <c r="A330" s="130"/>
      <c r="B330" s="129"/>
      <c r="C330" s="119"/>
      <c r="D330" s="120"/>
      <c r="E330" s="121"/>
      <c r="F330" s="122">
        <v>1.0</v>
      </c>
      <c r="G330" s="123" t="str">
        <f t="array" ref="G330">IFERROR(INDEX(Bang_gia!$E$2:$E$1209,MATCH(D330&amp;" | "&amp;E330,Bang_gia!$A$2:$A$1209,0)),"")</f>
        <v/>
      </c>
      <c r="H330" s="123" t="str">
        <f t="shared" si="1"/>
        <v/>
      </c>
      <c r="I330" s="124" t="str">
        <f t="shared" si="2"/>
        <v/>
      </c>
      <c r="J330" s="124" t="str">
        <f t="shared" si="3"/>
        <v/>
      </c>
      <c r="K330" s="113"/>
      <c r="L330" s="113"/>
      <c r="M330" s="113"/>
      <c r="N330" s="113"/>
      <c r="O330" s="113"/>
      <c r="P330" s="113"/>
      <c r="Q330" s="113"/>
      <c r="R330" s="113"/>
      <c r="S330" s="113"/>
      <c r="T330" s="113"/>
      <c r="U330" s="113"/>
      <c r="V330" s="113"/>
      <c r="W330" s="113"/>
      <c r="X330" s="113"/>
      <c r="Y330" s="113"/>
      <c r="Z330" s="113"/>
    </row>
    <row r="331" ht="15.75" customHeight="1">
      <c r="A331" s="130"/>
      <c r="B331" s="129"/>
      <c r="C331" s="119"/>
      <c r="D331" s="120"/>
      <c r="E331" s="121"/>
      <c r="F331" s="122">
        <v>1.0</v>
      </c>
      <c r="G331" s="123" t="str">
        <f t="array" ref="G331">IFERROR(INDEX(Bang_gia!$E$2:$E$1209,MATCH(D331&amp;" | "&amp;E331,Bang_gia!$A$2:$A$1209,0)),"")</f>
        <v/>
      </c>
      <c r="H331" s="123" t="str">
        <f t="shared" si="1"/>
        <v/>
      </c>
      <c r="I331" s="124" t="str">
        <f t="shared" si="2"/>
        <v/>
      </c>
      <c r="J331" s="124" t="str">
        <f t="shared" si="3"/>
        <v/>
      </c>
      <c r="K331" s="113"/>
      <c r="L331" s="113"/>
      <c r="M331" s="113"/>
      <c r="N331" s="113"/>
      <c r="O331" s="113"/>
      <c r="P331" s="113"/>
      <c r="Q331" s="113"/>
      <c r="R331" s="113"/>
      <c r="S331" s="113"/>
      <c r="T331" s="113"/>
      <c r="U331" s="113"/>
      <c r="V331" s="113"/>
      <c r="W331" s="113"/>
      <c r="X331" s="113"/>
      <c r="Y331" s="113"/>
      <c r="Z331" s="113"/>
    </row>
    <row r="332" ht="15.75" customHeight="1">
      <c r="A332" s="130"/>
      <c r="B332" s="129"/>
      <c r="C332" s="119"/>
      <c r="D332" s="120"/>
      <c r="E332" s="121"/>
      <c r="F332" s="122">
        <v>1.0</v>
      </c>
      <c r="G332" s="123" t="str">
        <f t="array" ref="G332">IFERROR(INDEX(Bang_gia!$E$2:$E$1209,MATCH(D332&amp;" | "&amp;E332,Bang_gia!$A$2:$A$1209,0)),"")</f>
        <v/>
      </c>
      <c r="H332" s="123" t="str">
        <f t="shared" si="1"/>
        <v/>
      </c>
      <c r="I332" s="124" t="str">
        <f t="shared" si="2"/>
        <v/>
      </c>
      <c r="J332" s="124" t="str">
        <f t="shared" si="3"/>
        <v/>
      </c>
      <c r="K332" s="113"/>
      <c r="L332" s="113"/>
      <c r="M332" s="113"/>
      <c r="N332" s="113"/>
      <c r="O332" s="113"/>
      <c r="P332" s="113"/>
      <c r="Q332" s="113"/>
      <c r="R332" s="113"/>
      <c r="S332" s="113"/>
      <c r="T332" s="113"/>
      <c r="U332" s="113"/>
      <c r="V332" s="113"/>
      <c r="W332" s="113"/>
      <c r="X332" s="113"/>
      <c r="Y332" s="113"/>
      <c r="Z332" s="113"/>
    </row>
    <row r="333" ht="15.75" customHeight="1">
      <c r="A333" s="130"/>
      <c r="B333" s="129"/>
      <c r="C333" s="119"/>
      <c r="D333" s="120"/>
      <c r="E333" s="121"/>
      <c r="F333" s="122">
        <v>1.0</v>
      </c>
      <c r="G333" s="123" t="str">
        <f t="array" ref="G333">IFERROR(INDEX(Bang_gia!$E$2:$E$1209,MATCH(D333&amp;" | "&amp;E333,Bang_gia!$A$2:$A$1209,0)),"")</f>
        <v/>
      </c>
      <c r="H333" s="123" t="str">
        <f t="shared" si="1"/>
        <v/>
      </c>
      <c r="I333" s="124" t="str">
        <f t="shared" si="2"/>
        <v/>
      </c>
      <c r="J333" s="124" t="str">
        <f t="shared" si="3"/>
        <v/>
      </c>
      <c r="K333" s="113"/>
      <c r="L333" s="113"/>
      <c r="M333" s="113"/>
      <c r="N333" s="113"/>
      <c r="O333" s="113"/>
      <c r="P333" s="113"/>
      <c r="Q333" s="113"/>
      <c r="R333" s="113"/>
      <c r="S333" s="113"/>
      <c r="T333" s="113"/>
      <c r="U333" s="113"/>
      <c r="V333" s="113"/>
      <c r="W333" s="113"/>
      <c r="X333" s="113"/>
      <c r="Y333" s="113"/>
      <c r="Z333" s="113"/>
    </row>
    <row r="334" ht="15.75" customHeight="1">
      <c r="A334" s="130"/>
      <c r="B334" s="129"/>
      <c r="C334" s="119"/>
      <c r="D334" s="120"/>
      <c r="E334" s="121"/>
      <c r="F334" s="122">
        <v>1.0</v>
      </c>
      <c r="G334" s="123" t="str">
        <f t="array" ref="G334">IFERROR(INDEX(Bang_gia!$E$2:$E$1209,MATCH(D334&amp;" | "&amp;E334,Bang_gia!$A$2:$A$1209,0)),"")</f>
        <v/>
      </c>
      <c r="H334" s="123" t="str">
        <f t="shared" si="1"/>
        <v/>
      </c>
      <c r="I334" s="124" t="str">
        <f t="shared" si="2"/>
        <v/>
      </c>
      <c r="J334" s="124" t="str">
        <f t="shared" si="3"/>
        <v/>
      </c>
      <c r="K334" s="113"/>
      <c r="L334" s="113"/>
      <c r="M334" s="113"/>
      <c r="N334" s="113"/>
      <c r="O334" s="113"/>
      <c r="P334" s="113"/>
      <c r="Q334" s="113"/>
      <c r="R334" s="113"/>
      <c r="S334" s="113"/>
      <c r="T334" s="113"/>
      <c r="U334" s="113"/>
      <c r="V334" s="113"/>
      <c r="W334" s="113"/>
      <c r="X334" s="113"/>
      <c r="Y334" s="113"/>
      <c r="Z334" s="113"/>
    </row>
    <row r="335" ht="15.75" customHeight="1">
      <c r="A335" s="130"/>
      <c r="B335" s="129"/>
      <c r="C335" s="119"/>
      <c r="D335" s="120"/>
      <c r="E335" s="121"/>
      <c r="F335" s="122">
        <v>1.0</v>
      </c>
      <c r="G335" s="123" t="str">
        <f t="array" ref="G335">IFERROR(INDEX(Bang_gia!$E$2:$E$1209,MATCH(D335&amp;" | "&amp;E335,Bang_gia!$A$2:$A$1209,0)),"")</f>
        <v/>
      </c>
      <c r="H335" s="123" t="str">
        <f t="shared" si="1"/>
        <v/>
      </c>
      <c r="I335" s="124" t="str">
        <f t="shared" si="2"/>
        <v/>
      </c>
      <c r="J335" s="124" t="str">
        <f t="shared" si="3"/>
        <v/>
      </c>
      <c r="K335" s="113"/>
      <c r="L335" s="113"/>
      <c r="M335" s="113"/>
      <c r="N335" s="113"/>
      <c r="O335" s="113"/>
      <c r="P335" s="113"/>
      <c r="Q335" s="113"/>
      <c r="R335" s="113"/>
      <c r="S335" s="113"/>
      <c r="T335" s="113"/>
      <c r="U335" s="113"/>
      <c r="V335" s="113"/>
      <c r="W335" s="113"/>
      <c r="X335" s="113"/>
      <c r="Y335" s="113"/>
      <c r="Z335" s="113"/>
    </row>
    <row r="336" ht="15.75" customHeight="1">
      <c r="A336" s="130"/>
      <c r="B336" s="129"/>
      <c r="C336" s="119"/>
      <c r="D336" s="120"/>
      <c r="E336" s="121"/>
      <c r="F336" s="122">
        <v>1.0</v>
      </c>
      <c r="G336" s="123" t="str">
        <f t="array" ref="G336">IFERROR(INDEX(Bang_gia!$E$2:$E$1209,MATCH(D336&amp;" | "&amp;E336,Bang_gia!$A$2:$A$1209,0)),"")</f>
        <v/>
      </c>
      <c r="H336" s="123" t="str">
        <f t="shared" si="1"/>
        <v/>
      </c>
      <c r="I336" s="124" t="str">
        <f t="shared" si="2"/>
        <v/>
      </c>
      <c r="J336" s="124" t="str">
        <f t="shared" si="3"/>
        <v/>
      </c>
      <c r="K336" s="113"/>
      <c r="L336" s="113"/>
      <c r="M336" s="113"/>
      <c r="N336" s="113"/>
      <c r="O336" s="113"/>
      <c r="P336" s="113"/>
      <c r="Q336" s="113"/>
      <c r="R336" s="113"/>
      <c r="S336" s="113"/>
      <c r="T336" s="113"/>
      <c r="U336" s="113"/>
      <c r="V336" s="113"/>
      <c r="W336" s="113"/>
      <c r="X336" s="113"/>
      <c r="Y336" s="113"/>
      <c r="Z336" s="113"/>
    </row>
    <row r="337" ht="15.75" customHeight="1">
      <c r="A337" s="130"/>
      <c r="B337" s="129"/>
      <c r="C337" s="119"/>
      <c r="D337" s="120"/>
      <c r="E337" s="121"/>
      <c r="F337" s="122">
        <v>1.0</v>
      </c>
      <c r="G337" s="123" t="str">
        <f t="array" ref="G337">IFERROR(INDEX(Bang_gia!$E$2:$E$1209,MATCH(D337&amp;" | "&amp;E337,Bang_gia!$A$2:$A$1209,0)),"")</f>
        <v/>
      </c>
      <c r="H337" s="123" t="str">
        <f t="shared" si="1"/>
        <v/>
      </c>
      <c r="I337" s="124" t="str">
        <f t="shared" si="2"/>
        <v/>
      </c>
      <c r="J337" s="124" t="str">
        <f t="shared" si="3"/>
        <v/>
      </c>
      <c r="K337" s="113"/>
      <c r="L337" s="113"/>
      <c r="M337" s="113"/>
      <c r="N337" s="113"/>
      <c r="O337" s="113"/>
      <c r="P337" s="113"/>
      <c r="Q337" s="113"/>
      <c r="R337" s="113"/>
      <c r="S337" s="113"/>
      <c r="T337" s="113"/>
      <c r="U337" s="113"/>
      <c r="V337" s="113"/>
      <c r="W337" s="113"/>
      <c r="X337" s="113"/>
      <c r="Y337" s="113"/>
      <c r="Z337" s="113"/>
    </row>
    <row r="338" ht="15.75" customHeight="1">
      <c r="A338" s="130"/>
      <c r="B338" s="129"/>
      <c r="C338" s="119"/>
      <c r="D338" s="120"/>
      <c r="E338" s="121"/>
      <c r="F338" s="122">
        <v>1.0</v>
      </c>
      <c r="G338" s="123" t="str">
        <f t="array" ref="G338">IFERROR(INDEX(Bang_gia!$E$2:$E$1209,MATCH(D338&amp;" | "&amp;E338,Bang_gia!$A$2:$A$1209,0)),"")</f>
        <v/>
      </c>
      <c r="H338" s="123" t="str">
        <f t="shared" si="1"/>
        <v/>
      </c>
      <c r="I338" s="124" t="str">
        <f t="shared" si="2"/>
        <v/>
      </c>
      <c r="J338" s="124" t="str">
        <f t="shared" si="3"/>
        <v/>
      </c>
      <c r="K338" s="113"/>
      <c r="L338" s="113"/>
      <c r="M338" s="113"/>
      <c r="N338" s="113"/>
      <c r="O338" s="113"/>
      <c r="P338" s="113"/>
      <c r="Q338" s="113"/>
      <c r="R338" s="113"/>
      <c r="S338" s="113"/>
      <c r="T338" s="113"/>
      <c r="U338" s="113"/>
      <c r="V338" s="113"/>
      <c r="W338" s="113"/>
      <c r="X338" s="113"/>
      <c r="Y338" s="113"/>
      <c r="Z338" s="113"/>
    </row>
    <row r="339" ht="15.75" customHeight="1">
      <c r="A339" s="130"/>
      <c r="B339" s="129"/>
      <c r="C339" s="119"/>
      <c r="D339" s="120"/>
      <c r="E339" s="121"/>
      <c r="F339" s="122">
        <v>1.0</v>
      </c>
      <c r="G339" s="123" t="str">
        <f t="array" ref="G339">IFERROR(INDEX(Bang_gia!$E$2:$E$1209,MATCH(D339&amp;" | "&amp;E339,Bang_gia!$A$2:$A$1209,0)),"")</f>
        <v/>
      </c>
      <c r="H339" s="123" t="str">
        <f t="shared" si="1"/>
        <v/>
      </c>
      <c r="I339" s="124" t="str">
        <f t="shared" si="2"/>
        <v/>
      </c>
      <c r="J339" s="124" t="str">
        <f t="shared" si="3"/>
        <v/>
      </c>
      <c r="K339" s="113"/>
      <c r="L339" s="113"/>
      <c r="M339" s="113"/>
      <c r="N339" s="113"/>
      <c r="O339" s="113"/>
      <c r="P339" s="113"/>
      <c r="Q339" s="113"/>
      <c r="R339" s="113"/>
      <c r="S339" s="113"/>
      <c r="T339" s="113"/>
      <c r="U339" s="113"/>
      <c r="V339" s="113"/>
      <c r="W339" s="113"/>
      <c r="X339" s="113"/>
      <c r="Y339" s="113"/>
      <c r="Z339" s="113"/>
    </row>
    <row r="340" ht="15.75" customHeight="1">
      <c r="A340" s="130"/>
      <c r="B340" s="129"/>
      <c r="C340" s="119"/>
      <c r="D340" s="120"/>
      <c r="E340" s="121"/>
      <c r="F340" s="122">
        <v>1.0</v>
      </c>
      <c r="G340" s="123" t="str">
        <f t="array" ref="G340">IFERROR(INDEX(Bang_gia!$E$2:$E$1209,MATCH(D340&amp;" | "&amp;E340,Bang_gia!$A$2:$A$1209,0)),"")</f>
        <v/>
      </c>
      <c r="H340" s="123" t="str">
        <f t="shared" si="1"/>
        <v/>
      </c>
      <c r="I340" s="124" t="str">
        <f t="shared" si="2"/>
        <v/>
      </c>
      <c r="J340" s="124" t="str">
        <f t="shared" si="3"/>
        <v/>
      </c>
      <c r="K340" s="113"/>
      <c r="L340" s="113"/>
      <c r="M340" s="113"/>
      <c r="N340" s="113"/>
      <c r="O340" s="113"/>
      <c r="P340" s="113"/>
      <c r="Q340" s="113"/>
      <c r="R340" s="113"/>
      <c r="S340" s="113"/>
      <c r="T340" s="113"/>
      <c r="U340" s="113"/>
      <c r="V340" s="113"/>
      <c r="W340" s="113"/>
      <c r="X340" s="113"/>
      <c r="Y340" s="113"/>
      <c r="Z340" s="113"/>
    </row>
    <row r="341" ht="15.75" customHeight="1">
      <c r="A341" s="130"/>
      <c r="B341" s="129"/>
      <c r="C341" s="119"/>
      <c r="D341" s="120"/>
      <c r="E341" s="121"/>
      <c r="F341" s="122">
        <v>1.0</v>
      </c>
      <c r="G341" s="123" t="str">
        <f t="array" ref="G341">IFERROR(INDEX(Bang_gia!$E$2:$E$1209,MATCH(D341&amp;" | "&amp;E341,Bang_gia!$A$2:$A$1209,0)),"")</f>
        <v/>
      </c>
      <c r="H341" s="123" t="str">
        <f t="shared" si="1"/>
        <v/>
      </c>
      <c r="I341" s="124" t="str">
        <f t="shared" si="2"/>
        <v/>
      </c>
      <c r="J341" s="124" t="str">
        <f t="shared" si="3"/>
        <v/>
      </c>
      <c r="K341" s="113"/>
      <c r="L341" s="113"/>
      <c r="M341" s="113"/>
      <c r="N341" s="113"/>
      <c r="O341" s="113"/>
      <c r="P341" s="113"/>
      <c r="Q341" s="113"/>
      <c r="R341" s="113"/>
      <c r="S341" s="113"/>
      <c r="T341" s="113"/>
      <c r="U341" s="113"/>
      <c r="V341" s="113"/>
      <c r="W341" s="113"/>
      <c r="X341" s="113"/>
      <c r="Y341" s="113"/>
      <c r="Z341" s="113"/>
    </row>
    <row r="342" ht="15.75" customHeight="1">
      <c r="A342" s="130"/>
      <c r="B342" s="129"/>
      <c r="C342" s="119"/>
      <c r="D342" s="120"/>
      <c r="E342" s="121"/>
      <c r="F342" s="122">
        <v>1.0</v>
      </c>
      <c r="G342" s="123" t="str">
        <f t="array" ref="G342">IFERROR(INDEX(Bang_gia!$E$2:$E$1209,MATCH(D342&amp;" | "&amp;E342,Bang_gia!$A$2:$A$1209,0)),"")</f>
        <v/>
      </c>
      <c r="H342" s="123" t="str">
        <f t="shared" si="1"/>
        <v/>
      </c>
      <c r="I342" s="124" t="str">
        <f t="shared" si="2"/>
        <v/>
      </c>
      <c r="J342" s="124" t="str">
        <f t="shared" si="3"/>
        <v/>
      </c>
      <c r="K342" s="113"/>
      <c r="L342" s="113"/>
      <c r="M342" s="113"/>
      <c r="N342" s="113"/>
      <c r="O342" s="113"/>
      <c r="P342" s="113"/>
      <c r="Q342" s="113"/>
      <c r="R342" s="113"/>
      <c r="S342" s="113"/>
      <c r="T342" s="113"/>
      <c r="U342" s="113"/>
      <c r="V342" s="113"/>
      <c r="W342" s="113"/>
      <c r="X342" s="113"/>
      <c r="Y342" s="113"/>
      <c r="Z342" s="113"/>
    </row>
    <row r="343" ht="15.75" customHeight="1">
      <c r="A343" s="130"/>
      <c r="B343" s="129"/>
      <c r="C343" s="119"/>
      <c r="D343" s="120"/>
      <c r="E343" s="121"/>
      <c r="F343" s="122">
        <v>1.0</v>
      </c>
      <c r="G343" s="123" t="str">
        <f t="array" ref="G343">IFERROR(INDEX(Bang_gia!$E$2:$E$1209,MATCH(D343&amp;" | "&amp;E343,Bang_gia!$A$2:$A$1209,0)),"")</f>
        <v/>
      </c>
      <c r="H343" s="123" t="str">
        <f t="shared" si="1"/>
        <v/>
      </c>
      <c r="I343" s="124" t="str">
        <f t="shared" si="2"/>
        <v/>
      </c>
      <c r="J343" s="124" t="str">
        <f t="shared" si="3"/>
        <v/>
      </c>
      <c r="K343" s="113"/>
      <c r="L343" s="113"/>
      <c r="M343" s="113"/>
      <c r="N343" s="113"/>
      <c r="O343" s="113"/>
      <c r="P343" s="113"/>
      <c r="Q343" s="113"/>
      <c r="R343" s="113"/>
      <c r="S343" s="113"/>
      <c r="T343" s="113"/>
      <c r="U343" s="113"/>
      <c r="V343" s="113"/>
      <c r="W343" s="113"/>
      <c r="X343" s="113"/>
      <c r="Y343" s="113"/>
      <c r="Z343" s="113"/>
    </row>
    <row r="344" ht="15.75" customHeight="1">
      <c r="A344" s="130"/>
      <c r="B344" s="129"/>
      <c r="C344" s="119"/>
      <c r="D344" s="120"/>
      <c r="E344" s="121"/>
      <c r="F344" s="122">
        <v>1.0</v>
      </c>
      <c r="G344" s="123" t="str">
        <f t="array" ref="G344">IFERROR(INDEX(Bang_gia!$E$2:$E$1209,MATCH(D344&amp;" | "&amp;E344,Bang_gia!$A$2:$A$1209,0)),"")</f>
        <v/>
      </c>
      <c r="H344" s="123" t="str">
        <f t="shared" si="1"/>
        <v/>
      </c>
      <c r="I344" s="124" t="str">
        <f t="shared" si="2"/>
        <v/>
      </c>
      <c r="J344" s="124" t="str">
        <f t="shared" si="3"/>
        <v/>
      </c>
      <c r="K344" s="113"/>
      <c r="L344" s="113"/>
      <c r="M344" s="113"/>
      <c r="N344" s="113"/>
      <c r="O344" s="113"/>
      <c r="P344" s="113"/>
      <c r="Q344" s="113"/>
      <c r="R344" s="113"/>
      <c r="S344" s="113"/>
      <c r="T344" s="113"/>
      <c r="U344" s="113"/>
      <c r="V344" s="113"/>
      <c r="W344" s="113"/>
      <c r="X344" s="113"/>
      <c r="Y344" s="113"/>
      <c r="Z344" s="113"/>
    </row>
    <row r="345" ht="15.75" customHeight="1">
      <c r="A345" s="130"/>
      <c r="B345" s="129"/>
      <c r="C345" s="119"/>
      <c r="D345" s="120"/>
      <c r="E345" s="121"/>
      <c r="F345" s="122">
        <v>1.0</v>
      </c>
      <c r="G345" s="123" t="str">
        <f t="array" ref="G345">IFERROR(INDEX(Bang_gia!$E$2:$E$1209,MATCH(D345&amp;" | "&amp;E345,Bang_gia!$A$2:$A$1209,0)),"")</f>
        <v/>
      </c>
      <c r="H345" s="123" t="str">
        <f t="shared" si="1"/>
        <v/>
      </c>
      <c r="I345" s="124" t="str">
        <f t="shared" si="2"/>
        <v/>
      </c>
      <c r="J345" s="124" t="str">
        <f t="shared" si="3"/>
        <v/>
      </c>
      <c r="K345" s="113"/>
      <c r="L345" s="113"/>
      <c r="M345" s="113"/>
      <c r="N345" s="113"/>
      <c r="O345" s="113"/>
      <c r="P345" s="113"/>
      <c r="Q345" s="113"/>
      <c r="R345" s="113"/>
      <c r="S345" s="113"/>
      <c r="T345" s="113"/>
      <c r="U345" s="113"/>
      <c r="V345" s="113"/>
      <c r="W345" s="113"/>
      <c r="X345" s="113"/>
      <c r="Y345" s="113"/>
      <c r="Z345" s="113"/>
    </row>
    <row r="346" ht="15.75" customHeight="1">
      <c r="A346" s="130"/>
      <c r="B346" s="129"/>
      <c r="C346" s="119"/>
      <c r="D346" s="120"/>
      <c r="E346" s="121"/>
      <c r="F346" s="122">
        <v>1.0</v>
      </c>
      <c r="G346" s="123" t="str">
        <f t="array" ref="G346">IFERROR(INDEX(Bang_gia!$E$2:$E$1209,MATCH(D346&amp;" | "&amp;E346,Bang_gia!$A$2:$A$1209,0)),"")</f>
        <v/>
      </c>
      <c r="H346" s="123" t="str">
        <f t="shared" si="1"/>
        <v/>
      </c>
      <c r="I346" s="124" t="str">
        <f t="shared" si="2"/>
        <v/>
      </c>
      <c r="J346" s="124" t="str">
        <f t="shared" si="3"/>
        <v/>
      </c>
      <c r="K346" s="113"/>
      <c r="L346" s="113"/>
      <c r="M346" s="113"/>
      <c r="N346" s="113"/>
      <c r="O346" s="113"/>
      <c r="P346" s="113"/>
      <c r="Q346" s="113"/>
      <c r="R346" s="113"/>
      <c r="S346" s="113"/>
      <c r="T346" s="113"/>
      <c r="U346" s="113"/>
      <c r="V346" s="113"/>
      <c r="W346" s="113"/>
      <c r="X346" s="113"/>
      <c r="Y346" s="113"/>
      <c r="Z346" s="113"/>
    </row>
    <row r="347" ht="15.75" customHeight="1">
      <c r="A347" s="130"/>
      <c r="B347" s="129"/>
      <c r="C347" s="119"/>
      <c r="D347" s="120"/>
      <c r="E347" s="121"/>
      <c r="F347" s="122">
        <v>1.0</v>
      </c>
      <c r="G347" s="123" t="str">
        <f t="array" ref="G347">IFERROR(INDEX(Bang_gia!$E$2:$E$1209,MATCH(D347&amp;" | "&amp;E347,Bang_gia!$A$2:$A$1209,0)),"")</f>
        <v/>
      </c>
      <c r="H347" s="123" t="str">
        <f t="shared" si="1"/>
        <v/>
      </c>
      <c r="I347" s="124" t="str">
        <f t="shared" si="2"/>
        <v/>
      </c>
      <c r="J347" s="124" t="str">
        <f t="shared" si="3"/>
        <v/>
      </c>
      <c r="K347" s="113"/>
      <c r="L347" s="113"/>
      <c r="M347" s="113"/>
      <c r="N347" s="113"/>
      <c r="O347" s="113"/>
      <c r="P347" s="113"/>
      <c r="Q347" s="113"/>
      <c r="R347" s="113"/>
      <c r="S347" s="113"/>
      <c r="T347" s="113"/>
      <c r="U347" s="113"/>
      <c r="V347" s="113"/>
      <c r="W347" s="113"/>
      <c r="X347" s="113"/>
      <c r="Y347" s="113"/>
      <c r="Z347" s="113"/>
    </row>
    <row r="348" ht="15.75" customHeight="1">
      <c r="A348" s="130"/>
      <c r="B348" s="129"/>
      <c r="C348" s="119"/>
      <c r="D348" s="120"/>
      <c r="E348" s="121"/>
      <c r="F348" s="122">
        <v>1.0</v>
      </c>
      <c r="G348" s="123" t="str">
        <f t="array" ref="G348">IFERROR(INDEX(Bang_gia!$E$2:$E$1209,MATCH(D348&amp;" | "&amp;E348,Bang_gia!$A$2:$A$1209,0)),"")</f>
        <v/>
      </c>
      <c r="H348" s="123" t="str">
        <f t="shared" si="1"/>
        <v/>
      </c>
      <c r="I348" s="124" t="str">
        <f t="shared" si="2"/>
        <v/>
      </c>
      <c r="J348" s="124" t="str">
        <f t="shared" si="3"/>
        <v/>
      </c>
      <c r="K348" s="113"/>
      <c r="L348" s="113"/>
      <c r="M348" s="113"/>
      <c r="N348" s="113"/>
      <c r="O348" s="113"/>
      <c r="P348" s="113"/>
      <c r="Q348" s="113"/>
      <c r="R348" s="113"/>
      <c r="S348" s="113"/>
      <c r="T348" s="113"/>
      <c r="U348" s="113"/>
      <c r="V348" s="113"/>
      <c r="W348" s="113"/>
      <c r="X348" s="113"/>
      <c r="Y348" s="113"/>
      <c r="Z348" s="113"/>
    </row>
    <row r="349" ht="15.75" customHeight="1">
      <c r="A349" s="130"/>
      <c r="B349" s="129"/>
      <c r="C349" s="119"/>
      <c r="D349" s="120"/>
      <c r="E349" s="121"/>
      <c r="F349" s="122">
        <v>1.0</v>
      </c>
      <c r="G349" s="123" t="str">
        <f t="array" ref="G349">IFERROR(INDEX(Bang_gia!$E$2:$E$1209,MATCH(D349&amp;" | "&amp;E349,Bang_gia!$A$2:$A$1209,0)),"")</f>
        <v/>
      </c>
      <c r="H349" s="123" t="str">
        <f t="shared" si="1"/>
        <v/>
      </c>
      <c r="I349" s="124" t="str">
        <f t="shared" si="2"/>
        <v/>
      </c>
      <c r="J349" s="124" t="str">
        <f t="shared" si="3"/>
        <v/>
      </c>
      <c r="K349" s="113"/>
      <c r="L349" s="113"/>
      <c r="M349" s="113"/>
      <c r="N349" s="113"/>
      <c r="O349" s="113"/>
      <c r="P349" s="113"/>
      <c r="Q349" s="113"/>
      <c r="R349" s="113"/>
      <c r="S349" s="113"/>
      <c r="T349" s="113"/>
      <c r="U349" s="113"/>
      <c r="V349" s="113"/>
      <c r="W349" s="113"/>
      <c r="X349" s="113"/>
      <c r="Y349" s="113"/>
      <c r="Z349" s="113"/>
    </row>
    <row r="350" ht="15.75" customHeight="1">
      <c r="A350" s="130"/>
      <c r="B350" s="129"/>
      <c r="C350" s="119"/>
      <c r="D350" s="120"/>
      <c r="E350" s="121"/>
      <c r="F350" s="122">
        <v>1.0</v>
      </c>
      <c r="G350" s="123" t="str">
        <f t="array" ref="G350">IFERROR(INDEX(Bang_gia!$E$2:$E$1209,MATCH(D350&amp;" | "&amp;E350,Bang_gia!$A$2:$A$1209,0)),"")</f>
        <v/>
      </c>
      <c r="H350" s="123" t="str">
        <f t="shared" si="1"/>
        <v/>
      </c>
      <c r="I350" s="124" t="str">
        <f t="shared" si="2"/>
        <v/>
      </c>
      <c r="J350" s="124" t="str">
        <f t="shared" si="3"/>
        <v/>
      </c>
      <c r="K350" s="113"/>
      <c r="L350" s="113"/>
      <c r="M350" s="113"/>
      <c r="N350" s="113"/>
      <c r="O350" s="113"/>
      <c r="P350" s="113"/>
      <c r="Q350" s="113"/>
      <c r="R350" s="113"/>
      <c r="S350" s="113"/>
      <c r="T350" s="113"/>
      <c r="U350" s="113"/>
      <c r="V350" s="113"/>
      <c r="W350" s="113"/>
      <c r="X350" s="113"/>
      <c r="Y350" s="113"/>
      <c r="Z350" s="113"/>
    </row>
    <row r="351" ht="15.75" customHeight="1">
      <c r="A351" s="130"/>
      <c r="B351" s="129"/>
      <c r="C351" s="119"/>
      <c r="D351" s="120"/>
      <c r="E351" s="121"/>
      <c r="F351" s="122">
        <v>1.0</v>
      </c>
      <c r="G351" s="123" t="str">
        <f t="array" ref="G351">IFERROR(INDEX(Bang_gia!$E$2:$E$1209,MATCH(D351&amp;" | "&amp;E351,Bang_gia!$A$2:$A$1209,0)),"")</f>
        <v/>
      </c>
      <c r="H351" s="123" t="str">
        <f t="shared" si="1"/>
        <v/>
      </c>
      <c r="I351" s="124" t="str">
        <f t="shared" si="2"/>
        <v/>
      </c>
      <c r="J351" s="124" t="str">
        <f t="shared" si="3"/>
        <v/>
      </c>
      <c r="K351" s="113"/>
      <c r="L351" s="113"/>
      <c r="M351" s="113"/>
      <c r="N351" s="113"/>
      <c r="O351" s="113"/>
      <c r="P351" s="113"/>
      <c r="Q351" s="113"/>
      <c r="R351" s="113"/>
      <c r="S351" s="113"/>
      <c r="T351" s="113"/>
      <c r="U351" s="113"/>
      <c r="V351" s="113"/>
      <c r="W351" s="113"/>
      <c r="X351" s="113"/>
      <c r="Y351" s="113"/>
      <c r="Z351" s="113"/>
    </row>
    <row r="352" ht="15.75" customHeight="1">
      <c r="A352" s="130"/>
      <c r="B352" s="129"/>
      <c r="C352" s="119"/>
      <c r="D352" s="120"/>
      <c r="E352" s="121"/>
      <c r="F352" s="122">
        <v>1.0</v>
      </c>
      <c r="G352" s="123" t="str">
        <f t="array" ref="G352">IFERROR(INDEX(Bang_gia!$E$2:$E$1209,MATCH(D352&amp;" | "&amp;E352,Bang_gia!$A$2:$A$1209,0)),"")</f>
        <v/>
      </c>
      <c r="H352" s="123" t="str">
        <f t="shared" si="1"/>
        <v/>
      </c>
      <c r="I352" s="124" t="str">
        <f t="shared" si="2"/>
        <v/>
      </c>
      <c r="J352" s="124" t="str">
        <f t="shared" si="3"/>
        <v/>
      </c>
      <c r="K352" s="113"/>
      <c r="L352" s="113"/>
      <c r="M352" s="113"/>
      <c r="N352" s="113"/>
      <c r="O352" s="113"/>
      <c r="P352" s="113"/>
      <c r="Q352" s="113"/>
      <c r="R352" s="113"/>
      <c r="S352" s="113"/>
      <c r="T352" s="113"/>
      <c r="U352" s="113"/>
      <c r="V352" s="113"/>
      <c r="W352" s="113"/>
      <c r="X352" s="113"/>
      <c r="Y352" s="113"/>
      <c r="Z352" s="113"/>
    </row>
    <row r="353" ht="15.75" customHeight="1">
      <c r="A353" s="130"/>
      <c r="B353" s="129"/>
      <c r="C353" s="119"/>
      <c r="D353" s="120"/>
      <c r="E353" s="121"/>
      <c r="F353" s="122">
        <v>1.0</v>
      </c>
      <c r="G353" s="123" t="str">
        <f t="array" ref="G353">IFERROR(INDEX(Bang_gia!$E$2:$E$1209,MATCH(D353&amp;" | "&amp;E353,Bang_gia!$A$2:$A$1209,0)),"")</f>
        <v/>
      </c>
      <c r="H353" s="123" t="str">
        <f t="shared" si="1"/>
        <v/>
      </c>
      <c r="I353" s="124" t="str">
        <f t="shared" si="2"/>
        <v/>
      </c>
      <c r="J353" s="124" t="str">
        <f t="shared" si="3"/>
        <v/>
      </c>
      <c r="K353" s="113"/>
      <c r="L353" s="113"/>
      <c r="M353" s="113"/>
      <c r="N353" s="113"/>
      <c r="O353" s="113"/>
      <c r="P353" s="113"/>
      <c r="Q353" s="113"/>
      <c r="R353" s="113"/>
      <c r="S353" s="113"/>
      <c r="T353" s="113"/>
      <c r="U353" s="113"/>
      <c r="V353" s="113"/>
      <c r="W353" s="113"/>
      <c r="X353" s="113"/>
      <c r="Y353" s="113"/>
      <c r="Z353" s="113"/>
    </row>
    <row r="354" ht="15.75" customHeight="1">
      <c r="A354" s="130"/>
      <c r="B354" s="129"/>
      <c r="C354" s="119"/>
      <c r="D354" s="120"/>
      <c r="E354" s="121"/>
      <c r="F354" s="122">
        <v>1.0</v>
      </c>
      <c r="G354" s="123" t="str">
        <f t="array" ref="G354">IFERROR(INDEX(Bang_gia!$E$2:$E$1209,MATCH(D354&amp;" | "&amp;E354,Bang_gia!$A$2:$A$1209,0)),"")</f>
        <v/>
      </c>
      <c r="H354" s="123" t="str">
        <f t="shared" si="1"/>
        <v/>
      </c>
      <c r="I354" s="124" t="str">
        <f t="shared" si="2"/>
        <v/>
      </c>
      <c r="J354" s="124" t="str">
        <f t="shared" si="3"/>
        <v/>
      </c>
      <c r="K354" s="113"/>
      <c r="L354" s="113"/>
      <c r="M354" s="113"/>
      <c r="N354" s="113"/>
      <c r="O354" s="113"/>
      <c r="P354" s="113"/>
      <c r="Q354" s="113"/>
      <c r="R354" s="113"/>
      <c r="S354" s="113"/>
      <c r="T354" s="113"/>
      <c r="U354" s="113"/>
      <c r="V354" s="113"/>
      <c r="W354" s="113"/>
      <c r="X354" s="113"/>
      <c r="Y354" s="113"/>
      <c r="Z354" s="113"/>
    </row>
    <row r="355" ht="15.75" customHeight="1">
      <c r="A355" s="130"/>
      <c r="B355" s="129"/>
      <c r="C355" s="119"/>
      <c r="D355" s="120"/>
      <c r="E355" s="121"/>
      <c r="F355" s="122">
        <v>1.0</v>
      </c>
      <c r="G355" s="123" t="str">
        <f t="array" ref="G355">IFERROR(INDEX(Bang_gia!$E$2:$E$1209,MATCH(D355&amp;" | "&amp;E355,Bang_gia!$A$2:$A$1209,0)),"")</f>
        <v/>
      </c>
      <c r="H355" s="123" t="str">
        <f t="shared" si="1"/>
        <v/>
      </c>
      <c r="I355" s="124" t="str">
        <f t="shared" si="2"/>
        <v/>
      </c>
      <c r="J355" s="124" t="str">
        <f t="shared" si="3"/>
        <v/>
      </c>
      <c r="K355" s="113"/>
      <c r="L355" s="113"/>
      <c r="M355" s="113"/>
      <c r="N355" s="113"/>
      <c r="O355" s="113"/>
      <c r="P355" s="113"/>
      <c r="Q355" s="113"/>
      <c r="R355" s="113"/>
      <c r="S355" s="113"/>
      <c r="T355" s="113"/>
      <c r="U355" s="113"/>
      <c r="V355" s="113"/>
      <c r="W355" s="113"/>
      <c r="X355" s="113"/>
      <c r="Y355" s="113"/>
      <c r="Z355" s="113"/>
    </row>
    <row r="356" ht="15.75" customHeight="1">
      <c r="A356" s="130"/>
      <c r="B356" s="129"/>
      <c r="C356" s="119"/>
      <c r="D356" s="120"/>
      <c r="E356" s="121"/>
      <c r="F356" s="122">
        <v>1.0</v>
      </c>
      <c r="G356" s="123" t="str">
        <f t="array" ref="G356">IFERROR(INDEX(Bang_gia!$E$2:$E$1209,MATCH(D356&amp;" | "&amp;E356,Bang_gia!$A$2:$A$1209,0)),"")</f>
        <v/>
      </c>
      <c r="H356" s="123" t="str">
        <f t="shared" si="1"/>
        <v/>
      </c>
      <c r="I356" s="124" t="str">
        <f t="shared" si="2"/>
        <v/>
      </c>
      <c r="J356" s="124" t="str">
        <f t="shared" si="3"/>
        <v/>
      </c>
      <c r="K356" s="113"/>
      <c r="L356" s="113"/>
      <c r="M356" s="113"/>
      <c r="N356" s="113"/>
      <c r="O356" s="113"/>
      <c r="P356" s="113"/>
      <c r="Q356" s="113"/>
      <c r="R356" s="113"/>
      <c r="S356" s="113"/>
      <c r="T356" s="113"/>
      <c r="U356" s="113"/>
      <c r="V356" s="113"/>
      <c r="W356" s="113"/>
      <c r="X356" s="113"/>
      <c r="Y356" s="113"/>
      <c r="Z356" s="113"/>
    </row>
    <row r="357" ht="15.75" customHeight="1">
      <c r="A357" s="130"/>
      <c r="B357" s="129"/>
      <c r="C357" s="119"/>
      <c r="D357" s="120"/>
      <c r="E357" s="121"/>
      <c r="F357" s="122">
        <v>1.0</v>
      </c>
      <c r="G357" s="123" t="str">
        <f t="array" ref="G357">IFERROR(INDEX(Bang_gia!$E$2:$E$1209,MATCH(D357&amp;" | "&amp;E357,Bang_gia!$A$2:$A$1209,0)),"")</f>
        <v/>
      </c>
      <c r="H357" s="123" t="str">
        <f t="shared" si="1"/>
        <v/>
      </c>
      <c r="I357" s="124" t="str">
        <f t="shared" si="2"/>
        <v/>
      </c>
      <c r="J357" s="124" t="str">
        <f t="shared" si="3"/>
        <v/>
      </c>
      <c r="K357" s="113"/>
      <c r="L357" s="113"/>
      <c r="M357" s="113"/>
      <c r="N357" s="113"/>
      <c r="O357" s="113"/>
      <c r="P357" s="113"/>
      <c r="Q357" s="113"/>
      <c r="R357" s="113"/>
      <c r="S357" s="113"/>
      <c r="T357" s="113"/>
      <c r="U357" s="113"/>
      <c r="V357" s="113"/>
      <c r="W357" s="113"/>
      <c r="X357" s="113"/>
      <c r="Y357" s="113"/>
      <c r="Z357" s="113"/>
    </row>
    <row r="358" ht="15.75" customHeight="1">
      <c r="A358" s="130"/>
      <c r="B358" s="129"/>
      <c r="C358" s="119"/>
      <c r="D358" s="120"/>
      <c r="E358" s="121"/>
      <c r="F358" s="122">
        <v>1.0</v>
      </c>
      <c r="G358" s="123" t="str">
        <f t="array" ref="G358">IFERROR(INDEX(Bang_gia!$E$2:$E$1209,MATCH(D358&amp;" | "&amp;E358,Bang_gia!$A$2:$A$1209,0)),"")</f>
        <v/>
      </c>
      <c r="H358" s="123" t="str">
        <f t="shared" si="1"/>
        <v/>
      </c>
      <c r="I358" s="124" t="str">
        <f t="shared" si="2"/>
        <v/>
      </c>
      <c r="J358" s="124" t="str">
        <f t="shared" si="3"/>
        <v/>
      </c>
      <c r="K358" s="113"/>
      <c r="L358" s="113"/>
      <c r="M358" s="113"/>
      <c r="N358" s="113"/>
      <c r="O358" s="113"/>
      <c r="P358" s="113"/>
      <c r="Q358" s="113"/>
      <c r="R358" s="113"/>
      <c r="S358" s="113"/>
      <c r="T358" s="113"/>
      <c r="U358" s="113"/>
      <c r="V358" s="113"/>
      <c r="W358" s="113"/>
      <c r="X358" s="113"/>
      <c r="Y358" s="113"/>
      <c r="Z358" s="113"/>
    </row>
    <row r="359" ht="15.75" customHeight="1">
      <c r="A359" s="130"/>
      <c r="B359" s="129"/>
      <c r="C359" s="119"/>
      <c r="D359" s="120"/>
      <c r="E359" s="121"/>
      <c r="F359" s="122">
        <v>1.0</v>
      </c>
      <c r="G359" s="123" t="str">
        <f t="array" ref="G359">IFERROR(INDEX(Bang_gia!$E$2:$E$1209,MATCH(D359&amp;" | "&amp;E359,Bang_gia!$A$2:$A$1209,0)),"")</f>
        <v/>
      </c>
      <c r="H359" s="123" t="str">
        <f t="shared" si="1"/>
        <v/>
      </c>
      <c r="I359" s="124" t="str">
        <f t="shared" si="2"/>
        <v/>
      </c>
      <c r="J359" s="124" t="str">
        <f t="shared" si="3"/>
        <v/>
      </c>
      <c r="K359" s="113"/>
      <c r="L359" s="113"/>
      <c r="M359" s="113"/>
      <c r="N359" s="113"/>
      <c r="O359" s="113"/>
      <c r="P359" s="113"/>
      <c r="Q359" s="113"/>
      <c r="R359" s="113"/>
      <c r="S359" s="113"/>
      <c r="T359" s="113"/>
      <c r="U359" s="113"/>
      <c r="V359" s="113"/>
      <c r="W359" s="113"/>
      <c r="X359" s="113"/>
      <c r="Y359" s="113"/>
      <c r="Z359" s="113"/>
    </row>
    <row r="360" ht="15.75" customHeight="1">
      <c r="A360" s="130"/>
      <c r="B360" s="129"/>
      <c r="C360" s="119"/>
      <c r="D360" s="120"/>
      <c r="E360" s="121"/>
      <c r="F360" s="122">
        <v>1.0</v>
      </c>
      <c r="G360" s="123" t="str">
        <f t="array" ref="G360">IFERROR(INDEX(Bang_gia!$E$2:$E$1209,MATCH(D360&amp;" | "&amp;E360,Bang_gia!$A$2:$A$1209,0)),"")</f>
        <v/>
      </c>
      <c r="H360" s="123" t="str">
        <f t="shared" si="1"/>
        <v/>
      </c>
      <c r="I360" s="124" t="str">
        <f t="shared" si="2"/>
        <v/>
      </c>
      <c r="J360" s="124" t="str">
        <f t="shared" si="3"/>
        <v/>
      </c>
      <c r="K360" s="113"/>
      <c r="L360" s="113"/>
      <c r="M360" s="113"/>
      <c r="N360" s="113"/>
      <c r="O360" s="113"/>
      <c r="P360" s="113"/>
      <c r="Q360" s="113"/>
      <c r="R360" s="113"/>
      <c r="S360" s="113"/>
      <c r="T360" s="113"/>
      <c r="U360" s="113"/>
      <c r="V360" s="113"/>
      <c r="W360" s="113"/>
      <c r="X360" s="113"/>
      <c r="Y360" s="113"/>
      <c r="Z360" s="113"/>
    </row>
    <row r="361" ht="15.75" customHeight="1">
      <c r="A361" s="130"/>
      <c r="B361" s="129"/>
      <c r="C361" s="119"/>
      <c r="D361" s="120"/>
      <c r="E361" s="121"/>
      <c r="F361" s="122">
        <v>1.0</v>
      </c>
      <c r="G361" s="123" t="str">
        <f t="array" ref="G361">IFERROR(INDEX(Bang_gia!$E$2:$E$1209,MATCH(D361&amp;" | "&amp;E361,Bang_gia!$A$2:$A$1209,0)),"")</f>
        <v/>
      </c>
      <c r="H361" s="123" t="str">
        <f t="shared" si="1"/>
        <v/>
      </c>
      <c r="I361" s="124" t="str">
        <f t="shared" si="2"/>
        <v/>
      </c>
      <c r="J361" s="124" t="str">
        <f t="shared" si="3"/>
        <v/>
      </c>
      <c r="K361" s="113"/>
      <c r="L361" s="113"/>
      <c r="M361" s="113"/>
      <c r="N361" s="113"/>
      <c r="O361" s="113"/>
      <c r="P361" s="113"/>
      <c r="Q361" s="113"/>
      <c r="R361" s="113"/>
      <c r="S361" s="113"/>
      <c r="T361" s="113"/>
      <c r="U361" s="113"/>
      <c r="V361" s="113"/>
      <c r="W361" s="113"/>
      <c r="X361" s="113"/>
      <c r="Y361" s="113"/>
      <c r="Z361" s="113"/>
    </row>
    <row r="362" ht="15.75" customHeight="1">
      <c r="A362" s="130"/>
      <c r="B362" s="129"/>
      <c r="C362" s="119"/>
      <c r="D362" s="120"/>
      <c r="E362" s="121"/>
      <c r="F362" s="122">
        <v>1.0</v>
      </c>
      <c r="G362" s="123" t="str">
        <f t="array" ref="G362">IFERROR(INDEX(Bang_gia!$E$2:$E$1209,MATCH(D362&amp;" | "&amp;E362,Bang_gia!$A$2:$A$1209,0)),"")</f>
        <v/>
      </c>
      <c r="H362" s="123" t="str">
        <f t="shared" si="1"/>
        <v/>
      </c>
      <c r="I362" s="124" t="str">
        <f t="shared" si="2"/>
        <v/>
      </c>
      <c r="J362" s="124" t="str">
        <f t="shared" si="3"/>
        <v/>
      </c>
      <c r="K362" s="113"/>
      <c r="L362" s="113"/>
      <c r="M362" s="113"/>
      <c r="N362" s="113"/>
      <c r="O362" s="113"/>
      <c r="P362" s="113"/>
      <c r="Q362" s="113"/>
      <c r="R362" s="113"/>
      <c r="S362" s="113"/>
      <c r="T362" s="113"/>
      <c r="U362" s="113"/>
      <c r="V362" s="113"/>
      <c r="W362" s="113"/>
      <c r="X362" s="113"/>
      <c r="Y362" s="113"/>
      <c r="Z362" s="113"/>
    </row>
    <row r="363" ht="15.75" customHeight="1">
      <c r="A363" s="130"/>
      <c r="B363" s="129"/>
      <c r="C363" s="119"/>
      <c r="D363" s="120"/>
      <c r="E363" s="121"/>
      <c r="F363" s="122">
        <v>1.0</v>
      </c>
      <c r="G363" s="123" t="str">
        <f t="array" ref="G363">IFERROR(INDEX(Bang_gia!$E$2:$E$1209,MATCH(D363&amp;" | "&amp;E363,Bang_gia!$A$2:$A$1209,0)),"")</f>
        <v/>
      </c>
      <c r="H363" s="123" t="str">
        <f t="shared" si="1"/>
        <v/>
      </c>
      <c r="I363" s="124" t="str">
        <f t="shared" si="2"/>
        <v/>
      </c>
      <c r="J363" s="124" t="str">
        <f t="shared" si="3"/>
        <v/>
      </c>
      <c r="K363" s="113"/>
      <c r="L363" s="113"/>
      <c r="M363" s="113"/>
      <c r="N363" s="113"/>
      <c r="O363" s="113"/>
      <c r="P363" s="113"/>
      <c r="Q363" s="113"/>
      <c r="R363" s="113"/>
      <c r="S363" s="113"/>
      <c r="T363" s="113"/>
      <c r="U363" s="113"/>
      <c r="V363" s="113"/>
      <c r="W363" s="113"/>
      <c r="X363" s="113"/>
      <c r="Y363" s="113"/>
      <c r="Z363" s="113"/>
    </row>
    <row r="364" ht="15.75" customHeight="1">
      <c r="A364" s="130"/>
      <c r="B364" s="129"/>
      <c r="C364" s="119"/>
      <c r="D364" s="120"/>
      <c r="E364" s="121"/>
      <c r="F364" s="122">
        <v>1.0</v>
      </c>
      <c r="G364" s="123" t="str">
        <f t="array" ref="G364">IFERROR(INDEX(Bang_gia!$E$2:$E$1209,MATCH(D364&amp;" | "&amp;E364,Bang_gia!$A$2:$A$1209,0)),"")</f>
        <v/>
      </c>
      <c r="H364" s="123" t="str">
        <f t="shared" si="1"/>
        <v/>
      </c>
      <c r="I364" s="124" t="str">
        <f t="shared" si="2"/>
        <v/>
      </c>
      <c r="J364" s="124" t="str">
        <f t="shared" si="3"/>
        <v/>
      </c>
      <c r="K364" s="113"/>
      <c r="L364" s="113"/>
      <c r="M364" s="113"/>
      <c r="N364" s="113"/>
      <c r="O364" s="113"/>
      <c r="P364" s="113"/>
      <c r="Q364" s="113"/>
      <c r="R364" s="113"/>
      <c r="S364" s="113"/>
      <c r="T364" s="113"/>
      <c r="U364" s="113"/>
      <c r="V364" s="113"/>
      <c r="W364" s="113"/>
      <c r="X364" s="113"/>
      <c r="Y364" s="113"/>
      <c r="Z364" s="113"/>
    </row>
    <row r="365" ht="15.75" customHeight="1">
      <c r="A365" s="130"/>
      <c r="B365" s="129"/>
      <c r="C365" s="119"/>
      <c r="D365" s="120"/>
      <c r="E365" s="121"/>
      <c r="F365" s="122">
        <v>1.0</v>
      </c>
      <c r="G365" s="123" t="str">
        <f t="array" ref="G365">IFERROR(INDEX(Bang_gia!$E$2:$E$1209,MATCH(D365&amp;" | "&amp;E365,Bang_gia!$A$2:$A$1209,0)),"")</f>
        <v/>
      </c>
      <c r="H365" s="123" t="str">
        <f t="shared" si="1"/>
        <v/>
      </c>
      <c r="I365" s="124" t="str">
        <f t="shared" si="2"/>
        <v/>
      </c>
      <c r="J365" s="124" t="str">
        <f t="shared" si="3"/>
        <v/>
      </c>
      <c r="K365" s="113"/>
      <c r="L365" s="113"/>
      <c r="M365" s="113"/>
      <c r="N365" s="113"/>
      <c r="O365" s="113"/>
      <c r="P365" s="113"/>
      <c r="Q365" s="113"/>
      <c r="R365" s="113"/>
      <c r="S365" s="113"/>
      <c r="T365" s="113"/>
      <c r="U365" s="113"/>
      <c r="V365" s="113"/>
      <c r="W365" s="113"/>
      <c r="X365" s="113"/>
      <c r="Y365" s="113"/>
      <c r="Z365" s="113"/>
    </row>
    <row r="366" ht="15.75" customHeight="1">
      <c r="A366" s="130"/>
      <c r="B366" s="129"/>
      <c r="C366" s="119"/>
      <c r="D366" s="120"/>
      <c r="E366" s="121"/>
      <c r="F366" s="122">
        <v>1.0</v>
      </c>
      <c r="G366" s="123" t="str">
        <f t="array" ref="G366">IFERROR(INDEX(Bang_gia!$E$2:$E$1209,MATCH(D366&amp;" | "&amp;E366,Bang_gia!$A$2:$A$1209,0)),"")</f>
        <v/>
      </c>
      <c r="H366" s="123" t="str">
        <f t="shared" si="1"/>
        <v/>
      </c>
      <c r="I366" s="124" t="str">
        <f t="shared" si="2"/>
        <v/>
      </c>
      <c r="J366" s="124" t="str">
        <f t="shared" si="3"/>
        <v/>
      </c>
      <c r="K366" s="113"/>
      <c r="L366" s="113"/>
      <c r="M366" s="113"/>
      <c r="N366" s="113"/>
      <c r="O366" s="113"/>
      <c r="P366" s="113"/>
      <c r="Q366" s="113"/>
      <c r="R366" s="113"/>
      <c r="S366" s="113"/>
      <c r="T366" s="113"/>
      <c r="U366" s="113"/>
      <c r="V366" s="113"/>
      <c r="W366" s="113"/>
      <c r="X366" s="113"/>
      <c r="Y366" s="113"/>
      <c r="Z366" s="113"/>
    </row>
    <row r="367" ht="15.75" customHeight="1">
      <c r="A367" s="130"/>
      <c r="B367" s="129"/>
      <c r="C367" s="119"/>
      <c r="D367" s="120"/>
      <c r="E367" s="121"/>
      <c r="F367" s="122">
        <v>1.0</v>
      </c>
      <c r="G367" s="123" t="str">
        <f t="array" ref="G367">IFERROR(INDEX(Bang_gia!$E$2:$E$1209,MATCH(D367&amp;" | "&amp;E367,Bang_gia!$A$2:$A$1209,0)),"")</f>
        <v/>
      </c>
      <c r="H367" s="123" t="str">
        <f t="shared" si="1"/>
        <v/>
      </c>
      <c r="I367" s="124" t="str">
        <f t="shared" si="2"/>
        <v/>
      </c>
      <c r="J367" s="124" t="str">
        <f t="shared" si="3"/>
        <v/>
      </c>
      <c r="K367" s="113"/>
      <c r="L367" s="113"/>
      <c r="M367" s="113"/>
      <c r="N367" s="113"/>
      <c r="O367" s="113"/>
      <c r="P367" s="113"/>
      <c r="Q367" s="113"/>
      <c r="R367" s="113"/>
      <c r="S367" s="113"/>
      <c r="T367" s="113"/>
      <c r="U367" s="113"/>
      <c r="V367" s="113"/>
      <c r="W367" s="113"/>
      <c r="X367" s="113"/>
      <c r="Y367" s="113"/>
      <c r="Z367" s="113"/>
    </row>
    <row r="368" ht="15.75" customHeight="1">
      <c r="A368" s="130"/>
      <c r="B368" s="129"/>
      <c r="C368" s="119"/>
      <c r="D368" s="120"/>
      <c r="E368" s="121"/>
      <c r="F368" s="122">
        <v>1.0</v>
      </c>
      <c r="G368" s="123" t="str">
        <f t="array" ref="G368">IFERROR(INDEX(Bang_gia!$E$2:$E$1209,MATCH(D368&amp;" | "&amp;E368,Bang_gia!$A$2:$A$1209,0)),"")</f>
        <v/>
      </c>
      <c r="H368" s="123" t="str">
        <f t="shared" si="1"/>
        <v/>
      </c>
      <c r="I368" s="124" t="str">
        <f t="shared" si="2"/>
        <v/>
      </c>
      <c r="J368" s="124" t="str">
        <f t="shared" si="3"/>
        <v/>
      </c>
      <c r="K368" s="113"/>
      <c r="L368" s="113"/>
      <c r="M368" s="113"/>
      <c r="N368" s="113"/>
      <c r="O368" s="113"/>
      <c r="P368" s="113"/>
      <c r="Q368" s="113"/>
      <c r="R368" s="113"/>
      <c r="S368" s="113"/>
      <c r="T368" s="113"/>
      <c r="U368" s="113"/>
      <c r="V368" s="113"/>
      <c r="W368" s="113"/>
      <c r="X368" s="113"/>
      <c r="Y368" s="113"/>
      <c r="Z368" s="113"/>
    </row>
    <row r="369" ht="15.75" customHeight="1">
      <c r="A369" s="130"/>
      <c r="B369" s="129"/>
      <c r="C369" s="119"/>
      <c r="D369" s="120"/>
      <c r="E369" s="121"/>
      <c r="F369" s="122">
        <v>1.0</v>
      </c>
      <c r="G369" s="123" t="str">
        <f t="array" ref="G369">IFERROR(INDEX(Bang_gia!$E$2:$E$1209,MATCH(D369&amp;" | "&amp;E369,Bang_gia!$A$2:$A$1209,0)),"")</f>
        <v/>
      </c>
      <c r="H369" s="123" t="str">
        <f t="shared" si="1"/>
        <v/>
      </c>
      <c r="I369" s="124" t="str">
        <f t="shared" si="2"/>
        <v/>
      </c>
      <c r="J369" s="124" t="str">
        <f t="shared" si="3"/>
        <v/>
      </c>
      <c r="K369" s="113"/>
      <c r="L369" s="113"/>
      <c r="M369" s="113"/>
      <c r="N369" s="113"/>
      <c r="O369" s="113"/>
      <c r="P369" s="113"/>
      <c r="Q369" s="113"/>
      <c r="R369" s="113"/>
      <c r="S369" s="113"/>
      <c r="T369" s="113"/>
      <c r="U369" s="113"/>
      <c r="V369" s="113"/>
      <c r="W369" s="113"/>
      <c r="X369" s="113"/>
      <c r="Y369" s="113"/>
      <c r="Z369" s="113"/>
    </row>
    <row r="370" ht="15.75" customHeight="1">
      <c r="A370" s="130"/>
      <c r="B370" s="129"/>
      <c r="C370" s="119"/>
      <c r="D370" s="120"/>
      <c r="E370" s="121"/>
      <c r="F370" s="122">
        <v>1.0</v>
      </c>
      <c r="G370" s="123" t="str">
        <f t="array" ref="G370">IFERROR(INDEX(Bang_gia!$E$2:$E$1209,MATCH(D370&amp;" | "&amp;E370,Bang_gia!$A$2:$A$1209,0)),"")</f>
        <v/>
      </c>
      <c r="H370" s="123" t="str">
        <f t="shared" si="1"/>
        <v/>
      </c>
      <c r="I370" s="124" t="str">
        <f t="shared" si="2"/>
        <v/>
      </c>
      <c r="J370" s="124" t="str">
        <f t="shared" si="3"/>
        <v/>
      </c>
      <c r="K370" s="113"/>
      <c r="L370" s="113"/>
      <c r="M370" s="113"/>
      <c r="N370" s="113"/>
      <c r="O370" s="113"/>
      <c r="P370" s="113"/>
      <c r="Q370" s="113"/>
      <c r="R370" s="113"/>
      <c r="S370" s="113"/>
      <c r="T370" s="113"/>
      <c r="U370" s="113"/>
      <c r="V370" s="113"/>
      <c r="W370" s="113"/>
      <c r="X370" s="113"/>
      <c r="Y370" s="113"/>
      <c r="Z370" s="113"/>
    </row>
    <row r="371" ht="15.75" customHeight="1">
      <c r="A371" s="130"/>
      <c r="B371" s="129"/>
      <c r="C371" s="119"/>
      <c r="D371" s="120"/>
      <c r="E371" s="121"/>
      <c r="F371" s="122">
        <v>1.0</v>
      </c>
      <c r="G371" s="123" t="str">
        <f t="array" ref="G371">IFERROR(INDEX(Bang_gia!$E$2:$E$1209,MATCH(D371&amp;" | "&amp;E371,Bang_gia!$A$2:$A$1209,0)),"")</f>
        <v/>
      </c>
      <c r="H371" s="123" t="str">
        <f t="shared" si="1"/>
        <v/>
      </c>
      <c r="I371" s="124" t="str">
        <f t="shared" si="2"/>
        <v/>
      </c>
      <c r="J371" s="124" t="str">
        <f t="shared" si="3"/>
        <v/>
      </c>
      <c r="K371" s="113"/>
      <c r="L371" s="113"/>
      <c r="M371" s="113"/>
      <c r="N371" s="113"/>
      <c r="O371" s="113"/>
      <c r="P371" s="113"/>
      <c r="Q371" s="113"/>
      <c r="R371" s="113"/>
      <c r="S371" s="113"/>
      <c r="T371" s="113"/>
      <c r="U371" s="113"/>
      <c r="V371" s="113"/>
      <c r="W371" s="113"/>
      <c r="X371" s="113"/>
      <c r="Y371" s="113"/>
      <c r="Z371" s="113"/>
    </row>
    <row r="372" ht="15.75" customHeight="1">
      <c r="A372" s="130"/>
      <c r="B372" s="129"/>
      <c r="C372" s="119"/>
      <c r="D372" s="120"/>
      <c r="E372" s="121"/>
      <c r="F372" s="122">
        <v>1.0</v>
      </c>
      <c r="G372" s="123" t="str">
        <f t="array" ref="G372">IFERROR(INDEX(Bang_gia!$E$2:$E$1209,MATCH(D372&amp;" | "&amp;E372,Bang_gia!$A$2:$A$1209,0)),"")</f>
        <v/>
      </c>
      <c r="H372" s="123" t="str">
        <f t="shared" si="1"/>
        <v/>
      </c>
      <c r="I372" s="124" t="str">
        <f t="shared" si="2"/>
        <v/>
      </c>
      <c r="J372" s="124" t="str">
        <f t="shared" si="3"/>
        <v/>
      </c>
      <c r="K372" s="113"/>
      <c r="L372" s="113"/>
      <c r="M372" s="113"/>
      <c r="N372" s="113"/>
      <c r="O372" s="113"/>
      <c r="P372" s="113"/>
      <c r="Q372" s="113"/>
      <c r="R372" s="113"/>
      <c r="S372" s="113"/>
      <c r="T372" s="113"/>
      <c r="U372" s="113"/>
      <c r="V372" s="113"/>
      <c r="W372" s="113"/>
      <c r="X372" s="113"/>
      <c r="Y372" s="113"/>
      <c r="Z372" s="113"/>
    </row>
    <row r="373" ht="15.75" customHeight="1">
      <c r="A373" s="130"/>
      <c r="B373" s="129"/>
      <c r="C373" s="119"/>
      <c r="D373" s="120"/>
      <c r="E373" s="121"/>
      <c r="F373" s="122">
        <v>1.0</v>
      </c>
      <c r="G373" s="123" t="str">
        <f t="array" ref="G373">IFERROR(INDEX(Bang_gia!$E$2:$E$1209,MATCH(D373&amp;" | "&amp;E373,Bang_gia!$A$2:$A$1209,0)),"")</f>
        <v/>
      </c>
      <c r="H373" s="123" t="str">
        <f t="shared" si="1"/>
        <v/>
      </c>
      <c r="I373" s="124" t="str">
        <f t="shared" si="2"/>
        <v/>
      </c>
      <c r="J373" s="124" t="str">
        <f t="shared" si="3"/>
        <v/>
      </c>
      <c r="K373" s="113"/>
      <c r="L373" s="113"/>
      <c r="M373" s="113"/>
      <c r="N373" s="113"/>
      <c r="O373" s="113"/>
      <c r="P373" s="113"/>
      <c r="Q373" s="113"/>
      <c r="R373" s="113"/>
      <c r="S373" s="113"/>
      <c r="T373" s="113"/>
      <c r="U373" s="113"/>
      <c r="V373" s="113"/>
      <c r="W373" s="113"/>
      <c r="X373" s="113"/>
      <c r="Y373" s="113"/>
      <c r="Z373" s="113"/>
    </row>
    <row r="374" ht="15.75" customHeight="1">
      <c r="A374" s="130"/>
      <c r="B374" s="129"/>
      <c r="C374" s="119"/>
      <c r="D374" s="120"/>
      <c r="E374" s="121"/>
      <c r="F374" s="122">
        <v>1.0</v>
      </c>
      <c r="G374" s="123" t="str">
        <f t="array" ref="G374">IFERROR(INDEX(Bang_gia!$E$2:$E$1209,MATCH(D374&amp;" | "&amp;E374,Bang_gia!$A$2:$A$1209,0)),"")</f>
        <v/>
      </c>
      <c r="H374" s="123" t="str">
        <f t="shared" si="1"/>
        <v/>
      </c>
      <c r="I374" s="124" t="str">
        <f t="shared" si="2"/>
        <v/>
      </c>
      <c r="J374" s="124" t="str">
        <f t="shared" si="3"/>
        <v/>
      </c>
      <c r="K374" s="113"/>
      <c r="L374" s="113"/>
      <c r="M374" s="113"/>
      <c r="N374" s="113"/>
      <c r="O374" s="113"/>
      <c r="P374" s="113"/>
      <c r="Q374" s="113"/>
      <c r="R374" s="113"/>
      <c r="S374" s="113"/>
      <c r="T374" s="113"/>
      <c r="U374" s="113"/>
      <c r="V374" s="113"/>
      <c r="W374" s="113"/>
      <c r="X374" s="113"/>
      <c r="Y374" s="113"/>
      <c r="Z374" s="113"/>
    </row>
    <row r="375" ht="15.75" customHeight="1">
      <c r="A375" s="130"/>
      <c r="B375" s="129"/>
      <c r="C375" s="119"/>
      <c r="D375" s="120"/>
      <c r="E375" s="121"/>
      <c r="F375" s="122">
        <v>1.0</v>
      </c>
      <c r="G375" s="123" t="str">
        <f t="array" ref="G375">IFERROR(INDEX(Bang_gia!$E$2:$E$1209,MATCH(D375&amp;" | "&amp;E375,Bang_gia!$A$2:$A$1209,0)),"")</f>
        <v/>
      </c>
      <c r="H375" s="123" t="str">
        <f t="shared" si="1"/>
        <v/>
      </c>
      <c r="I375" s="124" t="str">
        <f t="shared" si="2"/>
        <v/>
      </c>
      <c r="J375" s="124" t="str">
        <f t="shared" si="3"/>
        <v/>
      </c>
      <c r="K375" s="113"/>
      <c r="L375" s="113"/>
      <c r="M375" s="113"/>
      <c r="N375" s="113"/>
      <c r="O375" s="113"/>
      <c r="P375" s="113"/>
      <c r="Q375" s="113"/>
      <c r="R375" s="113"/>
      <c r="S375" s="113"/>
      <c r="T375" s="113"/>
      <c r="U375" s="113"/>
      <c r="V375" s="113"/>
      <c r="W375" s="113"/>
      <c r="X375" s="113"/>
      <c r="Y375" s="113"/>
      <c r="Z375" s="113"/>
    </row>
    <row r="376" ht="15.75" customHeight="1">
      <c r="A376" s="130"/>
      <c r="B376" s="129"/>
      <c r="C376" s="119"/>
      <c r="D376" s="120"/>
      <c r="E376" s="121"/>
      <c r="F376" s="122">
        <v>1.0</v>
      </c>
      <c r="G376" s="123" t="str">
        <f t="array" ref="G376">IFERROR(INDEX(Bang_gia!$E$2:$E$1209,MATCH(D376&amp;" | "&amp;E376,Bang_gia!$A$2:$A$1209,0)),"")</f>
        <v/>
      </c>
      <c r="H376" s="123" t="str">
        <f t="shared" si="1"/>
        <v/>
      </c>
      <c r="I376" s="124" t="str">
        <f t="shared" si="2"/>
        <v/>
      </c>
      <c r="J376" s="124" t="str">
        <f t="shared" si="3"/>
        <v/>
      </c>
      <c r="K376" s="113"/>
      <c r="L376" s="113"/>
      <c r="M376" s="113"/>
      <c r="N376" s="113"/>
      <c r="O376" s="113"/>
      <c r="P376" s="113"/>
      <c r="Q376" s="113"/>
      <c r="R376" s="113"/>
      <c r="S376" s="113"/>
      <c r="T376" s="113"/>
      <c r="U376" s="113"/>
      <c r="V376" s="113"/>
      <c r="W376" s="113"/>
      <c r="X376" s="113"/>
      <c r="Y376" s="113"/>
      <c r="Z376" s="113"/>
    </row>
    <row r="377" ht="15.75" customHeight="1">
      <c r="A377" s="130"/>
      <c r="B377" s="129"/>
      <c r="C377" s="119"/>
      <c r="D377" s="120"/>
      <c r="E377" s="121"/>
      <c r="F377" s="122">
        <v>1.0</v>
      </c>
      <c r="G377" s="123" t="str">
        <f t="array" ref="G377">IFERROR(INDEX(Bang_gia!$E$2:$E$1209,MATCH(D377&amp;" | "&amp;E377,Bang_gia!$A$2:$A$1209,0)),"")</f>
        <v/>
      </c>
      <c r="H377" s="123" t="str">
        <f t="shared" si="1"/>
        <v/>
      </c>
      <c r="I377" s="124" t="str">
        <f t="shared" si="2"/>
        <v/>
      </c>
      <c r="J377" s="124" t="str">
        <f t="shared" si="3"/>
        <v/>
      </c>
      <c r="K377" s="113"/>
      <c r="L377" s="113"/>
      <c r="M377" s="113"/>
      <c r="N377" s="113"/>
      <c r="O377" s="113"/>
      <c r="P377" s="113"/>
      <c r="Q377" s="113"/>
      <c r="R377" s="113"/>
      <c r="S377" s="113"/>
      <c r="T377" s="113"/>
      <c r="U377" s="113"/>
      <c r="V377" s="113"/>
      <c r="W377" s="113"/>
      <c r="X377" s="113"/>
      <c r="Y377" s="113"/>
      <c r="Z377" s="113"/>
    </row>
    <row r="378" ht="15.75" customHeight="1">
      <c r="A378" s="130"/>
      <c r="B378" s="129"/>
      <c r="C378" s="119"/>
      <c r="D378" s="120"/>
      <c r="E378" s="121"/>
      <c r="F378" s="122">
        <v>1.0</v>
      </c>
      <c r="G378" s="123" t="str">
        <f t="array" ref="G378">IFERROR(INDEX(Bang_gia!$E$2:$E$1209,MATCH(D378&amp;" | "&amp;E378,Bang_gia!$A$2:$A$1209,0)),"")</f>
        <v/>
      </c>
      <c r="H378" s="123" t="str">
        <f t="shared" si="1"/>
        <v/>
      </c>
      <c r="I378" s="124" t="str">
        <f t="shared" si="2"/>
        <v/>
      </c>
      <c r="J378" s="124" t="str">
        <f t="shared" si="3"/>
        <v/>
      </c>
      <c r="K378" s="113"/>
      <c r="L378" s="113"/>
      <c r="M378" s="113"/>
      <c r="N378" s="113"/>
      <c r="O378" s="113"/>
      <c r="P378" s="113"/>
      <c r="Q378" s="113"/>
      <c r="R378" s="113"/>
      <c r="S378" s="113"/>
      <c r="T378" s="113"/>
      <c r="U378" s="113"/>
      <c r="V378" s="113"/>
      <c r="W378" s="113"/>
      <c r="X378" s="113"/>
      <c r="Y378" s="113"/>
      <c r="Z378" s="113"/>
    </row>
    <row r="379" ht="15.75" customHeight="1">
      <c r="A379" s="130"/>
      <c r="B379" s="129"/>
      <c r="C379" s="119"/>
      <c r="D379" s="120"/>
      <c r="E379" s="121"/>
      <c r="F379" s="122">
        <v>1.0</v>
      </c>
      <c r="G379" s="123" t="str">
        <f t="array" ref="G379">IFERROR(INDEX(Bang_gia!$E$2:$E$1209,MATCH(D379&amp;" | "&amp;E379,Bang_gia!$A$2:$A$1209,0)),"")</f>
        <v/>
      </c>
      <c r="H379" s="123" t="str">
        <f t="shared" si="1"/>
        <v/>
      </c>
      <c r="I379" s="124" t="str">
        <f t="shared" si="2"/>
        <v/>
      </c>
      <c r="J379" s="124" t="str">
        <f t="shared" si="3"/>
        <v/>
      </c>
      <c r="K379" s="113"/>
      <c r="L379" s="113"/>
      <c r="M379" s="113"/>
      <c r="N379" s="113"/>
      <c r="O379" s="113"/>
      <c r="P379" s="113"/>
      <c r="Q379" s="113"/>
      <c r="R379" s="113"/>
      <c r="S379" s="113"/>
      <c r="T379" s="113"/>
      <c r="U379" s="113"/>
      <c r="V379" s="113"/>
      <c r="W379" s="113"/>
      <c r="X379" s="113"/>
      <c r="Y379" s="113"/>
      <c r="Z379" s="113"/>
    </row>
    <row r="380" ht="15.75" customHeight="1">
      <c r="A380" s="130"/>
      <c r="B380" s="129"/>
      <c r="C380" s="119"/>
      <c r="D380" s="120"/>
      <c r="E380" s="121"/>
      <c r="F380" s="122">
        <v>1.0</v>
      </c>
      <c r="G380" s="123" t="str">
        <f t="array" ref="G380">IFERROR(INDEX(Bang_gia!$E$2:$E$1209,MATCH(D380&amp;" | "&amp;E380,Bang_gia!$A$2:$A$1209,0)),"")</f>
        <v/>
      </c>
      <c r="H380" s="123" t="str">
        <f t="shared" si="1"/>
        <v/>
      </c>
      <c r="I380" s="124" t="str">
        <f t="shared" si="2"/>
        <v/>
      </c>
      <c r="J380" s="124" t="str">
        <f t="shared" si="3"/>
        <v/>
      </c>
      <c r="K380" s="113"/>
      <c r="L380" s="113"/>
      <c r="M380" s="113"/>
      <c r="N380" s="113"/>
      <c r="O380" s="113"/>
      <c r="P380" s="113"/>
      <c r="Q380" s="113"/>
      <c r="R380" s="113"/>
      <c r="S380" s="113"/>
      <c r="T380" s="113"/>
      <c r="U380" s="113"/>
      <c r="V380" s="113"/>
      <c r="W380" s="113"/>
      <c r="X380" s="113"/>
      <c r="Y380" s="113"/>
      <c r="Z380" s="113"/>
    </row>
    <row r="381" ht="15.75" customHeight="1">
      <c r="A381" s="130"/>
      <c r="B381" s="129"/>
      <c r="C381" s="119"/>
      <c r="D381" s="120"/>
      <c r="E381" s="121"/>
      <c r="F381" s="122">
        <v>1.0</v>
      </c>
      <c r="G381" s="123" t="str">
        <f t="array" ref="G381">IFERROR(INDEX(Bang_gia!$E$2:$E$1209,MATCH(D381&amp;" | "&amp;E381,Bang_gia!$A$2:$A$1209,0)),"")</f>
        <v/>
      </c>
      <c r="H381" s="123" t="str">
        <f t="shared" si="1"/>
        <v/>
      </c>
      <c r="I381" s="124" t="str">
        <f t="shared" si="2"/>
        <v/>
      </c>
      <c r="J381" s="124" t="str">
        <f t="shared" si="3"/>
        <v/>
      </c>
      <c r="K381" s="113"/>
      <c r="L381" s="113"/>
      <c r="M381" s="113"/>
      <c r="N381" s="113"/>
      <c r="O381" s="113"/>
      <c r="P381" s="113"/>
      <c r="Q381" s="113"/>
      <c r="R381" s="113"/>
      <c r="S381" s="113"/>
      <c r="T381" s="113"/>
      <c r="U381" s="113"/>
      <c r="V381" s="113"/>
      <c r="W381" s="113"/>
      <c r="X381" s="113"/>
      <c r="Y381" s="113"/>
      <c r="Z381" s="113"/>
    </row>
    <row r="382" ht="15.75" customHeight="1">
      <c r="A382" s="130"/>
      <c r="B382" s="129"/>
      <c r="C382" s="119"/>
      <c r="D382" s="120"/>
      <c r="E382" s="121"/>
      <c r="F382" s="122">
        <v>1.0</v>
      </c>
      <c r="G382" s="123" t="str">
        <f t="array" ref="G382">IFERROR(INDEX(Bang_gia!$E$2:$E$1209,MATCH(D382&amp;" | "&amp;E382,Bang_gia!$A$2:$A$1209,0)),"")</f>
        <v/>
      </c>
      <c r="H382" s="123" t="str">
        <f t="shared" si="1"/>
        <v/>
      </c>
      <c r="I382" s="124" t="str">
        <f t="shared" si="2"/>
        <v/>
      </c>
      <c r="J382" s="124" t="str">
        <f t="shared" si="3"/>
        <v/>
      </c>
      <c r="K382" s="113"/>
      <c r="L382" s="113"/>
      <c r="M382" s="113"/>
      <c r="N382" s="113"/>
      <c r="O382" s="113"/>
      <c r="P382" s="113"/>
      <c r="Q382" s="113"/>
      <c r="R382" s="113"/>
      <c r="S382" s="113"/>
      <c r="T382" s="113"/>
      <c r="U382" s="113"/>
      <c r="V382" s="113"/>
      <c r="W382" s="113"/>
      <c r="X382" s="113"/>
      <c r="Y382" s="113"/>
      <c r="Z382" s="113"/>
    </row>
    <row r="383" ht="15.75" customHeight="1">
      <c r="A383" s="130"/>
      <c r="B383" s="129"/>
      <c r="C383" s="119"/>
      <c r="D383" s="120"/>
      <c r="E383" s="121"/>
      <c r="F383" s="122">
        <v>1.0</v>
      </c>
      <c r="G383" s="123" t="str">
        <f t="array" ref="G383">IFERROR(INDEX(Bang_gia!$E$2:$E$1209,MATCH(D383&amp;" | "&amp;E383,Bang_gia!$A$2:$A$1209,0)),"")</f>
        <v/>
      </c>
      <c r="H383" s="123" t="str">
        <f t="shared" si="1"/>
        <v/>
      </c>
      <c r="I383" s="124" t="str">
        <f t="shared" si="2"/>
        <v/>
      </c>
      <c r="J383" s="124" t="str">
        <f t="shared" si="3"/>
        <v/>
      </c>
      <c r="K383" s="113"/>
      <c r="L383" s="113"/>
      <c r="M383" s="113"/>
      <c r="N383" s="113"/>
      <c r="O383" s="113"/>
      <c r="P383" s="113"/>
      <c r="Q383" s="113"/>
      <c r="R383" s="113"/>
      <c r="S383" s="113"/>
      <c r="T383" s="113"/>
      <c r="U383" s="113"/>
      <c r="V383" s="113"/>
      <c r="W383" s="113"/>
      <c r="X383" s="113"/>
      <c r="Y383" s="113"/>
      <c r="Z383" s="113"/>
    </row>
    <row r="384" ht="15.75" customHeight="1">
      <c r="A384" s="130"/>
      <c r="B384" s="129"/>
      <c r="C384" s="119"/>
      <c r="D384" s="120"/>
      <c r="E384" s="121"/>
      <c r="F384" s="122">
        <v>1.0</v>
      </c>
      <c r="G384" s="123" t="str">
        <f t="array" ref="G384">IFERROR(INDEX(Bang_gia!$E$2:$E$1209,MATCH(D384&amp;" | "&amp;E384,Bang_gia!$A$2:$A$1209,0)),"")</f>
        <v/>
      </c>
      <c r="H384" s="123" t="str">
        <f t="shared" si="1"/>
        <v/>
      </c>
      <c r="I384" s="124" t="str">
        <f t="shared" si="2"/>
        <v/>
      </c>
      <c r="J384" s="124" t="str">
        <f t="shared" si="3"/>
        <v/>
      </c>
      <c r="K384" s="113"/>
      <c r="L384" s="113"/>
      <c r="M384" s="113"/>
      <c r="N384" s="113"/>
      <c r="O384" s="113"/>
      <c r="P384" s="113"/>
      <c r="Q384" s="113"/>
      <c r="R384" s="113"/>
      <c r="S384" s="113"/>
      <c r="T384" s="113"/>
      <c r="U384" s="113"/>
      <c r="V384" s="113"/>
      <c r="W384" s="113"/>
      <c r="X384" s="113"/>
      <c r="Y384" s="113"/>
      <c r="Z384" s="113"/>
    </row>
    <row r="385" ht="15.75" customHeight="1">
      <c r="A385" s="130"/>
      <c r="B385" s="129"/>
      <c r="C385" s="119"/>
      <c r="D385" s="120"/>
      <c r="E385" s="121"/>
      <c r="F385" s="122">
        <v>1.0</v>
      </c>
      <c r="G385" s="123" t="str">
        <f t="array" ref="G385">IFERROR(INDEX(Bang_gia!$E$2:$E$1209,MATCH(D385&amp;" | "&amp;E385,Bang_gia!$A$2:$A$1209,0)),"")</f>
        <v/>
      </c>
      <c r="H385" s="123" t="str">
        <f t="shared" si="1"/>
        <v/>
      </c>
      <c r="I385" s="124" t="str">
        <f t="shared" si="2"/>
        <v/>
      </c>
      <c r="J385" s="124" t="str">
        <f t="shared" si="3"/>
        <v/>
      </c>
      <c r="K385" s="113"/>
      <c r="L385" s="113"/>
      <c r="M385" s="113"/>
      <c r="N385" s="113"/>
      <c r="O385" s="113"/>
      <c r="P385" s="113"/>
      <c r="Q385" s="113"/>
      <c r="R385" s="113"/>
      <c r="S385" s="113"/>
      <c r="T385" s="113"/>
      <c r="U385" s="113"/>
      <c r="V385" s="113"/>
      <c r="W385" s="113"/>
      <c r="X385" s="113"/>
      <c r="Y385" s="113"/>
      <c r="Z385" s="113"/>
    </row>
    <row r="386" ht="15.75" customHeight="1">
      <c r="A386" s="130"/>
      <c r="B386" s="129"/>
      <c r="C386" s="119"/>
      <c r="D386" s="120"/>
      <c r="E386" s="121"/>
      <c r="F386" s="122">
        <v>1.0</v>
      </c>
      <c r="G386" s="123" t="str">
        <f t="array" ref="G386">IFERROR(INDEX(Bang_gia!$E$2:$E$1209,MATCH(D386&amp;" | "&amp;E386,Bang_gia!$A$2:$A$1209,0)),"")</f>
        <v/>
      </c>
      <c r="H386" s="123" t="str">
        <f t="shared" si="1"/>
        <v/>
      </c>
      <c r="I386" s="124" t="str">
        <f t="shared" si="2"/>
        <v/>
      </c>
      <c r="J386" s="124" t="str">
        <f t="shared" si="3"/>
        <v/>
      </c>
      <c r="K386" s="113"/>
      <c r="L386" s="113"/>
      <c r="M386" s="113"/>
      <c r="N386" s="113"/>
      <c r="O386" s="113"/>
      <c r="P386" s="113"/>
      <c r="Q386" s="113"/>
      <c r="R386" s="113"/>
      <c r="S386" s="113"/>
      <c r="T386" s="113"/>
      <c r="U386" s="113"/>
      <c r="V386" s="113"/>
      <c r="W386" s="113"/>
      <c r="X386" s="113"/>
      <c r="Y386" s="113"/>
      <c r="Z386" s="113"/>
    </row>
    <row r="387" ht="15.75" customHeight="1">
      <c r="A387" s="130"/>
      <c r="B387" s="129"/>
      <c r="C387" s="119"/>
      <c r="D387" s="120"/>
      <c r="E387" s="121"/>
      <c r="F387" s="122">
        <v>1.0</v>
      </c>
      <c r="G387" s="123" t="str">
        <f t="array" ref="G387">IFERROR(INDEX(Bang_gia!$E$2:$E$1209,MATCH(D387&amp;" | "&amp;E387,Bang_gia!$A$2:$A$1209,0)),"")</f>
        <v/>
      </c>
      <c r="H387" s="123" t="str">
        <f t="shared" si="1"/>
        <v/>
      </c>
      <c r="I387" s="124" t="str">
        <f t="shared" si="2"/>
        <v/>
      </c>
      <c r="J387" s="124" t="str">
        <f t="shared" si="3"/>
        <v/>
      </c>
      <c r="K387" s="113"/>
      <c r="L387" s="113"/>
      <c r="M387" s="113"/>
      <c r="N387" s="113"/>
      <c r="O387" s="113"/>
      <c r="P387" s="113"/>
      <c r="Q387" s="113"/>
      <c r="R387" s="113"/>
      <c r="S387" s="113"/>
      <c r="T387" s="113"/>
      <c r="U387" s="113"/>
      <c r="V387" s="113"/>
      <c r="W387" s="113"/>
      <c r="X387" s="113"/>
      <c r="Y387" s="113"/>
      <c r="Z387" s="113"/>
    </row>
    <row r="388" ht="15.75" customHeight="1">
      <c r="A388" s="130"/>
      <c r="B388" s="129"/>
      <c r="C388" s="119"/>
      <c r="D388" s="120"/>
      <c r="E388" s="121"/>
      <c r="F388" s="122">
        <v>1.0</v>
      </c>
      <c r="G388" s="123" t="str">
        <f t="array" ref="G388">IFERROR(INDEX(Bang_gia!$E$2:$E$1209,MATCH(D388&amp;" | "&amp;E388,Bang_gia!$A$2:$A$1209,0)),"")</f>
        <v/>
      </c>
      <c r="H388" s="123" t="str">
        <f t="shared" si="1"/>
        <v/>
      </c>
      <c r="I388" s="124" t="str">
        <f t="shared" si="2"/>
        <v/>
      </c>
      <c r="J388" s="124" t="str">
        <f t="shared" si="3"/>
        <v/>
      </c>
      <c r="K388" s="113"/>
      <c r="L388" s="113"/>
      <c r="M388" s="113"/>
      <c r="N388" s="113"/>
      <c r="O388" s="113"/>
      <c r="P388" s="113"/>
      <c r="Q388" s="113"/>
      <c r="R388" s="113"/>
      <c r="S388" s="113"/>
      <c r="T388" s="113"/>
      <c r="U388" s="113"/>
      <c r="V388" s="113"/>
      <c r="W388" s="113"/>
      <c r="X388" s="113"/>
      <c r="Y388" s="113"/>
      <c r="Z388" s="113"/>
    </row>
    <row r="389" ht="15.75" customHeight="1">
      <c r="A389" s="130"/>
      <c r="B389" s="129"/>
      <c r="C389" s="119"/>
      <c r="D389" s="120"/>
      <c r="E389" s="121"/>
      <c r="F389" s="122">
        <v>1.0</v>
      </c>
      <c r="G389" s="123" t="str">
        <f t="array" ref="G389">IFERROR(INDEX(Bang_gia!$E$2:$E$1209,MATCH(D389&amp;" | "&amp;E389,Bang_gia!$A$2:$A$1209,0)),"")</f>
        <v/>
      </c>
      <c r="H389" s="123" t="str">
        <f t="shared" si="1"/>
        <v/>
      </c>
      <c r="I389" s="124" t="str">
        <f t="shared" si="2"/>
        <v/>
      </c>
      <c r="J389" s="124" t="str">
        <f t="shared" si="3"/>
        <v/>
      </c>
      <c r="K389" s="113"/>
      <c r="L389" s="113"/>
      <c r="M389" s="113"/>
      <c r="N389" s="113"/>
      <c r="O389" s="113"/>
      <c r="P389" s="113"/>
      <c r="Q389" s="113"/>
      <c r="R389" s="113"/>
      <c r="S389" s="113"/>
      <c r="T389" s="113"/>
      <c r="U389" s="113"/>
      <c r="V389" s="113"/>
      <c r="W389" s="113"/>
      <c r="X389" s="113"/>
      <c r="Y389" s="113"/>
      <c r="Z389" s="113"/>
    </row>
    <row r="390" ht="15.75" customHeight="1">
      <c r="A390" s="130"/>
      <c r="B390" s="129"/>
      <c r="C390" s="119"/>
      <c r="D390" s="120"/>
      <c r="E390" s="121"/>
      <c r="F390" s="122">
        <v>1.0</v>
      </c>
      <c r="G390" s="123" t="str">
        <f t="array" ref="G390">IFERROR(INDEX(Bang_gia!$E$2:$E$1209,MATCH(D390&amp;" | "&amp;E390,Bang_gia!$A$2:$A$1209,0)),"")</f>
        <v/>
      </c>
      <c r="H390" s="123" t="str">
        <f t="shared" si="1"/>
        <v/>
      </c>
      <c r="I390" s="124" t="str">
        <f t="shared" si="2"/>
        <v/>
      </c>
      <c r="J390" s="124" t="str">
        <f t="shared" si="3"/>
        <v/>
      </c>
      <c r="K390" s="113"/>
      <c r="L390" s="113"/>
      <c r="M390" s="113"/>
      <c r="N390" s="113"/>
      <c r="O390" s="113"/>
      <c r="P390" s="113"/>
      <c r="Q390" s="113"/>
      <c r="R390" s="113"/>
      <c r="S390" s="113"/>
      <c r="T390" s="113"/>
      <c r="U390" s="113"/>
      <c r="V390" s="113"/>
      <c r="W390" s="113"/>
      <c r="X390" s="113"/>
      <c r="Y390" s="113"/>
      <c r="Z390" s="113"/>
    </row>
    <row r="391" ht="15.75" customHeight="1">
      <c r="A391" s="130"/>
      <c r="B391" s="129"/>
      <c r="C391" s="119"/>
      <c r="D391" s="120"/>
      <c r="E391" s="121"/>
      <c r="F391" s="122">
        <v>1.0</v>
      </c>
      <c r="G391" s="123" t="str">
        <f t="array" ref="G391">IFERROR(INDEX(Bang_gia!$E$2:$E$1209,MATCH(D391&amp;" | "&amp;E391,Bang_gia!$A$2:$A$1209,0)),"")</f>
        <v/>
      </c>
      <c r="H391" s="123" t="str">
        <f t="shared" si="1"/>
        <v/>
      </c>
      <c r="I391" s="124" t="str">
        <f t="shared" si="2"/>
        <v/>
      </c>
      <c r="J391" s="124" t="str">
        <f t="shared" si="3"/>
        <v/>
      </c>
      <c r="K391" s="113"/>
      <c r="L391" s="113"/>
      <c r="M391" s="113"/>
      <c r="N391" s="113"/>
      <c r="O391" s="113"/>
      <c r="P391" s="113"/>
      <c r="Q391" s="113"/>
      <c r="R391" s="113"/>
      <c r="S391" s="113"/>
      <c r="T391" s="113"/>
      <c r="U391" s="113"/>
      <c r="V391" s="113"/>
      <c r="W391" s="113"/>
      <c r="X391" s="113"/>
      <c r="Y391" s="113"/>
      <c r="Z391" s="113"/>
    </row>
    <row r="392" ht="15.75" customHeight="1">
      <c r="A392" s="130"/>
      <c r="B392" s="129"/>
      <c r="C392" s="119"/>
      <c r="D392" s="120"/>
      <c r="E392" s="121"/>
      <c r="F392" s="122">
        <v>1.0</v>
      </c>
      <c r="G392" s="123" t="str">
        <f t="array" ref="G392">IFERROR(INDEX(Bang_gia!$E$2:$E$1209,MATCH(D392&amp;" | "&amp;E392,Bang_gia!$A$2:$A$1209,0)),"")</f>
        <v/>
      </c>
      <c r="H392" s="123" t="str">
        <f t="shared" si="1"/>
        <v/>
      </c>
      <c r="I392" s="124" t="str">
        <f t="shared" si="2"/>
        <v/>
      </c>
      <c r="J392" s="124" t="str">
        <f t="shared" si="3"/>
        <v/>
      </c>
      <c r="K392" s="113"/>
      <c r="L392" s="113"/>
      <c r="M392" s="113"/>
      <c r="N392" s="113"/>
      <c r="O392" s="113"/>
      <c r="P392" s="113"/>
      <c r="Q392" s="113"/>
      <c r="R392" s="113"/>
      <c r="S392" s="113"/>
      <c r="T392" s="113"/>
      <c r="U392" s="113"/>
      <c r="V392" s="113"/>
      <c r="W392" s="113"/>
      <c r="X392" s="113"/>
      <c r="Y392" s="113"/>
      <c r="Z392" s="113"/>
    </row>
    <row r="393" ht="15.75" customHeight="1">
      <c r="A393" s="130"/>
      <c r="B393" s="129"/>
      <c r="C393" s="119"/>
      <c r="D393" s="120"/>
      <c r="E393" s="121"/>
      <c r="F393" s="122">
        <v>1.0</v>
      </c>
      <c r="G393" s="123" t="str">
        <f t="array" ref="G393">IFERROR(INDEX(Bang_gia!$E$2:$E$1209,MATCH(D393&amp;" | "&amp;E393,Bang_gia!$A$2:$A$1209,0)),"")</f>
        <v/>
      </c>
      <c r="H393" s="123" t="str">
        <f t="shared" si="1"/>
        <v/>
      </c>
      <c r="I393" s="124" t="str">
        <f t="shared" si="2"/>
        <v/>
      </c>
      <c r="J393" s="124" t="str">
        <f t="shared" si="3"/>
        <v/>
      </c>
      <c r="K393" s="113"/>
      <c r="L393" s="113"/>
      <c r="M393" s="113"/>
      <c r="N393" s="113"/>
      <c r="O393" s="113"/>
      <c r="P393" s="113"/>
      <c r="Q393" s="113"/>
      <c r="R393" s="113"/>
      <c r="S393" s="113"/>
      <c r="T393" s="113"/>
      <c r="U393" s="113"/>
      <c r="V393" s="113"/>
      <c r="W393" s="113"/>
      <c r="X393" s="113"/>
      <c r="Y393" s="113"/>
      <c r="Z393" s="113"/>
    </row>
    <row r="394" ht="15.75" customHeight="1">
      <c r="A394" s="130"/>
      <c r="B394" s="129"/>
      <c r="C394" s="119"/>
      <c r="D394" s="120"/>
      <c r="E394" s="121"/>
      <c r="F394" s="122">
        <v>1.0</v>
      </c>
      <c r="G394" s="123" t="str">
        <f t="array" ref="G394">IFERROR(INDEX(Bang_gia!$E$2:$E$1209,MATCH(D394&amp;" | "&amp;E394,Bang_gia!$A$2:$A$1209,0)),"")</f>
        <v/>
      </c>
      <c r="H394" s="123" t="str">
        <f t="shared" si="1"/>
        <v/>
      </c>
      <c r="I394" s="124" t="str">
        <f t="shared" si="2"/>
        <v/>
      </c>
      <c r="J394" s="124" t="str">
        <f t="shared" si="3"/>
        <v/>
      </c>
      <c r="K394" s="113"/>
      <c r="L394" s="113"/>
      <c r="M394" s="113"/>
      <c r="N394" s="113"/>
      <c r="O394" s="113"/>
      <c r="P394" s="113"/>
      <c r="Q394" s="113"/>
      <c r="R394" s="113"/>
      <c r="S394" s="113"/>
      <c r="T394" s="113"/>
      <c r="U394" s="113"/>
      <c r="V394" s="113"/>
      <c r="W394" s="113"/>
      <c r="X394" s="113"/>
      <c r="Y394" s="113"/>
      <c r="Z394" s="113"/>
    </row>
    <row r="395" ht="15.75" customHeight="1">
      <c r="A395" s="130"/>
      <c r="B395" s="129"/>
      <c r="C395" s="119"/>
      <c r="D395" s="120"/>
      <c r="E395" s="121"/>
      <c r="F395" s="122">
        <v>1.0</v>
      </c>
      <c r="G395" s="123" t="str">
        <f t="array" ref="G395">IFERROR(INDEX(Bang_gia!$E$2:$E$1209,MATCH(D395&amp;" | "&amp;E395,Bang_gia!$A$2:$A$1209,0)),"")</f>
        <v/>
      </c>
      <c r="H395" s="123" t="str">
        <f t="shared" si="1"/>
        <v/>
      </c>
      <c r="I395" s="124" t="str">
        <f t="shared" si="2"/>
        <v/>
      </c>
      <c r="J395" s="124" t="str">
        <f t="shared" si="3"/>
        <v/>
      </c>
      <c r="K395" s="113"/>
      <c r="L395" s="113"/>
      <c r="M395" s="113"/>
      <c r="N395" s="113"/>
      <c r="O395" s="113"/>
      <c r="P395" s="113"/>
      <c r="Q395" s="113"/>
      <c r="R395" s="113"/>
      <c r="S395" s="113"/>
      <c r="T395" s="113"/>
      <c r="U395" s="113"/>
      <c r="V395" s="113"/>
      <c r="W395" s="113"/>
      <c r="X395" s="113"/>
      <c r="Y395" s="113"/>
      <c r="Z395" s="113"/>
    </row>
    <row r="396" ht="15.75" customHeight="1">
      <c r="A396" s="130"/>
      <c r="B396" s="129"/>
      <c r="C396" s="119"/>
      <c r="D396" s="120"/>
      <c r="E396" s="121"/>
      <c r="F396" s="122">
        <v>1.0</v>
      </c>
      <c r="G396" s="123" t="str">
        <f t="array" ref="G396">IFERROR(INDEX(Bang_gia!$E$2:$E$1209,MATCH(D396&amp;" | "&amp;E396,Bang_gia!$A$2:$A$1209,0)),"")</f>
        <v/>
      </c>
      <c r="H396" s="123" t="str">
        <f t="shared" si="1"/>
        <v/>
      </c>
      <c r="I396" s="124" t="str">
        <f t="shared" si="2"/>
        <v/>
      </c>
      <c r="J396" s="124" t="str">
        <f t="shared" si="3"/>
        <v/>
      </c>
      <c r="K396" s="113"/>
      <c r="L396" s="113"/>
      <c r="M396" s="113"/>
      <c r="N396" s="113"/>
      <c r="O396" s="113"/>
      <c r="P396" s="113"/>
      <c r="Q396" s="113"/>
      <c r="R396" s="113"/>
      <c r="S396" s="113"/>
      <c r="T396" s="113"/>
      <c r="U396" s="113"/>
      <c r="V396" s="113"/>
      <c r="W396" s="113"/>
      <c r="X396" s="113"/>
      <c r="Y396" s="113"/>
      <c r="Z396" s="113"/>
    </row>
    <row r="397" ht="15.75" customHeight="1">
      <c r="A397" s="130"/>
      <c r="B397" s="129"/>
      <c r="C397" s="119"/>
      <c r="D397" s="120"/>
      <c r="E397" s="121"/>
      <c r="F397" s="122">
        <v>1.0</v>
      </c>
      <c r="G397" s="123" t="str">
        <f t="array" ref="G397">IFERROR(INDEX(Bang_gia!$E$2:$E$1209,MATCH(D397&amp;" | "&amp;E397,Bang_gia!$A$2:$A$1209,0)),"")</f>
        <v/>
      </c>
      <c r="H397" s="123" t="str">
        <f t="shared" si="1"/>
        <v/>
      </c>
      <c r="I397" s="124" t="str">
        <f t="shared" si="2"/>
        <v/>
      </c>
      <c r="J397" s="124" t="str">
        <f t="shared" si="3"/>
        <v/>
      </c>
      <c r="K397" s="113"/>
      <c r="L397" s="113"/>
      <c r="M397" s="113"/>
      <c r="N397" s="113"/>
      <c r="O397" s="113"/>
      <c r="P397" s="113"/>
      <c r="Q397" s="113"/>
      <c r="R397" s="113"/>
      <c r="S397" s="113"/>
      <c r="T397" s="113"/>
      <c r="U397" s="113"/>
      <c r="V397" s="113"/>
      <c r="W397" s="113"/>
      <c r="X397" s="113"/>
      <c r="Y397" s="113"/>
      <c r="Z397" s="113"/>
    </row>
    <row r="398" ht="15.75" customHeight="1">
      <c r="A398" s="130"/>
      <c r="B398" s="129"/>
      <c r="C398" s="119"/>
      <c r="D398" s="120"/>
      <c r="E398" s="121"/>
      <c r="F398" s="122">
        <v>1.0</v>
      </c>
      <c r="G398" s="123" t="str">
        <f t="array" ref="G398">IFERROR(INDEX(Bang_gia!$E$2:$E$1209,MATCH(D398&amp;" | "&amp;E398,Bang_gia!$A$2:$A$1209,0)),"")</f>
        <v/>
      </c>
      <c r="H398" s="123" t="str">
        <f t="shared" si="1"/>
        <v/>
      </c>
      <c r="I398" s="124" t="str">
        <f t="shared" si="2"/>
        <v/>
      </c>
      <c r="J398" s="124" t="str">
        <f t="shared" si="3"/>
        <v/>
      </c>
      <c r="K398" s="113"/>
      <c r="L398" s="113"/>
      <c r="M398" s="113"/>
      <c r="N398" s="113"/>
      <c r="O398" s="113"/>
      <c r="P398" s="113"/>
      <c r="Q398" s="113"/>
      <c r="R398" s="113"/>
      <c r="S398" s="113"/>
      <c r="T398" s="113"/>
      <c r="U398" s="113"/>
      <c r="V398" s="113"/>
      <c r="W398" s="113"/>
      <c r="X398" s="113"/>
      <c r="Y398" s="113"/>
      <c r="Z398" s="113"/>
    </row>
    <row r="399" ht="15.75" customHeight="1">
      <c r="A399" s="130"/>
      <c r="B399" s="129"/>
      <c r="C399" s="119"/>
      <c r="D399" s="120"/>
      <c r="E399" s="121"/>
      <c r="F399" s="122">
        <v>1.0</v>
      </c>
      <c r="G399" s="123" t="str">
        <f t="array" ref="G399">IFERROR(INDEX(Bang_gia!$E$2:$E$1209,MATCH(D399&amp;" | "&amp;E399,Bang_gia!$A$2:$A$1209,0)),"")</f>
        <v/>
      </c>
      <c r="H399" s="123" t="str">
        <f t="shared" si="1"/>
        <v/>
      </c>
      <c r="I399" s="124" t="str">
        <f t="shared" si="2"/>
        <v/>
      </c>
      <c r="J399" s="124" t="str">
        <f t="shared" si="3"/>
        <v/>
      </c>
      <c r="K399" s="113"/>
      <c r="L399" s="113"/>
      <c r="M399" s="113"/>
      <c r="N399" s="113"/>
      <c r="O399" s="113"/>
      <c r="P399" s="113"/>
      <c r="Q399" s="113"/>
      <c r="R399" s="113"/>
      <c r="S399" s="113"/>
      <c r="T399" s="113"/>
      <c r="U399" s="113"/>
      <c r="V399" s="113"/>
      <c r="W399" s="113"/>
      <c r="X399" s="113"/>
      <c r="Y399" s="113"/>
      <c r="Z399" s="113"/>
    </row>
    <row r="400" ht="15.75" customHeight="1">
      <c r="A400" s="130"/>
      <c r="B400" s="129"/>
      <c r="C400" s="119"/>
      <c r="D400" s="120"/>
      <c r="E400" s="121"/>
      <c r="F400" s="122">
        <v>1.0</v>
      </c>
      <c r="G400" s="123" t="str">
        <f t="array" ref="G400">IFERROR(INDEX(Bang_gia!$E$2:$E$1209,MATCH(D400&amp;" | "&amp;E400,Bang_gia!$A$2:$A$1209,0)),"")</f>
        <v/>
      </c>
      <c r="H400" s="123" t="str">
        <f t="shared" si="1"/>
        <v/>
      </c>
      <c r="I400" s="124" t="str">
        <f t="shared" si="2"/>
        <v/>
      </c>
      <c r="J400" s="124" t="str">
        <f t="shared" si="3"/>
        <v/>
      </c>
      <c r="K400" s="113"/>
      <c r="L400" s="113"/>
      <c r="M400" s="113"/>
      <c r="N400" s="113"/>
      <c r="O400" s="113"/>
      <c r="P400" s="113"/>
      <c r="Q400" s="113"/>
      <c r="R400" s="113"/>
      <c r="S400" s="113"/>
      <c r="T400" s="113"/>
      <c r="U400" s="113"/>
      <c r="V400" s="113"/>
      <c r="W400" s="113"/>
      <c r="X400" s="113"/>
      <c r="Y400" s="113"/>
      <c r="Z400" s="113"/>
    </row>
    <row r="401" ht="15.75" customHeight="1">
      <c r="A401" s="130"/>
      <c r="B401" s="129"/>
      <c r="C401" s="119"/>
      <c r="D401" s="120"/>
      <c r="E401" s="121"/>
      <c r="F401" s="122">
        <v>1.0</v>
      </c>
      <c r="G401" s="123" t="str">
        <f t="array" ref="G401">IFERROR(INDEX(Bang_gia!$E$2:$E$1209,MATCH(D401&amp;" | "&amp;E401,Bang_gia!$A$2:$A$1209,0)),"")</f>
        <v/>
      </c>
      <c r="H401" s="123" t="str">
        <f t="shared" si="1"/>
        <v/>
      </c>
      <c r="I401" s="124" t="str">
        <f t="shared" si="2"/>
        <v/>
      </c>
      <c r="J401" s="124" t="str">
        <f t="shared" si="3"/>
        <v/>
      </c>
      <c r="K401" s="113"/>
      <c r="L401" s="113"/>
      <c r="M401" s="113"/>
      <c r="N401" s="113"/>
      <c r="O401" s="113"/>
      <c r="P401" s="113"/>
      <c r="Q401" s="113"/>
      <c r="R401" s="113"/>
      <c r="S401" s="113"/>
      <c r="T401" s="113"/>
      <c r="U401" s="113"/>
      <c r="V401" s="113"/>
      <c r="W401" s="113"/>
      <c r="X401" s="113"/>
      <c r="Y401" s="113"/>
      <c r="Z401" s="113"/>
    </row>
    <row r="402" ht="15.75" customHeight="1">
      <c r="A402" s="130"/>
      <c r="B402" s="129"/>
      <c r="C402" s="119"/>
      <c r="D402" s="120"/>
      <c r="E402" s="121"/>
      <c r="F402" s="122">
        <v>1.0</v>
      </c>
      <c r="G402" s="123" t="str">
        <f t="array" ref="G402">IFERROR(INDEX(Bang_gia!$E$2:$E$1209,MATCH(D402&amp;" | "&amp;E402,Bang_gia!$A$2:$A$1209,0)),"")</f>
        <v/>
      </c>
      <c r="H402" s="123" t="str">
        <f t="shared" si="1"/>
        <v/>
      </c>
      <c r="I402" s="124" t="str">
        <f t="shared" si="2"/>
        <v/>
      </c>
      <c r="J402" s="124" t="str">
        <f t="shared" si="3"/>
        <v/>
      </c>
      <c r="K402" s="113"/>
      <c r="L402" s="113"/>
      <c r="M402" s="113"/>
      <c r="N402" s="113"/>
      <c r="O402" s="113"/>
      <c r="P402" s="113"/>
      <c r="Q402" s="113"/>
      <c r="R402" s="113"/>
      <c r="S402" s="113"/>
      <c r="T402" s="113"/>
      <c r="U402" s="113"/>
      <c r="V402" s="113"/>
      <c r="W402" s="113"/>
      <c r="X402" s="113"/>
      <c r="Y402" s="113"/>
      <c r="Z402" s="113"/>
    </row>
    <row r="403" ht="15.75" customHeight="1">
      <c r="A403" s="130"/>
      <c r="B403" s="129"/>
      <c r="C403" s="119"/>
      <c r="D403" s="120"/>
      <c r="E403" s="121"/>
      <c r="F403" s="122">
        <v>1.0</v>
      </c>
      <c r="G403" s="123" t="str">
        <f t="array" ref="G403">IFERROR(INDEX(Bang_gia!$E$2:$E$1209,MATCH(D403&amp;" | "&amp;E403,Bang_gia!$A$2:$A$1209,0)),"")</f>
        <v/>
      </c>
      <c r="H403" s="123" t="str">
        <f t="shared" si="1"/>
        <v/>
      </c>
      <c r="I403" s="124" t="str">
        <f t="shared" si="2"/>
        <v/>
      </c>
      <c r="J403" s="124" t="str">
        <f t="shared" si="3"/>
        <v/>
      </c>
      <c r="K403" s="113"/>
      <c r="L403" s="113"/>
      <c r="M403" s="113"/>
      <c r="N403" s="113"/>
      <c r="O403" s="113"/>
      <c r="P403" s="113"/>
      <c r="Q403" s="113"/>
      <c r="R403" s="113"/>
      <c r="S403" s="113"/>
      <c r="T403" s="113"/>
      <c r="U403" s="113"/>
      <c r="V403" s="113"/>
      <c r="W403" s="113"/>
      <c r="X403" s="113"/>
      <c r="Y403" s="113"/>
      <c r="Z403" s="113"/>
    </row>
    <row r="404" ht="15.75" customHeight="1">
      <c r="A404" s="130"/>
      <c r="B404" s="129"/>
      <c r="C404" s="119"/>
      <c r="D404" s="120"/>
      <c r="E404" s="121"/>
      <c r="F404" s="122">
        <v>1.0</v>
      </c>
      <c r="G404" s="123" t="str">
        <f t="array" ref="G404">IFERROR(INDEX(Bang_gia!$E$2:$E$1209,MATCH(D404&amp;" | "&amp;E404,Bang_gia!$A$2:$A$1209,0)),"")</f>
        <v/>
      </c>
      <c r="H404" s="123" t="str">
        <f t="shared" si="1"/>
        <v/>
      </c>
      <c r="I404" s="124" t="str">
        <f t="shared" si="2"/>
        <v/>
      </c>
      <c r="J404" s="124" t="str">
        <f t="shared" si="3"/>
        <v/>
      </c>
      <c r="K404" s="113"/>
      <c r="L404" s="113"/>
      <c r="M404" s="113"/>
      <c r="N404" s="113"/>
      <c r="O404" s="113"/>
      <c r="P404" s="113"/>
      <c r="Q404" s="113"/>
      <c r="R404" s="113"/>
      <c r="S404" s="113"/>
      <c r="T404" s="113"/>
      <c r="U404" s="113"/>
      <c r="V404" s="113"/>
      <c r="W404" s="113"/>
      <c r="X404" s="113"/>
      <c r="Y404" s="113"/>
      <c r="Z404" s="113"/>
    </row>
    <row r="405" ht="15.75" customHeight="1">
      <c r="A405" s="130"/>
      <c r="B405" s="129"/>
      <c r="C405" s="119"/>
      <c r="D405" s="120"/>
      <c r="E405" s="121"/>
      <c r="F405" s="122">
        <v>1.0</v>
      </c>
      <c r="G405" s="123" t="str">
        <f t="array" ref="G405">IFERROR(INDEX(Bang_gia!$E$2:$E$1209,MATCH(D405&amp;" | "&amp;E405,Bang_gia!$A$2:$A$1209,0)),"")</f>
        <v/>
      </c>
      <c r="H405" s="123" t="str">
        <f t="shared" si="1"/>
        <v/>
      </c>
      <c r="I405" s="124" t="str">
        <f t="shared" si="2"/>
        <v/>
      </c>
      <c r="J405" s="124" t="str">
        <f t="shared" si="3"/>
        <v/>
      </c>
      <c r="K405" s="113"/>
      <c r="L405" s="113"/>
      <c r="M405" s="113"/>
      <c r="N405" s="113"/>
      <c r="O405" s="113"/>
      <c r="P405" s="113"/>
      <c r="Q405" s="113"/>
      <c r="R405" s="113"/>
      <c r="S405" s="113"/>
      <c r="T405" s="113"/>
      <c r="U405" s="113"/>
      <c r="V405" s="113"/>
      <c r="W405" s="113"/>
      <c r="X405" s="113"/>
      <c r="Y405" s="113"/>
      <c r="Z405" s="113"/>
    </row>
    <row r="406" ht="15.75" customHeight="1">
      <c r="A406" s="130"/>
      <c r="B406" s="129"/>
      <c r="C406" s="119"/>
      <c r="D406" s="120"/>
      <c r="E406" s="121"/>
      <c r="F406" s="122">
        <v>1.0</v>
      </c>
      <c r="G406" s="123" t="str">
        <f t="array" ref="G406">IFERROR(INDEX(Bang_gia!$E$2:$E$1209,MATCH(D406&amp;" | "&amp;E406,Bang_gia!$A$2:$A$1209,0)),"")</f>
        <v/>
      </c>
      <c r="H406" s="123" t="str">
        <f t="shared" si="1"/>
        <v/>
      </c>
      <c r="I406" s="124" t="str">
        <f t="shared" si="2"/>
        <v/>
      </c>
      <c r="J406" s="124" t="str">
        <f t="shared" si="3"/>
        <v/>
      </c>
      <c r="K406" s="113"/>
      <c r="L406" s="113"/>
      <c r="M406" s="113"/>
      <c r="N406" s="113"/>
      <c r="O406" s="113"/>
      <c r="P406" s="113"/>
      <c r="Q406" s="113"/>
      <c r="R406" s="113"/>
      <c r="S406" s="113"/>
      <c r="T406" s="113"/>
      <c r="U406" s="113"/>
      <c r="V406" s="113"/>
      <c r="W406" s="113"/>
      <c r="X406" s="113"/>
      <c r="Y406" s="113"/>
      <c r="Z406" s="113"/>
    </row>
    <row r="407" ht="15.75" customHeight="1">
      <c r="A407" s="130"/>
      <c r="B407" s="129"/>
      <c r="C407" s="119"/>
      <c r="D407" s="120"/>
      <c r="E407" s="121"/>
      <c r="F407" s="122">
        <v>1.0</v>
      </c>
      <c r="G407" s="123" t="str">
        <f t="array" ref="G407">IFERROR(INDEX(Bang_gia!$E$2:$E$1209,MATCH(D407&amp;" | "&amp;E407,Bang_gia!$A$2:$A$1209,0)),"")</f>
        <v/>
      </c>
      <c r="H407" s="123" t="str">
        <f t="shared" si="1"/>
        <v/>
      </c>
      <c r="I407" s="124" t="str">
        <f t="shared" si="2"/>
        <v/>
      </c>
      <c r="J407" s="124" t="str">
        <f t="shared" si="3"/>
        <v/>
      </c>
      <c r="K407" s="113"/>
      <c r="L407" s="113"/>
      <c r="M407" s="113"/>
      <c r="N407" s="113"/>
      <c r="O407" s="113"/>
      <c r="P407" s="113"/>
      <c r="Q407" s="113"/>
      <c r="R407" s="113"/>
      <c r="S407" s="113"/>
      <c r="T407" s="113"/>
      <c r="U407" s="113"/>
      <c r="V407" s="113"/>
      <c r="W407" s="113"/>
      <c r="X407" s="113"/>
      <c r="Y407" s="113"/>
      <c r="Z407" s="113"/>
    </row>
    <row r="408" ht="15.75" customHeight="1">
      <c r="A408" s="130"/>
      <c r="B408" s="129"/>
      <c r="C408" s="119"/>
      <c r="D408" s="120"/>
      <c r="E408" s="121"/>
      <c r="F408" s="122">
        <v>1.0</v>
      </c>
      <c r="G408" s="123" t="str">
        <f t="array" ref="G408">IFERROR(INDEX(Bang_gia!$E$2:$E$1209,MATCH(D408&amp;" | "&amp;E408,Bang_gia!$A$2:$A$1209,0)),"")</f>
        <v/>
      </c>
      <c r="H408" s="123" t="str">
        <f t="shared" si="1"/>
        <v/>
      </c>
      <c r="I408" s="124" t="str">
        <f t="shared" si="2"/>
        <v/>
      </c>
      <c r="J408" s="124" t="str">
        <f t="shared" si="3"/>
        <v/>
      </c>
      <c r="K408" s="113"/>
      <c r="L408" s="113"/>
      <c r="M408" s="113"/>
      <c r="N408" s="113"/>
      <c r="O408" s="113"/>
      <c r="P408" s="113"/>
      <c r="Q408" s="113"/>
      <c r="R408" s="113"/>
      <c r="S408" s="113"/>
      <c r="T408" s="113"/>
      <c r="U408" s="113"/>
      <c r="V408" s="113"/>
      <c r="W408" s="113"/>
      <c r="X408" s="113"/>
      <c r="Y408" s="113"/>
      <c r="Z408" s="113"/>
    </row>
    <row r="409" ht="15.75" customHeight="1">
      <c r="A409" s="130"/>
      <c r="B409" s="129"/>
      <c r="C409" s="119"/>
      <c r="D409" s="120"/>
      <c r="E409" s="121"/>
      <c r="F409" s="122">
        <v>1.0</v>
      </c>
      <c r="G409" s="123" t="str">
        <f t="array" ref="G409">IFERROR(INDEX(Bang_gia!$E$2:$E$1209,MATCH(D409&amp;" | "&amp;E409,Bang_gia!$A$2:$A$1209,0)),"")</f>
        <v/>
      </c>
      <c r="H409" s="123" t="str">
        <f t="shared" si="1"/>
        <v/>
      </c>
      <c r="I409" s="124" t="str">
        <f t="shared" si="2"/>
        <v/>
      </c>
      <c r="J409" s="124" t="str">
        <f t="shared" si="3"/>
        <v/>
      </c>
      <c r="K409" s="113"/>
      <c r="L409" s="113"/>
      <c r="M409" s="113"/>
      <c r="N409" s="113"/>
      <c r="O409" s="113"/>
      <c r="P409" s="113"/>
      <c r="Q409" s="113"/>
      <c r="R409" s="113"/>
      <c r="S409" s="113"/>
      <c r="T409" s="113"/>
      <c r="U409" s="113"/>
      <c r="V409" s="113"/>
      <c r="W409" s="113"/>
      <c r="X409" s="113"/>
      <c r="Y409" s="113"/>
      <c r="Z409" s="113"/>
    </row>
    <row r="410" ht="15.75" customHeight="1">
      <c r="A410" s="130"/>
      <c r="B410" s="129"/>
      <c r="C410" s="119"/>
      <c r="D410" s="120"/>
      <c r="E410" s="121"/>
      <c r="F410" s="122">
        <v>1.0</v>
      </c>
      <c r="G410" s="123" t="str">
        <f t="array" ref="G410">IFERROR(INDEX(Bang_gia!$E$2:$E$1209,MATCH(D410&amp;" | "&amp;E410,Bang_gia!$A$2:$A$1209,0)),"")</f>
        <v/>
      </c>
      <c r="H410" s="123" t="str">
        <f t="shared" si="1"/>
        <v/>
      </c>
      <c r="I410" s="124" t="str">
        <f t="shared" si="2"/>
        <v/>
      </c>
      <c r="J410" s="124" t="str">
        <f t="shared" si="3"/>
        <v/>
      </c>
      <c r="K410" s="113"/>
      <c r="L410" s="113"/>
      <c r="M410" s="113"/>
      <c r="N410" s="113"/>
      <c r="O410" s="113"/>
      <c r="P410" s="113"/>
      <c r="Q410" s="113"/>
      <c r="R410" s="113"/>
      <c r="S410" s="113"/>
      <c r="T410" s="113"/>
      <c r="U410" s="113"/>
      <c r="V410" s="113"/>
      <c r="W410" s="113"/>
      <c r="X410" s="113"/>
      <c r="Y410" s="113"/>
      <c r="Z410" s="113"/>
    </row>
    <row r="411" ht="15.75" customHeight="1">
      <c r="A411" s="130"/>
      <c r="B411" s="129"/>
      <c r="C411" s="119"/>
      <c r="D411" s="120"/>
      <c r="E411" s="121"/>
      <c r="F411" s="122">
        <v>1.0</v>
      </c>
      <c r="G411" s="123" t="str">
        <f t="array" ref="G411">IFERROR(INDEX(Bang_gia!$E$2:$E$1209,MATCH(D411&amp;" | "&amp;E411,Bang_gia!$A$2:$A$1209,0)),"")</f>
        <v/>
      </c>
      <c r="H411" s="123" t="str">
        <f t="shared" si="1"/>
        <v/>
      </c>
      <c r="I411" s="124" t="str">
        <f t="shared" si="2"/>
        <v/>
      </c>
      <c r="J411" s="124" t="str">
        <f t="shared" si="3"/>
        <v/>
      </c>
      <c r="K411" s="113"/>
      <c r="L411" s="113"/>
      <c r="M411" s="113"/>
      <c r="N411" s="113"/>
      <c r="O411" s="113"/>
      <c r="P411" s="113"/>
      <c r="Q411" s="113"/>
      <c r="R411" s="113"/>
      <c r="S411" s="113"/>
      <c r="T411" s="113"/>
      <c r="U411" s="113"/>
      <c r="V411" s="113"/>
      <c r="W411" s="113"/>
      <c r="X411" s="113"/>
      <c r="Y411" s="113"/>
      <c r="Z411" s="113"/>
    </row>
    <row r="412" ht="15.75" customHeight="1">
      <c r="A412" s="130"/>
      <c r="B412" s="129"/>
      <c r="C412" s="119"/>
      <c r="D412" s="120"/>
      <c r="E412" s="121"/>
      <c r="F412" s="122">
        <v>1.0</v>
      </c>
      <c r="G412" s="123" t="str">
        <f t="array" ref="G412">IFERROR(INDEX(Bang_gia!$E$2:$E$1209,MATCH(D412&amp;" | "&amp;E412,Bang_gia!$A$2:$A$1209,0)),"")</f>
        <v/>
      </c>
      <c r="H412" s="123" t="str">
        <f t="shared" si="1"/>
        <v/>
      </c>
      <c r="I412" s="124" t="str">
        <f t="shared" si="2"/>
        <v/>
      </c>
      <c r="J412" s="124" t="str">
        <f t="shared" si="3"/>
        <v/>
      </c>
      <c r="K412" s="113"/>
      <c r="L412" s="113"/>
      <c r="M412" s="113"/>
      <c r="N412" s="113"/>
      <c r="O412" s="113"/>
      <c r="P412" s="113"/>
      <c r="Q412" s="113"/>
      <c r="R412" s="113"/>
      <c r="S412" s="113"/>
      <c r="T412" s="113"/>
      <c r="U412" s="113"/>
      <c r="V412" s="113"/>
      <c r="W412" s="113"/>
      <c r="X412" s="113"/>
      <c r="Y412" s="113"/>
      <c r="Z412" s="113"/>
    </row>
    <row r="413" ht="15.75" customHeight="1">
      <c r="A413" s="130"/>
      <c r="B413" s="129"/>
      <c r="C413" s="119"/>
      <c r="D413" s="120"/>
      <c r="E413" s="121"/>
      <c r="F413" s="122">
        <v>1.0</v>
      </c>
      <c r="G413" s="123" t="str">
        <f t="array" ref="G413">IFERROR(INDEX(Bang_gia!$E$2:$E$1209,MATCH(D413&amp;" | "&amp;E413,Bang_gia!$A$2:$A$1209,0)),"")</f>
        <v/>
      </c>
      <c r="H413" s="123" t="str">
        <f t="shared" si="1"/>
        <v/>
      </c>
      <c r="I413" s="124" t="str">
        <f t="shared" si="2"/>
        <v/>
      </c>
      <c r="J413" s="124" t="str">
        <f t="shared" si="3"/>
        <v/>
      </c>
      <c r="K413" s="113"/>
      <c r="L413" s="113"/>
      <c r="M413" s="113"/>
      <c r="N413" s="113"/>
      <c r="O413" s="113"/>
      <c r="P413" s="113"/>
      <c r="Q413" s="113"/>
      <c r="R413" s="113"/>
      <c r="S413" s="113"/>
      <c r="T413" s="113"/>
      <c r="U413" s="113"/>
      <c r="V413" s="113"/>
      <c r="W413" s="113"/>
      <c r="X413" s="113"/>
      <c r="Y413" s="113"/>
      <c r="Z413" s="113"/>
    </row>
    <row r="414" ht="15.75" customHeight="1">
      <c r="A414" s="130"/>
      <c r="B414" s="129"/>
      <c r="C414" s="119"/>
      <c r="D414" s="120"/>
      <c r="E414" s="121"/>
      <c r="F414" s="122">
        <v>1.0</v>
      </c>
      <c r="G414" s="123" t="str">
        <f t="array" ref="G414">IFERROR(INDEX(Bang_gia!$E$2:$E$1209,MATCH(D414&amp;" | "&amp;E414,Bang_gia!$A$2:$A$1209,0)),"")</f>
        <v/>
      </c>
      <c r="H414" s="123" t="str">
        <f t="shared" si="1"/>
        <v/>
      </c>
      <c r="I414" s="124" t="str">
        <f t="shared" si="2"/>
        <v/>
      </c>
      <c r="J414" s="124" t="str">
        <f t="shared" si="3"/>
        <v/>
      </c>
      <c r="K414" s="113"/>
      <c r="L414" s="113"/>
      <c r="M414" s="113"/>
      <c r="N414" s="113"/>
      <c r="O414" s="113"/>
      <c r="P414" s="113"/>
      <c r="Q414" s="113"/>
      <c r="R414" s="113"/>
      <c r="S414" s="113"/>
      <c r="T414" s="113"/>
      <c r="U414" s="113"/>
      <c r="V414" s="113"/>
      <c r="W414" s="113"/>
      <c r="X414" s="113"/>
      <c r="Y414" s="113"/>
      <c r="Z414" s="113"/>
    </row>
    <row r="415" ht="15.75" customHeight="1">
      <c r="A415" s="130"/>
      <c r="B415" s="129"/>
      <c r="C415" s="119"/>
      <c r="D415" s="120"/>
      <c r="E415" s="121"/>
      <c r="F415" s="122">
        <v>1.0</v>
      </c>
      <c r="G415" s="123" t="str">
        <f t="array" ref="G415">IFERROR(INDEX(Bang_gia!$E$2:$E$1209,MATCH(D415&amp;" | "&amp;E415,Bang_gia!$A$2:$A$1209,0)),"")</f>
        <v/>
      </c>
      <c r="H415" s="123" t="str">
        <f t="shared" si="1"/>
        <v/>
      </c>
      <c r="I415" s="124" t="str">
        <f t="shared" si="2"/>
        <v/>
      </c>
      <c r="J415" s="124" t="str">
        <f t="shared" si="3"/>
        <v/>
      </c>
      <c r="K415" s="113"/>
      <c r="L415" s="113"/>
      <c r="M415" s="113"/>
      <c r="N415" s="113"/>
      <c r="O415" s="113"/>
      <c r="P415" s="113"/>
      <c r="Q415" s="113"/>
      <c r="R415" s="113"/>
      <c r="S415" s="113"/>
      <c r="T415" s="113"/>
      <c r="U415" s="113"/>
      <c r="V415" s="113"/>
      <c r="W415" s="113"/>
      <c r="X415" s="113"/>
      <c r="Y415" s="113"/>
      <c r="Z415" s="113"/>
    </row>
    <row r="416" ht="15.75" customHeight="1">
      <c r="A416" s="130"/>
      <c r="B416" s="129"/>
      <c r="C416" s="119"/>
      <c r="D416" s="120"/>
      <c r="E416" s="121"/>
      <c r="F416" s="122">
        <v>1.0</v>
      </c>
      <c r="G416" s="123" t="str">
        <f t="array" ref="G416">IFERROR(INDEX(Bang_gia!$E$2:$E$1209,MATCH(D416&amp;" | "&amp;E416,Bang_gia!$A$2:$A$1209,0)),"")</f>
        <v/>
      </c>
      <c r="H416" s="123" t="str">
        <f t="shared" si="1"/>
        <v/>
      </c>
      <c r="I416" s="124" t="str">
        <f t="shared" si="2"/>
        <v/>
      </c>
      <c r="J416" s="124" t="str">
        <f t="shared" si="3"/>
        <v/>
      </c>
      <c r="K416" s="113"/>
      <c r="L416" s="113"/>
      <c r="M416" s="113"/>
      <c r="N416" s="113"/>
      <c r="O416" s="113"/>
      <c r="P416" s="113"/>
      <c r="Q416" s="113"/>
      <c r="R416" s="113"/>
      <c r="S416" s="113"/>
      <c r="T416" s="113"/>
      <c r="U416" s="113"/>
      <c r="V416" s="113"/>
      <c r="W416" s="113"/>
      <c r="X416" s="113"/>
      <c r="Y416" s="113"/>
      <c r="Z416" s="113"/>
    </row>
    <row r="417" ht="15.75" customHeight="1">
      <c r="A417" s="130"/>
      <c r="B417" s="129"/>
      <c r="C417" s="119"/>
      <c r="D417" s="120"/>
      <c r="E417" s="121"/>
      <c r="F417" s="122">
        <v>1.0</v>
      </c>
      <c r="G417" s="123" t="str">
        <f t="array" ref="G417">IFERROR(INDEX(Bang_gia!$E$2:$E$1209,MATCH(D417&amp;" | "&amp;E417,Bang_gia!$A$2:$A$1209,0)),"")</f>
        <v/>
      </c>
      <c r="H417" s="123" t="str">
        <f t="shared" si="1"/>
        <v/>
      </c>
      <c r="I417" s="124" t="str">
        <f t="shared" si="2"/>
        <v/>
      </c>
      <c r="J417" s="124" t="str">
        <f t="shared" si="3"/>
        <v/>
      </c>
      <c r="K417" s="113"/>
      <c r="L417" s="113"/>
      <c r="M417" s="113"/>
      <c r="N417" s="113"/>
      <c r="O417" s="113"/>
      <c r="P417" s="113"/>
      <c r="Q417" s="113"/>
      <c r="R417" s="113"/>
      <c r="S417" s="113"/>
      <c r="T417" s="113"/>
      <c r="U417" s="113"/>
      <c r="V417" s="113"/>
      <c r="W417" s="113"/>
      <c r="X417" s="113"/>
      <c r="Y417" s="113"/>
      <c r="Z417" s="113"/>
    </row>
    <row r="418" ht="15.75" customHeight="1">
      <c r="A418" s="130"/>
      <c r="B418" s="129"/>
      <c r="C418" s="119"/>
      <c r="D418" s="120"/>
      <c r="E418" s="121"/>
      <c r="F418" s="122">
        <v>1.0</v>
      </c>
      <c r="G418" s="123" t="str">
        <f t="array" ref="G418">IFERROR(INDEX(Bang_gia!$E$2:$E$1209,MATCH(D418&amp;" | "&amp;E418,Bang_gia!$A$2:$A$1209,0)),"")</f>
        <v/>
      </c>
      <c r="H418" s="123" t="str">
        <f t="shared" si="1"/>
        <v/>
      </c>
      <c r="I418" s="124" t="str">
        <f t="shared" si="2"/>
        <v/>
      </c>
      <c r="J418" s="124" t="str">
        <f t="shared" si="3"/>
        <v/>
      </c>
      <c r="K418" s="113"/>
      <c r="L418" s="113"/>
      <c r="M418" s="113"/>
      <c r="N418" s="113"/>
      <c r="O418" s="113"/>
      <c r="P418" s="113"/>
      <c r="Q418" s="113"/>
      <c r="R418" s="113"/>
      <c r="S418" s="113"/>
      <c r="T418" s="113"/>
      <c r="U418" s="113"/>
      <c r="V418" s="113"/>
      <c r="W418" s="113"/>
      <c r="X418" s="113"/>
      <c r="Y418" s="113"/>
      <c r="Z418" s="113"/>
    </row>
    <row r="419" ht="15.75" customHeight="1">
      <c r="A419" s="130"/>
      <c r="B419" s="129"/>
      <c r="C419" s="119"/>
      <c r="D419" s="120"/>
      <c r="E419" s="121"/>
      <c r="F419" s="122">
        <v>1.0</v>
      </c>
      <c r="G419" s="123" t="str">
        <f t="array" ref="G419">IFERROR(INDEX(Bang_gia!$E$2:$E$1209,MATCH(D419&amp;" | "&amp;E419,Bang_gia!$A$2:$A$1209,0)),"")</f>
        <v/>
      </c>
      <c r="H419" s="123" t="str">
        <f t="shared" si="1"/>
        <v/>
      </c>
      <c r="I419" s="124" t="str">
        <f t="shared" si="2"/>
        <v/>
      </c>
      <c r="J419" s="124" t="str">
        <f t="shared" si="3"/>
        <v/>
      </c>
      <c r="K419" s="113"/>
      <c r="L419" s="113"/>
      <c r="M419" s="113"/>
      <c r="N419" s="113"/>
      <c r="O419" s="113"/>
      <c r="P419" s="113"/>
      <c r="Q419" s="113"/>
      <c r="R419" s="113"/>
      <c r="S419" s="113"/>
      <c r="T419" s="113"/>
      <c r="U419" s="113"/>
      <c r="V419" s="113"/>
      <c r="W419" s="113"/>
      <c r="X419" s="113"/>
      <c r="Y419" s="113"/>
      <c r="Z419" s="113"/>
    </row>
    <row r="420" ht="15.75" customHeight="1">
      <c r="A420" s="130"/>
      <c r="B420" s="129"/>
      <c r="C420" s="119"/>
      <c r="D420" s="120"/>
      <c r="E420" s="121"/>
      <c r="F420" s="122">
        <v>1.0</v>
      </c>
      <c r="G420" s="123" t="str">
        <f t="array" ref="G420">IFERROR(INDEX(Bang_gia!$E$2:$E$1209,MATCH(D420&amp;" | "&amp;E420,Bang_gia!$A$2:$A$1209,0)),"")</f>
        <v/>
      </c>
      <c r="H420" s="123" t="str">
        <f t="shared" si="1"/>
        <v/>
      </c>
      <c r="I420" s="124" t="str">
        <f t="shared" si="2"/>
        <v/>
      </c>
      <c r="J420" s="124" t="str">
        <f t="shared" si="3"/>
        <v/>
      </c>
      <c r="K420" s="113"/>
      <c r="L420" s="113"/>
      <c r="M420" s="113"/>
      <c r="N420" s="113"/>
      <c r="O420" s="113"/>
      <c r="P420" s="113"/>
      <c r="Q420" s="113"/>
      <c r="R420" s="113"/>
      <c r="S420" s="113"/>
      <c r="T420" s="113"/>
      <c r="U420" s="113"/>
      <c r="V420" s="113"/>
      <c r="W420" s="113"/>
      <c r="X420" s="113"/>
      <c r="Y420" s="113"/>
      <c r="Z420" s="113"/>
    </row>
    <row r="421" ht="15.75" customHeight="1">
      <c r="A421" s="130"/>
      <c r="B421" s="129"/>
      <c r="C421" s="119"/>
      <c r="D421" s="120"/>
      <c r="E421" s="121"/>
      <c r="F421" s="122">
        <v>1.0</v>
      </c>
      <c r="G421" s="123" t="str">
        <f t="array" ref="G421">IFERROR(INDEX(Bang_gia!$E$2:$E$1209,MATCH(D421&amp;" | "&amp;E421,Bang_gia!$A$2:$A$1209,0)),"")</f>
        <v/>
      </c>
      <c r="H421" s="123" t="str">
        <f t="shared" si="1"/>
        <v/>
      </c>
      <c r="I421" s="124" t="str">
        <f t="shared" si="2"/>
        <v/>
      </c>
      <c r="J421" s="124" t="str">
        <f t="shared" si="3"/>
        <v/>
      </c>
      <c r="K421" s="113"/>
      <c r="L421" s="113"/>
      <c r="M421" s="113"/>
      <c r="N421" s="113"/>
      <c r="O421" s="113"/>
      <c r="P421" s="113"/>
      <c r="Q421" s="113"/>
      <c r="R421" s="113"/>
      <c r="S421" s="113"/>
      <c r="T421" s="113"/>
      <c r="U421" s="113"/>
      <c r="V421" s="113"/>
      <c r="W421" s="113"/>
      <c r="X421" s="113"/>
      <c r="Y421" s="113"/>
      <c r="Z421" s="113"/>
    </row>
    <row r="422" ht="15.75" customHeight="1">
      <c r="A422" s="130"/>
      <c r="B422" s="129"/>
      <c r="C422" s="119"/>
      <c r="D422" s="120"/>
      <c r="E422" s="121"/>
      <c r="F422" s="122">
        <v>1.0</v>
      </c>
      <c r="G422" s="123" t="str">
        <f t="array" ref="G422">IFERROR(INDEX(Bang_gia!$E$2:$E$1209,MATCH(D422&amp;" | "&amp;E422,Bang_gia!$A$2:$A$1209,0)),"")</f>
        <v/>
      </c>
      <c r="H422" s="123" t="str">
        <f t="shared" si="1"/>
        <v/>
      </c>
      <c r="I422" s="124" t="str">
        <f t="shared" si="2"/>
        <v/>
      </c>
      <c r="J422" s="124" t="str">
        <f t="shared" si="3"/>
        <v/>
      </c>
      <c r="K422" s="113"/>
      <c r="L422" s="113"/>
      <c r="M422" s="113"/>
      <c r="N422" s="113"/>
      <c r="O422" s="113"/>
      <c r="P422" s="113"/>
      <c r="Q422" s="113"/>
      <c r="R422" s="113"/>
      <c r="S422" s="113"/>
      <c r="T422" s="113"/>
      <c r="U422" s="113"/>
      <c r="V422" s="113"/>
      <c r="W422" s="113"/>
      <c r="X422" s="113"/>
      <c r="Y422" s="113"/>
      <c r="Z422" s="113"/>
    </row>
    <row r="423" ht="15.75" customHeight="1">
      <c r="A423" s="130"/>
      <c r="B423" s="129"/>
      <c r="C423" s="119"/>
      <c r="D423" s="120"/>
      <c r="E423" s="121"/>
      <c r="F423" s="122">
        <v>1.0</v>
      </c>
      <c r="G423" s="123" t="str">
        <f t="array" ref="G423">IFERROR(INDEX(Bang_gia!$E$2:$E$1209,MATCH(D423&amp;" | "&amp;E423,Bang_gia!$A$2:$A$1209,0)),"")</f>
        <v/>
      </c>
      <c r="H423" s="123" t="str">
        <f t="shared" si="1"/>
        <v/>
      </c>
      <c r="I423" s="124" t="str">
        <f t="shared" si="2"/>
        <v/>
      </c>
      <c r="J423" s="124" t="str">
        <f t="shared" si="3"/>
        <v/>
      </c>
      <c r="K423" s="113"/>
      <c r="L423" s="113"/>
      <c r="M423" s="113"/>
      <c r="N423" s="113"/>
      <c r="O423" s="113"/>
      <c r="P423" s="113"/>
      <c r="Q423" s="113"/>
      <c r="R423" s="113"/>
      <c r="S423" s="113"/>
      <c r="T423" s="113"/>
      <c r="U423" s="113"/>
      <c r="V423" s="113"/>
      <c r="W423" s="113"/>
      <c r="X423" s="113"/>
      <c r="Y423" s="113"/>
      <c r="Z423" s="113"/>
    </row>
    <row r="424" ht="15.75" customHeight="1">
      <c r="A424" s="130"/>
      <c r="B424" s="129"/>
      <c r="C424" s="119"/>
      <c r="D424" s="120"/>
      <c r="E424" s="121"/>
      <c r="F424" s="122">
        <v>1.0</v>
      </c>
      <c r="G424" s="123" t="str">
        <f t="array" ref="G424">IFERROR(INDEX(Bang_gia!$E$2:$E$1209,MATCH(D424&amp;" | "&amp;E424,Bang_gia!$A$2:$A$1209,0)),"")</f>
        <v/>
      </c>
      <c r="H424" s="123" t="str">
        <f t="shared" si="1"/>
        <v/>
      </c>
      <c r="I424" s="124" t="str">
        <f t="shared" si="2"/>
        <v/>
      </c>
      <c r="J424" s="124" t="str">
        <f t="shared" si="3"/>
        <v/>
      </c>
      <c r="K424" s="113"/>
      <c r="L424" s="113"/>
      <c r="M424" s="113"/>
      <c r="N424" s="113"/>
      <c r="O424" s="113"/>
      <c r="P424" s="113"/>
      <c r="Q424" s="113"/>
      <c r="R424" s="113"/>
      <c r="S424" s="113"/>
      <c r="T424" s="113"/>
      <c r="U424" s="113"/>
      <c r="V424" s="113"/>
      <c r="W424" s="113"/>
      <c r="X424" s="113"/>
      <c r="Y424" s="113"/>
      <c r="Z424" s="113"/>
    </row>
    <row r="425" ht="15.75" customHeight="1">
      <c r="A425" s="130"/>
      <c r="B425" s="129"/>
      <c r="C425" s="119"/>
      <c r="D425" s="120"/>
      <c r="E425" s="121"/>
      <c r="F425" s="122">
        <v>1.0</v>
      </c>
      <c r="G425" s="123" t="str">
        <f t="array" ref="G425">IFERROR(INDEX(Bang_gia!$E$2:$E$1209,MATCH(D425&amp;" | "&amp;E425,Bang_gia!$A$2:$A$1209,0)),"")</f>
        <v/>
      </c>
      <c r="H425" s="123" t="str">
        <f t="shared" si="1"/>
        <v/>
      </c>
      <c r="I425" s="124" t="str">
        <f t="shared" si="2"/>
        <v/>
      </c>
      <c r="J425" s="124" t="str">
        <f t="shared" si="3"/>
        <v/>
      </c>
      <c r="K425" s="113"/>
      <c r="L425" s="113"/>
      <c r="M425" s="113"/>
      <c r="N425" s="113"/>
      <c r="O425" s="113"/>
      <c r="P425" s="113"/>
      <c r="Q425" s="113"/>
      <c r="R425" s="113"/>
      <c r="S425" s="113"/>
      <c r="T425" s="113"/>
      <c r="U425" s="113"/>
      <c r="V425" s="113"/>
      <c r="W425" s="113"/>
      <c r="X425" s="113"/>
      <c r="Y425" s="113"/>
      <c r="Z425" s="113"/>
    </row>
    <row r="426" ht="15.75" customHeight="1">
      <c r="A426" s="130"/>
      <c r="B426" s="129"/>
      <c r="C426" s="119"/>
      <c r="D426" s="120"/>
      <c r="E426" s="121"/>
      <c r="F426" s="122">
        <v>1.0</v>
      </c>
      <c r="G426" s="123" t="str">
        <f t="array" ref="G426">IFERROR(INDEX(Bang_gia!$E$2:$E$1209,MATCH(D426&amp;" | "&amp;E426,Bang_gia!$A$2:$A$1209,0)),"")</f>
        <v/>
      </c>
      <c r="H426" s="123" t="str">
        <f t="shared" si="1"/>
        <v/>
      </c>
      <c r="I426" s="124" t="str">
        <f t="shared" si="2"/>
        <v/>
      </c>
      <c r="J426" s="124" t="str">
        <f t="shared" si="3"/>
        <v/>
      </c>
      <c r="K426" s="113"/>
      <c r="L426" s="113"/>
      <c r="M426" s="113"/>
      <c r="N426" s="113"/>
      <c r="O426" s="113"/>
      <c r="P426" s="113"/>
      <c r="Q426" s="113"/>
      <c r="R426" s="113"/>
      <c r="S426" s="113"/>
      <c r="T426" s="113"/>
      <c r="U426" s="113"/>
      <c r="V426" s="113"/>
      <c r="W426" s="113"/>
      <c r="X426" s="113"/>
      <c r="Y426" s="113"/>
      <c r="Z426" s="113"/>
    </row>
    <row r="427" ht="15.75" customHeight="1">
      <c r="A427" s="130"/>
      <c r="B427" s="129"/>
      <c r="C427" s="119"/>
      <c r="D427" s="120"/>
      <c r="E427" s="121"/>
      <c r="F427" s="122">
        <v>1.0</v>
      </c>
      <c r="G427" s="123" t="str">
        <f t="array" ref="G427">IFERROR(INDEX(Bang_gia!$E$2:$E$1209,MATCH(D427&amp;" | "&amp;E427,Bang_gia!$A$2:$A$1209,0)),"")</f>
        <v/>
      </c>
      <c r="H427" s="123" t="str">
        <f t="shared" si="1"/>
        <v/>
      </c>
      <c r="I427" s="124" t="str">
        <f t="shared" si="2"/>
        <v/>
      </c>
      <c r="J427" s="124" t="str">
        <f t="shared" si="3"/>
        <v/>
      </c>
      <c r="K427" s="113"/>
      <c r="L427" s="113"/>
      <c r="M427" s="113"/>
      <c r="N427" s="113"/>
      <c r="O427" s="113"/>
      <c r="P427" s="113"/>
      <c r="Q427" s="113"/>
      <c r="R427" s="113"/>
      <c r="S427" s="113"/>
      <c r="T427" s="113"/>
      <c r="U427" s="113"/>
      <c r="V427" s="113"/>
      <c r="W427" s="113"/>
      <c r="X427" s="113"/>
      <c r="Y427" s="113"/>
      <c r="Z427" s="113"/>
    </row>
    <row r="428" ht="15.75" customHeight="1">
      <c r="A428" s="130"/>
      <c r="B428" s="129"/>
      <c r="C428" s="119"/>
      <c r="D428" s="120"/>
      <c r="E428" s="121"/>
      <c r="F428" s="122">
        <v>1.0</v>
      </c>
      <c r="G428" s="123" t="str">
        <f t="array" ref="G428">IFERROR(INDEX(Bang_gia!$E$2:$E$1209,MATCH(D428&amp;" | "&amp;E428,Bang_gia!$A$2:$A$1209,0)),"")</f>
        <v/>
      </c>
      <c r="H428" s="123" t="str">
        <f t="shared" si="1"/>
        <v/>
      </c>
      <c r="I428" s="124" t="str">
        <f t="shared" si="2"/>
        <v/>
      </c>
      <c r="J428" s="124" t="str">
        <f t="shared" si="3"/>
        <v/>
      </c>
      <c r="K428" s="113"/>
      <c r="L428" s="113"/>
      <c r="M428" s="113"/>
      <c r="N428" s="113"/>
      <c r="O428" s="113"/>
      <c r="P428" s="113"/>
      <c r="Q428" s="113"/>
      <c r="R428" s="113"/>
      <c r="S428" s="113"/>
      <c r="T428" s="113"/>
      <c r="U428" s="113"/>
      <c r="V428" s="113"/>
      <c r="W428" s="113"/>
      <c r="X428" s="113"/>
      <c r="Y428" s="113"/>
      <c r="Z428" s="113"/>
    </row>
    <row r="429" ht="15.75" customHeight="1">
      <c r="A429" s="130"/>
      <c r="B429" s="129"/>
      <c r="C429" s="119"/>
      <c r="D429" s="120"/>
      <c r="E429" s="121"/>
      <c r="F429" s="122">
        <v>1.0</v>
      </c>
      <c r="G429" s="123" t="str">
        <f t="array" ref="G429">IFERROR(INDEX(Bang_gia!$E$2:$E$1209,MATCH(D429&amp;" | "&amp;E429,Bang_gia!$A$2:$A$1209,0)),"")</f>
        <v/>
      </c>
      <c r="H429" s="123" t="str">
        <f t="shared" si="1"/>
        <v/>
      </c>
      <c r="I429" s="124" t="str">
        <f t="shared" si="2"/>
        <v/>
      </c>
      <c r="J429" s="124" t="str">
        <f t="shared" si="3"/>
        <v/>
      </c>
      <c r="K429" s="113"/>
      <c r="L429" s="113"/>
      <c r="M429" s="113"/>
      <c r="N429" s="113"/>
      <c r="O429" s="113"/>
      <c r="P429" s="113"/>
      <c r="Q429" s="113"/>
      <c r="R429" s="113"/>
      <c r="S429" s="113"/>
      <c r="T429" s="113"/>
      <c r="U429" s="113"/>
      <c r="V429" s="113"/>
      <c r="W429" s="113"/>
      <c r="X429" s="113"/>
      <c r="Y429" s="113"/>
      <c r="Z429" s="113"/>
    </row>
    <row r="430" ht="15.75" customHeight="1">
      <c r="A430" s="130"/>
      <c r="B430" s="129"/>
      <c r="C430" s="119"/>
      <c r="D430" s="120"/>
      <c r="E430" s="121"/>
      <c r="F430" s="122">
        <v>1.0</v>
      </c>
      <c r="G430" s="123" t="str">
        <f t="array" ref="G430">IFERROR(INDEX(Bang_gia!$E$2:$E$1209,MATCH(D430&amp;" | "&amp;E430,Bang_gia!$A$2:$A$1209,0)),"")</f>
        <v/>
      </c>
      <c r="H430" s="123" t="str">
        <f t="shared" si="1"/>
        <v/>
      </c>
      <c r="I430" s="124" t="str">
        <f t="shared" si="2"/>
        <v/>
      </c>
      <c r="J430" s="124" t="str">
        <f t="shared" si="3"/>
        <v/>
      </c>
      <c r="K430" s="113"/>
      <c r="L430" s="113"/>
      <c r="M430" s="113"/>
      <c r="N430" s="113"/>
      <c r="O430" s="113"/>
      <c r="P430" s="113"/>
      <c r="Q430" s="113"/>
      <c r="R430" s="113"/>
      <c r="S430" s="113"/>
      <c r="T430" s="113"/>
      <c r="U430" s="113"/>
      <c r="V430" s="113"/>
      <c r="W430" s="113"/>
      <c r="X430" s="113"/>
      <c r="Y430" s="113"/>
      <c r="Z430" s="113"/>
    </row>
    <row r="431" ht="15.75" customHeight="1">
      <c r="A431" s="130"/>
      <c r="B431" s="129"/>
      <c r="C431" s="119"/>
      <c r="D431" s="120"/>
      <c r="E431" s="121"/>
      <c r="F431" s="122">
        <v>1.0</v>
      </c>
      <c r="G431" s="123" t="str">
        <f t="array" ref="G431">IFERROR(INDEX(Bang_gia!$E$2:$E$1209,MATCH(D431&amp;" | "&amp;E431,Bang_gia!$A$2:$A$1209,0)),"")</f>
        <v/>
      </c>
      <c r="H431" s="123" t="str">
        <f t="shared" si="1"/>
        <v/>
      </c>
      <c r="I431" s="124" t="str">
        <f t="shared" si="2"/>
        <v/>
      </c>
      <c r="J431" s="124" t="str">
        <f t="shared" si="3"/>
        <v/>
      </c>
      <c r="K431" s="113"/>
      <c r="L431" s="113"/>
      <c r="M431" s="113"/>
      <c r="N431" s="113"/>
      <c r="O431" s="113"/>
      <c r="P431" s="113"/>
      <c r="Q431" s="113"/>
      <c r="R431" s="113"/>
      <c r="S431" s="113"/>
      <c r="T431" s="113"/>
      <c r="U431" s="113"/>
      <c r="V431" s="113"/>
      <c r="W431" s="113"/>
      <c r="X431" s="113"/>
      <c r="Y431" s="113"/>
      <c r="Z431" s="113"/>
    </row>
    <row r="432" ht="15.75" customHeight="1">
      <c r="A432" s="130"/>
      <c r="B432" s="129"/>
      <c r="C432" s="119"/>
      <c r="D432" s="120"/>
      <c r="E432" s="121"/>
      <c r="F432" s="122">
        <v>1.0</v>
      </c>
      <c r="G432" s="123" t="str">
        <f t="array" ref="G432">IFERROR(INDEX(Bang_gia!$E$2:$E$1209,MATCH(D432&amp;" | "&amp;E432,Bang_gia!$A$2:$A$1209,0)),"")</f>
        <v/>
      </c>
      <c r="H432" s="123" t="str">
        <f t="shared" si="1"/>
        <v/>
      </c>
      <c r="I432" s="124" t="str">
        <f t="shared" si="2"/>
        <v/>
      </c>
      <c r="J432" s="124" t="str">
        <f t="shared" si="3"/>
        <v/>
      </c>
      <c r="K432" s="113"/>
      <c r="L432" s="113"/>
      <c r="M432" s="113"/>
      <c r="N432" s="113"/>
      <c r="O432" s="113"/>
      <c r="P432" s="113"/>
      <c r="Q432" s="113"/>
      <c r="R432" s="113"/>
      <c r="S432" s="113"/>
      <c r="T432" s="113"/>
      <c r="U432" s="113"/>
      <c r="V432" s="113"/>
      <c r="W432" s="113"/>
      <c r="X432" s="113"/>
      <c r="Y432" s="113"/>
      <c r="Z432" s="113"/>
    </row>
    <row r="433" ht="15.75" customHeight="1">
      <c r="A433" s="130"/>
      <c r="B433" s="129"/>
      <c r="C433" s="119"/>
      <c r="D433" s="120"/>
      <c r="E433" s="121"/>
      <c r="F433" s="122">
        <v>1.0</v>
      </c>
      <c r="G433" s="123" t="str">
        <f t="array" ref="G433">IFERROR(INDEX(Bang_gia!$E$2:$E$1209,MATCH(D433&amp;" | "&amp;E433,Bang_gia!$A$2:$A$1209,0)),"")</f>
        <v/>
      </c>
      <c r="H433" s="123" t="str">
        <f t="shared" si="1"/>
        <v/>
      </c>
      <c r="I433" s="124" t="str">
        <f t="shared" si="2"/>
        <v/>
      </c>
      <c r="J433" s="124" t="str">
        <f t="shared" si="3"/>
        <v/>
      </c>
      <c r="K433" s="113"/>
      <c r="L433" s="113"/>
      <c r="M433" s="113"/>
      <c r="N433" s="113"/>
      <c r="O433" s="113"/>
      <c r="P433" s="113"/>
      <c r="Q433" s="113"/>
      <c r="R433" s="113"/>
      <c r="S433" s="113"/>
      <c r="T433" s="113"/>
      <c r="U433" s="113"/>
      <c r="V433" s="113"/>
      <c r="W433" s="113"/>
      <c r="X433" s="113"/>
      <c r="Y433" s="113"/>
      <c r="Z433" s="113"/>
    </row>
    <row r="434" ht="15.75" customHeight="1">
      <c r="A434" s="130"/>
      <c r="B434" s="129"/>
      <c r="C434" s="119"/>
      <c r="D434" s="120"/>
      <c r="E434" s="121"/>
      <c r="F434" s="122">
        <v>1.0</v>
      </c>
      <c r="G434" s="123" t="str">
        <f t="array" ref="G434">IFERROR(INDEX(Bang_gia!$E$2:$E$1209,MATCH(D434&amp;" | "&amp;E434,Bang_gia!$A$2:$A$1209,0)),"")</f>
        <v/>
      </c>
      <c r="H434" s="123" t="str">
        <f t="shared" si="1"/>
        <v/>
      </c>
      <c r="I434" s="124" t="str">
        <f t="shared" si="2"/>
        <v/>
      </c>
      <c r="J434" s="124" t="str">
        <f t="shared" si="3"/>
        <v/>
      </c>
      <c r="K434" s="113"/>
      <c r="L434" s="113"/>
      <c r="M434" s="113"/>
      <c r="N434" s="113"/>
      <c r="O434" s="113"/>
      <c r="P434" s="113"/>
      <c r="Q434" s="113"/>
      <c r="R434" s="113"/>
      <c r="S434" s="113"/>
      <c r="T434" s="113"/>
      <c r="U434" s="113"/>
      <c r="V434" s="113"/>
      <c r="W434" s="113"/>
      <c r="X434" s="113"/>
      <c r="Y434" s="113"/>
      <c r="Z434" s="113"/>
    </row>
    <row r="435" ht="15.75" customHeight="1">
      <c r="A435" s="130"/>
      <c r="B435" s="129"/>
      <c r="C435" s="119"/>
      <c r="D435" s="120"/>
      <c r="E435" s="121"/>
      <c r="F435" s="122">
        <v>1.0</v>
      </c>
      <c r="G435" s="123" t="str">
        <f t="array" ref="G435">IFERROR(INDEX(Bang_gia!$E$2:$E$1209,MATCH(D435&amp;" | "&amp;E435,Bang_gia!$A$2:$A$1209,0)),"")</f>
        <v/>
      </c>
      <c r="H435" s="123" t="str">
        <f t="shared" si="1"/>
        <v/>
      </c>
      <c r="I435" s="124" t="str">
        <f t="shared" si="2"/>
        <v/>
      </c>
      <c r="J435" s="124" t="str">
        <f t="shared" si="3"/>
        <v/>
      </c>
      <c r="K435" s="113"/>
      <c r="L435" s="113"/>
      <c r="M435" s="113"/>
      <c r="N435" s="113"/>
      <c r="O435" s="113"/>
      <c r="P435" s="113"/>
      <c r="Q435" s="113"/>
      <c r="R435" s="113"/>
      <c r="S435" s="113"/>
      <c r="T435" s="113"/>
      <c r="U435" s="113"/>
      <c r="V435" s="113"/>
      <c r="W435" s="113"/>
      <c r="X435" s="113"/>
      <c r="Y435" s="113"/>
      <c r="Z435" s="113"/>
    </row>
    <row r="436" ht="15.75" customHeight="1">
      <c r="A436" s="130"/>
      <c r="B436" s="129"/>
      <c r="C436" s="119"/>
      <c r="D436" s="120"/>
      <c r="E436" s="121"/>
      <c r="F436" s="122">
        <v>1.0</v>
      </c>
      <c r="G436" s="123" t="str">
        <f t="array" ref="G436">IFERROR(INDEX(Bang_gia!$E$2:$E$1209,MATCH(D436&amp;" | "&amp;E436,Bang_gia!$A$2:$A$1209,0)),"")</f>
        <v/>
      </c>
      <c r="H436" s="123" t="str">
        <f t="shared" si="1"/>
        <v/>
      </c>
      <c r="I436" s="124" t="str">
        <f t="shared" si="2"/>
        <v/>
      </c>
      <c r="J436" s="124" t="str">
        <f t="shared" si="3"/>
        <v/>
      </c>
      <c r="K436" s="113"/>
      <c r="L436" s="113"/>
      <c r="M436" s="113"/>
      <c r="N436" s="113"/>
      <c r="O436" s="113"/>
      <c r="P436" s="113"/>
      <c r="Q436" s="113"/>
      <c r="R436" s="113"/>
      <c r="S436" s="113"/>
      <c r="T436" s="113"/>
      <c r="U436" s="113"/>
      <c r="V436" s="113"/>
      <c r="W436" s="113"/>
      <c r="X436" s="113"/>
      <c r="Y436" s="113"/>
      <c r="Z436" s="113"/>
    </row>
    <row r="437" ht="15.75" customHeight="1">
      <c r="A437" s="130"/>
      <c r="B437" s="129"/>
      <c r="C437" s="119"/>
      <c r="D437" s="120"/>
      <c r="E437" s="121"/>
      <c r="F437" s="122">
        <v>1.0</v>
      </c>
      <c r="G437" s="123" t="str">
        <f t="array" ref="G437">IFERROR(INDEX(Bang_gia!$E$2:$E$1209,MATCH(D437&amp;" | "&amp;E437,Bang_gia!$A$2:$A$1209,0)),"")</f>
        <v/>
      </c>
      <c r="H437" s="123" t="str">
        <f t="shared" si="1"/>
        <v/>
      </c>
      <c r="I437" s="124" t="str">
        <f t="shared" si="2"/>
        <v/>
      </c>
      <c r="J437" s="124" t="str">
        <f t="shared" si="3"/>
        <v/>
      </c>
      <c r="K437" s="113"/>
      <c r="L437" s="113"/>
      <c r="M437" s="113"/>
      <c r="N437" s="113"/>
      <c r="O437" s="113"/>
      <c r="P437" s="113"/>
      <c r="Q437" s="113"/>
      <c r="R437" s="113"/>
      <c r="S437" s="113"/>
      <c r="T437" s="113"/>
      <c r="U437" s="113"/>
      <c r="V437" s="113"/>
      <c r="W437" s="113"/>
      <c r="X437" s="113"/>
      <c r="Y437" s="113"/>
      <c r="Z437" s="113"/>
    </row>
    <row r="438" ht="15.75" customHeight="1">
      <c r="A438" s="130"/>
      <c r="B438" s="129"/>
      <c r="C438" s="119"/>
      <c r="D438" s="120"/>
      <c r="E438" s="121"/>
      <c r="F438" s="122">
        <v>1.0</v>
      </c>
      <c r="G438" s="123" t="str">
        <f t="array" ref="G438">IFERROR(INDEX(Bang_gia!$E$2:$E$1209,MATCH(D438&amp;" | "&amp;E438,Bang_gia!$A$2:$A$1209,0)),"")</f>
        <v/>
      </c>
      <c r="H438" s="123" t="str">
        <f t="shared" si="1"/>
        <v/>
      </c>
      <c r="I438" s="124" t="str">
        <f t="shared" si="2"/>
        <v/>
      </c>
      <c r="J438" s="124" t="str">
        <f t="shared" si="3"/>
        <v/>
      </c>
      <c r="K438" s="113"/>
      <c r="L438" s="113"/>
      <c r="M438" s="113"/>
      <c r="N438" s="113"/>
      <c r="O438" s="113"/>
      <c r="P438" s="113"/>
      <c r="Q438" s="113"/>
      <c r="R438" s="113"/>
      <c r="S438" s="113"/>
      <c r="T438" s="113"/>
      <c r="U438" s="113"/>
      <c r="V438" s="113"/>
      <c r="W438" s="113"/>
      <c r="X438" s="113"/>
      <c r="Y438" s="113"/>
      <c r="Z438" s="113"/>
    </row>
    <row r="439" ht="15.75" customHeight="1">
      <c r="A439" s="130"/>
      <c r="B439" s="129"/>
      <c r="C439" s="119"/>
      <c r="D439" s="120"/>
      <c r="E439" s="121"/>
      <c r="F439" s="122">
        <v>1.0</v>
      </c>
      <c r="G439" s="123" t="str">
        <f t="array" ref="G439">IFERROR(INDEX(Bang_gia!$E$2:$E$1209,MATCH(D439&amp;" | "&amp;E439,Bang_gia!$A$2:$A$1209,0)),"")</f>
        <v/>
      </c>
      <c r="H439" s="123" t="str">
        <f t="shared" si="1"/>
        <v/>
      </c>
      <c r="I439" s="124" t="str">
        <f t="shared" si="2"/>
        <v/>
      </c>
      <c r="J439" s="124" t="str">
        <f t="shared" si="3"/>
        <v/>
      </c>
      <c r="K439" s="113"/>
      <c r="L439" s="113"/>
      <c r="M439" s="113"/>
      <c r="N439" s="113"/>
      <c r="O439" s="113"/>
      <c r="P439" s="113"/>
      <c r="Q439" s="113"/>
      <c r="R439" s="113"/>
      <c r="S439" s="113"/>
      <c r="T439" s="113"/>
      <c r="U439" s="113"/>
      <c r="V439" s="113"/>
      <c r="W439" s="113"/>
      <c r="X439" s="113"/>
      <c r="Y439" s="113"/>
      <c r="Z439" s="113"/>
    </row>
    <row r="440" ht="15.75" customHeight="1">
      <c r="A440" s="130"/>
      <c r="B440" s="129"/>
      <c r="C440" s="119"/>
      <c r="D440" s="120"/>
      <c r="E440" s="121"/>
      <c r="F440" s="122">
        <v>1.0</v>
      </c>
      <c r="G440" s="123" t="str">
        <f t="array" ref="G440">IFERROR(INDEX(Bang_gia!$E$2:$E$1209,MATCH(D440&amp;" | "&amp;E440,Bang_gia!$A$2:$A$1209,0)),"")</f>
        <v/>
      </c>
      <c r="H440" s="123" t="str">
        <f t="shared" si="1"/>
        <v/>
      </c>
      <c r="I440" s="124" t="str">
        <f t="shared" si="2"/>
        <v/>
      </c>
      <c r="J440" s="124" t="str">
        <f t="shared" si="3"/>
        <v/>
      </c>
      <c r="K440" s="113"/>
      <c r="L440" s="113"/>
      <c r="M440" s="113"/>
      <c r="N440" s="113"/>
      <c r="O440" s="113"/>
      <c r="P440" s="113"/>
      <c r="Q440" s="113"/>
      <c r="R440" s="113"/>
      <c r="S440" s="113"/>
      <c r="T440" s="113"/>
      <c r="U440" s="113"/>
      <c r="V440" s="113"/>
      <c r="W440" s="113"/>
      <c r="X440" s="113"/>
      <c r="Y440" s="113"/>
      <c r="Z440" s="113"/>
    </row>
    <row r="441" ht="15.75" customHeight="1">
      <c r="A441" s="130"/>
      <c r="B441" s="129"/>
      <c r="C441" s="119"/>
      <c r="D441" s="120"/>
      <c r="E441" s="121"/>
      <c r="F441" s="122">
        <v>1.0</v>
      </c>
      <c r="G441" s="123" t="str">
        <f t="array" ref="G441">IFERROR(INDEX(Bang_gia!$E$2:$E$1209,MATCH(D441&amp;" | "&amp;E441,Bang_gia!$A$2:$A$1209,0)),"")</f>
        <v/>
      </c>
      <c r="H441" s="123" t="str">
        <f t="shared" si="1"/>
        <v/>
      </c>
      <c r="I441" s="124" t="str">
        <f t="shared" si="2"/>
        <v/>
      </c>
      <c r="J441" s="124" t="str">
        <f t="shared" si="3"/>
        <v/>
      </c>
      <c r="K441" s="113"/>
      <c r="L441" s="113"/>
      <c r="M441" s="113"/>
      <c r="N441" s="113"/>
      <c r="O441" s="113"/>
      <c r="P441" s="113"/>
      <c r="Q441" s="113"/>
      <c r="R441" s="113"/>
      <c r="S441" s="113"/>
      <c r="T441" s="113"/>
      <c r="U441" s="113"/>
      <c r="V441" s="113"/>
      <c r="W441" s="113"/>
      <c r="X441" s="113"/>
      <c r="Y441" s="113"/>
      <c r="Z441" s="113"/>
    </row>
    <row r="442" ht="15.75" customHeight="1">
      <c r="A442" s="130"/>
      <c r="B442" s="129"/>
      <c r="C442" s="119"/>
      <c r="D442" s="120"/>
      <c r="E442" s="121"/>
      <c r="F442" s="122">
        <v>1.0</v>
      </c>
      <c r="G442" s="123" t="str">
        <f t="array" ref="G442">IFERROR(INDEX(Bang_gia!$E$2:$E$1209,MATCH(D442&amp;" | "&amp;E442,Bang_gia!$A$2:$A$1209,0)),"")</f>
        <v/>
      </c>
      <c r="H442" s="123" t="str">
        <f t="shared" si="1"/>
        <v/>
      </c>
      <c r="I442" s="124" t="str">
        <f t="shared" si="2"/>
        <v/>
      </c>
      <c r="J442" s="124" t="str">
        <f t="shared" si="3"/>
        <v/>
      </c>
      <c r="K442" s="113"/>
      <c r="L442" s="113"/>
      <c r="M442" s="113"/>
      <c r="N442" s="113"/>
      <c r="O442" s="113"/>
      <c r="P442" s="113"/>
      <c r="Q442" s="113"/>
      <c r="R442" s="113"/>
      <c r="S442" s="113"/>
      <c r="T442" s="113"/>
      <c r="U442" s="113"/>
      <c r="V442" s="113"/>
      <c r="W442" s="113"/>
      <c r="X442" s="113"/>
      <c r="Y442" s="113"/>
      <c r="Z442" s="113"/>
    </row>
    <row r="443" ht="15.75" customHeight="1">
      <c r="A443" s="130"/>
      <c r="B443" s="129"/>
      <c r="C443" s="119"/>
      <c r="D443" s="120"/>
      <c r="E443" s="121"/>
      <c r="F443" s="122">
        <v>1.0</v>
      </c>
      <c r="G443" s="123" t="str">
        <f t="array" ref="G443">IFERROR(INDEX(Bang_gia!$E$2:$E$1209,MATCH(D443&amp;" | "&amp;E443,Bang_gia!$A$2:$A$1209,0)),"")</f>
        <v/>
      </c>
      <c r="H443" s="123" t="str">
        <f t="shared" si="1"/>
        <v/>
      </c>
      <c r="I443" s="124" t="str">
        <f t="shared" si="2"/>
        <v/>
      </c>
      <c r="J443" s="124" t="str">
        <f t="shared" si="3"/>
        <v/>
      </c>
      <c r="K443" s="113"/>
      <c r="L443" s="113"/>
      <c r="M443" s="113"/>
      <c r="N443" s="113"/>
      <c r="O443" s="113"/>
      <c r="P443" s="113"/>
      <c r="Q443" s="113"/>
      <c r="R443" s="113"/>
      <c r="S443" s="113"/>
      <c r="T443" s="113"/>
      <c r="U443" s="113"/>
      <c r="V443" s="113"/>
      <c r="W443" s="113"/>
      <c r="X443" s="113"/>
      <c r="Y443" s="113"/>
      <c r="Z443" s="113"/>
    </row>
    <row r="444" ht="15.75" customHeight="1">
      <c r="A444" s="130"/>
      <c r="B444" s="129"/>
      <c r="C444" s="119"/>
      <c r="D444" s="120"/>
      <c r="E444" s="121"/>
      <c r="F444" s="122">
        <v>1.0</v>
      </c>
      <c r="G444" s="123" t="str">
        <f t="array" ref="G444">IFERROR(INDEX(Bang_gia!$E$2:$E$1209,MATCH(D444&amp;" | "&amp;E444,Bang_gia!$A$2:$A$1209,0)),"")</f>
        <v/>
      </c>
      <c r="H444" s="123" t="str">
        <f t="shared" si="1"/>
        <v/>
      </c>
      <c r="I444" s="124" t="str">
        <f t="shared" si="2"/>
        <v/>
      </c>
      <c r="J444" s="124" t="str">
        <f t="shared" si="3"/>
        <v/>
      </c>
      <c r="K444" s="113"/>
      <c r="L444" s="113"/>
      <c r="M444" s="113"/>
      <c r="N444" s="113"/>
      <c r="O444" s="113"/>
      <c r="P444" s="113"/>
      <c r="Q444" s="113"/>
      <c r="R444" s="113"/>
      <c r="S444" s="113"/>
      <c r="T444" s="113"/>
      <c r="U444" s="113"/>
      <c r="V444" s="113"/>
      <c r="W444" s="113"/>
      <c r="X444" s="113"/>
      <c r="Y444" s="113"/>
      <c r="Z444" s="113"/>
    </row>
    <row r="445" ht="15.75" customHeight="1">
      <c r="A445" s="130"/>
      <c r="B445" s="129"/>
      <c r="C445" s="119"/>
      <c r="D445" s="120"/>
      <c r="E445" s="121"/>
      <c r="F445" s="122">
        <v>1.0</v>
      </c>
      <c r="G445" s="123" t="str">
        <f t="array" ref="G445">IFERROR(INDEX(Bang_gia!$E$2:$E$1209,MATCH(D445&amp;" | "&amp;E445,Bang_gia!$A$2:$A$1209,0)),"")</f>
        <v/>
      </c>
      <c r="H445" s="123" t="str">
        <f t="shared" si="1"/>
        <v/>
      </c>
      <c r="I445" s="124" t="str">
        <f t="shared" si="2"/>
        <v/>
      </c>
      <c r="J445" s="124" t="str">
        <f t="shared" si="3"/>
        <v/>
      </c>
      <c r="K445" s="113"/>
      <c r="L445" s="113"/>
      <c r="M445" s="113"/>
      <c r="N445" s="113"/>
      <c r="O445" s="113"/>
      <c r="P445" s="113"/>
      <c r="Q445" s="113"/>
      <c r="R445" s="113"/>
      <c r="S445" s="113"/>
      <c r="T445" s="113"/>
      <c r="U445" s="113"/>
      <c r="V445" s="113"/>
      <c r="W445" s="113"/>
      <c r="X445" s="113"/>
      <c r="Y445" s="113"/>
      <c r="Z445" s="113"/>
    </row>
    <row r="446" ht="15.75" customHeight="1">
      <c r="A446" s="130"/>
      <c r="B446" s="129"/>
      <c r="C446" s="119"/>
      <c r="D446" s="120"/>
      <c r="E446" s="121"/>
      <c r="F446" s="122">
        <v>1.0</v>
      </c>
      <c r="G446" s="123" t="str">
        <f t="array" ref="G446">IFERROR(INDEX(Bang_gia!$E$2:$E$1209,MATCH(D446&amp;" | "&amp;E446,Bang_gia!$A$2:$A$1209,0)),"")</f>
        <v/>
      </c>
      <c r="H446" s="123" t="str">
        <f t="shared" si="1"/>
        <v/>
      </c>
      <c r="I446" s="124" t="str">
        <f t="shared" si="2"/>
        <v/>
      </c>
      <c r="J446" s="124" t="str">
        <f t="shared" si="3"/>
        <v/>
      </c>
      <c r="K446" s="113"/>
      <c r="L446" s="113"/>
      <c r="M446" s="113"/>
      <c r="N446" s="113"/>
      <c r="O446" s="113"/>
      <c r="P446" s="113"/>
      <c r="Q446" s="113"/>
      <c r="R446" s="113"/>
      <c r="S446" s="113"/>
      <c r="T446" s="113"/>
      <c r="U446" s="113"/>
      <c r="V446" s="113"/>
      <c r="W446" s="113"/>
      <c r="X446" s="113"/>
      <c r="Y446" s="113"/>
      <c r="Z446" s="113"/>
    </row>
    <row r="447" ht="15.75" customHeight="1">
      <c r="A447" s="130"/>
      <c r="B447" s="129"/>
      <c r="C447" s="119"/>
      <c r="D447" s="120"/>
      <c r="E447" s="121"/>
      <c r="F447" s="122">
        <v>1.0</v>
      </c>
      <c r="G447" s="123" t="str">
        <f t="array" ref="G447">IFERROR(INDEX(Bang_gia!$E$2:$E$1209,MATCH(D447&amp;" | "&amp;E447,Bang_gia!$A$2:$A$1209,0)),"")</f>
        <v/>
      </c>
      <c r="H447" s="123" t="str">
        <f t="shared" si="1"/>
        <v/>
      </c>
      <c r="I447" s="124" t="str">
        <f t="shared" si="2"/>
        <v/>
      </c>
      <c r="J447" s="124" t="str">
        <f t="shared" si="3"/>
        <v/>
      </c>
      <c r="K447" s="113"/>
      <c r="L447" s="113"/>
      <c r="M447" s="113"/>
      <c r="N447" s="113"/>
      <c r="O447" s="113"/>
      <c r="P447" s="113"/>
      <c r="Q447" s="113"/>
      <c r="R447" s="113"/>
      <c r="S447" s="113"/>
      <c r="T447" s="113"/>
      <c r="U447" s="113"/>
      <c r="V447" s="113"/>
      <c r="W447" s="113"/>
      <c r="X447" s="113"/>
      <c r="Y447" s="113"/>
      <c r="Z447" s="113"/>
    </row>
    <row r="448" ht="15.75" customHeight="1">
      <c r="A448" s="130"/>
      <c r="B448" s="129"/>
      <c r="C448" s="119"/>
      <c r="D448" s="120"/>
      <c r="E448" s="121"/>
      <c r="F448" s="122">
        <v>1.0</v>
      </c>
      <c r="G448" s="123" t="str">
        <f t="array" ref="G448">IFERROR(INDEX(Bang_gia!$E$2:$E$1209,MATCH(D448&amp;" | "&amp;E448,Bang_gia!$A$2:$A$1209,0)),"")</f>
        <v/>
      </c>
      <c r="H448" s="123" t="str">
        <f t="shared" si="1"/>
        <v/>
      </c>
      <c r="I448" s="124" t="str">
        <f t="shared" si="2"/>
        <v/>
      </c>
      <c r="J448" s="124" t="str">
        <f t="shared" si="3"/>
        <v/>
      </c>
      <c r="K448" s="113"/>
      <c r="L448" s="113"/>
      <c r="M448" s="113"/>
      <c r="N448" s="113"/>
      <c r="O448" s="113"/>
      <c r="P448" s="113"/>
      <c r="Q448" s="113"/>
      <c r="R448" s="113"/>
      <c r="S448" s="113"/>
      <c r="T448" s="113"/>
      <c r="U448" s="113"/>
      <c r="V448" s="113"/>
      <c r="W448" s="113"/>
      <c r="X448" s="113"/>
      <c r="Y448" s="113"/>
      <c r="Z448" s="113"/>
    </row>
    <row r="449" ht="15.75" customHeight="1">
      <c r="A449" s="130"/>
      <c r="B449" s="129"/>
      <c r="C449" s="119"/>
      <c r="D449" s="120"/>
      <c r="E449" s="121"/>
      <c r="F449" s="122">
        <v>1.0</v>
      </c>
      <c r="G449" s="123" t="str">
        <f t="array" ref="G449">IFERROR(INDEX(Bang_gia!$E$2:$E$1209,MATCH(D449&amp;" | "&amp;E449,Bang_gia!$A$2:$A$1209,0)),"")</f>
        <v/>
      </c>
      <c r="H449" s="123" t="str">
        <f t="shared" si="1"/>
        <v/>
      </c>
      <c r="I449" s="124" t="str">
        <f t="shared" si="2"/>
        <v/>
      </c>
      <c r="J449" s="124" t="str">
        <f t="shared" si="3"/>
        <v/>
      </c>
      <c r="K449" s="113"/>
      <c r="L449" s="113"/>
      <c r="M449" s="113"/>
      <c r="N449" s="113"/>
      <c r="O449" s="113"/>
      <c r="P449" s="113"/>
      <c r="Q449" s="113"/>
      <c r="R449" s="113"/>
      <c r="S449" s="113"/>
      <c r="T449" s="113"/>
      <c r="U449" s="113"/>
      <c r="V449" s="113"/>
      <c r="W449" s="113"/>
      <c r="X449" s="113"/>
      <c r="Y449" s="113"/>
      <c r="Z449" s="113"/>
    </row>
    <row r="450" ht="15.75" customHeight="1">
      <c r="A450" s="130"/>
      <c r="B450" s="129"/>
      <c r="C450" s="119"/>
      <c r="D450" s="120"/>
      <c r="E450" s="121"/>
      <c r="F450" s="122">
        <v>1.0</v>
      </c>
      <c r="G450" s="123" t="str">
        <f t="array" ref="G450">IFERROR(INDEX(Bang_gia!$E$2:$E$1209,MATCH(D450&amp;" | "&amp;E450,Bang_gia!$A$2:$A$1209,0)),"")</f>
        <v/>
      </c>
      <c r="H450" s="123" t="str">
        <f t="shared" si="1"/>
        <v/>
      </c>
      <c r="I450" s="124" t="str">
        <f t="shared" si="2"/>
        <v/>
      </c>
      <c r="J450" s="124" t="str">
        <f t="shared" si="3"/>
        <v/>
      </c>
      <c r="K450" s="113"/>
      <c r="L450" s="113"/>
      <c r="M450" s="113"/>
      <c r="N450" s="113"/>
      <c r="O450" s="113"/>
      <c r="P450" s="113"/>
      <c r="Q450" s="113"/>
      <c r="R450" s="113"/>
      <c r="S450" s="113"/>
      <c r="T450" s="113"/>
      <c r="U450" s="113"/>
      <c r="V450" s="113"/>
      <c r="W450" s="113"/>
      <c r="X450" s="113"/>
      <c r="Y450" s="113"/>
      <c r="Z450" s="113"/>
    </row>
    <row r="451" ht="15.75" customHeight="1">
      <c r="A451" s="130"/>
      <c r="B451" s="129"/>
      <c r="C451" s="119"/>
      <c r="D451" s="120"/>
      <c r="E451" s="121"/>
      <c r="F451" s="122">
        <v>1.0</v>
      </c>
      <c r="G451" s="123" t="str">
        <f t="array" ref="G451">IFERROR(INDEX(Bang_gia!$E$2:$E$1209,MATCH(D451&amp;" | "&amp;E451,Bang_gia!$A$2:$A$1209,0)),"")</f>
        <v/>
      </c>
      <c r="H451" s="123" t="str">
        <f t="shared" si="1"/>
        <v/>
      </c>
      <c r="I451" s="124" t="str">
        <f t="shared" si="2"/>
        <v/>
      </c>
      <c r="J451" s="124" t="str">
        <f t="shared" si="3"/>
        <v/>
      </c>
      <c r="K451" s="113"/>
      <c r="L451" s="113"/>
      <c r="M451" s="113"/>
      <c r="N451" s="113"/>
      <c r="O451" s="113"/>
      <c r="P451" s="113"/>
      <c r="Q451" s="113"/>
      <c r="R451" s="113"/>
      <c r="S451" s="113"/>
      <c r="T451" s="113"/>
      <c r="U451" s="113"/>
      <c r="V451" s="113"/>
      <c r="W451" s="113"/>
      <c r="X451" s="113"/>
      <c r="Y451" s="113"/>
      <c r="Z451" s="113"/>
    </row>
    <row r="452" ht="15.75" customHeight="1">
      <c r="A452" s="130"/>
      <c r="B452" s="129"/>
      <c r="C452" s="119"/>
      <c r="D452" s="120"/>
      <c r="E452" s="121"/>
      <c r="F452" s="122">
        <v>1.0</v>
      </c>
      <c r="G452" s="123" t="str">
        <f t="array" ref="G452">IFERROR(INDEX(Bang_gia!$E$2:$E$1209,MATCH(D452&amp;" | "&amp;E452,Bang_gia!$A$2:$A$1209,0)),"")</f>
        <v/>
      </c>
      <c r="H452" s="123" t="str">
        <f t="shared" si="1"/>
        <v/>
      </c>
      <c r="I452" s="124" t="str">
        <f t="shared" si="2"/>
        <v/>
      </c>
      <c r="J452" s="124" t="str">
        <f t="shared" si="3"/>
        <v/>
      </c>
      <c r="K452" s="113"/>
      <c r="L452" s="113"/>
      <c r="M452" s="113"/>
      <c r="N452" s="113"/>
      <c r="O452" s="113"/>
      <c r="P452" s="113"/>
      <c r="Q452" s="113"/>
      <c r="R452" s="113"/>
      <c r="S452" s="113"/>
      <c r="T452" s="113"/>
      <c r="U452" s="113"/>
      <c r="V452" s="113"/>
      <c r="W452" s="113"/>
      <c r="X452" s="113"/>
      <c r="Y452" s="113"/>
      <c r="Z452" s="113"/>
    </row>
    <row r="453" ht="15.75" customHeight="1">
      <c r="A453" s="130"/>
      <c r="B453" s="129"/>
      <c r="C453" s="119"/>
      <c r="D453" s="120"/>
      <c r="E453" s="121"/>
      <c r="F453" s="122">
        <v>1.0</v>
      </c>
      <c r="G453" s="123" t="str">
        <f t="array" ref="G453">IFERROR(INDEX(Bang_gia!$E$2:$E$1209,MATCH(D453&amp;" | "&amp;E453,Bang_gia!$A$2:$A$1209,0)),"")</f>
        <v/>
      </c>
      <c r="H453" s="123" t="str">
        <f t="shared" si="1"/>
        <v/>
      </c>
      <c r="I453" s="124" t="str">
        <f t="shared" si="2"/>
        <v/>
      </c>
      <c r="J453" s="124" t="str">
        <f t="shared" si="3"/>
        <v/>
      </c>
      <c r="K453" s="113"/>
      <c r="L453" s="113"/>
      <c r="M453" s="113"/>
      <c r="N453" s="113"/>
      <c r="O453" s="113"/>
      <c r="P453" s="113"/>
      <c r="Q453" s="113"/>
      <c r="R453" s="113"/>
      <c r="S453" s="113"/>
      <c r="T453" s="113"/>
      <c r="U453" s="113"/>
      <c r="V453" s="113"/>
      <c r="W453" s="113"/>
      <c r="X453" s="113"/>
      <c r="Y453" s="113"/>
      <c r="Z453" s="113"/>
    </row>
    <row r="454" ht="15.75" customHeight="1">
      <c r="A454" s="130"/>
      <c r="B454" s="129"/>
      <c r="C454" s="119"/>
      <c r="D454" s="120"/>
      <c r="E454" s="121"/>
      <c r="F454" s="122">
        <v>1.0</v>
      </c>
      <c r="G454" s="123" t="str">
        <f t="array" ref="G454">IFERROR(INDEX(Bang_gia!$E$2:$E$1209,MATCH(D454&amp;" | "&amp;E454,Bang_gia!$A$2:$A$1209,0)),"")</f>
        <v/>
      </c>
      <c r="H454" s="123" t="str">
        <f t="shared" si="1"/>
        <v/>
      </c>
      <c r="I454" s="124" t="str">
        <f t="shared" si="2"/>
        <v/>
      </c>
      <c r="J454" s="124" t="str">
        <f t="shared" si="3"/>
        <v/>
      </c>
      <c r="K454" s="113"/>
      <c r="L454" s="113"/>
      <c r="M454" s="113"/>
      <c r="N454" s="113"/>
      <c r="O454" s="113"/>
      <c r="P454" s="113"/>
      <c r="Q454" s="113"/>
      <c r="R454" s="113"/>
      <c r="S454" s="113"/>
      <c r="T454" s="113"/>
      <c r="U454" s="113"/>
      <c r="V454" s="113"/>
      <c r="W454" s="113"/>
      <c r="X454" s="113"/>
      <c r="Y454" s="113"/>
      <c r="Z454" s="113"/>
    </row>
    <row r="455" ht="15.75" customHeight="1">
      <c r="A455" s="130"/>
      <c r="B455" s="129"/>
      <c r="C455" s="119"/>
      <c r="D455" s="120"/>
      <c r="E455" s="121"/>
      <c r="F455" s="122">
        <v>1.0</v>
      </c>
      <c r="G455" s="123" t="str">
        <f t="array" ref="G455">IFERROR(INDEX(Bang_gia!$E$2:$E$1209,MATCH(D455&amp;" | "&amp;E455,Bang_gia!$A$2:$A$1209,0)),"")</f>
        <v/>
      </c>
      <c r="H455" s="123" t="str">
        <f t="shared" si="1"/>
        <v/>
      </c>
      <c r="I455" s="124" t="str">
        <f t="shared" si="2"/>
        <v/>
      </c>
      <c r="J455" s="124" t="str">
        <f t="shared" si="3"/>
        <v/>
      </c>
      <c r="K455" s="113"/>
      <c r="L455" s="113"/>
      <c r="M455" s="113"/>
      <c r="N455" s="113"/>
      <c r="O455" s="113"/>
      <c r="P455" s="113"/>
      <c r="Q455" s="113"/>
      <c r="R455" s="113"/>
      <c r="S455" s="113"/>
      <c r="T455" s="113"/>
      <c r="U455" s="113"/>
      <c r="V455" s="113"/>
      <c r="W455" s="113"/>
      <c r="X455" s="113"/>
      <c r="Y455" s="113"/>
      <c r="Z455" s="113"/>
    </row>
    <row r="456" ht="15.75" customHeight="1">
      <c r="A456" s="130"/>
      <c r="B456" s="129"/>
      <c r="C456" s="119"/>
      <c r="D456" s="120"/>
      <c r="E456" s="121"/>
      <c r="F456" s="122">
        <v>1.0</v>
      </c>
      <c r="G456" s="123" t="str">
        <f t="array" ref="G456">IFERROR(INDEX(Bang_gia!$E$2:$E$1209,MATCH(D456&amp;" | "&amp;E456,Bang_gia!$A$2:$A$1209,0)),"")</f>
        <v/>
      </c>
      <c r="H456" s="123" t="str">
        <f t="shared" si="1"/>
        <v/>
      </c>
      <c r="I456" s="124" t="str">
        <f t="shared" si="2"/>
        <v/>
      </c>
      <c r="J456" s="124" t="str">
        <f t="shared" si="3"/>
        <v/>
      </c>
      <c r="K456" s="113"/>
      <c r="L456" s="113"/>
      <c r="M456" s="113"/>
      <c r="N456" s="113"/>
      <c r="O456" s="113"/>
      <c r="P456" s="113"/>
      <c r="Q456" s="113"/>
      <c r="R456" s="113"/>
      <c r="S456" s="113"/>
      <c r="T456" s="113"/>
      <c r="U456" s="113"/>
      <c r="V456" s="113"/>
      <c r="W456" s="113"/>
      <c r="X456" s="113"/>
      <c r="Y456" s="113"/>
      <c r="Z456" s="113"/>
    </row>
    <row r="457" ht="15.75" customHeight="1">
      <c r="A457" s="130"/>
      <c r="B457" s="129"/>
      <c r="C457" s="119"/>
      <c r="D457" s="120"/>
      <c r="E457" s="121"/>
      <c r="F457" s="122">
        <v>1.0</v>
      </c>
      <c r="G457" s="123" t="str">
        <f t="array" ref="G457">IFERROR(INDEX(Bang_gia!$E$2:$E$1209,MATCH(D457&amp;" | "&amp;E457,Bang_gia!$A$2:$A$1209,0)),"")</f>
        <v/>
      </c>
      <c r="H457" s="123" t="str">
        <f t="shared" si="1"/>
        <v/>
      </c>
      <c r="I457" s="124" t="str">
        <f t="shared" si="2"/>
        <v/>
      </c>
      <c r="J457" s="124" t="str">
        <f t="shared" si="3"/>
        <v/>
      </c>
      <c r="K457" s="113"/>
      <c r="L457" s="113"/>
      <c r="M457" s="113"/>
      <c r="N457" s="113"/>
      <c r="O457" s="113"/>
      <c r="P457" s="113"/>
      <c r="Q457" s="113"/>
      <c r="R457" s="113"/>
      <c r="S457" s="113"/>
      <c r="T457" s="113"/>
      <c r="U457" s="113"/>
      <c r="V457" s="113"/>
      <c r="W457" s="113"/>
      <c r="X457" s="113"/>
      <c r="Y457" s="113"/>
      <c r="Z457" s="113"/>
    </row>
    <row r="458" ht="15.75" customHeight="1">
      <c r="A458" s="130"/>
      <c r="B458" s="129"/>
      <c r="C458" s="119"/>
      <c r="D458" s="120"/>
      <c r="E458" s="121"/>
      <c r="F458" s="122">
        <v>1.0</v>
      </c>
      <c r="G458" s="123" t="str">
        <f t="array" ref="G458">IFERROR(INDEX(Bang_gia!$E$2:$E$1209,MATCH(D458&amp;" | "&amp;E458,Bang_gia!$A$2:$A$1209,0)),"")</f>
        <v/>
      </c>
      <c r="H458" s="123" t="str">
        <f t="shared" si="1"/>
        <v/>
      </c>
      <c r="I458" s="124" t="str">
        <f t="shared" si="2"/>
        <v/>
      </c>
      <c r="J458" s="124" t="str">
        <f t="shared" si="3"/>
        <v/>
      </c>
      <c r="K458" s="113"/>
      <c r="L458" s="113"/>
      <c r="M458" s="113"/>
      <c r="N458" s="113"/>
      <c r="O458" s="113"/>
      <c r="P458" s="113"/>
      <c r="Q458" s="113"/>
      <c r="R458" s="113"/>
      <c r="S458" s="113"/>
      <c r="T458" s="113"/>
      <c r="U458" s="113"/>
      <c r="V458" s="113"/>
      <c r="W458" s="113"/>
      <c r="X458" s="113"/>
      <c r="Y458" s="113"/>
      <c r="Z458" s="113"/>
    </row>
    <row r="459" ht="15.75" customHeight="1">
      <c r="A459" s="130"/>
      <c r="B459" s="129"/>
      <c r="C459" s="119"/>
      <c r="D459" s="120"/>
      <c r="E459" s="121"/>
      <c r="F459" s="122">
        <v>1.0</v>
      </c>
      <c r="G459" s="123" t="str">
        <f t="array" ref="G459">IFERROR(INDEX(Bang_gia!$E$2:$E$1209,MATCH(D459&amp;" | "&amp;E459,Bang_gia!$A$2:$A$1209,0)),"")</f>
        <v/>
      </c>
      <c r="H459" s="123" t="str">
        <f t="shared" si="1"/>
        <v/>
      </c>
      <c r="I459" s="124" t="str">
        <f t="shared" si="2"/>
        <v/>
      </c>
      <c r="J459" s="124" t="str">
        <f t="shared" si="3"/>
        <v/>
      </c>
      <c r="K459" s="113"/>
      <c r="L459" s="113"/>
      <c r="M459" s="113"/>
      <c r="N459" s="113"/>
      <c r="O459" s="113"/>
      <c r="P459" s="113"/>
      <c r="Q459" s="113"/>
      <c r="R459" s="113"/>
      <c r="S459" s="113"/>
      <c r="T459" s="113"/>
      <c r="U459" s="113"/>
      <c r="V459" s="113"/>
      <c r="W459" s="113"/>
      <c r="X459" s="113"/>
      <c r="Y459" s="113"/>
      <c r="Z459" s="113"/>
    </row>
    <row r="460" ht="15.75" customHeight="1">
      <c r="A460" s="130"/>
      <c r="B460" s="129"/>
      <c r="C460" s="119"/>
      <c r="D460" s="120"/>
      <c r="E460" s="121"/>
      <c r="F460" s="122">
        <v>1.0</v>
      </c>
      <c r="G460" s="123" t="str">
        <f t="array" ref="G460">IFERROR(INDEX(Bang_gia!$E$2:$E$1209,MATCH(D460&amp;" | "&amp;E460,Bang_gia!$A$2:$A$1209,0)),"")</f>
        <v/>
      </c>
      <c r="H460" s="123" t="str">
        <f t="shared" si="1"/>
        <v/>
      </c>
      <c r="I460" s="124" t="str">
        <f t="shared" si="2"/>
        <v/>
      </c>
      <c r="J460" s="124" t="str">
        <f t="shared" si="3"/>
        <v/>
      </c>
      <c r="K460" s="113"/>
      <c r="L460" s="113"/>
      <c r="M460" s="113"/>
      <c r="N460" s="113"/>
      <c r="O460" s="113"/>
      <c r="P460" s="113"/>
      <c r="Q460" s="113"/>
      <c r="R460" s="113"/>
      <c r="S460" s="113"/>
      <c r="T460" s="113"/>
      <c r="U460" s="113"/>
      <c r="V460" s="113"/>
      <c r="W460" s="113"/>
      <c r="X460" s="113"/>
      <c r="Y460" s="113"/>
      <c r="Z460" s="113"/>
    </row>
    <row r="461" ht="15.75" customHeight="1">
      <c r="A461" s="130"/>
      <c r="B461" s="129"/>
      <c r="C461" s="119"/>
      <c r="D461" s="120"/>
      <c r="E461" s="121"/>
      <c r="F461" s="122">
        <v>1.0</v>
      </c>
      <c r="G461" s="123" t="str">
        <f t="array" ref="G461">IFERROR(INDEX(Bang_gia!$E$2:$E$1209,MATCH(D461&amp;" | "&amp;E461,Bang_gia!$A$2:$A$1209,0)),"")</f>
        <v/>
      </c>
      <c r="H461" s="123" t="str">
        <f t="shared" si="1"/>
        <v/>
      </c>
      <c r="I461" s="124" t="str">
        <f t="shared" si="2"/>
        <v/>
      </c>
      <c r="J461" s="124" t="str">
        <f t="shared" si="3"/>
        <v/>
      </c>
      <c r="K461" s="113"/>
      <c r="L461" s="113"/>
      <c r="M461" s="113"/>
      <c r="N461" s="113"/>
      <c r="O461" s="113"/>
      <c r="P461" s="113"/>
      <c r="Q461" s="113"/>
      <c r="R461" s="113"/>
      <c r="S461" s="113"/>
      <c r="T461" s="113"/>
      <c r="U461" s="113"/>
      <c r="V461" s="113"/>
      <c r="W461" s="113"/>
      <c r="X461" s="113"/>
      <c r="Y461" s="113"/>
      <c r="Z461" s="113"/>
    </row>
    <row r="462" ht="15.75" customHeight="1">
      <c r="A462" s="130"/>
      <c r="B462" s="129"/>
      <c r="C462" s="119"/>
      <c r="D462" s="120"/>
      <c r="E462" s="121"/>
      <c r="F462" s="122">
        <v>1.0</v>
      </c>
      <c r="G462" s="123" t="str">
        <f t="array" ref="G462">IFERROR(INDEX(Bang_gia!$E$2:$E$1209,MATCH(D462&amp;" | "&amp;E462,Bang_gia!$A$2:$A$1209,0)),"")</f>
        <v/>
      </c>
      <c r="H462" s="123" t="str">
        <f t="shared" si="1"/>
        <v/>
      </c>
      <c r="I462" s="124" t="str">
        <f t="shared" si="2"/>
        <v/>
      </c>
      <c r="J462" s="124" t="str">
        <f t="shared" si="3"/>
        <v/>
      </c>
      <c r="K462" s="113"/>
      <c r="L462" s="113"/>
      <c r="M462" s="113"/>
      <c r="N462" s="113"/>
      <c r="O462" s="113"/>
      <c r="P462" s="113"/>
      <c r="Q462" s="113"/>
      <c r="R462" s="113"/>
      <c r="S462" s="113"/>
      <c r="T462" s="113"/>
      <c r="U462" s="113"/>
      <c r="V462" s="113"/>
      <c r="W462" s="113"/>
      <c r="X462" s="113"/>
      <c r="Y462" s="113"/>
      <c r="Z462" s="113"/>
    </row>
    <row r="463" ht="15.75" customHeight="1">
      <c r="A463" s="130"/>
      <c r="B463" s="129"/>
      <c r="C463" s="119"/>
      <c r="D463" s="120"/>
      <c r="E463" s="121"/>
      <c r="F463" s="122">
        <v>1.0</v>
      </c>
      <c r="G463" s="123" t="str">
        <f t="array" ref="G463">IFERROR(INDEX(Bang_gia!$E$2:$E$1209,MATCH(D463&amp;" | "&amp;E463,Bang_gia!$A$2:$A$1209,0)),"")</f>
        <v/>
      </c>
      <c r="H463" s="123" t="str">
        <f t="shared" si="1"/>
        <v/>
      </c>
      <c r="I463" s="124" t="str">
        <f t="shared" si="2"/>
        <v/>
      </c>
      <c r="J463" s="124" t="str">
        <f t="shared" si="3"/>
        <v/>
      </c>
      <c r="K463" s="113"/>
      <c r="L463" s="113"/>
      <c r="M463" s="113"/>
      <c r="N463" s="113"/>
      <c r="O463" s="113"/>
      <c r="P463" s="113"/>
      <c r="Q463" s="113"/>
      <c r="R463" s="113"/>
      <c r="S463" s="113"/>
      <c r="T463" s="113"/>
      <c r="U463" s="113"/>
      <c r="V463" s="113"/>
      <c r="W463" s="113"/>
      <c r="X463" s="113"/>
      <c r="Y463" s="113"/>
      <c r="Z463" s="113"/>
    </row>
    <row r="464" ht="15.75" customHeight="1">
      <c r="A464" s="130"/>
      <c r="B464" s="129"/>
      <c r="C464" s="119"/>
      <c r="D464" s="120"/>
      <c r="E464" s="121"/>
      <c r="F464" s="122">
        <v>1.0</v>
      </c>
      <c r="G464" s="123" t="str">
        <f t="array" ref="G464">IFERROR(INDEX(Bang_gia!$E$2:$E$1209,MATCH(D464&amp;" | "&amp;E464,Bang_gia!$A$2:$A$1209,0)),"")</f>
        <v/>
      </c>
      <c r="H464" s="123" t="str">
        <f t="shared" si="1"/>
        <v/>
      </c>
      <c r="I464" s="124" t="str">
        <f t="shared" si="2"/>
        <v/>
      </c>
      <c r="J464" s="124" t="str">
        <f t="shared" si="3"/>
        <v/>
      </c>
      <c r="K464" s="113"/>
      <c r="L464" s="113"/>
      <c r="M464" s="113"/>
      <c r="N464" s="113"/>
      <c r="O464" s="113"/>
      <c r="P464" s="113"/>
      <c r="Q464" s="113"/>
      <c r="R464" s="113"/>
      <c r="S464" s="113"/>
      <c r="T464" s="113"/>
      <c r="U464" s="113"/>
      <c r="V464" s="113"/>
      <c r="W464" s="113"/>
      <c r="X464" s="113"/>
      <c r="Y464" s="113"/>
      <c r="Z464" s="113"/>
    </row>
    <row r="465" ht="15.75" customHeight="1">
      <c r="A465" s="130"/>
      <c r="B465" s="129"/>
      <c r="C465" s="119"/>
      <c r="D465" s="120"/>
      <c r="E465" s="121"/>
      <c r="F465" s="122">
        <v>1.0</v>
      </c>
      <c r="G465" s="123" t="str">
        <f t="array" ref="G465">IFERROR(INDEX(Bang_gia!$E$2:$E$1209,MATCH(D465&amp;" | "&amp;E465,Bang_gia!$A$2:$A$1209,0)),"")</f>
        <v/>
      </c>
      <c r="H465" s="123" t="str">
        <f t="shared" si="1"/>
        <v/>
      </c>
      <c r="I465" s="124" t="str">
        <f t="shared" si="2"/>
        <v/>
      </c>
      <c r="J465" s="124" t="str">
        <f t="shared" si="3"/>
        <v/>
      </c>
      <c r="K465" s="113"/>
      <c r="L465" s="113"/>
      <c r="M465" s="113"/>
      <c r="N465" s="113"/>
      <c r="O465" s="113"/>
      <c r="P465" s="113"/>
      <c r="Q465" s="113"/>
      <c r="R465" s="113"/>
      <c r="S465" s="113"/>
      <c r="T465" s="113"/>
      <c r="U465" s="113"/>
      <c r="V465" s="113"/>
      <c r="W465" s="113"/>
      <c r="X465" s="113"/>
      <c r="Y465" s="113"/>
      <c r="Z465" s="113"/>
    </row>
    <row r="466" ht="15.75" customHeight="1">
      <c r="A466" s="130"/>
      <c r="B466" s="129"/>
      <c r="C466" s="119"/>
      <c r="D466" s="120"/>
      <c r="E466" s="121"/>
      <c r="F466" s="122">
        <v>1.0</v>
      </c>
      <c r="G466" s="123" t="str">
        <f t="array" ref="G466">IFERROR(INDEX(Bang_gia!$E$2:$E$1209,MATCH(D466&amp;" | "&amp;E466,Bang_gia!$A$2:$A$1209,0)),"")</f>
        <v/>
      </c>
      <c r="H466" s="123" t="str">
        <f t="shared" si="1"/>
        <v/>
      </c>
      <c r="I466" s="124" t="str">
        <f t="shared" si="2"/>
        <v/>
      </c>
      <c r="J466" s="124" t="str">
        <f t="shared" si="3"/>
        <v/>
      </c>
      <c r="K466" s="113"/>
      <c r="L466" s="113"/>
      <c r="M466" s="113"/>
      <c r="N466" s="113"/>
      <c r="O466" s="113"/>
      <c r="P466" s="113"/>
      <c r="Q466" s="113"/>
      <c r="R466" s="113"/>
      <c r="S466" s="113"/>
      <c r="T466" s="113"/>
      <c r="U466" s="113"/>
      <c r="V466" s="113"/>
      <c r="W466" s="113"/>
      <c r="X466" s="113"/>
      <c r="Y466" s="113"/>
      <c r="Z466" s="113"/>
    </row>
    <row r="467" ht="15.75" customHeight="1">
      <c r="A467" s="130"/>
      <c r="B467" s="129"/>
      <c r="C467" s="119"/>
      <c r="D467" s="120"/>
      <c r="E467" s="121"/>
      <c r="F467" s="122">
        <v>1.0</v>
      </c>
      <c r="G467" s="123" t="str">
        <f t="array" ref="G467">IFERROR(INDEX(Bang_gia!$E$2:$E$1209,MATCH(D467&amp;" | "&amp;E467,Bang_gia!$A$2:$A$1209,0)),"")</f>
        <v/>
      </c>
      <c r="H467" s="123" t="str">
        <f t="shared" si="1"/>
        <v/>
      </c>
      <c r="I467" s="124" t="str">
        <f t="shared" si="2"/>
        <v/>
      </c>
      <c r="J467" s="124" t="str">
        <f t="shared" si="3"/>
        <v/>
      </c>
      <c r="K467" s="113"/>
      <c r="L467" s="113"/>
      <c r="M467" s="113"/>
      <c r="N467" s="113"/>
      <c r="O467" s="113"/>
      <c r="P467" s="113"/>
      <c r="Q467" s="113"/>
      <c r="R467" s="113"/>
      <c r="S467" s="113"/>
      <c r="T467" s="113"/>
      <c r="U467" s="113"/>
      <c r="V467" s="113"/>
      <c r="W467" s="113"/>
      <c r="X467" s="113"/>
      <c r="Y467" s="113"/>
      <c r="Z467" s="113"/>
    </row>
    <row r="468" ht="15.75" customHeight="1">
      <c r="A468" s="130"/>
      <c r="B468" s="129"/>
      <c r="C468" s="119"/>
      <c r="D468" s="120"/>
      <c r="E468" s="121"/>
      <c r="F468" s="122">
        <v>1.0</v>
      </c>
      <c r="G468" s="123" t="str">
        <f t="array" ref="G468">IFERROR(INDEX(Bang_gia!$E$2:$E$1209,MATCH(D468&amp;" | "&amp;E468,Bang_gia!$A$2:$A$1209,0)),"")</f>
        <v/>
      </c>
      <c r="H468" s="123" t="str">
        <f t="shared" si="1"/>
        <v/>
      </c>
      <c r="I468" s="124" t="str">
        <f t="shared" si="2"/>
        <v/>
      </c>
      <c r="J468" s="124" t="str">
        <f t="shared" si="3"/>
        <v/>
      </c>
      <c r="K468" s="113"/>
      <c r="L468" s="113"/>
      <c r="M468" s="113"/>
      <c r="N468" s="113"/>
      <c r="O468" s="113"/>
      <c r="P468" s="113"/>
      <c r="Q468" s="113"/>
      <c r="R468" s="113"/>
      <c r="S468" s="113"/>
      <c r="T468" s="113"/>
      <c r="U468" s="113"/>
      <c r="V468" s="113"/>
      <c r="W468" s="113"/>
      <c r="X468" s="113"/>
      <c r="Y468" s="113"/>
      <c r="Z468" s="113"/>
    </row>
    <row r="469" ht="15.75" customHeight="1">
      <c r="A469" s="130"/>
      <c r="B469" s="129"/>
      <c r="C469" s="119"/>
      <c r="D469" s="120"/>
      <c r="E469" s="121"/>
      <c r="F469" s="122">
        <v>1.0</v>
      </c>
      <c r="G469" s="123" t="str">
        <f t="array" ref="G469">IFERROR(INDEX(Bang_gia!$E$2:$E$1209,MATCH(D469&amp;" | "&amp;E469,Bang_gia!$A$2:$A$1209,0)),"")</f>
        <v/>
      </c>
      <c r="H469" s="123" t="str">
        <f t="shared" si="1"/>
        <v/>
      </c>
      <c r="I469" s="124" t="str">
        <f t="shared" si="2"/>
        <v/>
      </c>
      <c r="J469" s="124" t="str">
        <f t="shared" si="3"/>
        <v/>
      </c>
      <c r="K469" s="113"/>
      <c r="L469" s="113"/>
      <c r="M469" s="113"/>
      <c r="N469" s="113"/>
      <c r="O469" s="113"/>
      <c r="P469" s="113"/>
      <c r="Q469" s="113"/>
      <c r="R469" s="113"/>
      <c r="S469" s="113"/>
      <c r="T469" s="113"/>
      <c r="U469" s="113"/>
      <c r="V469" s="113"/>
      <c r="W469" s="113"/>
      <c r="X469" s="113"/>
      <c r="Y469" s="113"/>
      <c r="Z469" s="113"/>
    </row>
    <row r="470" ht="15.75" customHeight="1">
      <c r="A470" s="130"/>
      <c r="B470" s="129"/>
      <c r="C470" s="119"/>
      <c r="D470" s="120"/>
      <c r="E470" s="121"/>
      <c r="F470" s="122">
        <v>1.0</v>
      </c>
      <c r="G470" s="123" t="str">
        <f t="array" ref="G470">IFERROR(INDEX(Bang_gia!$E$2:$E$1209,MATCH(D470&amp;" | "&amp;E470,Bang_gia!$A$2:$A$1209,0)),"")</f>
        <v/>
      </c>
      <c r="H470" s="123" t="str">
        <f t="shared" si="1"/>
        <v/>
      </c>
      <c r="I470" s="124" t="str">
        <f t="shared" si="2"/>
        <v/>
      </c>
      <c r="J470" s="124" t="str">
        <f t="shared" si="3"/>
        <v/>
      </c>
      <c r="K470" s="113"/>
      <c r="L470" s="113"/>
      <c r="M470" s="113"/>
      <c r="N470" s="113"/>
      <c r="O470" s="113"/>
      <c r="P470" s="113"/>
      <c r="Q470" s="113"/>
      <c r="R470" s="113"/>
      <c r="S470" s="113"/>
      <c r="T470" s="113"/>
      <c r="U470" s="113"/>
      <c r="V470" s="113"/>
      <c r="W470" s="113"/>
      <c r="X470" s="113"/>
      <c r="Y470" s="113"/>
      <c r="Z470" s="113"/>
    </row>
    <row r="471" ht="15.75" customHeight="1">
      <c r="A471" s="130"/>
      <c r="B471" s="129"/>
      <c r="C471" s="119"/>
      <c r="D471" s="120"/>
      <c r="E471" s="121"/>
      <c r="F471" s="122">
        <v>1.0</v>
      </c>
      <c r="G471" s="123" t="str">
        <f t="array" ref="G471">IFERROR(INDEX(Bang_gia!$E$2:$E$1209,MATCH(D471&amp;" | "&amp;E471,Bang_gia!$A$2:$A$1209,0)),"")</f>
        <v/>
      </c>
      <c r="H471" s="123" t="str">
        <f t="shared" si="1"/>
        <v/>
      </c>
      <c r="I471" s="124" t="str">
        <f t="shared" si="2"/>
        <v/>
      </c>
      <c r="J471" s="124" t="str">
        <f t="shared" si="3"/>
        <v/>
      </c>
      <c r="K471" s="113"/>
      <c r="L471" s="113"/>
      <c r="M471" s="113"/>
      <c r="N471" s="113"/>
      <c r="O471" s="113"/>
      <c r="P471" s="113"/>
      <c r="Q471" s="113"/>
      <c r="R471" s="113"/>
      <c r="S471" s="113"/>
      <c r="T471" s="113"/>
      <c r="U471" s="113"/>
      <c r="V471" s="113"/>
      <c r="W471" s="113"/>
      <c r="X471" s="113"/>
      <c r="Y471" s="113"/>
      <c r="Z471" s="113"/>
    </row>
    <row r="472" ht="15.75" customHeight="1">
      <c r="A472" s="130"/>
      <c r="B472" s="129"/>
      <c r="C472" s="119"/>
      <c r="D472" s="120"/>
      <c r="E472" s="121"/>
      <c r="F472" s="122">
        <v>1.0</v>
      </c>
      <c r="G472" s="123" t="str">
        <f t="array" ref="G472">IFERROR(INDEX(Bang_gia!$E$2:$E$1209,MATCH(D472&amp;" | "&amp;E472,Bang_gia!$A$2:$A$1209,0)),"")</f>
        <v/>
      </c>
      <c r="H472" s="123" t="str">
        <f t="shared" si="1"/>
        <v/>
      </c>
      <c r="I472" s="124" t="str">
        <f t="shared" si="2"/>
        <v/>
      </c>
      <c r="J472" s="124" t="str">
        <f t="shared" si="3"/>
        <v/>
      </c>
      <c r="K472" s="113"/>
      <c r="L472" s="113"/>
      <c r="M472" s="113"/>
      <c r="N472" s="113"/>
      <c r="O472" s="113"/>
      <c r="P472" s="113"/>
      <c r="Q472" s="113"/>
      <c r="R472" s="113"/>
      <c r="S472" s="113"/>
      <c r="T472" s="113"/>
      <c r="U472" s="113"/>
      <c r="V472" s="113"/>
      <c r="W472" s="113"/>
      <c r="X472" s="113"/>
      <c r="Y472" s="113"/>
      <c r="Z472" s="113"/>
    </row>
    <row r="473" ht="15.75" customHeight="1">
      <c r="A473" s="130"/>
      <c r="B473" s="129"/>
      <c r="C473" s="119"/>
      <c r="D473" s="120"/>
      <c r="E473" s="121"/>
      <c r="F473" s="122">
        <v>1.0</v>
      </c>
      <c r="G473" s="123" t="str">
        <f t="array" ref="G473">IFERROR(INDEX(Bang_gia!$E$2:$E$1209,MATCH(D473&amp;" | "&amp;E473,Bang_gia!$A$2:$A$1209,0)),"")</f>
        <v/>
      </c>
      <c r="H473" s="123" t="str">
        <f t="shared" si="1"/>
        <v/>
      </c>
      <c r="I473" s="124" t="str">
        <f t="shared" si="2"/>
        <v/>
      </c>
      <c r="J473" s="124" t="str">
        <f t="shared" si="3"/>
        <v/>
      </c>
      <c r="K473" s="113"/>
      <c r="L473" s="113"/>
      <c r="M473" s="113"/>
      <c r="N473" s="113"/>
      <c r="O473" s="113"/>
      <c r="P473" s="113"/>
      <c r="Q473" s="113"/>
      <c r="R473" s="113"/>
      <c r="S473" s="113"/>
      <c r="T473" s="113"/>
      <c r="U473" s="113"/>
      <c r="V473" s="113"/>
      <c r="W473" s="113"/>
      <c r="X473" s="113"/>
      <c r="Y473" s="113"/>
      <c r="Z473" s="113"/>
    </row>
    <row r="474" ht="15.75" customHeight="1">
      <c r="A474" s="130"/>
      <c r="B474" s="129"/>
      <c r="C474" s="119"/>
      <c r="D474" s="120"/>
      <c r="E474" s="121"/>
      <c r="F474" s="122">
        <v>1.0</v>
      </c>
      <c r="G474" s="123" t="str">
        <f t="array" ref="G474">IFERROR(INDEX(Bang_gia!$E$2:$E$1209,MATCH(D474&amp;" | "&amp;E474,Bang_gia!$A$2:$A$1209,0)),"")</f>
        <v/>
      </c>
      <c r="H474" s="123" t="str">
        <f t="shared" si="1"/>
        <v/>
      </c>
      <c r="I474" s="124" t="str">
        <f t="shared" si="2"/>
        <v/>
      </c>
      <c r="J474" s="124" t="str">
        <f t="shared" si="3"/>
        <v/>
      </c>
      <c r="K474" s="113"/>
      <c r="L474" s="113"/>
      <c r="M474" s="113"/>
      <c r="N474" s="113"/>
      <c r="O474" s="113"/>
      <c r="P474" s="113"/>
      <c r="Q474" s="113"/>
      <c r="R474" s="113"/>
      <c r="S474" s="113"/>
      <c r="T474" s="113"/>
      <c r="U474" s="113"/>
      <c r="V474" s="113"/>
      <c r="W474" s="113"/>
      <c r="X474" s="113"/>
      <c r="Y474" s="113"/>
      <c r="Z474" s="113"/>
    </row>
    <row r="475" ht="15.75" customHeight="1">
      <c r="A475" s="130"/>
      <c r="B475" s="129"/>
      <c r="C475" s="119"/>
      <c r="D475" s="120"/>
      <c r="E475" s="121"/>
      <c r="F475" s="122">
        <v>1.0</v>
      </c>
      <c r="G475" s="123" t="str">
        <f t="array" ref="G475">IFERROR(INDEX(Bang_gia!$E$2:$E$1209,MATCH(D475&amp;" | "&amp;E475,Bang_gia!$A$2:$A$1209,0)),"")</f>
        <v/>
      </c>
      <c r="H475" s="123" t="str">
        <f t="shared" si="1"/>
        <v/>
      </c>
      <c r="I475" s="124" t="str">
        <f t="shared" si="2"/>
        <v/>
      </c>
      <c r="J475" s="124" t="str">
        <f t="shared" si="3"/>
        <v/>
      </c>
      <c r="K475" s="113"/>
      <c r="L475" s="113"/>
      <c r="M475" s="113"/>
      <c r="N475" s="113"/>
      <c r="O475" s="113"/>
      <c r="P475" s="113"/>
      <c r="Q475" s="113"/>
      <c r="R475" s="113"/>
      <c r="S475" s="113"/>
      <c r="T475" s="113"/>
      <c r="U475" s="113"/>
      <c r="V475" s="113"/>
      <c r="W475" s="113"/>
      <c r="X475" s="113"/>
      <c r="Y475" s="113"/>
      <c r="Z475" s="113"/>
    </row>
    <row r="476" ht="15.75" customHeight="1">
      <c r="A476" s="130"/>
      <c r="B476" s="129"/>
      <c r="C476" s="119"/>
      <c r="D476" s="120"/>
      <c r="E476" s="121"/>
      <c r="F476" s="122">
        <v>1.0</v>
      </c>
      <c r="G476" s="123" t="str">
        <f t="array" ref="G476">IFERROR(INDEX(Bang_gia!$E$2:$E$1209,MATCH(D476&amp;" | "&amp;E476,Bang_gia!$A$2:$A$1209,0)),"")</f>
        <v/>
      </c>
      <c r="H476" s="123" t="str">
        <f t="shared" si="1"/>
        <v/>
      </c>
      <c r="I476" s="124" t="str">
        <f t="shared" si="2"/>
        <v/>
      </c>
      <c r="J476" s="124" t="str">
        <f t="shared" si="3"/>
        <v/>
      </c>
      <c r="K476" s="113"/>
      <c r="L476" s="113"/>
      <c r="M476" s="113"/>
      <c r="N476" s="113"/>
      <c r="O476" s="113"/>
      <c r="P476" s="113"/>
      <c r="Q476" s="113"/>
      <c r="R476" s="113"/>
      <c r="S476" s="113"/>
      <c r="T476" s="113"/>
      <c r="U476" s="113"/>
      <c r="V476" s="113"/>
      <c r="W476" s="113"/>
      <c r="X476" s="113"/>
      <c r="Y476" s="113"/>
      <c r="Z476" s="113"/>
    </row>
    <row r="477" ht="15.75" customHeight="1">
      <c r="A477" s="130"/>
      <c r="B477" s="129"/>
      <c r="C477" s="119"/>
      <c r="D477" s="120"/>
      <c r="E477" s="121"/>
      <c r="F477" s="122">
        <v>1.0</v>
      </c>
      <c r="G477" s="123" t="str">
        <f t="array" ref="G477">IFERROR(INDEX(Bang_gia!$E$2:$E$1209,MATCH(D477&amp;" | "&amp;E477,Bang_gia!$A$2:$A$1209,0)),"")</f>
        <v/>
      </c>
      <c r="H477" s="123" t="str">
        <f t="shared" si="1"/>
        <v/>
      </c>
      <c r="I477" s="124" t="str">
        <f t="shared" si="2"/>
        <v/>
      </c>
      <c r="J477" s="124" t="str">
        <f t="shared" si="3"/>
        <v/>
      </c>
      <c r="K477" s="113"/>
      <c r="L477" s="113"/>
      <c r="M477" s="113"/>
      <c r="N477" s="113"/>
      <c r="O477" s="113"/>
      <c r="P477" s="113"/>
      <c r="Q477" s="113"/>
      <c r="R477" s="113"/>
      <c r="S477" s="113"/>
      <c r="T477" s="113"/>
      <c r="U477" s="113"/>
      <c r="V477" s="113"/>
      <c r="W477" s="113"/>
      <c r="X477" s="113"/>
      <c r="Y477" s="113"/>
      <c r="Z477" s="113"/>
    </row>
    <row r="478" ht="15.75" customHeight="1">
      <c r="A478" s="130"/>
      <c r="B478" s="129"/>
      <c r="C478" s="119"/>
      <c r="D478" s="120"/>
      <c r="E478" s="121"/>
      <c r="F478" s="122">
        <v>1.0</v>
      </c>
      <c r="G478" s="123" t="str">
        <f t="array" ref="G478">IFERROR(INDEX(Bang_gia!$E$2:$E$1209,MATCH(D478&amp;" | "&amp;E478,Bang_gia!$A$2:$A$1209,0)),"")</f>
        <v/>
      </c>
      <c r="H478" s="123" t="str">
        <f t="shared" si="1"/>
        <v/>
      </c>
      <c r="I478" s="124" t="str">
        <f t="shared" si="2"/>
        <v/>
      </c>
      <c r="J478" s="124" t="str">
        <f t="shared" si="3"/>
        <v/>
      </c>
      <c r="K478" s="113"/>
      <c r="L478" s="113"/>
      <c r="M478" s="113"/>
      <c r="N478" s="113"/>
      <c r="O478" s="113"/>
      <c r="P478" s="113"/>
      <c r="Q478" s="113"/>
      <c r="R478" s="113"/>
      <c r="S478" s="113"/>
      <c r="T478" s="113"/>
      <c r="U478" s="113"/>
      <c r="V478" s="113"/>
      <c r="W478" s="113"/>
      <c r="X478" s="113"/>
      <c r="Y478" s="113"/>
      <c r="Z478" s="113"/>
    </row>
    <row r="479" ht="15.75" customHeight="1">
      <c r="A479" s="130"/>
      <c r="B479" s="129"/>
      <c r="C479" s="119"/>
      <c r="D479" s="120"/>
      <c r="E479" s="121"/>
      <c r="F479" s="122">
        <v>1.0</v>
      </c>
      <c r="G479" s="123" t="str">
        <f t="array" ref="G479">IFERROR(INDEX(Bang_gia!$E$2:$E$1209,MATCH(D479&amp;" | "&amp;E479,Bang_gia!$A$2:$A$1209,0)),"")</f>
        <v/>
      </c>
      <c r="H479" s="123" t="str">
        <f t="shared" si="1"/>
        <v/>
      </c>
      <c r="I479" s="124" t="str">
        <f t="shared" si="2"/>
        <v/>
      </c>
      <c r="J479" s="124" t="str">
        <f t="shared" si="3"/>
        <v/>
      </c>
      <c r="K479" s="113"/>
      <c r="L479" s="113"/>
      <c r="M479" s="113"/>
      <c r="N479" s="113"/>
      <c r="O479" s="113"/>
      <c r="P479" s="113"/>
      <c r="Q479" s="113"/>
      <c r="R479" s="113"/>
      <c r="S479" s="113"/>
      <c r="T479" s="113"/>
      <c r="U479" s="113"/>
      <c r="V479" s="113"/>
      <c r="W479" s="113"/>
      <c r="X479" s="113"/>
      <c r="Y479" s="113"/>
      <c r="Z479" s="113"/>
    </row>
    <row r="480" ht="15.75" customHeight="1">
      <c r="A480" s="130"/>
      <c r="B480" s="129"/>
      <c r="C480" s="119"/>
      <c r="D480" s="120"/>
      <c r="E480" s="121"/>
      <c r="F480" s="122">
        <v>1.0</v>
      </c>
      <c r="G480" s="123" t="str">
        <f t="array" ref="G480">IFERROR(INDEX(Bang_gia!$E$2:$E$1209,MATCH(D480&amp;" | "&amp;E480,Bang_gia!$A$2:$A$1209,0)),"")</f>
        <v/>
      </c>
      <c r="H480" s="123" t="str">
        <f t="shared" si="1"/>
        <v/>
      </c>
      <c r="I480" s="124" t="str">
        <f t="shared" si="2"/>
        <v/>
      </c>
      <c r="J480" s="124" t="str">
        <f t="shared" si="3"/>
        <v/>
      </c>
      <c r="K480" s="113"/>
      <c r="L480" s="113"/>
      <c r="M480" s="113"/>
      <c r="N480" s="113"/>
      <c r="O480" s="113"/>
      <c r="P480" s="113"/>
      <c r="Q480" s="113"/>
      <c r="R480" s="113"/>
      <c r="S480" s="113"/>
      <c r="T480" s="113"/>
      <c r="U480" s="113"/>
      <c r="V480" s="113"/>
      <c r="W480" s="113"/>
      <c r="X480" s="113"/>
      <c r="Y480" s="113"/>
      <c r="Z480" s="113"/>
    </row>
    <row r="481" ht="15.75" customHeight="1">
      <c r="A481" s="130"/>
      <c r="B481" s="129"/>
      <c r="C481" s="119"/>
      <c r="D481" s="120"/>
      <c r="E481" s="121"/>
      <c r="F481" s="122">
        <v>1.0</v>
      </c>
      <c r="G481" s="123" t="str">
        <f t="array" ref="G481">IFERROR(INDEX(Bang_gia!$E$2:$E$1209,MATCH(D481&amp;" | "&amp;E481,Bang_gia!$A$2:$A$1209,0)),"")</f>
        <v/>
      </c>
      <c r="H481" s="123" t="str">
        <f t="shared" si="1"/>
        <v/>
      </c>
      <c r="I481" s="124" t="str">
        <f t="shared" si="2"/>
        <v/>
      </c>
      <c r="J481" s="124" t="str">
        <f t="shared" si="3"/>
        <v/>
      </c>
      <c r="K481" s="113"/>
      <c r="L481" s="113"/>
      <c r="M481" s="113"/>
      <c r="N481" s="113"/>
      <c r="O481" s="113"/>
      <c r="P481" s="113"/>
      <c r="Q481" s="113"/>
      <c r="R481" s="113"/>
      <c r="S481" s="113"/>
      <c r="T481" s="113"/>
      <c r="U481" s="113"/>
      <c r="V481" s="113"/>
      <c r="W481" s="113"/>
      <c r="X481" s="113"/>
      <c r="Y481" s="113"/>
      <c r="Z481" s="113"/>
    </row>
    <row r="482" ht="15.75" customHeight="1">
      <c r="A482" s="130"/>
      <c r="B482" s="129"/>
      <c r="C482" s="119"/>
      <c r="D482" s="120"/>
      <c r="E482" s="121"/>
      <c r="F482" s="122">
        <v>1.0</v>
      </c>
      <c r="G482" s="123" t="str">
        <f t="array" ref="G482">IFERROR(INDEX(Bang_gia!$E$2:$E$1209,MATCH(D482&amp;" | "&amp;E482,Bang_gia!$A$2:$A$1209,0)),"")</f>
        <v/>
      </c>
      <c r="H482" s="123" t="str">
        <f t="shared" si="1"/>
        <v/>
      </c>
      <c r="I482" s="124" t="str">
        <f t="shared" si="2"/>
        <v/>
      </c>
      <c r="J482" s="124" t="str">
        <f t="shared" si="3"/>
        <v/>
      </c>
      <c r="K482" s="113"/>
      <c r="L482" s="113"/>
      <c r="M482" s="113"/>
      <c r="N482" s="113"/>
      <c r="O482" s="113"/>
      <c r="P482" s="113"/>
      <c r="Q482" s="113"/>
      <c r="R482" s="113"/>
      <c r="S482" s="113"/>
      <c r="T482" s="113"/>
      <c r="U482" s="113"/>
      <c r="V482" s="113"/>
      <c r="W482" s="113"/>
      <c r="X482" s="113"/>
      <c r="Y482" s="113"/>
      <c r="Z482" s="113"/>
    </row>
    <row r="483" ht="15.75" customHeight="1">
      <c r="A483" s="130"/>
      <c r="B483" s="129"/>
      <c r="C483" s="119"/>
      <c r="D483" s="120"/>
      <c r="E483" s="121"/>
      <c r="F483" s="122">
        <v>1.0</v>
      </c>
      <c r="G483" s="123" t="str">
        <f t="array" ref="G483">IFERROR(INDEX(Bang_gia!$E$2:$E$1209,MATCH(D483&amp;" | "&amp;E483,Bang_gia!$A$2:$A$1209,0)),"")</f>
        <v/>
      </c>
      <c r="H483" s="123" t="str">
        <f t="shared" si="1"/>
        <v/>
      </c>
      <c r="I483" s="124" t="str">
        <f t="shared" si="2"/>
        <v/>
      </c>
      <c r="J483" s="124" t="str">
        <f t="shared" si="3"/>
        <v/>
      </c>
      <c r="K483" s="113"/>
      <c r="L483" s="113"/>
      <c r="M483" s="113"/>
      <c r="N483" s="113"/>
      <c r="O483" s="113"/>
      <c r="P483" s="113"/>
      <c r="Q483" s="113"/>
      <c r="R483" s="113"/>
      <c r="S483" s="113"/>
      <c r="T483" s="113"/>
      <c r="U483" s="113"/>
      <c r="V483" s="113"/>
      <c r="W483" s="113"/>
      <c r="X483" s="113"/>
      <c r="Y483" s="113"/>
      <c r="Z483" s="113"/>
    </row>
    <row r="484" ht="15.75" customHeight="1">
      <c r="A484" s="130"/>
      <c r="B484" s="129"/>
      <c r="C484" s="119"/>
      <c r="D484" s="120"/>
      <c r="E484" s="121"/>
      <c r="F484" s="122">
        <v>1.0</v>
      </c>
      <c r="G484" s="123" t="str">
        <f t="array" ref="G484">IFERROR(INDEX(Bang_gia!$E$2:$E$1209,MATCH(D484&amp;" | "&amp;E484,Bang_gia!$A$2:$A$1209,0)),"")</f>
        <v/>
      </c>
      <c r="H484" s="123" t="str">
        <f t="shared" si="1"/>
        <v/>
      </c>
      <c r="I484" s="124" t="str">
        <f t="shared" si="2"/>
        <v/>
      </c>
      <c r="J484" s="124" t="str">
        <f t="shared" si="3"/>
        <v/>
      </c>
      <c r="K484" s="113"/>
      <c r="L484" s="113"/>
      <c r="M484" s="113"/>
      <c r="N484" s="113"/>
      <c r="O484" s="113"/>
      <c r="P484" s="113"/>
      <c r="Q484" s="113"/>
      <c r="R484" s="113"/>
      <c r="S484" s="113"/>
      <c r="T484" s="113"/>
      <c r="U484" s="113"/>
      <c r="V484" s="113"/>
      <c r="W484" s="113"/>
      <c r="X484" s="113"/>
      <c r="Y484" s="113"/>
      <c r="Z484" s="113"/>
    </row>
    <row r="485" ht="15.75" customHeight="1">
      <c r="A485" s="130"/>
      <c r="B485" s="129"/>
      <c r="C485" s="119"/>
      <c r="D485" s="120"/>
      <c r="E485" s="121"/>
      <c r="F485" s="122">
        <v>1.0</v>
      </c>
      <c r="G485" s="123" t="str">
        <f t="array" ref="G485">IFERROR(INDEX(Bang_gia!$E$2:$E$1209,MATCH(D485&amp;" | "&amp;E485,Bang_gia!$A$2:$A$1209,0)),"")</f>
        <v/>
      </c>
      <c r="H485" s="123" t="str">
        <f t="shared" si="1"/>
        <v/>
      </c>
      <c r="I485" s="124" t="str">
        <f t="shared" si="2"/>
        <v/>
      </c>
      <c r="J485" s="124" t="str">
        <f t="shared" si="3"/>
        <v/>
      </c>
      <c r="K485" s="113"/>
      <c r="L485" s="113"/>
      <c r="M485" s="113"/>
      <c r="N485" s="113"/>
      <c r="O485" s="113"/>
      <c r="P485" s="113"/>
      <c r="Q485" s="113"/>
      <c r="R485" s="113"/>
      <c r="S485" s="113"/>
      <c r="T485" s="113"/>
      <c r="U485" s="113"/>
      <c r="V485" s="113"/>
      <c r="W485" s="113"/>
      <c r="X485" s="113"/>
      <c r="Y485" s="113"/>
      <c r="Z485" s="113"/>
    </row>
    <row r="486" ht="15.75" customHeight="1">
      <c r="A486" s="130"/>
      <c r="B486" s="129"/>
      <c r="C486" s="119"/>
      <c r="D486" s="120"/>
      <c r="E486" s="121"/>
      <c r="F486" s="122">
        <v>1.0</v>
      </c>
      <c r="G486" s="123" t="str">
        <f t="array" ref="G486">IFERROR(INDEX(Bang_gia!$E$2:$E$1209,MATCH(D486&amp;" | "&amp;E486,Bang_gia!$A$2:$A$1209,0)),"")</f>
        <v/>
      </c>
      <c r="H486" s="123" t="str">
        <f t="shared" si="1"/>
        <v/>
      </c>
      <c r="I486" s="124" t="str">
        <f t="shared" si="2"/>
        <v/>
      </c>
      <c r="J486" s="124" t="str">
        <f t="shared" si="3"/>
        <v/>
      </c>
      <c r="K486" s="113"/>
      <c r="L486" s="113"/>
      <c r="M486" s="113"/>
      <c r="N486" s="113"/>
      <c r="O486" s="113"/>
      <c r="P486" s="113"/>
      <c r="Q486" s="113"/>
      <c r="R486" s="113"/>
      <c r="S486" s="113"/>
      <c r="T486" s="113"/>
      <c r="U486" s="113"/>
      <c r="V486" s="113"/>
      <c r="W486" s="113"/>
      <c r="X486" s="113"/>
      <c r="Y486" s="113"/>
      <c r="Z486" s="113"/>
    </row>
    <row r="487" ht="15.75" customHeight="1">
      <c r="A487" s="130"/>
      <c r="B487" s="129"/>
      <c r="C487" s="119"/>
      <c r="D487" s="120"/>
      <c r="E487" s="121"/>
      <c r="F487" s="122">
        <v>1.0</v>
      </c>
      <c r="G487" s="123" t="str">
        <f t="array" ref="G487">IFERROR(INDEX(Bang_gia!$E$2:$E$1209,MATCH(D487&amp;" | "&amp;E487,Bang_gia!$A$2:$A$1209,0)),"")</f>
        <v/>
      </c>
      <c r="H487" s="123" t="str">
        <f t="shared" si="1"/>
        <v/>
      </c>
      <c r="I487" s="124" t="str">
        <f t="shared" si="2"/>
        <v/>
      </c>
      <c r="J487" s="124" t="str">
        <f t="shared" si="3"/>
        <v/>
      </c>
      <c r="K487" s="113"/>
      <c r="L487" s="113"/>
      <c r="M487" s="113"/>
      <c r="N487" s="113"/>
      <c r="O487" s="113"/>
      <c r="P487" s="113"/>
      <c r="Q487" s="113"/>
      <c r="R487" s="113"/>
      <c r="S487" s="113"/>
      <c r="T487" s="113"/>
      <c r="U487" s="113"/>
      <c r="V487" s="113"/>
      <c r="W487" s="113"/>
      <c r="X487" s="113"/>
      <c r="Y487" s="113"/>
      <c r="Z487" s="113"/>
    </row>
    <row r="488" ht="15.75" customHeight="1">
      <c r="A488" s="130"/>
      <c r="B488" s="129"/>
      <c r="C488" s="119"/>
      <c r="D488" s="120"/>
      <c r="E488" s="121"/>
      <c r="F488" s="122">
        <v>1.0</v>
      </c>
      <c r="G488" s="123" t="str">
        <f t="array" ref="G488">IFERROR(INDEX(Bang_gia!$E$2:$E$1209,MATCH(D488&amp;" | "&amp;E488,Bang_gia!$A$2:$A$1209,0)),"")</f>
        <v/>
      </c>
      <c r="H488" s="123" t="str">
        <f t="shared" si="1"/>
        <v/>
      </c>
      <c r="I488" s="124" t="str">
        <f t="shared" si="2"/>
        <v/>
      </c>
      <c r="J488" s="124" t="str">
        <f t="shared" si="3"/>
        <v/>
      </c>
      <c r="K488" s="113"/>
      <c r="L488" s="113"/>
      <c r="M488" s="113"/>
      <c r="N488" s="113"/>
      <c r="O488" s="113"/>
      <c r="P488" s="113"/>
      <c r="Q488" s="113"/>
      <c r="R488" s="113"/>
      <c r="S488" s="113"/>
      <c r="T488" s="113"/>
      <c r="U488" s="113"/>
      <c r="V488" s="113"/>
      <c r="W488" s="113"/>
      <c r="X488" s="113"/>
      <c r="Y488" s="113"/>
      <c r="Z488" s="113"/>
    </row>
    <row r="489" ht="15.75" customHeight="1">
      <c r="A489" s="130"/>
      <c r="B489" s="129"/>
      <c r="C489" s="119"/>
      <c r="D489" s="120"/>
      <c r="E489" s="121"/>
      <c r="F489" s="122">
        <v>1.0</v>
      </c>
      <c r="G489" s="123" t="str">
        <f t="array" ref="G489">IFERROR(INDEX(Bang_gia!$E$2:$E$1209,MATCH(D489&amp;" | "&amp;E489,Bang_gia!$A$2:$A$1209,0)),"")</f>
        <v/>
      </c>
      <c r="H489" s="123" t="str">
        <f t="shared" si="1"/>
        <v/>
      </c>
      <c r="I489" s="124" t="str">
        <f t="shared" si="2"/>
        <v/>
      </c>
      <c r="J489" s="124" t="str">
        <f t="shared" si="3"/>
        <v/>
      </c>
      <c r="K489" s="113"/>
      <c r="L489" s="113"/>
      <c r="M489" s="113"/>
      <c r="N489" s="113"/>
      <c r="O489" s="113"/>
      <c r="P489" s="113"/>
      <c r="Q489" s="113"/>
      <c r="R489" s="113"/>
      <c r="S489" s="113"/>
      <c r="T489" s="113"/>
      <c r="U489" s="113"/>
      <c r="V489" s="113"/>
      <c r="W489" s="113"/>
      <c r="X489" s="113"/>
      <c r="Y489" s="113"/>
      <c r="Z489" s="113"/>
    </row>
    <row r="490" ht="15.75" customHeight="1">
      <c r="A490" s="130"/>
      <c r="B490" s="129"/>
      <c r="C490" s="119"/>
      <c r="D490" s="120"/>
      <c r="E490" s="121"/>
      <c r="F490" s="122">
        <v>1.0</v>
      </c>
      <c r="G490" s="123" t="str">
        <f t="array" ref="G490">IFERROR(INDEX(Bang_gia!$E$2:$E$1209,MATCH(D490&amp;" | "&amp;E490,Bang_gia!$A$2:$A$1209,0)),"")</f>
        <v/>
      </c>
      <c r="H490" s="123" t="str">
        <f t="shared" si="1"/>
        <v/>
      </c>
      <c r="I490" s="124" t="str">
        <f t="shared" si="2"/>
        <v/>
      </c>
      <c r="J490" s="124" t="str">
        <f t="shared" si="3"/>
        <v/>
      </c>
      <c r="K490" s="113"/>
      <c r="L490" s="113"/>
      <c r="M490" s="113"/>
      <c r="N490" s="113"/>
      <c r="O490" s="113"/>
      <c r="P490" s="113"/>
      <c r="Q490" s="113"/>
      <c r="R490" s="113"/>
      <c r="S490" s="113"/>
      <c r="T490" s="113"/>
      <c r="U490" s="113"/>
      <c r="V490" s="113"/>
      <c r="W490" s="113"/>
      <c r="X490" s="113"/>
      <c r="Y490" s="113"/>
      <c r="Z490" s="113"/>
    </row>
    <row r="491" ht="15.75" customHeight="1">
      <c r="A491" s="130"/>
      <c r="B491" s="129"/>
      <c r="C491" s="119"/>
      <c r="D491" s="120"/>
      <c r="E491" s="121"/>
      <c r="F491" s="122">
        <v>1.0</v>
      </c>
      <c r="G491" s="123" t="str">
        <f t="array" ref="G491">IFERROR(INDEX(Bang_gia!$E$2:$E$1209,MATCH(D491&amp;" | "&amp;E491,Bang_gia!$A$2:$A$1209,0)),"")</f>
        <v/>
      </c>
      <c r="H491" s="123" t="str">
        <f t="shared" si="1"/>
        <v/>
      </c>
      <c r="I491" s="124" t="str">
        <f t="shared" si="2"/>
        <v/>
      </c>
      <c r="J491" s="124" t="str">
        <f t="shared" si="3"/>
        <v/>
      </c>
      <c r="K491" s="113"/>
      <c r="L491" s="113"/>
      <c r="M491" s="113"/>
      <c r="N491" s="113"/>
      <c r="O491" s="113"/>
      <c r="P491" s="113"/>
      <c r="Q491" s="113"/>
      <c r="R491" s="113"/>
      <c r="S491" s="113"/>
      <c r="T491" s="113"/>
      <c r="U491" s="113"/>
      <c r="V491" s="113"/>
      <c r="W491" s="113"/>
      <c r="X491" s="113"/>
      <c r="Y491" s="113"/>
      <c r="Z491" s="113"/>
    </row>
    <row r="492" ht="15.75" customHeight="1">
      <c r="A492" s="130"/>
      <c r="B492" s="129"/>
      <c r="C492" s="119"/>
      <c r="D492" s="120"/>
      <c r="E492" s="121"/>
      <c r="F492" s="122">
        <v>1.0</v>
      </c>
      <c r="G492" s="123" t="str">
        <f t="array" ref="G492">IFERROR(INDEX(Bang_gia!$E$2:$E$1209,MATCH(D492&amp;" | "&amp;E492,Bang_gia!$A$2:$A$1209,0)),"")</f>
        <v/>
      </c>
      <c r="H492" s="123" t="str">
        <f t="shared" si="1"/>
        <v/>
      </c>
      <c r="I492" s="124" t="str">
        <f t="shared" si="2"/>
        <v/>
      </c>
      <c r="J492" s="124" t="str">
        <f t="shared" si="3"/>
        <v/>
      </c>
      <c r="K492" s="113"/>
      <c r="L492" s="113"/>
      <c r="M492" s="113"/>
      <c r="N492" s="113"/>
      <c r="O492" s="113"/>
      <c r="P492" s="113"/>
      <c r="Q492" s="113"/>
      <c r="R492" s="113"/>
      <c r="S492" s="113"/>
      <c r="T492" s="113"/>
      <c r="U492" s="113"/>
      <c r="V492" s="113"/>
      <c r="W492" s="113"/>
      <c r="X492" s="113"/>
      <c r="Y492" s="113"/>
      <c r="Z492" s="113"/>
    </row>
    <row r="493" ht="15.75" customHeight="1">
      <c r="A493" s="130"/>
      <c r="B493" s="129"/>
      <c r="C493" s="119"/>
      <c r="D493" s="120"/>
      <c r="E493" s="121"/>
      <c r="F493" s="122">
        <v>1.0</v>
      </c>
      <c r="G493" s="123" t="str">
        <f t="array" ref="G493">IFERROR(INDEX(Bang_gia!$E$2:$E$1209,MATCH(D493&amp;" | "&amp;E493,Bang_gia!$A$2:$A$1209,0)),"")</f>
        <v/>
      </c>
      <c r="H493" s="123" t="str">
        <f t="shared" si="1"/>
        <v/>
      </c>
      <c r="I493" s="124" t="str">
        <f t="shared" si="2"/>
        <v/>
      </c>
      <c r="J493" s="124" t="str">
        <f t="shared" si="3"/>
        <v/>
      </c>
      <c r="K493" s="113"/>
      <c r="L493" s="113"/>
      <c r="M493" s="113"/>
      <c r="N493" s="113"/>
      <c r="O493" s="113"/>
      <c r="P493" s="113"/>
      <c r="Q493" s="113"/>
      <c r="R493" s="113"/>
      <c r="S493" s="113"/>
      <c r="T493" s="113"/>
      <c r="U493" s="113"/>
      <c r="V493" s="113"/>
      <c r="W493" s="113"/>
      <c r="X493" s="113"/>
      <c r="Y493" s="113"/>
      <c r="Z493" s="113"/>
    </row>
    <row r="494" ht="15.75" customHeight="1">
      <c r="A494" s="130"/>
      <c r="B494" s="129"/>
      <c r="C494" s="119"/>
      <c r="D494" s="120"/>
      <c r="E494" s="121"/>
      <c r="F494" s="122">
        <v>1.0</v>
      </c>
      <c r="G494" s="123" t="str">
        <f t="array" ref="G494">IFERROR(INDEX(Bang_gia!$E$2:$E$1209,MATCH(D494&amp;" | "&amp;E494,Bang_gia!$A$2:$A$1209,0)),"")</f>
        <v/>
      </c>
      <c r="H494" s="123" t="str">
        <f t="shared" si="1"/>
        <v/>
      </c>
      <c r="I494" s="124" t="str">
        <f t="shared" si="2"/>
        <v/>
      </c>
      <c r="J494" s="124" t="str">
        <f t="shared" si="3"/>
        <v/>
      </c>
      <c r="K494" s="113"/>
      <c r="L494" s="113"/>
      <c r="M494" s="113"/>
      <c r="N494" s="113"/>
      <c r="O494" s="113"/>
      <c r="P494" s="113"/>
      <c r="Q494" s="113"/>
      <c r="R494" s="113"/>
      <c r="S494" s="113"/>
      <c r="T494" s="113"/>
      <c r="U494" s="113"/>
      <c r="V494" s="113"/>
      <c r="W494" s="113"/>
      <c r="X494" s="113"/>
      <c r="Y494" s="113"/>
      <c r="Z494" s="113"/>
    </row>
    <row r="495" ht="15.75" customHeight="1">
      <c r="A495" s="130"/>
      <c r="B495" s="129"/>
      <c r="C495" s="119"/>
      <c r="D495" s="120"/>
      <c r="E495" s="121"/>
      <c r="F495" s="122">
        <v>1.0</v>
      </c>
      <c r="G495" s="123" t="str">
        <f t="array" ref="G495">IFERROR(INDEX(Bang_gia!$E$2:$E$1209,MATCH(D495&amp;" | "&amp;E495,Bang_gia!$A$2:$A$1209,0)),"")</f>
        <v/>
      </c>
      <c r="H495" s="123" t="str">
        <f t="shared" si="1"/>
        <v/>
      </c>
      <c r="I495" s="124" t="str">
        <f t="shared" si="2"/>
        <v/>
      </c>
      <c r="J495" s="124" t="str">
        <f t="shared" si="3"/>
        <v/>
      </c>
      <c r="K495" s="113"/>
      <c r="L495" s="113"/>
      <c r="M495" s="113"/>
      <c r="N495" s="113"/>
      <c r="O495" s="113"/>
      <c r="P495" s="113"/>
      <c r="Q495" s="113"/>
      <c r="R495" s="113"/>
      <c r="S495" s="113"/>
      <c r="T495" s="113"/>
      <c r="U495" s="113"/>
      <c r="V495" s="113"/>
      <c r="W495" s="113"/>
      <c r="X495" s="113"/>
      <c r="Y495" s="113"/>
      <c r="Z495" s="113"/>
    </row>
    <row r="496" ht="15.75" customHeight="1">
      <c r="A496" s="130"/>
      <c r="B496" s="129"/>
      <c r="C496" s="119"/>
      <c r="D496" s="120"/>
      <c r="E496" s="121"/>
      <c r="F496" s="122">
        <v>1.0</v>
      </c>
      <c r="G496" s="123" t="str">
        <f t="array" ref="G496">IFERROR(INDEX(Bang_gia!$E$2:$E$1209,MATCH(D496&amp;" | "&amp;E496,Bang_gia!$A$2:$A$1209,0)),"")</f>
        <v/>
      </c>
      <c r="H496" s="123" t="str">
        <f t="shared" si="1"/>
        <v/>
      </c>
      <c r="I496" s="124" t="str">
        <f t="shared" si="2"/>
        <v/>
      </c>
      <c r="J496" s="124" t="str">
        <f t="shared" si="3"/>
        <v/>
      </c>
      <c r="K496" s="113"/>
      <c r="L496" s="113"/>
      <c r="M496" s="113"/>
      <c r="N496" s="113"/>
      <c r="O496" s="113"/>
      <c r="P496" s="113"/>
      <c r="Q496" s="113"/>
      <c r="R496" s="113"/>
      <c r="S496" s="113"/>
      <c r="T496" s="113"/>
      <c r="U496" s="113"/>
      <c r="V496" s="113"/>
      <c r="W496" s="113"/>
      <c r="X496" s="113"/>
      <c r="Y496" s="113"/>
      <c r="Z496" s="113"/>
    </row>
    <row r="497" ht="15.75" customHeight="1">
      <c r="A497" s="130"/>
      <c r="B497" s="129"/>
      <c r="C497" s="119"/>
      <c r="D497" s="120"/>
      <c r="E497" s="121"/>
      <c r="F497" s="122">
        <v>1.0</v>
      </c>
      <c r="G497" s="123" t="str">
        <f t="array" ref="G497">IFERROR(INDEX(Bang_gia!$E$2:$E$1209,MATCH(D497&amp;" | "&amp;E497,Bang_gia!$A$2:$A$1209,0)),"")</f>
        <v/>
      </c>
      <c r="H497" s="123" t="str">
        <f t="shared" si="1"/>
        <v/>
      </c>
      <c r="I497" s="124" t="str">
        <f t="shared" si="2"/>
        <v/>
      </c>
      <c r="J497" s="124" t="str">
        <f t="shared" si="3"/>
        <v/>
      </c>
      <c r="K497" s="113"/>
      <c r="L497" s="113"/>
      <c r="M497" s="113"/>
      <c r="N497" s="113"/>
      <c r="O497" s="113"/>
      <c r="P497" s="113"/>
      <c r="Q497" s="113"/>
      <c r="R497" s="113"/>
      <c r="S497" s="113"/>
      <c r="T497" s="113"/>
      <c r="U497" s="113"/>
      <c r="V497" s="113"/>
      <c r="W497" s="113"/>
      <c r="X497" s="113"/>
      <c r="Y497" s="113"/>
      <c r="Z497" s="113"/>
    </row>
    <row r="498" ht="15.75" customHeight="1">
      <c r="A498" s="130"/>
      <c r="B498" s="129"/>
      <c r="C498" s="119"/>
      <c r="D498" s="120"/>
      <c r="E498" s="121"/>
      <c r="F498" s="122">
        <v>1.0</v>
      </c>
      <c r="G498" s="123" t="str">
        <f t="array" ref="G498">IFERROR(INDEX(Bang_gia!$E$2:$E$1209,MATCH(D498&amp;" | "&amp;E498,Bang_gia!$A$2:$A$1209,0)),"")</f>
        <v/>
      </c>
      <c r="H498" s="123" t="str">
        <f t="shared" si="1"/>
        <v/>
      </c>
      <c r="I498" s="124" t="str">
        <f t="shared" si="2"/>
        <v/>
      </c>
      <c r="J498" s="124" t="str">
        <f t="shared" si="3"/>
        <v/>
      </c>
      <c r="K498" s="113"/>
      <c r="L498" s="113"/>
      <c r="M498" s="113"/>
      <c r="N498" s="113"/>
      <c r="O498" s="113"/>
      <c r="P498" s="113"/>
      <c r="Q498" s="113"/>
      <c r="R498" s="113"/>
      <c r="S498" s="113"/>
      <c r="T498" s="113"/>
      <c r="U498" s="113"/>
      <c r="V498" s="113"/>
      <c r="W498" s="113"/>
      <c r="X498" s="113"/>
      <c r="Y498" s="113"/>
      <c r="Z498" s="113"/>
    </row>
    <row r="499" ht="15.75" customHeight="1">
      <c r="A499" s="130"/>
      <c r="B499" s="129"/>
      <c r="C499" s="119"/>
      <c r="D499" s="120"/>
      <c r="E499" s="121"/>
      <c r="F499" s="122">
        <v>1.0</v>
      </c>
      <c r="G499" s="123" t="str">
        <f t="array" ref="G499">IFERROR(INDEX(Bang_gia!$E$2:$E$1209,MATCH(D499&amp;" | "&amp;E499,Bang_gia!$A$2:$A$1209,0)),"")</f>
        <v/>
      </c>
      <c r="H499" s="123" t="str">
        <f t="shared" si="1"/>
        <v/>
      </c>
      <c r="I499" s="124" t="str">
        <f t="shared" si="2"/>
        <v/>
      </c>
      <c r="J499" s="124" t="str">
        <f t="shared" si="3"/>
        <v/>
      </c>
      <c r="K499" s="113"/>
      <c r="L499" s="113"/>
      <c r="M499" s="113"/>
      <c r="N499" s="113"/>
      <c r="O499" s="113"/>
      <c r="P499" s="113"/>
      <c r="Q499" s="113"/>
      <c r="R499" s="113"/>
      <c r="S499" s="113"/>
      <c r="T499" s="113"/>
      <c r="U499" s="113"/>
      <c r="V499" s="113"/>
      <c r="W499" s="113"/>
      <c r="X499" s="113"/>
      <c r="Y499" s="113"/>
      <c r="Z499" s="113"/>
    </row>
    <row r="500" ht="15.75" customHeight="1">
      <c r="A500" s="130"/>
      <c r="B500" s="129"/>
      <c r="C500" s="119"/>
      <c r="D500" s="120"/>
      <c r="E500" s="121"/>
      <c r="F500" s="122">
        <v>1.0</v>
      </c>
      <c r="G500" s="123" t="str">
        <f t="array" ref="G500">IFERROR(INDEX(Bang_gia!$E$2:$E$1209,MATCH(D500&amp;" | "&amp;E500,Bang_gia!$A$2:$A$1209,0)),"")</f>
        <v/>
      </c>
      <c r="H500" s="123" t="str">
        <f t="shared" si="1"/>
        <v/>
      </c>
      <c r="I500" s="124" t="str">
        <f t="shared" si="2"/>
        <v/>
      </c>
      <c r="J500" s="124" t="str">
        <f t="shared" si="3"/>
        <v/>
      </c>
      <c r="K500" s="113"/>
      <c r="L500" s="113"/>
      <c r="M500" s="113"/>
      <c r="N500" s="113"/>
      <c r="O500" s="113"/>
      <c r="P500" s="113"/>
      <c r="Q500" s="113"/>
      <c r="R500" s="113"/>
      <c r="S500" s="113"/>
      <c r="T500" s="113"/>
      <c r="U500" s="113"/>
      <c r="V500" s="113"/>
      <c r="W500" s="113"/>
      <c r="X500" s="113"/>
      <c r="Y500" s="113"/>
      <c r="Z500" s="113"/>
    </row>
    <row r="501" ht="15.75" customHeight="1">
      <c r="A501" s="130"/>
      <c r="B501" s="129"/>
      <c r="C501" s="119"/>
      <c r="D501" s="120"/>
      <c r="E501" s="121"/>
      <c r="F501" s="122">
        <v>1.0</v>
      </c>
      <c r="G501" s="123" t="str">
        <f t="array" ref="G501">IFERROR(INDEX(Bang_gia!$E$2:$E$1209,MATCH(D501&amp;" | "&amp;E501,Bang_gia!$A$2:$A$1209,0)),"")</f>
        <v/>
      </c>
      <c r="H501" s="123" t="str">
        <f t="shared" si="1"/>
        <v/>
      </c>
      <c r="I501" s="124" t="str">
        <f t="shared" si="2"/>
        <v/>
      </c>
      <c r="J501" s="124" t="str">
        <f t="shared" si="3"/>
        <v/>
      </c>
      <c r="K501" s="113"/>
      <c r="L501" s="113"/>
      <c r="M501" s="113"/>
      <c r="N501" s="113"/>
      <c r="O501" s="113"/>
      <c r="P501" s="113"/>
      <c r="Q501" s="113"/>
      <c r="R501" s="113"/>
      <c r="S501" s="113"/>
      <c r="T501" s="113"/>
      <c r="U501" s="113"/>
      <c r="V501" s="113"/>
      <c r="W501" s="113"/>
      <c r="X501" s="113"/>
      <c r="Y501" s="113"/>
      <c r="Z501" s="113"/>
    </row>
    <row r="502" ht="15.75" customHeight="1">
      <c r="A502" s="130"/>
      <c r="B502" s="129"/>
      <c r="C502" s="119"/>
      <c r="D502" s="120"/>
      <c r="E502" s="121"/>
      <c r="F502" s="122">
        <v>1.0</v>
      </c>
      <c r="G502" s="123" t="str">
        <f t="array" ref="G502">IFERROR(INDEX(Bang_gia!$E$2:$E$1209,MATCH(D502&amp;" | "&amp;E502,Bang_gia!$A$2:$A$1209,0)),"")</f>
        <v/>
      </c>
      <c r="H502" s="123" t="str">
        <f t="shared" si="1"/>
        <v/>
      </c>
      <c r="I502" s="124" t="str">
        <f t="shared" si="2"/>
        <v/>
      </c>
      <c r="J502" s="124" t="str">
        <f t="shared" si="3"/>
        <v/>
      </c>
      <c r="K502" s="113"/>
      <c r="L502" s="113"/>
      <c r="M502" s="113"/>
      <c r="N502" s="113"/>
      <c r="O502" s="113"/>
      <c r="P502" s="113"/>
      <c r="Q502" s="113"/>
      <c r="R502" s="113"/>
      <c r="S502" s="113"/>
      <c r="T502" s="113"/>
      <c r="U502" s="113"/>
      <c r="V502" s="113"/>
      <c r="W502" s="113"/>
      <c r="X502" s="113"/>
      <c r="Y502" s="113"/>
      <c r="Z502" s="113"/>
    </row>
    <row r="503" ht="15.75" customHeight="1">
      <c r="A503" s="130"/>
      <c r="B503" s="129"/>
      <c r="C503" s="119"/>
      <c r="D503" s="120"/>
      <c r="E503" s="121"/>
      <c r="F503" s="122">
        <v>1.0</v>
      </c>
      <c r="G503" s="123" t="str">
        <f t="array" ref="G503">IFERROR(INDEX(Bang_gia!$E$2:$E$1209,MATCH(D503&amp;" | "&amp;E503,Bang_gia!$A$2:$A$1209,0)),"")</f>
        <v/>
      </c>
      <c r="H503" s="123" t="str">
        <f t="shared" si="1"/>
        <v/>
      </c>
      <c r="I503" s="124" t="str">
        <f t="shared" si="2"/>
        <v/>
      </c>
      <c r="J503" s="124" t="str">
        <f t="shared" si="3"/>
        <v/>
      </c>
      <c r="K503" s="113"/>
      <c r="L503" s="113"/>
      <c r="M503" s="113"/>
      <c r="N503" s="113"/>
      <c r="O503" s="113"/>
      <c r="P503" s="113"/>
      <c r="Q503" s="113"/>
      <c r="R503" s="113"/>
      <c r="S503" s="113"/>
      <c r="T503" s="113"/>
      <c r="U503" s="113"/>
      <c r="V503" s="113"/>
      <c r="W503" s="113"/>
      <c r="X503" s="113"/>
      <c r="Y503" s="113"/>
      <c r="Z503" s="113"/>
    </row>
    <row r="504" ht="15.75" customHeight="1">
      <c r="A504" s="130"/>
      <c r="B504" s="129"/>
      <c r="C504" s="119"/>
      <c r="D504" s="120"/>
      <c r="E504" s="121"/>
      <c r="F504" s="122">
        <v>1.0</v>
      </c>
      <c r="G504" s="123" t="str">
        <f t="array" ref="G504">IFERROR(INDEX(Bang_gia!$E$2:$E$1209,MATCH(D504&amp;" | "&amp;E504,Bang_gia!$A$2:$A$1209,0)),"")</f>
        <v/>
      </c>
      <c r="H504" s="123" t="str">
        <f t="shared" si="1"/>
        <v/>
      </c>
      <c r="I504" s="124" t="str">
        <f t="shared" si="2"/>
        <v/>
      </c>
      <c r="J504" s="124" t="str">
        <f t="shared" si="3"/>
        <v/>
      </c>
      <c r="K504" s="113"/>
      <c r="L504" s="113"/>
      <c r="M504" s="113"/>
      <c r="N504" s="113"/>
      <c r="O504" s="113"/>
      <c r="P504" s="113"/>
      <c r="Q504" s="113"/>
      <c r="R504" s="113"/>
      <c r="S504" s="113"/>
      <c r="T504" s="113"/>
      <c r="U504" s="113"/>
      <c r="V504" s="113"/>
      <c r="W504" s="113"/>
      <c r="X504" s="113"/>
      <c r="Y504" s="113"/>
      <c r="Z504" s="113"/>
    </row>
    <row r="505" ht="15.75" customHeight="1">
      <c r="A505" s="130"/>
      <c r="B505" s="129"/>
      <c r="C505" s="119"/>
      <c r="D505" s="120"/>
      <c r="E505" s="121"/>
      <c r="F505" s="122">
        <v>1.0</v>
      </c>
      <c r="G505" s="123" t="str">
        <f t="array" ref="G505">IFERROR(INDEX(Bang_gia!$E$2:$E$1209,MATCH(D505&amp;" | "&amp;E505,Bang_gia!$A$2:$A$1209,0)),"")</f>
        <v/>
      </c>
      <c r="H505" s="123" t="str">
        <f t="shared" si="1"/>
        <v/>
      </c>
      <c r="I505" s="124" t="str">
        <f t="shared" si="2"/>
        <v/>
      </c>
      <c r="J505" s="124" t="str">
        <f t="shared" si="3"/>
        <v/>
      </c>
      <c r="K505" s="113"/>
      <c r="L505" s="113"/>
      <c r="M505" s="113"/>
      <c r="N505" s="113"/>
      <c r="O505" s="113"/>
      <c r="P505" s="113"/>
      <c r="Q505" s="113"/>
      <c r="R505" s="113"/>
      <c r="S505" s="113"/>
      <c r="T505" s="113"/>
      <c r="U505" s="113"/>
      <c r="V505" s="113"/>
      <c r="W505" s="113"/>
      <c r="X505" s="113"/>
      <c r="Y505" s="113"/>
      <c r="Z505" s="113"/>
    </row>
    <row r="506" ht="15.75" customHeight="1">
      <c r="A506" s="130"/>
      <c r="B506" s="129"/>
      <c r="C506" s="119"/>
      <c r="D506" s="120"/>
      <c r="E506" s="121"/>
      <c r="F506" s="122">
        <v>1.0</v>
      </c>
      <c r="G506" s="123" t="str">
        <f t="array" ref="G506">IFERROR(INDEX(Bang_gia!$E$2:$E$1209,MATCH(D506&amp;" | "&amp;E506,Bang_gia!$A$2:$A$1209,0)),"")</f>
        <v/>
      </c>
      <c r="H506" s="123" t="str">
        <f t="shared" si="1"/>
        <v/>
      </c>
      <c r="I506" s="124" t="str">
        <f t="shared" si="2"/>
        <v/>
      </c>
      <c r="J506" s="124" t="str">
        <f t="shared" si="3"/>
        <v/>
      </c>
      <c r="K506" s="113"/>
      <c r="L506" s="113"/>
      <c r="M506" s="113"/>
      <c r="N506" s="113"/>
      <c r="O506" s="113"/>
      <c r="P506" s="113"/>
      <c r="Q506" s="113"/>
      <c r="R506" s="113"/>
      <c r="S506" s="113"/>
      <c r="T506" s="113"/>
      <c r="U506" s="113"/>
      <c r="V506" s="113"/>
      <c r="W506" s="113"/>
      <c r="X506" s="113"/>
      <c r="Y506" s="113"/>
      <c r="Z506" s="113"/>
    </row>
    <row r="507" ht="15.75" customHeight="1">
      <c r="A507" s="130"/>
      <c r="B507" s="129"/>
      <c r="C507" s="119"/>
      <c r="D507" s="120"/>
      <c r="E507" s="121"/>
      <c r="F507" s="122">
        <v>1.0</v>
      </c>
      <c r="G507" s="123" t="str">
        <f t="array" ref="G507">IFERROR(INDEX(Bang_gia!$E$2:$E$1209,MATCH(D507&amp;" | "&amp;E507,Bang_gia!$A$2:$A$1209,0)),"")</f>
        <v/>
      </c>
      <c r="H507" s="123" t="str">
        <f t="shared" si="1"/>
        <v/>
      </c>
      <c r="I507" s="124" t="str">
        <f t="shared" si="2"/>
        <v/>
      </c>
      <c r="J507" s="124" t="str">
        <f t="shared" si="3"/>
        <v/>
      </c>
      <c r="K507" s="113"/>
      <c r="L507" s="113"/>
      <c r="M507" s="113"/>
      <c r="N507" s="113"/>
      <c r="O507" s="113"/>
      <c r="P507" s="113"/>
      <c r="Q507" s="113"/>
      <c r="R507" s="113"/>
      <c r="S507" s="113"/>
      <c r="T507" s="113"/>
      <c r="U507" s="113"/>
      <c r="V507" s="113"/>
      <c r="W507" s="113"/>
      <c r="X507" s="113"/>
      <c r="Y507" s="113"/>
      <c r="Z507" s="113"/>
    </row>
    <row r="508" ht="15.75" customHeight="1">
      <c r="A508" s="130"/>
      <c r="B508" s="129"/>
      <c r="C508" s="119"/>
      <c r="D508" s="120"/>
      <c r="E508" s="121"/>
      <c r="F508" s="122">
        <v>1.0</v>
      </c>
      <c r="G508" s="123" t="str">
        <f t="array" ref="G508">IFERROR(INDEX(Bang_gia!$E$2:$E$1209,MATCH(D508&amp;" | "&amp;E508,Bang_gia!$A$2:$A$1209,0)),"")</f>
        <v/>
      </c>
      <c r="H508" s="123" t="str">
        <f t="shared" si="1"/>
        <v/>
      </c>
      <c r="I508" s="124" t="str">
        <f t="shared" si="2"/>
        <v/>
      </c>
      <c r="J508" s="124" t="str">
        <f t="shared" si="3"/>
        <v/>
      </c>
      <c r="K508" s="113"/>
      <c r="L508" s="113"/>
      <c r="M508" s="113"/>
      <c r="N508" s="113"/>
      <c r="O508" s="113"/>
      <c r="P508" s="113"/>
      <c r="Q508" s="113"/>
      <c r="R508" s="113"/>
      <c r="S508" s="113"/>
      <c r="T508" s="113"/>
      <c r="U508" s="113"/>
      <c r="V508" s="113"/>
      <c r="W508" s="113"/>
      <c r="X508" s="113"/>
      <c r="Y508" s="113"/>
      <c r="Z508" s="113"/>
    </row>
    <row r="509" ht="15.75" customHeight="1">
      <c r="A509" s="130"/>
      <c r="B509" s="129"/>
      <c r="C509" s="119"/>
      <c r="D509" s="120"/>
      <c r="E509" s="121"/>
      <c r="F509" s="122">
        <v>1.0</v>
      </c>
      <c r="G509" s="123" t="str">
        <f t="array" ref="G509">IFERROR(INDEX(Bang_gia!$E$2:$E$1209,MATCH(D509&amp;" | "&amp;E509,Bang_gia!$A$2:$A$1209,0)),"")</f>
        <v/>
      </c>
      <c r="H509" s="123" t="str">
        <f t="shared" si="1"/>
        <v/>
      </c>
      <c r="I509" s="124" t="str">
        <f t="shared" si="2"/>
        <v/>
      </c>
      <c r="J509" s="124" t="str">
        <f t="shared" si="3"/>
        <v/>
      </c>
      <c r="K509" s="113"/>
      <c r="L509" s="113"/>
      <c r="M509" s="113"/>
      <c r="N509" s="113"/>
      <c r="O509" s="113"/>
      <c r="P509" s="113"/>
      <c r="Q509" s="113"/>
      <c r="R509" s="113"/>
      <c r="S509" s="113"/>
      <c r="T509" s="113"/>
      <c r="U509" s="113"/>
      <c r="V509" s="113"/>
      <c r="W509" s="113"/>
      <c r="X509" s="113"/>
      <c r="Y509" s="113"/>
      <c r="Z509" s="113"/>
    </row>
    <row r="510" ht="15.75" customHeight="1">
      <c r="A510" s="130"/>
      <c r="B510" s="129"/>
      <c r="C510" s="119"/>
      <c r="D510" s="120"/>
      <c r="E510" s="121"/>
      <c r="F510" s="122">
        <v>1.0</v>
      </c>
      <c r="G510" s="123" t="str">
        <f t="array" ref="G510">IFERROR(INDEX(Bang_gia!$E$2:$E$1209,MATCH(D510&amp;" | "&amp;E510,Bang_gia!$A$2:$A$1209,0)),"")</f>
        <v/>
      </c>
      <c r="H510" s="123" t="str">
        <f t="shared" si="1"/>
        <v/>
      </c>
      <c r="I510" s="124" t="str">
        <f t="shared" si="2"/>
        <v/>
      </c>
      <c r="J510" s="124" t="str">
        <f t="shared" si="3"/>
        <v/>
      </c>
      <c r="K510" s="113"/>
      <c r="L510" s="113"/>
      <c r="M510" s="113"/>
      <c r="N510" s="113"/>
      <c r="O510" s="113"/>
      <c r="P510" s="113"/>
      <c r="Q510" s="113"/>
      <c r="R510" s="113"/>
      <c r="S510" s="113"/>
      <c r="T510" s="113"/>
      <c r="U510" s="113"/>
      <c r="V510" s="113"/>
      <c r="W510" s="113"/>
      <c r="X510" s="113"/>
      <c r="Y510" s="113"/>
      <c r="Z510" s="113"/>
    </row>
    <row r="511" ht="15.75" customHeight="1">
      <c r="A511" s="130"/>
      <c r="B511" s="129"/>
      <c r="C511" s="119"/>
      <c r="D511" s="120"/>
      <c r="E511" s="121"/>
      <c r="F511" s="122">
        <v>1.0</v>
      </c>
      <c r="G511" s="123" t="str">
        <f t="array" ref="G511">IFERROR(INDEX(Bang_gia!$E$2:$E$1209,MATCH(D511&amp;" | "&amp;E511,Bang_gia!$A$2:$A$1209,0)),"")</f>
        <v/>
      </c>
      <c r="H511" s="123" t="str">
        <f t="shared" si="1"/>
        <v/>
      </c>
      <c r="I511" s="124" t="str">
        <f t="shared" si="2"/>
        <v/>
      </c>
      <c r="J511" s="124" t="str">
        <f t="shared" si="3"/>
        <v/>
      </c>
      <c r="K511" s="113"/>
      <c r="L511" s="113"/>
      <c r="M511" s="113"/>
      <c r="N511" s="113"/>
      <c r="O511" s="113"/>
      <c r="P511" s="113"/>
      <c r="Q511" s="113"/>
      <c r="R511" s="113"/>
      <c r="S511" s="113"/>
      <c r="T511" s="113"/>
      <c r="U511" s="113"/>
      <c r="V511" s="113"/>
      <c r="W511" s="113"/>
      <c r="X511" s="113"/>
      <c r="Y511" s="113"/>
      <c r="Z511" s="113"/>
    </row>
    <row r="512" ht="15.75" customHeight="1">
      <c r="A512" s="130"/>
      <c r="B512" s="129"/>
      <c r="C512" s="119"/>
      <c r="D512" s="120"/>
      <c r="E512" s="121"/>
      <c r="F512" s="122">
        <v>1.0</v>
      </c>
      <c r="G512" s="123" t="str">
        <f t="array" ref="G512">IFERROR(INDEX(Bang_gia!$E$2:$E$1209,MATCH(D512&amp;" | "&amp;E512,Bang_gia!$A$2:$A$1209,0)),"")</f>
        <v/>
      </c>
      <c r="H512" s="123" t="str">
        <f t="shared" si="1"/>
        <v/>
      </c>
      <c r="I512" s="124" t="str">
        <f t="shared" si="2"/>
        <v/>
      </c>
      <c r="J512" s="124" t="str">
        <f t="shared" si="3"/>
        <v/>
      </c>
      <c r="K512" s="113"/>
      <c r="L512" s="113"/>
      <c r="M512" s="113"/>
      <c r="N512" s="113"/>
      <c r="O512" s="113"/>
      <c r="P512" s="113"/>
      <c r="Q512" s="113"/>
      <c r="R512" s="113"/>
      <c r="S512" s="113"/>
      <c r="T512" s="113"/>
      <c r="U512" s="113"/>
      <c r="V512" s="113"/>
      <c r="W512" s="113"/>
      <c r="X512" s="113"/>
      <c r="Y512" s="113"/>
      <c r="Z512" s="113"/>
    </row>
    <row r="513" ht="15.75" customHeight="1">
      <c r="A513" s="130"/>
      <c r="B513" s="129"/>
      <c r="C513" s="119"/>
      <c r="D513" s="120"/>
      <c r="E513" s="121"/>
      <c r="F513" s="122">
        <v>1.0</v>
      </c>
      <c r="G513" s="123" t="str">
        <f t="array" ref="G513">IFERROR(INDEX(Bang_gia!$E$2:$E$1209,MATCH(D513&amp;" | "&amp;E513,Bang_gia!$A$2:$A$1209,0)),"")</f>
        <v/>
      </c>
      <c r="H513" s="123" t="str">
        <f t="shared" si="1"/>
        <v/>
      </c>
      <c r="I513" s="124" t="str">
        <f t="shared" si="2"/>
        <v/>
      </c>
      <c r="J513" s="124" t="str">
        <f t="shared" si="3"/>
        <v/>
      </c>
      <c r="K513" s="113"/>
      <c r="L513" s="113"/>
      <c r="M513" s="113"/>
      <c r="N513" s="113"/>
      <c r="O513" s="113"/>
      <c r="P513" s="113"/>
      <c r="Q513" s="113"/>
      <c r="R513" s="113"/>
      <c r="S513" s="113"/>
      <c r="T513" s="113"/>
      <c r="U513" s="113"/>
      <c r="V513" s="113"/>
      <c r="W513" s="113"/>
      <c r="X513" s="113"/>
      <c r="Y513" s="113"/>
      <c r="Z513" s="113"/>
    </row>
    <row r="514" ht="15.75" customHeight="1">
      <c r="A514" s="130"/>
      <c r="B514" s="129"/>
      <c r="C514" s="119"/>
      <c r="D514" s="120"/>
      <c r="E514" s="121"/>
      <c r="F514" s="122">
        <v>1.0</v>
      </c>
      <c r="G514" s="123" t="str">
        <f t="array" ref="G514">IFERROR(INDEX(Bang_gia!$E$2:$E$1209,MATCH(D514&amp;" | "&amp;E514,Bang_gia!$A$2:$A$1209,0)),"")</f>
        <v/>
      </c>
      <c r="H514" s="123" t="str">
        <f t="shared" si="1"/>
        <v/>
      </c>
      <c r="I514" s="124" t="str">
        <f t="shared" si="2"/>
        <v/>
      </c>
      <c r="J514" s="124" t="str">
        <f t="shared" si="3"/>
        <v/>
      </c>
      <c r="K514" s="113"/>
      <c r="L514" s="113"/>
      <c r="M514" s="113"/>
      <c r="N514" s="113"/>
      <c r="O514" s="113"/>
      <c r="P514" s="113"/>
      <c r="Q514" s="113"/>
      <c r="R514" s="113"/>
      <c r="S514" s="113"/>
      <c r="T514" s="113"/>
      <c r="U514" s="113"/>
      <c r="V514" s="113"/>
      <c r="W514" s="113"/>
      <c r="X514" s="113"/>
      <c r="Y514" s="113"/>
      <c r="Z514" s="113"/>
    </row>
    <row r="515" ht="15.75" customHeight="1">
      <c r="A515" s="130"/>
      <c r="B515" s="129"/>
      <c r="C515" s="119"/>
      <c r="D515" s="120"/>
      <c r="E515" s="121"/>
      <c r="F515" s="122">
        <v>1.0</v>
      </c>
      <c r="G515" s="123" t="str">
        <f t="array" ref="G515">IFERROR(INDEX(Bang_gia!$E$2:$E$1209,MATCH(D515&amp;" | "&amp;E515,Bang_gia!$A$2:$A$1209,0)),"")</f>
        <v/>
      </c>
      <c r="H515" s="123" t="str">
        <f t="shared" si="1"/>
        <v/>
      </c>
      <c r="I515" s="124" t="str">
        <f t="shared" si="2"/>
        <v/>
      </c>
      <c r="J515" s="124" t="str">
        <f t="shared" si="3"/>
        <v/>
      </c>
      <c r="K515" s="113"/>
      <c r="L515" s="113"/>
      <c r="M515" s="113"/>
      <c r="N515" s="113"/>
      <c r="O515" s="113"/>
      <c r="P515" s="113"/>
      <c r="Q515" s="113"/>
      <c r="R515" s="113"/>
      <c r="S515" s="113"/>
      <c r="T515" s="113"/>
      <c r="U515" s="113"/>
      <c r="V515" s="113"/>
      <c r="W515" s="113"/>
      <c r="X515" s="113"/>
      <c r="Y515" s="113"/>
      <c r="Z515" s="113"/>
    </row>
    <row r="516" ht="15.75" customHeight="1">
      <c r="A516" s="130"/>
      <c r="B516" s="129"/>
      <c r="C516" s="119"/>
      <c r="D516" s="120"/>
      <c r="E516" s="121"/>
      <c r="F516" s="122">
        <v>1.0</v>
      </c>
      <c r="G516" s="123" t="str">
        <f t="array" ref="G516">IFERROR(INDEX(Bang_gia!$E$2:$E$1209,MATCH(D516&amp;" | "&amp;E516,Bang_gia!$A$2:$A$1209,0)),"")</f>
        <v/>
      </c>
      <c r="H516" s="123" t="str">
        <f t="shared" si="1"/>
        <v/>
      </c>
      <c r="I516" s="124" t="str">
        <f t="shared" si="2"/>
        <v/>
      </c>
      <c r="J516" s="124" t="str">
        <f t="shared" si="3"/>
        <v/>
      </c>
      <c r="K516" s="113"/>
      <c r="L516" s="113"/>
      <c r="M516" s="113"/>
      <c r="N516" s="113"/>
      <c r="O516" s="113"/>
      <c r="P516" s="113"/>
      <c r="Q516" s="113"/>
      <c r="R516" s="113"/>
      <c r="S516" s="113"/>
      <c r="T516" s="113"/>
      <c r="U516" s="113"/>
      <c r="V516" s="113"/>
      <c r="W516" s="113"/>
      <c r="X516" s="113"/>
      <c r="Y516" s="113"/>
      <c r="Z516" s="113"/>
    </row>
    <row r="517" ht="15.75" customHeight="1">
      <c r="A517" s="130"/>
      <c r="B517" s="129"/>
      <c r="C517" s="119"/>
      <c r="D517" s="120"/>
      <c r="E517" s="121"/>
      <c r="F517" s="122">
        <v>1.0</v>
      </c>
      <c r="G517" s="123" t="str">
        <f t="array" ref="G517">IFERROR(INDEX(Bang_gia!$E$2:$E$1209,MATCH(D517&amp;" | "&amp;E517,Bang_gia!$A$2:$A$1209,0)),"")</f>
        <v/>
      </c>
      <c r="H517" s="123" t="str">
        <f t="shared" si="1"/>
        <v/>
      </c>
      <c r="I517" s="124" t="str">
        <f t="shared" si="2"/>
        <v/>
      </c>
      <c r="J517" s="124" t="str">
        <f t="shared" si="3"/>
        <v/>
      </c>
      <c r="K517" s="113"/>
      <c r="L517" s="113"/>
      <c r="M517" s="113"/>
      <c r="N517" s="113"/>
      <c r="O517" s="113"/>
      <c r="P517" s="113"/>
      <c r="Q517" s="113"/>
      <c r="R517" s="113"/>
      <c r="S517" s="113"/>
      <c r="T517" s="113"/>
      <c r="U517" s="113"/>
      <c r="V517" s="113"/>
      <c r="W517" s="113"/>
      <c r="X517" s="113"/>
      <c r="Y517" s="113"/>
      <c r="Z517" s="113"/>
    </row>
    <row r="518" ht="15.75" customHeight="1">
      <c r="A518" s="130"/>
      <c r="B518" s="129"/>
      <c r="C518" s="119"/>
      <c r="D518" s="120"/>
      <c r="E518" s="121"/>
      <c r="F518" s="122">
        <v>1.0</v>
      </c>
      <c r="G518" s="123" t="str">
        <f t="array" ref="G518">IFERROR(INDEX(Bang_gia!$E$2:$E$1209,MATCH(D518&amp;" | "&amp;E518,Bang_gia!$A$2:$A$1209,0)),"")</f>
        <v/>
      </c>
      <c r="H518" s="123" t="str">
        <f t="shared" si="1"/>
        <v/>
      </c>
      <c r="I518" s="124" t="str">
        <f t="shared" si="2"/>
        <v/>
      </c>
      <c r="J518" s="124" t="str">
        <f t="shared" si="3"/>
        <v/>
      </c>
      <c r="K518" s="113"/>
      <c r="L518" s="113"/>
      <c r="M518" s="113"/>
      <c r="N518" s="113"/>
      <c r="O518" s="113"/>
      <c r="P518" s="113"/>
      <c r="Q518" s="113"/>
      <c r="R518" s="113"/>
      <c r="S518" s="113"/>
      <c r="T518" s="113"/>
      <c r="U518" s="113"/>
      <c r="V518" s="113"/>
      <c r="W518" s="113"/>
      <c r="X518" s="113"/>
      <c r="Y518" s="113"/>
      <c r="Z518" s="113"/>
    </row>
    <row r="519" ht="15.75" customHeight="1">
      <c r="A519" s="130"/>
      <c r="B519" s="129"/>
      <c r="C519" s="119"/>
      <c r="D519" s="120"/>
      <c r="E519" s="121"/>
      <c r="F519" s="122">
        <v>1.0</v>
      </c>
      <c r="G519" s="123" t="str">
        <f t="array" ref="G519">IFERROR(INDEX(Bang_gia!$E$2:$E$1209,MATCH(D519&amp;" | "&amp;E519,Bang_gia!$A$2:$A$1209,0)),"")</f>
        <v/>
      </c>
      <c r="H519" s="123" t="str">
        <f t="shared" si="1"/>
        <v/>
      </c>
      <c r="I519" s="124" t="str">
        <f t="shared" si="2"/>
        <v/>
      </c>
      <c r="J519" s="124" t="str">
        <f t="shared" si="3"/>
        <v/>
      </c>
      <c r="K519" s="113"/>
      <c r="L519" s="113"/>
      <c r="M519" s="113"/>
      <c r="N519" s="113"/>
      <c r="O519" s="113"/>
      <c r="P519" s="113"/>
      <c r="Q519" s="113"/>
      <c r="R519" s="113"/>
      <c r="S519" s="113"/>
      <c r="T519" s="113"/>
      <c r="U519" s="113"/>
      <c r="V519" s="113"/>
      <c r="W519" s="113"/>
      <c r="X519" s="113"/>
      <c r="Y519" s="113"/>
      <c r="Z519" s="113"/>
    </row>
    <row r="520" ht="15.75" customHeight="1">
      <c r="A520" s="130"/>
      <c r="B520" s="129"/>
      <c r="C520" s="119"/>
      <c r="D520" s="120"/>
      <c r="E520" s="121"/>
      <c r="F520" s="122">
        <v>1.0</v>
      </c>
      <c r="G520" s="123" t="str">
        <f t="array" ref="G520">IFERROR(INDEX(Bang_gia!$E$2:$E$1209,MATCH(D520&amp;" | "&amp;E520,Bang_gia!$A$2:$A$1209,0)),"")</f>
        <v/>
      </c>
      <c r="H520" s="123" t="str">
        <f t="shared" si="1"/>
        <v/>
      </c>
      <c r="I520" s="124" t="str">
        <f t="shared" si="2"/>
        <v/>
      </c>
      <c r="J520" s="124" t="str">
        <f t="shared" si="3"/>
        <v/>
      </c>
      <c r="K520" s="113"/>
      <c r="L520" s="113"/>
      <c r="M520" s="113"/>
      <c r="N520" s="113"/>
      <c r="O520" s="113"/>
      <c r="P520" s="113"/>
      <c r="Q520" s="113"/>
      <c r="R520" s="113"/>
      <c r="S520" s="113"/>
      <c r="T520" s="113"/>
      <c r="U520" s="113"/>
      <c r="V520" s="113"/>
      <c r="W520" s="113"/>
      <c r="X520" s="113"/>
      <c r="Y520" s="113"/>
      <c r="Z520" s="113"/>
    </row>
    <row r="521" ht="15.75" customHeight="1">
      <c r="A521" s="130"/>
      <c r="B521" s="129"/>
      <c r="C521" s="119"/>
      <c r="D521" s="120"/>
      <c r="E521" s="121"/>
      <c r="F521" s="122">
        <v>1.0</v>
      </c>
      <c r="G521" s="123" t="str">
        <f t="array" ref="G521">IFERROR(INDEX(Bang_gia!$E$2:$E$1209,MATCH(D521&amp;" | "&amp;E521,Bang_gia!$A$2:$A$1209,0)),"")</f>
        <v/>
      </c>
      <c r="H521" s="123" t="str">
        <f t="shared" si="1"/>
        <v/>
      </c>
      <c r="I521" s="124" t="str">
        <f t="shared" si="2"/>
        <v/>
      </c>
      <c r="J521" s="124" t="str">
        <f t="shared" si="3"/>
        <v/>
      </c>
      <c r="K521" s="113"/>
      <c r="L521" s="113"/>
      <c r="M521" s="113"/>
      <c r="N521" s="113"/>
      <c r="O521" s="113"/>
      <c r="P521" s="113"/>
      <c r="Q521" s="113"/>
      <c r="R521" s="113"/>
      <c r="S521" s="113"/>
      <c r="T521" s="113"/>
      <c r="U521" s="113"/>
      <c r="V521" s="113"/>
      <c r="W521" s="113"/>
      <c r="X521" s="113"/>
      <c r="Y521" s="113"/>
      <c r="Z521" s="113"/>
    </row>
    <row r="522" ht="15.75" customHeight="1">
      <c r="A522" s="130"/>
      <c r="B522" s="129"/>
      <c r="C522" s="119"/>
      <c r="D522" s="120"/>
      <c r="E522" s="121"/>
      <c r="F522" s="122">
        <v>1.0</v>
      </c>
      <c r="G522" s="123" t="str">
        <f t="array" ref="G522">IFERROR(INDEX(Bang_gia!$E$2:$E$1209,MATCH(D522&amp;" | "&amp;E522,Bang_gia!$A$2:$A$1209,0)),"")</f>
        <v/>
      </c>
      <c r="H522" s="123" t="str">
        <f t="shared" si="1"/>
        <v/>
      </c>
      <c r="I522" s="124" t="str">
        <f t="shared" si="2"/>
        <v/>
      </c>
      <c r="J522" s="124" t="str">
        <f t="shared" si="3"/>
        <v/>
      </c>
      <c r="K522" s="113"/>
      <c r="L522" s="113"/>
      <c r="M522" s="113"/>
      <c r="N522" s="113"/>
      <c r="O522" s="113"/>
      <c r="P522" s="113"/>
      <c r="Q522" s="113"/>
      <c r="R522" s="113"/>
      <c r="S522" s="113"/>
      <c r="T522" s="113"/>
      <c r="U522" s="113"/>
      <c r="V522" s="113"/>
      <c r="W522" s="113"/>
      <c r="X522" s="113"/>
      <c r="Y522" s="113"/>
      <c r="Z522" s="113"/>
    </row>
    <row r="523" ht="15.75" customHeight="1">
      <c r="A523" s="130"/>
      <c r="B523" s="129"/>
      <c r="C523" s="119"/>
      <c r="D523" s="120"/>
      <c r="E523" s="121"/>
      <c r="F523" s="122">
        <v>1.0</v>
      </c>
      <c r="G523" s="123" t="str">
        <f t="array" ref="G523">IFERROR(INDEX(Bang_gia!$E$2:$E$1209,MATCH(D523&amp;" | "&amp;E523,Bang_gia!$A$2:$A$1209,0)),"")</f>
        <v/>
      </c>
      <c r="H523" s="123" t="str">
        <f t="shared" si="1"/>
        <v/>
      </c>
      <c r="I523" s="124" t="str">
        <f t="shared" si="2"/>
        <v/>
      </c>
      <c r="J523" s="124" t="str">
        <f t="shared" si="3"/>
        <v/>
      </c>
      <c r="K523" s="113"/>
      <c r="L523" s="113"/>
      <c r="M523" s="113"/>
      <c r="N523" s="113"/>
      <c r="O523" s="113"/>
      <c r="P523" s="113"/>
      <c r="Q523" s="113"/>
      <c r="R523" s="113"/>
      <c r="S523" s="113"/>
      <c r="T523" s="113"/>
      <c r="U523" s="113"/>
      <c r="V523" s="113"/>
      <c r="W523" s="113"/>
      <c r="X523" s="113"/>
      <c r="Y523" s="113"/>
      <c r="Z523" s="113"/>
    </row>
    <row r="524" ht="15.75" customHeight="1">
      <c r="A524" s="130"/>
      <c r="B524" s="129"/>
      <c r="C524" s="119"/>
      <c r="D524" s="120"/>
      <c r="E524" s="121"/>
      <c r="F524" s="122">
        <v>1.0</v>
      </c>
      <c r="G524" s="123" t="str">
        <f t="array" ref="G524">IFERROR(INDEX(Bang_gia!$E$2:$E$1209,MATCH(D524&amp;" | "&amp;E524,Bang_gia!$A$2:$A$1209,0)),"")</f>
        <v/>
      </c>
      <c r="H524" s="123" t="str">
        <f t="shared" si="1"/>
        <v/>
      </c>
      <c r="I524" s="124" t="str">
        <f t="shared" si="2"/>
        <v/>
      </c>
      <c r="J524" s="124" t="str">
        <f t="shared" si="3"/>
        <v/>
      </c>
      <c r="K524" s="113"/>
      <c r="L524" s="113"/>
      <c r="M524" s="113"/>
      <c r="N524" s="113"/>
      <c r="O524" s="113"/>
      <c r="P524" s="113"/>
      <c r="Q524" s="113"/>
      <c r="R524" s="113"/>
      <c r="S524" s="113"/>
      <c r="T524" s="113"/>
      <c r="U524" s="113"/>
      <c r="V524" s="113"/>
      <c r="W524" s="113"/>
      <c r="X524" s="113"/>
      <c r="Y524" s="113"/>
      <c r="Z524" s="113"/>
    </row>
    <row r="525" ht="15.75" customHeight="1">
      <c r="A525" s="130"/>
      <c r="B525" s="129"/>
      <c r="C525" s="119"/>
      <c r="D525" s="120"/>
      <c r="E525" s="121"/>
      <c r="F525" s="122">
        <v>1.0</v>
      </c>
      <c r="G525" s="123" t="str">
        <f t="array" ref="G525">IFERROR(INDEX(Bang_gia!$E$2:$E$1209,MATCH(D525&amp;" | "&amp;E525,Bang_gia!$A$2:$A$1209,0)),"")</f>
        <v/>
      </c>
      <c r="H525" s="123" t="str">
        <f t="shared" si="1"/>
        <v/>
      </c>
      <c r="I525" s="124" t="str">
        <f t="shared" si="2"/>
        <v/>
      </c>
      <c r="J525" s="124" t="str">
        <f t="shared" si="3"/>
        <v/>
      </c>
      <c r="K525" s="113"/>
      <c r="L525" s="113"/>
      <c r="M525" s="113"/>
      <c r="N525" s="113"/>
      <c r="O525" s="113"/>
      <c r="P525" s="113"/>
      <c r="Q525" s="113"/>
      <c r="R525" s="113"/>
      <c r="S525" s="113"/>
      <c r="T525" s="113"/>
      <c r="U525" s="113"/>
      <c r="V525" s="113"/>
      <c r="W525" s="113"/>
      <c r="X525" s="113"/>
      <c r="Y525" s="113"/>
      <c r="Z525" s="113"/>
    </row>
    <row r="526" ht="15.75" customHeight="1">
      <c r="A526" s="130"/>
      <c r="B526" s="129"/>
      <c r="C526" s="119"/>
      <c r="D526" s="120"/>
      <c r="E526" s="121"/>
      <c r="F526" s="122">
        <v>1.0</v>
      </c>
      <c r="G526" s="123" t="str">
        <f t="array" ref="G526">IFERROR(INDEX(Bang_gia!$E$2:$E$1209,MATCH(D526&amp;" | "&amp;E526,Bang_gia!$A$2:$A$1209,0)),"")</f>
        <v/>
      </c>
      <c r="H526" s="123" t="str">
        <f t="shared" si="1"/>
        <v/>
      </c>
      <c r="I526" s="124" t="str">
        <f t="shared" si="2"/>
        <v/>
      </c>
      <c r="J526" s="124" t="str">
        <f t="shared" si="3"/>
        <v/>
      </c>
      <c r="K526" s="113"/>
      <c r="L526" s="113"/>
      <c r="M526" s="113"/>
      <c r="N526" s="113"/>
      <c r="O526" s="113"/>
      <c r="P526" s="113"/>
      <c r="Q526" s="113"/>
      <c r="R526" s="113"/>
      <c r="S526" s="113"/>
      <c r="T526" s="113"/>
      <c r="U526" s="113"/>
      <c r="V526" s="113"/>
      <c r="W526" s="113"/>
      <c r="X526" s="113"/>
      <c r="Y526" s="113"/>
      <c r="Z526" s="113"/>
    </row>
    <row r="527" ht="15.75" customHeight="1">
      <c r="A527" s="130"/>
      <c r="B527" s="129"/>
      <c r="C527" s="119"/>
      <c r="D527" s="120"/>
      <c r="E527" s="121"/>
      <c r="F527" s="122">
        <v>1.0</v>
      </c>
      <c r="G527" s="123" t="str">
        <f t="array" ref="G527">IFERROR(INDEX(Bang_gia!$E$2:$E$1209,MATCH(D527&amp;" | "&amp;E527,Bang_gia!$A$2:$A$1209,0)),"")</f>
        <v/>
      </c>
      <c r="H527" s="123" t="str">
        <f t="shared" si="1"/>
        <v/>
      </c>
      <c r="I527" s="124" t="str">
        <f t="shared" si="2"/>
        <v/>
      </c>
      <c r="J527" s="124" t="str">
        <f t="shared" si="3"/>
        <v/>
      </c>
      <c r="K527" s="113"/>
      <c r="L527" s="113"/>
      <c r="M527" s="113"/>
      <c r="N527" s="113"/>
      <c r="O527" s="113"/>
      <c r="P527" s="113"/>
      <c r="Q527" s="113"/>
      <c r="R527" s="113"/>
      <c r="S527" s="113"/>
      <c r="T527" s="113"/>
      <c r="U527" s="113"/>
      <c r="V527" s="113"/>
      <c r="W527" s="113"/>
      <c r="X527" s="113"/>
      <c r="Y527" s="113"/>
      <c r="Z527" s="113"/>
    </row>
    <row r="528" ht="15.75" customHeight="1">
      <c r="A528" s="130"/>
      <c r="B528" s="129"/>
      <c r="C528" s="119"/>
      <c r="D528" s="120"/>
      <c r="E528" s="121"/>
      <c r="F528" s="122">
        <v>1.0</v>
      </c>
      <c r="G528" s="123" t="str">
        <f t="array" ref="G528">IFERROR(INDEX(Bang_gia!$E$2:$E$1209,MATCH(D528&amp;" | "&amp;E528,Bang_gia!$A$2:$A$1209,0)),"")</f>
        <v/>
      </c>
      <c r="H528" s="123" t="str">
        <f t="shared" si="1"/>
        <v/>
      </c>
      <c r="I528" s="124" t="str">
        <f t="shared" si="2"/>
        <v/>
      </c>
      <c r="J528" s="124" t="str">
        <f t="shared" si="3"/>
        <v/>
      </c>
      <c r="K528" s="113"/>
      <c r="L528" s="113"/>
      <c r="M528" s="113"/>
      <c r="N528" s="113"/>
      <c r="O528" s="113"/>
      <c r="P528" s="113"/>
      <c r="Q528" s="113"/>
      <c r="R528" s="113"/>
      <c r="S528" s="113"/>
      <c r="T528" s="113"/>
      <c r="U528" s="113"/>
      <c r="V528" s="113"/>
      <c r="W528" s="113"/>
      <c r="X528" s="113"/>
      <c r="Y528" s="113"/>
      <c r="Z528" s="113"/>
    </row>
    <row r="529" ht="15.75" customHeight="1">
      <c r="A529" s="130"/>
      <c r="B529" s="129"/>
      <c r="C529" s="119"/>
      <c r="D529" s="120"/>
      <c r="E529" s="121"/>
      <c r="F529" s="122">
        <v>1.0</v>
      </c>
      <c r="G529" s="123" t="str">
        <f t="array" ref="G529">IFERROR(INDEX(Bang_gia!$E$2:$E$1209,MATCH(D529&amp;" | "&amp;E529,Bang_gia!$A$2:$A$1209,0)),"")</f>
        <v/>
      </c>
      <c r="H529" s="123" t="str">
        <f t="shared" si="1"/>
        <v/>
      </c>
      <c r="I529" s="124" t="str">
        <f t="shared" si="2"/>
        <v/>
      </c>
      <c r="J529" s="124" t="str">
        <f t="shared" si="3"/>
        <v/>
      </c>
      <c r="K529" s="113"/>
      <c r="L529" s="113"/>
      <c r="M529" s="113"/>
      <c r="N529" s="113"/>
      <c r="O529" s="113"/>
      <c r="P529" s="113"/>
      <c r="Q529" s="113"/>
      <c r="R529" s="113"/>
      <c r="S529" s="113"/>
      <c r="T529" s="113"/>
      <c r="U529" s="113"/>
      <c r="V529" s="113"/>
      <c r="W529" s="113"/>
      <c r="X529" s="113"/>
      <c r="Y529" s="113"/>
      <c r="Z529" s="113"/>
    </row>
    <row r="530" ht="15.75" customHeight="1">
      <c r="A530" s="130"/>
      <c r="B530" s="129"/>
      <c r="C530" s="119"/>
      <c r="D530" s="120"/>
      <c r="E530" s="121"/>
      <c r="F530" s="122">
        <v>1.0</v>
      </c>
      <c r="G530" s="123" t="str">
        <f t="array" ref="G530">IFERROR(INDEX(Bang_gia!$E$2:$E$1209,MATCH(D530&amp;" | "&amp;E530,Bang_gia!$A$2:$A$1209,0)),"")</f>
        <v/>
      </c>
      <c r="H530" s="123" t="str">
        <f t="shared" si="1"/>
        <v/>
      </c>
      <c r="I530" s="124" t="str">
        <f t="shared" si="2"/>
        <v/>
      </c>
      <c r="J530" s="124" t="str">
        <f t="shared" si="3"/>
        <v/>
      </c>
      <c r="K530" s="113"/>
      <c r="L530" s="113"/>
      <c r="M530" s="113"/>
      <c r="N530" s="113"/>
      <c r="O530" s="113"/>
      <c r="P530" s="113"/>
      <c r="Q530" s="113"/>
      <c r="R530" s="113"/>
      <c r="S530" s="113"/>
      <c r="T530" s="113"/>
      <c r="U530" s="113"/>
      <c r="V530" s="113"/>
      <c r="W530" s="113"/>
      <c r="X530" s="113"/>
      <c r="Y530" s="113"/>
      <c r="Z530" s="113"/>
    </row>
    <row r="531" ht="15.75" customHeight="1">
      <c r="A531" s="130"/>
      <c r="B531" s="129"/>
      <c r="C531" s="119"/>
      <c r="D531" s="120"/>
      <c r="E531" s="121"/>
      <c r="F531" s="122">
        <v>1.0</v>
      </c>
      <c r="G531" s="123" t="str">
        <f t="array" ref="G531">IFERROR(INDEX(Bang_gia!$E$2:$E$1209,MATCH(D531&amp;" | "&amp;E531,Bang_gia!$A$2:$A$1209,0)),"")</f>
        <v/>
      </c>
      <c r="H531" s="123" t="str">
        <f t="shared" si="1"/>
        <v/>
      </c>
      <c r="I531" s="124" t="str">
        <f t="shared" si="2"/>
        <v/>
      </c>
      <c r="J531" s="124" t="str">
        <f t="shared" si="3"/>
        <v/>
      </c>
      <c r="K531" s="113"/>
      <c r="L531" s="113"/>
      <c r="M531" s="113"/>
      <c r="N531" s="113"/>
      <c r="O531" s="113"/>
      <c r="P531" s="113"/>
      <c r="Q531" s="113"/>
      <c r="R531" s="113"/>
      <c r="S531" s="113"/>
      <c r="T531" s="113"/>
      <c r="U531" s="113"/>
      <c r="V531" s="113"/>
      <c r="W531" s="113"/>
      <c r="X531" s="113"/>
      <c r="Y531" s="113"/>
      <c r="Z531" s="113"/>
    </row>
    <row r="532" ht="15.75" customHeight="1">
      <c r="A532" s="130"/>
      <c r="B532" s="129"/>
      <c r="C532" s="119"/>
      <c r="D532" s="120"/>
      <c r="E532" s="121"/>
      <c r="F532" s="122">
        <v>1.0</v>
      </c>
      <c r="G532" s="123" t="str">
        <f t="array" ref="G532">IFERROR(INDEX(Bang_gia!$E$2:$E$1209,MATCH(D532&amp;" | "&amp;E532,Bang_gia!$A$2:$A$1209,0)),"")</f>
        <v/>
      </c>
      <c r="H532" s="123" t="str">
        <f t="shared" si="1"/>
        <v/>
      </c>
      <c r="I532" s="124" t="str">
        <f t="shared" si="2"/>
        <v/>
      </c>
      <c r="J532" s="124" t="str">
        <f t="shared" si="3"/>
        <v/>
      </c>
      <c r="K532" s="113"/>
      <c r="L532" s="113"/>
      <c r="M532" s="113"/>
      <c r="N532" s="113"/>
      <c r="O532" s="113"/>
      <c r="P532" s="113"/>
      <c r="Q532" s="113"/>
      <c r="R532" s="113"/>
      <c r="S532" s="113"/>
      <c r="T532" s="113"/>
      <c r="U532" s="113"/>
      <c r="V532" s="113"/>
      <c r="W532" s="113"/>
      <c r="X532" s="113"/>
      <c r="Y532" s="113"/>
      <c r="Z532" s="113"/>
    </row>
    <row r="533" ht="15.75" customHeight="1">
      <c r="A533" s="130"/>
      <c r="B533" s="129"/>
      <c r="C533" s="119"/>
      <c r="D533" s="120"/>
      <c r="E533" s="121"/>
      <c r="F533" s="122">
        <v>1.0</v>
      </c>
      <c r="G533" s="123" t="str">
        <f t="array" ref="G533">IFERROR(INDEX(Bang_gia!$E$2:$E$1209,MATCH(D533&amp;" | "&amp;E533,Bang_gia!$A$2:$A$1209,0)),"")</f>
        <v/>
      </c>
      <c r="H533" s="123" t="str">
        <f t="shared" si="1"/>
        <v/>
      </c>
      <c r="I533" s="124" t="str">
        <f t="shared" si="2"/>
        <v/>
      </c>
      <c r="J533" s="124" t="str">
        <f t="shared" si="3"/>
        <v/>
      </c>
      <c r="K533" s="113"/>
      <c r="L533" s="113"/>
      <c r="M533" s="113"/>
      <c r="N533" s="113"/>
      <c r="O533" s="113"/>
      <c r="P533" s="113"/>
      <c r="Q533" s="113"/>
      <c r="R533" s="113"/>
      <c r="S533" s="113"/>
      <c r="T533" s="113"/>
      <c r="U533" s="113"/>
      <c r="V533" s="113"/>
      <c r="W533" s="113"/>
      <c r="X533" s="113"/>
      <c r="Y533" s="113"/>
      <c r="Z533" s="113"/>
    </row>
    <row r="534" ht="15.75" customHeight="1">
      <c r="A534" s="130"/>
      <c r="B534" s="129"/>
      <c r="C534" s="119"/>
      <c r="D534" s="120"/>
      <c r="E534" s="121"/>
      <c r="F534" s="122">
        <v>1.0</v>
      </c>
      <c r="G534" s="123" t="str">
        <f t="array" ref="G534">IFERROR(INDEX(Bang_gia!$E$2:$E$1209,MATCH(D534&amp;" | "&amp;E534,Bang_gia!$A$2:$A$1209,0)),"")</f>
        <v/>
      </c>
      <c r="H534" s="123" t="str">
        <f t="shared" si="1"/>
        <v/>
      </c>
      <c r="I534" s="124" t="str">
        <f t="shared" si="2"/>
        <v/>
      </c>
      <c r="J534" s="124" t="str">
        <f t="shared" si="3"/>
        <v/>
      </c>
      <c r="K534" s="113"/>
      <c r="L534" s="113"/>
      <c r="M534" s="113"/>
      <c r="N534" s="113"/>
      <c r="O534" s="113"/>
      <c r="P534" s="113"/>
      <c r="Q534" s="113"/>
      <c r="R534" s="113"/>
      <c r="S534" s="113"/>
      <c r="T534" s="113"/>
      <c r="U534" s="113"/>
      <c r="V534" s="113"/>
      <c r="W534" s="113"/>
      <c r="X534" s="113"/>
      <c r="Y534" s="113"/>
      <c r="Z534" s="113"/>
    </row>
    <row r="535" ht="15.75" customHeight="1">
      <c r="A535" s="130"/>
      <c r="B535" s="129"/>
      <c r="C535" s="119"/>
      <c r="D535" s="120"/>
      <c r="E535" s="121"/>
      <c r="F535" s="122">
        <v>1.0</v>
      </c>
      <c r="G535" s="123" t="str">
        <f t="array" ref="G535">IFERROR(INDEX(Bang_gia!$E$2:$E$1209,MATCH(D535&amp;" | "&amp;E535,Bang_gia!$A$2:$A$1209,0)),"")</f>
        <v/>
      </c>
      <c r="H535" s="123" t="str">
        <f t="shared" si="1"/>
        <v/>
      </c>
      <c r="I535" s="124" t="str">
        <f t="shared" si="2"/>
        <v/>
      </c>
      <c r="J535" s="124" t="str">
        <f t="shared" si="3"/>
        <v/>
      </c>
      <c r="K535" s="113"/>
      <c r="L535" s="113"/>
      <c r="M535" s="113"/>
      <c r="N535" s="113"/>
      <c r="O535" s="113"/>
      <c r="P535" s="113"/>
      <c r="Q535" s="113"/>
      <c r="R535" s="113"/>
      <c r="S535" s="113"/>
      <c r="T535" s="113"/>
      <c r="U535" s="113"/>
      <c r="V535" s="113"/>
      <c r="W535" s="113"/>
      <c r="X535" s="113"/>
      <c r="Y535" s="113"/>
      <c r="Z535" s="113"/>
    </row>
    <row r="536" ht="15.75" customHeight="1">
      <c r="A536" s="130"/>
      <c r="B536" s="129"/>
      <c r="C536" s="119"/>
      <c r="D536" s="120"/>
      <c r="E536" s="121"/>
      <c r="F536" s="122">
        <v>1.0</v>
      </c>
      <c r="G536" s="123" t="str">
        <f t="array" ref="G536">IFERROR(INDEX(Bang_gia!$E$2:$E$1209,MATCH(D536&amp;" | "&amp;E536,Bang_gia!$A$2:$A$1209,0)),"")</f>
        <v/>
      </c>
      <c r="H536" s="123" t="str">
        <f t="shared" si="1"/>
        <v/>
      </c>
      <c r="I536" s="124" t="str">
        <f t="shared" si="2"/>
        <v/>
      </c>
      <c r="J536" s="124" t="str">
        <f t="shared" si="3"/>
        <v/>
      </c>
      <c r="K536" s="113"/>
      <c r="L536" s="113"/>
      <c r="M536" s="113"/>
      <c r="N536" s="113"/>
      <c r="O536" s="113"/>
      <c r="P536" s="113"/>
      <c r="Q536" s="113"/>
      <c r="R536" s="113"/>
      <c r="S536" s="113"/>
      <c r="T536" s="113"/>
      <c r="U536" s="113"/>
      <c r="V536" s="113"/>
      <c r="W536" s="113"/>
      <c r="X536" s="113"/>
      <c r="Y536" s="113"/>
      <c r="Z536" s="113"/>
    </row>
    <row r="537" ht="15.75" customHeight="1">
      <c r="A537" s="130"/>
      <c r="B537" s="129"/>
      <c r="C537" s="119"/>
      <c r="D537" s="120"/>
      <c r="E537" s="121"/>
      <c r="F537" s="122">
        <v>1.0</v>
      </c>
      <c r="G537" s="123" t="str">
        <f t="array" ref="G537">IFERROR(INDEX(Bang_gia!$E$2:$E$1209,MATCH(D537&amp;" | "&amp;E537,Bang_gia!$A$2:$A$1209,0)),"")</f>
        <v/>
      </c>
      <c r="H537" s="123" t="str">
        <f t="shared" si="1"/>
        <v/>
      </c>
      <c r="I537" s="124" t="str">
        <f t="shared" si="2"/>
        <v/>
      </c>
      <c r="J537" s="124" t="str">
        <f t="shared" si="3"/>
        <v/>
      </c>
      <c r="K537" s="113"/>
      <c r="L537" s="113"/>
      <c r="M537" s="113"/>
      <c r="N537" s="113"/>
      <c r="O537" s="113"/>
      <c r="P537" s="113"/>
      <c r="Q537" s="113"/>
      <c r="R537" s="113"/>
      <c r="S537" s="113"/>
      <c r="T537" s="113"/>
      <c r="U537" s="113"/>
      <c r="V537" s="113"/>
      <c r="W537" s="113"/>
      <c r="X537" s="113"/>
      <c r="Y537" s="113"/>
      <c r="Z537" s="113"/>
    </row>
    <row r="538" ht="15.75" customHeight="1">
      <c r="A538" s="130"/>
      <c r="B538" s="129"/>
      <c r="C538" s="119"/>
      <c r="D538" s="120"/>
      <c r="E538" s="121"/>
      <c r="F538" s="122">
        <v>1.0</v>
      </c>
      <c r="G538" s="123" t="str">
        <f t="array" ref="G538">IFERROR(INDEX(Bang_gia!$E$2:$E$1209,MATCH(D538&amp;" | "&amp;E538,Bang_gia!$A$2:$A$1209,0)),"")</f>
        <v/>
      </c>
      <c r="H538" s="123" t="str">
        <f t="shared" si="1"/>
        <v/>
      </c>
      <c r="I538" s="124" t="str">
        <f t="shared" si="2"/>
        <v/>
      </c>
      <c r="J538" s="124" t="str">
        <f t="shared" si="3"/>
        <v/>
      </c>
      <c r="K538" s="113"/>
      <c r="L538" s="113"/>
      <c r="M538" s="113"/>
      <c r="N538" s="113"/>
      <c r="O538" s="113"/>
      <c r="P538" s="113"/>
      <c r="Q538" s="113"/>
      <c r="R538" s="113"/>
      <c r="S538" s="113"/>
      <c r="T538" s="113"/>
      <c r="U538" s="113"/>
      <c r="V538" s="113"/>
      <c r="W538" s="113"/>
      <c r="X538" s="113"/>
      <c r="Y538" s="113"/>
      <c r="Z538" s="113"/>
    </row>
    <row r="539" ht="15.75" customHeight="1">
      <c r="A539" s="130"/>
      <c r="B539" s="129"/>
      <c r="C539" s="119"/>
      <c r="D539" s="120"/>
      <c r="E539" s="121"/>
      <c r="F539" s="122">
        <v>1.0</v>
      </c>
      <c r="G539" s="123" t="str">
        <f t="array" ref="G539">IFERROR(INDEX(Bang_gia!$E$2:$E$1209,MATCH(D539&amp;" | "&amp;E539,Bang_gia!$A$2:$A$1209,0)),"")</f>
        <v/>
      </c>
      <c r="H539" s="123" t="str">
        <f t="shared" si="1"/>
        <v/>
      </c>
      <c r="I539" s="124" t="str">
        <f t="shared" si="2"/>
        <v/>
      </c>
      <c r="J539" s="124" t="str">
        <f t="shared" si="3"/>
        <v/>
      </c>
      <c r="K539" s="113"/>
      <c r="L539" s="113"/>
      <c r="M539" s="113"/>
      <c r="N539" s="113"/>
      <c r="O539" s="113"/>
      <c r="P539" s="113"/>
      <c r="Q539" s="113"/>
      <c r="R539" s="113"/>
      <c r="S539" s="113"/>
      <c r="T539" s="113"/>
      <c r="U539" s="113"/>
      <c r="V539" s="113"/>
      <c r="W539" s="113"/>
      <c r="X539" s="113"/>
      <c r="Y539" s="113"/>
      <c r="Z539" s="113"/>
    </row>
    <row r="540" ht="15.75" customHeight="1">
      <c r="A540" s="130"/>
      <c r="B540" s="129"/>
      <c r="C540" s="119"/>
      <c r="D540" s="120"/>
      <c r="E540" s="121"/>
      <c r="F540" s="122">
        <v>1.0</v>
      </c>
      <c r="G540" s="123" t="str">
        <f t="array" ref="G540">IFERROR(INDEX(Bang_gia!$E$2:$E$1209,MATCH(D540&amp;" | "&amp;E540,Bang_gia!$A$2:$A$1209,0)),"")</f>
        <v/>
      </c>
      <c r="H540" s="123" t="str">
        <f t="shared" si="1"/>
        <v/>
      </c>
      <c r="I540" s="124" t="str">
        <f t="shared" si="2"/>
        <v/>
      </c>
      <c r="J540" s="124" t="str">
        <f t="shared" si="3"/>
        <v/>
      </c>
      <c r="K540" s="113"/>
      <c r="L540" s="113"/>
      <c r="M540" s="113"/>
      <c r="N540" s="113"/>
      <c r="O540" s="113"/>
      <c r="P540" s="113"/>
      <c r="Q540" s="113"/>
      <c r="R540" s="113"/>
      <c r="S540" s="113"/>
      <c r="T540" s="113"/>
      <c r="U540" s="113"/>
      <c r="V540" s="113"/>
      <c r="W540" s="113"/>
      <c r="X540" s="113"/>
      <c r="Y540" s="113"/>
      <c r="Z540" s="113"/>
    </row>
    <row r="541" ht="15.75" customHeight="1">
      <c r="A541" s="130"/>
      <c r="B541" s="129"/>
      <c r="C541" s="119"/>
      <c r="D541" s="120"/>
      <c r="E541" s="121"/>
      <c r="F541" s="122">
        <v>1.0</v>
      </c>
      <c r="G541" s="123" t="str">
        <f t="array" ref="G541">IFERROR(INDEX(Bang_gia!$E$2:$E$1209,MATCH(D541&amp;" | "&amp;E541,Bang_gia!$A$2:$A$1209,0)),"")</f>
        <v/>
      </c>
      <c r="H541" s="123" t="str">
        <f t="shared" si="1"/>
        <v/>
      </c>
      <c r="I541" s="124" t="str">
        <f t="shared" si="2"/>
        <v/>
      </c>
      <c r="J541" s="124" t="str">
        <f t="shared" si="3"/>
        <v/>
      </c>
      <c r="K541" s="113"/>
      <c r="L541" s="113"/>
      <c r="M541" s="113"/>
      <c r="N541" s="113"/>
      <c r="O541" s="113"/>
      <c r="P541" s="113"/>
      <c r="Q541" s="113"/>
      <c r="R541" s="113"/>
      <c r="S541" s="113"/>
      <c r="T541" s="113"/>
      <c r="U541" s="113"/>
      <c r="V541" s="113"/>
      <c r="W541" s="113"/>
      <c r="X541" s="113"/>
      <c r="Y541" s="113"/>
      <c r="Z541" s="113"/>
    </row>
    <row r="542" ht="15.75" customHeight="1">
      <c r="A542" s="130"/>
      <c r="B542" s="129"/>
      <c r="C542" s="119"/>
      <c r="D542" s="120"/>
      <c r="E542" s="121"/>
      <c r="F542" s="122">
        <v>1.0</v>
      </c>
      <c r="G542" s="123" t="str">
        <f t="array" ref="G542">IFERROR(INDEX(Bang_gia!$E$2:$E$1209,MATCH(D542&amp;" | "&amp;E542,Bang_gia!$A$2:$A$1209,0)),"")</f>
        <v/>
      </c>
      <c r="H542" s="123" t="str">
        <f t="shared" si="1"/>
        <v/>
      </c>
      <c r="I542" s="124" t="str">
        <f t="shared" si="2"/>
        <v/>
      </c>
      <c r="J542" s="124" t="str">
        <f t="shared" si="3"/>
        <v/>
      </c>
      <c r="K542" s="113"/>
      <c r="L542" s="113"/>
      <c r="M542" s="113"/>
      <c r="N542" s="113"/>
      <c r="O542" s="113"/>
      <c r="P542" s="113"/>
      <c r="Q542" s="113"/>
      <c r="R542" s="113"/>
      <c r="S542" s="113"/>
      <c r="T542" s="113"/>
      <c r="U542" s="113"/>
      <c r="V542" s="113"/>
      <c r="W542" s="113"/>
      <c r="X542" s="113"/>
      <c r="Y542" s="113"/>
      <c r="Z542" s="113"/>
    </row>
    <row r="543" ht="15.75" customHeight="1">
      <c r="A543" s="130"/>
      <c r="B543" s="129"/>
      <c r="C543" s="119"/>
      <c r="D543" s="120"/>
      <c r="E543" s="121"/>
      <c r="F543" s="122">
        <v>1.0</v>
      </c>
      <c r="G543" s="123" t="str">
        <f t="array" ref="G543">IFERROR(INDEX(Bang_gia!$E$2:$E$1209,MATCH(D543&amp;" | "&amp;E543,Bang_gia!$A$2:$A$1209,0)),"")</f>
        <v/>
      </c>
      <c r="H543" s="123" t="str">
        <f t="shared" si="1"/>
        <v/>
      </c>
      <c r="I543" s="124" t="str">
        <f t="shared" si="2"/>
        <v/>
      </c>
      <c r="J543" s="124" t="str">
        <f t="shared" si="3"/>
        <v/>
      </c>
      <c r="K543" s="113"/>
      <c r="L543" s="113"/>
      <c r="M543" s="113"/>
      <c r="N543" s="113"/>
      <c r="O543" s="113"/>
      <c r="P543" s="113"/>
      <c r="Q543" s="113"/>
      <c r="R543" s="113"/>
      <c r="S543" s="113"/>
      <c r="T543" s="113"/>
      <c r="U543" s="113"/>
      <c r="V543" s="113"/>
      <c r="W543" s="113"/>
      <c r="X543" s="113"/>
      <c r="Y543" s="113"/>
      <c r="Z543" s="113"/>
    </row>
    <row r="544" ht="15.75" customHeight="1">
      <c r="A544" s="130"/>
      <c r="B544" s="129"/>
      <c r="C544" s="119"/>
      <c r="D544" s="120"/>
      <c r="E544" s="121"/>
      <c r="F544" s="122">
        <v>1.0</v>
      </c>
      <c r="G544" s="123" t="str">
        <f t="array" ref="G544">IFERROR(INDEX(Bang_gia!$E$2:$E$1209,MATCH(D544&amp;" | "&amp;E544,Bang_gia!$A$2:$A$1209,0)),"")</f>
        <v/>
      </c>
      <c r="H544" s="123" t="str">
        <f t="shared" si="1"/>
        <v/>
      </c>
      <c r="I544" s="124" t="str">
        <f t="shared" si="2"/>
        <v/>
      </c>
      <c r="J544" s="124" t="str">
        <f t="shared" si="3"/>
        <v/>
      </c>
      <c r="K544" s="113"/>
      <c r="L544" s="113"/>
      <c r="M544" s="113"/>
      <c r="N544" s="113"/>
      <c r="O544" s="113"/>
      <c r="P544" s="113"/>
      <c r="Q544" s="113"/>
      <c r="R544" s="113"/>
      <c r="S544" s="113"/>
      <c r="T544" s="113"/>
      <c r="U544" s="113"/>
      <c r="V544" s="113"/>
      <c r="W544" s="113"/>
      <c r="X544" s="113"/>
      <c r="Y544" s="113"/>
      <c r="Z544" s="113"/>
    </row>
    <row r="545" ht="15.75" customHeight="1">
      <c r="A545" s="130"/>
      <c r="B545" s="129"/>
      <c r="C545" s="119"/>
      <c r="D545" s="120"/>
      <c r="E545" s="121"/>
      <c r="F545" s="122">
        <v>1.0</v>
      </c>
      <c r="G545" s="123" t="str">
        <f t="array" ref="G545">IFERROR(INDEX(Bang_gia!$E$2:$E$1209,MATCH(D545&amp;" | "&amp;E545,Bang_gia!$A$2:$A$1209,0)),"")</f>
        <v/>
      </c>
      <c r="H545" s="123" t="str">
        <f t="shared" si="1"/>
        <v/>
      </c>
      <c r="I545" s="124" t="str">
        <f t="shared" si="2"/>
        <v/>
      </c>
      <c r="J545" s="124" t="str">
        <f t="shared" si="3"/>
        <v/>
      </c>
      <c r="K545" s="113"/>
      <c r="L545" s="113"/>
      <c r="M545" s="113"/>
      <c r="N545" s="113"/>
      <c r="O545" s="113"/>
      <c r="P545" s="113"/>
      <c r="Q545" s="113"/>
      <c r="R545" s="113"/>
      <c r="S545" s="113"/>
      <c r="T545" s="113"/>
      <c r="U545" s="113"/>
      <c r="V545" s="113"/>
      <c r="W545" s="113"/>
      <c r="X545" s="113"/>
      <c r="Y545" s="113"/>
      <c r="Z545" s="113"/>
    </row>
    <row r="546" ht="15.75" customHeight="1">
      <c r="A546" s="130"/>
      <c r="B546" s="129"/>
      <c r="C546" s="119"/>
      <c r="D546" s="120"/>
      <c r="E546" s="121"/>
      <c r="F546" s="122">
        <v>1.0</v>
      </c>
      <c r="G546" s="123" t="str">
        <f t="array" ref="G546">IFERROR(INDEX(Bang_gia!$E$2:$E$1209,MATCH(D546&amp;" | "&amp;E546,Bang_gia!$A$2:$A$1209,0)),"")</f>
        <v/>
      </c>
      <c r="H546" s="123" t="str">
        <f t="shared" si="1"/>
        <v/>
      </c>
      <c r="I546" s="124" t="str">
        <f t="shared" si="2"/>
        <v/>
      </c>
      <c r="J546" s="124" t="str">
        <f t="shared" si="3"/>
        <v/>
      </c>
      <c r="K546" s="113"/>
      <c r="L546" s="113"/>
      <c r="M546" s="113"/>
      <c r="N546" s="113"/>
      <c r="O546" s="113"/>
      <c r="P546" s="113"/>
      <c r="Q546" s="113"/>
      <c r="R546" s="113"/>
      <c r="S546" s="113"/>
      <c r="T546" s="113"/>
      <c r="U546" s="113"/>
      <c r="V546" s="113"/>
      <c r="W546" s="113"/>
      <c r="X546" s="113"/>
      <c r="Y546" s="113"/>
      <c r="Z546" s="113"/>
    </row>
    <row r="547" ht="15.75" customHeight="1">
      <c r="A547" s="130"/>
      <c r="B547" s="129"/>
      <c r="C547" s="119"/>
      <c r="D547" s="120"/>
      <c r="E547" s="121"/>
      <c r="F547" s="122">
        <v>1.0</v>
      </c>
      <c r="G547" s="123" t="str">
        <f t="array" ref="G547">IFERROR(INDEX(Bang_gia!$E$2:$E$1209,MATCH(D547&amp;" | "&amp;E547,Bang_gia!$A$2:$A$1209,0)),"")</f>
        <v/>
      </c>
      <c r="H547" s="123" t="str">
        <f t="shared" si="1"/>
        <v/>
      </c>
      <c r="I547" s="124" t="str">
        <f t="shared" si="2"/>
        <v/>
      </c>
      <c r="J547" s="124" t="str">
        <f t="shared" si="3"/>
        <v/>
      </c>
      <c r="K547" s="113"/>
      <c r="L547" s="113"/>
      <c r="M547" s="113"/>
      <c r="N547" s="113"/>
      <c r="O547" s="113"/>
      <c r="P547" s="113"/>
      <c r="Q547" s="113"/>
      <c r="R547" s="113"/>
      <c r="S547" s="113"/>
      <c r="T547" s="113"/>
      <c r="U547" s="113"/>
      <c r="V547" s="113"/>
      <c r="W547" s="113"/>
      <c r="X547" s="113"/>
      <c r="Y547" s="113"/>
      <c r="Z547" s="113"/>
    </row>
    <row r="548" ht="15.75" customHeight="1">
      <c r="A548" s="130"/>
      <c r="B548" s="129"/>
      <c r="C548" s="119"/>
      <c r="D548" s="120"/>
      <c r="E548" s="121"/>
      <c r="F548" s="122">
        <v>1.0</v>
      </c>
      <c r="G548" s="123" t="str">
        <f t="array" ref="G548">IFERROR(INDEX(Bang_gia!$E$2:$E$1209,MATCH(D548&amp;" | "&amp;E548,Bang_gia!$A$2:$A$1209,0)),"")</f>
        <v/>
      </c>
      <c r="H548" s="123" t="str">
        <f t="shared" si="1"/>
        <v/>
      </c>
      <c r="I548" s="124" t="str">
        <f t="shared" si="2"/>
        <v/>
      </c>
      <c r="J548" s="124" t="str">
        <f t="shared" si="3"/>
        <v/>
      </c>
      <c r="K548" s="113"/>
      <c r="L548" s="113"/>
      <c r="M548" s="113"/>
      <c r="N548" s="113"/>
      <c r="O548" s="113"/>
      <c r="P548" s="113"/>
      <c r="Q548" s="113"/>
      <c r="R548" s="113"/>
      <c r="S548" s="113"/>
      <c r="T548" s="113"/>
      <c r="U548" s="113"/>
      <c r="V548" s="113"/>
      <c r="W548" s="113"/>
      <c r="X548" s="113"/>
      <c r="Y548" s="113"/>
      <c r="Z548" s="113"/>
    </row>
    <row r="549" ht="15.75" customHeight="1">
      <c r="A549" s="130"/>
      <c r="B549" s="129"/>
      <c r="C549" s="119"/>
      <c r="D549" s="120"/>
      <c r="E549" s="121"/>
      <c r="F549" s="122">
        <v>1.0</v>
      </c>
      <c r="G549" s="123" t="str">
        <f t="array" ref="G549">IFERROR(INDEX(Bang_gia!$E$2:$E$1209,MATCH(D549&amp;" | "&amp;E549,Bang_gia!$A$2:$A$1209,0)),"")</f>
        <v/>
      </c>
      <c r="H549" s="123" t="str">
        <f t="shared" si="1"/>
        <v/>
      </c>
      <c r="I549" s="124" t="str">
        <f t="shared" si="2"/>
        <v/>
      </c>
      <c r="J549" s="124" t="str">
        <f t="shared" si="3"/>
        <v/>
      </c>
      <c r="K549" s="113"/>
      <c r="L549" s="113"/>
      <c r="M549" s="113"/>
      <c r="N549" s="113"/>
      <c r="O549" s="113"/>
      <c r="P549" s="113"/>
      <c r="Q549" s="113"/>
      <c r="R549" s="113"/>
      <c r="S549" s="113"/>
      <c r="T549" s="113"/>
      <c r="U549" s="113"/>
      <c r="V549" s="113"/>
      <c r="W549" s="113"/>
      <c r="X549" s="113"/>
      <c r="Y549" s="113"/>
      <c r="Z549" s="113"/>
    </row>
    <row r="550" ht="15.75" customHeight="1">
      <c r="A550" s="130"/>
      <c r="B550" s="129"/>
      <c r="C550" s="119"/>
      <c r="D550" s="120"/>
      <c r="E550" s="121"/>
      <c r="F550" s="122">
        <v>1.0</v>
      </c>
      <c r="G550" s="123" t="str">
        <f t="array" ref="G550">IFERROR(INDEX(Bang_gia!$E$2:$E$1209,MATCH(D550&amp;" | "&amp;E550,Bang_gia!$A$2:$A$1209,0)),"")</f>
        <v/>
      </c>
      <c r="H550" s="123" t="str">
        <f t="shared" si="1"/>
        <v/>
      </c>
      <c r="I550" s="124" t="str">
        <f t="shared" si="2"/>
        <v/>
      </c>
      <c r="J550" s="124" t="str">
        <f t="shared" si="3"/>
        <v/>
      </c>
      <c r="K550" s="113"/>
      <c r="L550" s="113"/>
      <c r="M550" s="113"/>
      <c r="N550" s="113"/>
      <c r="O550" s="113"/>
      <c r="P550" s="113"/>
      <c r="Q550" s="113"/>
      <c r="R550" s="113"/>
      <c r="S550" s="113"/>
      <c r="T550" s="113"/>
      <c r="U550" s="113"/>
      <c r="V550" s="113"/>
      <c r="W550" s="113"/>
      <c r="X550" s="113"/>
      <c r="Y550" s="113"/>
      <c r="Z550" s="113"/>
    </row>
    <row r="551" ht="15.75" customHeight="1">
      <c r="A551" s="130"/>
      <c r="B551" s="129"/>
      <c r="C551" s="119"/>
      <c r="D551" s="120"/>
      <c r="E551" s="121"/>
      <c r="F551" s="122">
        <v>1.0</v>
      </c>
      <c r="G551" s="123" t="str">
        <f t="array" ref="G551">IFERROR(INDEX(Bang_gia!$E$2:$E$1209,MATCH(D551&amp;" | "&amp;E551,Bang_gia!$A$2:$A$1209,0)),"")</f>
        <v/>
      </c>
      <c r="H551" s="123" t="str">
        <f t="shared" si="1"/>
        <v/>
      </c>
      <c r="I551" s="124" t="str">
        <f t="shared" si="2"/>
        <v/>
      </c>
      <c r="J551" s="124" t="str">
        <f t="shared" si="3"/>
        <v/>
      </c>
      <c r="K551" s="113"/>
      <c r="L551" s="113"/>
      <c r="M551" s="113"/>
      <c r="N551" s="113"/>
      <c r="O551" s="113"/>
      <c r="P551" s="113"/>
      <c r="Q551" s="113"/>
      <c r="R551" s="113"/>
      <c r="S551" s="113"/>
      <c r="T551" s="113"/>
      <c r="U551" s="113"/>
      <c r="V551" s="113"/>
      <c r="W551" s="113"/>
      <c r="X551" s="113"/>
      <c r="Y551" s="113"/>
      <c r="Z551" s="113"/>
    </row>
    <row r="552" ht="15.75" customHeight="1">
      <c r="A552" s="130"/>
      <c r="B552" s="129"/>
      <c r="C552" s="119"/>
      <c r="D552" s="120"/>
      <c r="E552" s="121"/>
      <c r="F552" s="122">
        <v>1.0</v>
      </c>
      <c r="G552" s="123" t="str">
        <f t="array" ref="G552">IFERROR(INDEX(Bang_gia!$E$2:$E$1209,MATCH(D552&amp;" | "&amp;E552,Bang_gia!$A$2:$A$1209,0)),"")</f>
        <v/>
      </c>
      <c r="H552" s="123" t="str">
        <f t="shared" si="1"/>
        <v/>
      </c>
      <c r="I552" s="124" t="str">
        <f t="shared" si="2"/>
        <v/>
      </c>
      <c r="J552" s="124" t="str">
        <f t="shared" si="3"/>
        <v/>
      </c>
      <c r="K552" s="113"/>
      <c r="L552" s="113"/>
      <c r="M552" s="113"/>
      <c r="N552" s="113"/>
      <c r="O552" s="113"/>
      <c r="P552" s="113"/>
      <c r="Q552" s="113"/>
      <c r="R552" s="113"/>
      <c r="S552" s="113"/>
      <c r="T552" s="113"/>
      <c r="U552" s="113"/>
      <c r="V552" s="113"/>
      <c r="W552" s="113"/>
      <c r="X552" s="113"/>
      <c r="Y552" s="113"/>
      <c r="Z552" s="113"/>
    </row>
    <row r="553" ht="15.75" customHeight="1">
      <c r="A553" s="130"/>
      <c r="B553" s="129"/>
      <c r="C553" s="119"/>
      <c r="D553" s="120"/>
      <c r="E553" s="121"/>
      <c r="F553" s="122">
        <v>1.0</v>
      </c>
      <c r="G553" s="123" t="str">
        <f t="array" ref="G553">IFERROR(INDEX(Bang_gia!$E$2:$E$1209,MATCH(D553&amp;" | "&amp;E553,Bang_gia!$A$2:$A$1209,0)),"")</f>
        <v/>
      </c>
      <c r="H553" s="123" t="str">
        <f t="shared" si="1"/>
        <v/>
      </c>
      <c r="I553" s="124" t="str">
        <f t="shared" si="2"/>
        <v/>
      </c>
      <c r="J553" s="124" t="str">
        <f t="shared" si="3"/>
        <v/>
      </c>
      <c r="K553" s="113"/>
      <c r="L553" s="113"/>
      <c r="M553" s="113"/>
      <c r="N553" s="113"/>
      <c r="O553" s="113"/>
      <c r="P553" s="113"/>
      <c r="Q553" s="113"/>
      <c r="R553" s="113"/>
      <c r="S553" s="113"/>
      <c r="T553" s="113"/>
      <c r="U553" s="113"/>
      <c r="V553" s="113"/>
      <c r="W553" s="113"/>
      <c r="X553" s="113"/>
      <c r="Y553" s="113"/>
      <c r="Z553" s="113"/>
    </row>
    <row r="554" ht="15.75" customHeight="1">
      <c r="A554" s="130"/>
      <c r="B554" s="129"/>
      <c r="C554" s="119"/>
      <c r="D554" s="120"/>
      <c r="E554" s="121"/>
      <c r="F554" s="122">
        <v>1.0</v>
      </c>
      <c r="G554" s="123" t="str">
        <f t="array" ref="G554">IFERROR(INDEX(Bang_gia!$E$2:$E$1209,MATCH(D554&amp;" | "&amp;E554,Bang_gia!$A$2:$A$1209,0)),"")</f>
        <v/>
      </c>
      <c r="H554" s="123" t="str">
        <f t="shared" si="1"/>
        <v/>
      </c>
      <c r="I554" s="124" t="str">
        <f t="shared" si="2"/>
        <v/>
      </c>
      <c r="J554" s="124" t="str">
        <f t="shared" si="3"/>
        <v/>
      </c>
      <c r="K554" s="113"/>
      <c r="L554" s="113"/>
      <c r="M554" s="113"/>
      <c r="N554" s="113"/>
      <c r="O554" s="113"/>
      <c r="P554" s="113"/>
      <c r="Q554" s="113"/>
      <c r="R554" s="113"/>
      <c r="S554" s="113"/>
      <c r="T554" s="113"/>
      <c r="U554" s="113"/>
      <c r="V554" s="113"/>
      <c r="W554" s="113"/>
      <c r="X554" s="113"/>
      <c r="Y554" s="113"/>
      <c r="Z554" s="113"/>
    </row>
    <row r="555" ht="15.75" customHeight="1">
      <c r="A555" s="130"/>
      <c r="B555" s="129"/>
      <c r="C555" s="119"/>
      <c r="D555" s="120"/>
      <c r="E555" s="121"/>
      <c r="F555" s="122">
        <v>1.0</v>
      </c>
      <c r="G555" s="123" t="str">
        <f t="array" ref="G555">IFERROR(INDEX(Bang_gia!$E$2:$E$1209,MATCH(D555&amp;" | "&amp;E555,Bang_gia!$A$2:$A$1209,0)),"")</f>
        <v/>
      </c>
      <c r="H555" s="123" t="str">
        <f t="shared" si="1"/>
        <v/>
      </c>
      <c r="I555" s="124" t="str">
        <f t="shared" si="2"/>
        <v/>
      </c>
      <c r="J555" s="124" t="str">
        <f t="shared" si="3"/>
        <v/>
      </c>
      <c r="K555" s="113"/>
      <c r="L555" s="113"/>
      <c r="M555" s="113"/>
      <c r="N555" s="113"/>
      <c r="O555" s="113"/>
      <c r="P555" s="113"/>
      <c r="Q555" s="113"/>
      <c r="R555" s="113"/>
      <c r="S555" s="113"/>
      <c r="T555" s="113"/>
      <c r="U555" s="113"/>
      <c r="V555" s="113"/>
      <c r="W555" s="113"/>
      <c r="X555" s="113"/>
      <c r="Y555" s="113"/>
      <c r="Z555" s="113"/>
    </row>
    <row r="556" ht="15.75" customHeight="1">
      <c r="A556" s="130"/>
      <c r="B556" s="129"/>
      <c r="C556" s="119"/>
      <c r="D556" s="120"/>
      <c r="E556" s="121"/>
      <c r="F556" s="122">
        <v>1.0</v>
      </c>
      <c r="G556" s="123" t="str">
        <f t="array" ref="G556">IFERROR(INDEX(Bang_gia!$E$2:$E$1209,MATCH(D556&amp;" | "&amp;E556,Bang_gia!$A$2:$A$1209,0)),"")</f>
        <v/>
      </c>
      <c r="H556" s="123" t="str">
        <f t="shared" si="1"/>
        <v/>
      </c>
      <c r="I556" s="124" t="str">
        <f t="shared" si="2"/>
        <v/>
      </c>
      <c r="J556" s="124" t="str">
        <f t="shared" si="3"/>
        <v/>
      </c>
      <c r="K556" s="113"/>
      <c r="L556" s="113"/>
      <c r="M556" s="113"/>
      <c r="N556" s="113"/>
      <c r="O556" s="113"/>
      <c r="P556" s="113"/>
      <c r="Q556" s="113"/>
      <c r="R556" s="113"/>
      <c r="S556" s="113"/>
      <c r="T556" s="113"/>
      <c r="U556" s="113"/>
      <c r="V556" s="113"/>
      <c r="W556" s="113"/>
      <c r="X556" s="113"/>
      <c r="Y556" s="113"/>
      <c r="Z556" s="113"/>
    </row>
    <row r="557" ht="15.75" customHeight="1">
      <c r="A557" s="130"/>
      <c r="B557" s="129"/>
      <c r="C557" s="119"/>
      <c r="D557" s="120"/>
      <c r="E557" s="121"/>
      <c r="F557" s="122">
        <v>1.0</v>
      </c>
      <c r="G557" s="123" t="str">
        <f t="array" ref="G557">IFERROR(INDEX(Bang_gia!$E$2:$E$1209,MATCH(D557&amp;" | "&amp;E557,Bang_gia!$A$2:$A$1209,0)),"")</f>
        <v/>
      </c>
      <c r="H557" s="123" t="str">
        <f t="shared" si="1"/>
        <v/>
      </c>
      <c r="I557" s="124" t="str">
        <f t="shared" si="2"/>
        <v/>
      </c>
      <c r="J557" s="124" t="str">
        <f t="shared" si="3"/>
        <v/>
      </c>
      <c r="K557" s="113"/>
      <c r="L557" s="113"/>
      <c r="M557" s="113"/>
      <c r="N557" s="113"/>
      <c r="O557" s="113"/>
      <c r="P557" s="113"/>
      <c r="Q557" s="113"/>
      <c r="R557" s="113"/>
      <c r="S557" s="113"/>
      <c r="T557" s="113"/>
      <c r="U557" s="113"/>
      <c r="V557" s="113"/>
      <c r="W557" s="113"/>
      <c r="X557" s="113"/>
      <c r="Y557" s="113"/>
      <c r="Z557" s="113"/>
    </row>
    <row r="558" ht="15.75" customHeight="1">
      <c r="A558" s="130"/>
      <c r="B558" s="129"/>
      <c r="C558" s="119"/>
      <c r="D558" s="120"/>
      <c r="E558" s="121"/>
      <c r="F558" s="122">
        <v>1.0</v>
      </c>
      <c r="G558" s="123" t="str">
        <f t="array" ref="G558">IFERROR(INDEX(Bang_gia!$E$2:$E$1209,MATCH(D558&amp;" | "&amp;E558,Bang_gia!$A$2:$A$1209,0)),"")</f>
        <v/>
      </c>
      <c r="H558" s="123" t="str">
        <f t="shared" si="1"/>
        <v/>
      </c>
      <c r="I558" s="124" t="str">
        <f t="shared" si="2"/>
        <v/>
      </c>
      <c r="J558" s="124" t="str">
        <f t="shared" si="3"/>
        <v/>
      </c>
      <c r="K558" s="113"/>
      <c r="L558" s="113"/>
      <c r="M558" s="113"/>
      <c r="N558" s="113"/>
      <c r="O558" s="113"/>
      <c r="P558" s="113"/>
      <c r="Q558" s="113"/>
      <c r="R558" s="113"/>
      <c r="S558" s="113"/>
      <c r="T558" s="113"/>
      <c r="U558" s="113"/>
      <c r="V558" s="113"/>
      <c r="W558" s="113"/>
      <c r="X558" s="113"/>
      <c r="Y558" s="113"/>
      <c r="Z558" s="113"/>
    </row>
    <row r="559" ht="15.75" customHeight="1">
      <c r="A559" s="130"/>
      <c r="B559" s="129"/>
      <c r="C559" s="119"/>
      <c r="D559" s="120"/>
      <c r="E559" s="121"/>
      <c r="F559" s="122">
        <v>1.0</v>
      </c>
      <c r="G559" s="123" t="str">
        <f t="array" ref="G559">IFERROR(INDEX(Bang_gia!$E$2:$E$1209,MATCH(D559&amp;" | "&amp;E559,Bang_gia!$A$2:$A$1209,0)),"")</f>
        <v/>
      </c>
      <c r="H559" s="123" t="str">
        <f t="shared" si="1"/>
        <v/>
      </c>
      <c r="I559" s="124" t="str">
        <f t="shared" si="2"/>
        <v/>
      </c>
      <c r="J559" s="124" t="str">
        <f t="shared" si="3"/>
        <v/>
      </c>
      <c r="K559" s="113"/>
      <c r="L559" s="113"/>
      <c r="M559" s="113"/>
      <c r="N559" s="113"/>
      <c r="O559" s="113"/>
      <c r="P559" s="113"/>
      <c r="Q559" s="113"/>
      <c r="R559" s="113"/>
      <c r="S559" s="113"/>
      <c r="T559" s="113"/>
      <c r="U559" s="113"/>
      <c r="V559" s="113"/>
      <c r="W559" s="113"/>
      <c r="X559" s="113"/>
      <c r="Y559" s="113"/>
      <c r="Z559" s="113"/>
    </row>
    <row r="560" ht="15.75" customHeight="1">
      <c r="A560" s="130"/>
      <c r="B560" s="129"/>
      <c r="C560" s="119"/>
      <c r="D560" s="120"/>
      <c r="E560" s="121"/>
      <c r="F560" s="122">
        <v>1.0</v>
      </c>
      <c r="G560" s="123" t="str">
        <f t="array" ref="G560">IFERROR(INDEX(Bang_gia!$E$2:$E$1209,MATCH(D560&amp;" | "&amp;E560,Bang_gia!$A$2:$A$1209,0)),"")</f>
        <v/>
      </c>
      <c r="H560" s="123" t="str">
        <f t="shared" si="1"/>
        <v/>
      </c>
      <c r="I560" s="124" t="str">
        <f t="shared" si="2"/>
        <v/>
      </c>
      <c r="J560" s="124" t="str">
        <f t="shared" si="3"/>
        <v/>
      </c>
      <c r="K560" s="113"/>
      <c r="L560" s="113"/>
      <c r="M560" s="113"/>
      <c r="N560" s="113"/>
      <c r="O560" s="113"/>
      <c r="P560" s="113"/>
      <c r="Q560" s="113"/>
      <c r="R560" s="113"/>
      <c r="S560" s="113"/>
      <c r="T560" s="113"/>
      <c r="U560" s="113"/>
      <c r="V560" s="113"/>
      <c r="W560" s="113"/>
      <c r="X560" s="113"/>
      <c r="Y560" s="113"/>
      <c r="Z560" s="113"/>
    </row>
    <row r="561" ht="15.75" customHeight="1">
      <c r="A561" s="130"/>
      <c r="B561" s="129"/>
      <c r="C561" s="119"/>
      <c r="D561" s="120"/>
      <c r="E561" s="121"/>
      <c r="F561" s="122">
        <v>1.0</v>
      </c>
      <c r="G561" s="123" t="str">
        <f t="array" ref="G561">IFERROR(INDEX(Bang_gia!$E$2:$E$1209,MATCH(D561&amp;" | "&amp;E561,Bang_gia!$A$2:$A$1209,0)),"")</f>
        <v/>
      </c>
      <c r="H561" s="123" t="str">
        <f t="shared" si="1"/>
        <v/>
      </c>
      <c r="I561" s="124" t="str">
        <f t="shared" si="2"/>
        <v/>
      </c>
      <c r="J561" s="124" t="str">
        <f t="shared" si="3"/>
        <v/>
      </c>
      <c r="K561" s="113"/>
      <c r="L561" s="113"/>
      <c r="M561" s="113"/>
      <c r="N561" s="113"/>
      <c r="O561" s="113"/>
      <c r="P561" s="113"/>
      <c r="Q561" s="113"/>
      <c r="R561" s="113"/>
      <c r="S561" s="113"/>
      <c r="T561" s="113"/>
      <c r="U561" s="113"/>
      <c r="V561" s="113"/>
      <c r="W561" s="113"/>
      <c r="X561" s="113"/>
      <c r="Y561" s="113"/>
      <c r="Z561" s="113"/>
    </row>
    <row r="562" ht="15.75" customHeight="1">
      <c r="A562" s="130"/>
      <c r="B562" s="129"/>
      <c r="C562" s="119"/>
      <c r="D562" s="120"/>
      <c r="E562" s="121"/>
      <c r="F562" s="122">
        <v>1.0</v>
      </c>
      <c r="G562" s="123" t="str">
        <f t="array" ref="G562">IFERROR(INDEX(Bang_gia!$E$2:$E$1209,MATCH(D562&amp;" | "&amp;E562,Bang_gia!$A$2:$A$1209,0)),"")</f>
        <v/>
      </c>
      <c r="H562" s="123" t="str">
        <f t="shared" si="1"/>
        <v/>
      </c>
      <c r="I562" s="124" t="str">
        <f t="shared" si="2"/>
        <v/>
      </c>
      <c r="J562" s="124" t="str">
        <f t="shared" si="3"/>
        <v/>
      </c>
      <c r="K562" s="113"/>
      <c r="L562" s="113"/>
      <c r="M562" s="113"/>
      <c r="N562" s="113"/>
      <c r="O562" s="113"/>
      <c r="P562" s="113"/>
      <c r="Q562" s="113"/>
      <c r="R562" s="113"/>
      <c r="S562" s="113"/>
      <c r="T562" s="113"/>
      <c r="U562" s="113"/>
      <c r="V562" s="113"/>
      <c r="W562" s="113"/>
      <c r="X562" s="113"/>
      <c r="Y562" s="113"/>
      <c r="Z562" s="113"/>
    </row>
    <row r="563" ht="15.75" customHeight="1">
      <c r="A563" s="130"/>
      <c r="B563" s="129"/>
      <c r="C563" s="119"/>
      <c r="D563" s="120"/>
      <c r="E563" s="121"/>
      <c r="F563" s="122">
        <v>1.0</v>
      </c>
      <c r="G563" s="123" t="str">
        <f t="array" ref="G563">IFERROR(INDEX(Bang_gia!$E$2:$E$1209,MATCH(D563&amp;" | "&amp;E563,Bang_gia!$A$2:$A$1209,0)),"")</f>
        <v/>
      </c>
      <c r="H563" s="123" t="str">
        <f t="shared" si="1"/>
        <v/>
      </c>
      <c r="I563" s="124" t="str">
        <f t="shared" si="2"/>
        <v/>
      </c>
      <c r="J563" s="124" t="str">
        <f t="shared" si="3"/>
        <v/>
      </c>
      <c r="K563" s="113"/>
      <c r="L563" s="113"/>
      <c r="M563" s="113"/>
      <c r="N563" s="113"/>
      <c r="O563" s="113"/>
      <c r="P563" s="113"/>
      <c r="Q563" s="113"/>
      <c r="R563" s="113"/>
      <c r="S563" s="113"/>
      <c r="T563" s="113"/>
      <c r="U563" s="113"/>
      <c r="V563" s="113"/>
      <c r="W563" s="113"/>
      <c r="X563" s="113"/>
      <c r="Y563" s="113"/>
      <c r="Z563" s="113"/>
    </row>
    <row r="564" ht="15.75" customHeight="1">
      <c r="A564" s="130"/>
      <c r="B564" s="129"/>
      <c r="C564" s="119"/>
      <c r="D564" s="120"/>
      <c r="E564" s="121"/>
      <c r="F564" s="122">
        <v>1.0</v>
      </c>
      <c r="G564" s="123" t="str">
        <f t="array" ref="G564">IFERROR(INDEX(Bang_gia!$E$2:$E$1209,MATCH(D564&amp;" | "&amp;E564,Bang_gia!$A$2:$A$1209,0)),"")</f>
        <v/>
      </c>
      <c r="H564" s="123" t="str">
        <f t="shared" si="1"/>
        <v/>
      </c>
      <c r="I564" s="124" t="str">
        <f t="shared" si="2"/>
        <v/>
      </c>
      <c r="J564" s="124" t="str">
        <f t="shared" si="3"/>
        <v/>
      </c>
      <c r="K564" s="113"/>
      <c r="L564" s="113"/>
      <c r="M564" s="113"/>
      <c r="N564" s="113"/>
      <c r="O564" s="113"/>
      <c r="P564" s="113"/>
      <c r="Q564" s="113"/>
      <c r="R564" s="113"/>
      <c r="S564" s="113"/>
      <c r="T564" s="113"/>
      <c r="U564" s="113"/>
      <c r="V564" s="113"/>
      <c r="W564" s="113"/>
      <c r="X564" s="113"/>
      <c r="Y564" s="113"/>
      <c r="Z564" s="113"/>
    </row>
    <row r="565" ht="15.75" customHeight="1">
      <c r="A565" s="130"/>
      <c r="B565" s="129"/>
      <c r="C565" s="119"/>
      <c r="D565" s="120"/>
      <c r="E565" s="121"/>
      <c r="F565" s="122">
        <v>1.0</v>
      </c>
      <c r="G565" s="123" t="str">
        <f t="array" ref="G565">IFERROR(INDEX(Bang_gia!$E$2:$E$1209,MATCH(D565&amp;" | "&amp;E565,Bang_gia!$A$2:$A$1209,0)),"")</f>
        <v/>
      </c>
      <c r="H565" s="123" t="str">
        <f t="shared" si="1"/>
        <v/>
      </c>
      <c r="I565" s="124" t="str">
        <f t="shared" si="2"/>
        <v/>
      </c>
      <c r="J565" s="124" t="str">
        <f t="shared" si="3"/>
        <v/>
      </c>
      <c r="K565" s="113"/>
      <c r="L565" s="113"/>
      <c r="M565" s="113"/>
      <c r="N565" s="113"/>
      <c r="O565" s="113"/>
      <c r="P565" s="113"/>
      <c r="Q565" s="113"/>
      <c r="R565" s="113"/>
      <c r="S565" s="113"/>
      <c r="T565" s="113"/>
      <c r="U565" s="113"/>
      <c r="V565" s="113"/>
      <c r="W565" s="113"/>
      <c r="X565" s="113"/>
      <c r="Y565" s="113"/>
      <c r="Z565" s="113"/>
    </row>
    <row r="566" ht="15.75" customHeight="1">
      <c r="A566" s="130"/>
      <c r="B566" s="129"/>
      <c r="C566" s="119"/>
      <c r="D566" s="120"/>
      <c r="E566" s="121"/>
      <c r="F566" s="122">
        <v>1.0</v>
      </c>
      <c r="G566" s="123" t="str">
        <f t="array" ref="G566">IFERROR(INDEX(Bang_gia!$E$2:$E$1209,MATCH(D566&amp;" | "&amp;E566,Bang_gia!$A$2:$A$1209,0)),"")</f>
        <v/>
      </c>
      <c r="H566" s="123" t="str">
        <f t="shared" si="1"/>
        <v/>
      </c>
      <c r="I566" s="124" t="str">
        <f t="shared" si="2"/>
        <v/>
      </c>
      <c r="J566" s="124" t="str">
        <f t="shared" si="3"/>
        <v/>
      </c>
      <c r="K566" s="113"/>
      <c r="L566" s="113"/>
      <c r="M566" s="113"/>
      <c r="N566" s="113"/>
      <c r="O566" s="113"/>
      <c r="P566" s="113"/>
      <c r="Q566" s="113"/>
      <c r="R566" s="113"/>
      <c r="S566" s="113"/>
      <c r="T566" s="113"/>
      <c r="U566" s="113"/>
      <c r="V566" s="113"/>
      <c r="W566" s="113"/>
      <c r="X566" s="113"/>
      <c r="Y566" s="113"/>
      <c r="Z566" s="113"/>
    </row>
    <row r="567" ht="15.75" customHeight="1">
      <c r="A567" s="130"/>
      <c r="B567" s="129"/>
      <c r="C567" s="119"/>
      <c r="D567" s="120"/>
      <c r="E567" s="121"/>
      <c r="F567" s="122">
        <v>1.0</v>
      </c>
      <c r="G567" s="123" t="str">
        <f t="array" ref="G567">IFERROR(INDEX(Bang_gia!$E$2:$E$1209,MATCH(D567&amp;" | "&amp;E567,Bang_gia!$A$2:$A$1209,0)),"")</f>
        <v/>
      </c>
      <c r="H567" s="123" t="str">
        <f t="shared" si="1"/>
        <v/>
      </c>
      <c r="I567" s="124" t="str">
        <f t="shared" si="2"/>
        <v/>
      </c>
      <c r="J567" s="124" t="str">
        <f t="shared" si="3"/>
        <v/>
      </c>
      <c r="K567" s="113"/>
      <c r="L567" s="113"/>
      <c r="M567" s="113"/>
      <c r="N567" s="113"/>
      <c r="O567" s="113"/>
      <c r="P567" s="113"/>
      <c r="Q567" s="113"/>
      <c r="R567" s="113"/>
      <c r="S567" s="113"/>
      <c r="T567" s="113"/>
      <c r="U567" s="113"/>
      <c r="V567" s="113"/>
      <c r="W567" s="113"/>
      <c r="X567" s="113"/>
      <c r="Y567" s="113"/>
      <c r="Z567" s="113"/>
    </row>
    <row r="568" ht="15.75" customHeight="1">
      <c r="A568" s="130"/>
      <c r="B568" s="129"/>
      <c r="C568" s="119"/>
      <c r="D568" s="120"/>
      <c r="E568" s="121"/>
      <c r="F568" s="122">
        <v>1.0</v>
      </c>
      <c r="G568" s="123" t="str">
        <f t="array" ref="G568">IFERROR(INDEX(Bang_gia!$E$2:$E$1209,MATCH(D568&amp;" | "&amp;E568,Bang_gia!$A$2:$A$1209,0)),"")</f>
        <v/>
      </c>
      <c r="H568" s="123" t="str">
        <f t="shared" si="1"/>
        <v/>
      </c>
      <c r="I568" s="124" t="str">
        <f t="shared" si="2"/>
        <v/>
      </c>
      <c r="J568" s="124" t="str">
        <f t="shared" si="3"/>
        <v/>
      </c>
      <c r="K568" s="113"/>
      <c r="L568" s="113"/>
      <c r="M568" s="113"/>
      <c r="N568" s="113"/>
      <c r="O568" s="113"/>
      <c r="P568" s="113"/>
      <c r="Q568" s="113"/>
      <c r="R568" s="113"/>
      <c r="S568" s="113"/>
      <c r="T568" s="113"/>
      <c r="U568" s="113"/>
      <c r="V568" s="113"/>
      <c r="W568" s="113"/>
      <c r="X568" s="113"/>
      <c r="Y568" s="113"/>
      <c r="Z568" s="113"/>
    </row>
    <row r="569" ht="15.75" customHeight="1">
      <c r="A569" s="130"/>
      <c r="B569" s="129"/>
      <c r="C569" s="119"/>
      <c r="D569" s="120"/>
      <c r="E569" s="121"/>
      <c r="F569" s="122">
        <v>1.0</v>
      </c>
      <c r="G569" s="123" t="str">
        <f t="array" ref="G569">IFERROR(INDEX(Bang_gia!$E$2:$E$1209,MATCH(D569&amp;" | "&amp;E569,Bang_gia!$A$2:$A$1209,0)),"")</f>
        <v/>
      </c>
      <c r="H569" s="123" t="str">
        <f t="shared" si="1"/>
        <v/>
      </c>
      <c r="I569" s="124" t="str">
        <f t="shared" si="2"/>
        <v/>
      </c>
      <c r="J569" s="124" t="str">
        <f t="shared" si="3"/>
        <v/>
      </c>
      <c r="K569" s="113"/>
      <c r="L569" s="113"/>
      <c r="M569" s="113"/>
      <c r="N569" s="113"/>
      <c r="O569" s="113"/>
      <c r="P569" s="113"/>
      <c r="Q569" s="113"/>
      <c r="R569" s="113"/>
      <c r="S569" s="113"/>
      <c r="T569" s="113"/>
      <c r="U569" s="113"/>
      <c r="V569" s="113"/>
      <c r="W569" s="113"/>
      <c r="X569" s="113"/>
      <c r="Y569" s="113"/>
      <c r="Z569" s="113"/>
    </row>
    <row r="570" ht="15.75" customHeight="1">
      <c r="A570" s="130"/>
      <c r="B570" s="129"/>
      <c r="C570" s="119"/>
      <c r="D570" s="120"/>
      <c r="E570" s="121"/>
      <c r="F570" s="122">
        <v>1.0</v>
      </c>
      <c r="G570" s="123" t="str">
        <f t="array" ref="G570">IFERROR(INDEX(Bang_gia!$E$2:$E$1209,MATCH(D570&amp;" | "&amp;E570,Bang_gia!$A$2:$A$1209,0)),"")</f>
        <v/>
      </c>
      <c r="H570" s="123" t="str">
        <f t="shared" si="1"/>
        <v/>
      </c>
      <c r="I570" s="124" t="str">
        <f t="shared" si="2"/>
        <v/>
      </c>
      <c r="J570" s="124" t="str">
        <f t="shared" si="3"/>
        <v/>
      </c>
      <c r="K570" s="113"/>
      <c r="L570" s="113"/>
      <c r="M570" s="113"/>
      <c r="N570" s="113"/>
      <c r="O570" s="113"/>
      <c r="P570" s="113"/>
      <c r="Q570" s="113"/>
      <c r="R570" s="113"/>
      <c r="S570" s="113"/>
      <c r="T570" s="113"/>
      <c r="U570" s="113"/>
      <c r="V570" s="113"/>
      <c r="W570" s="113"/>
      <c r="X570" s="113"/>
      <c r="Y570" s="113"/>
      <c r="Z570" s="113"/>
    </row>
    <row r="571" ht="15.75" customHeight="1">
      <c r="A571" s="130"/>
      <c r="B571" s="129"/>
      <c r="C571" s="119"/>
      <c r="D571" s="120"/>
      <c r="E571" s="121"/>
      <c r="F571" s="122">
        <v>1.0</v>
      </c>
      <c r="G571" s="123" t="str">
        <f t="array" ref="G571">IFERROR(INDEX(Bang_gia!$E$2:$E$1209,MATCH(D571&amp;" | "&amp;E571,Bang_gia!$A$2:$A$1209,0)),"")</f>
        <v/>
      </c>
      <c r="H571" s="123" t="str">
        <f t="shared" si="1"/>
        <v/>
      </c>
      <c r="I571" s="124" t="str">
        <f t="shared" si="2"/>
        <v/>
      </c>
      <c r="J571" s="124" t="str">
        <f t="shared" si="3"/>
        <v/>
      </c>
      <c r="K571" s="113"/>
      <c r="L571" s="113"/>
      <c r="M571" s="113"/>
      <c r="N571" s="113"/>
      <c r="O571" s="113"/>
      <c r="P571" s="113"/>
      <c r="Q571" s="113"/>
      <c r="R571" s="113"/>
      <c r="S571" s="113"/>
      <c r="T571" s="113"/>
      <c r="U571" s="113"/>
      <c r="V571" s="113"/>
      <c r="W571" s="113"/>
      <c r="X571" s="113"/>
      <c r="Y571" s="113"/>
      <c r="Z571" s="113"/>
    </row>
    <row r="572" ht="15.75" customHeight="1">
      <c r="A572" s="130"/>
      <c r="B572" s="129"/>
      <c r="C572" s="119"/>
      <c r="D572" s="120"/>
      <c r="E572" s="121"/>
      <c r="F572" s="122">
        <v>1.0</v>
      </c>
      <c r="G572" s="123" t="str">
        <f t="array" ref="G572">IFERROR(INDEX(Bang_gia!$E$2:$E$1209,MATCH(D572&amp;" | "&amp;E572,Bang_gia!$A$2:$A$1209,0)),"")</f>
        <v/>
      </c>
      <c r="H572" s="123" t="str">
        <f t="shared" si="1"/>
        <v/>
      </c>
      <c r="I572" s="124" t="str">
        <f t="shared" si="2"/>
        <v/>
      </c>
      <c r="J572" s="124" t="str">
        <f t="shared" si="3"/>
        <v/>
      </c>
      <c r="K572" s="113"/>
      <c r="L572" s="113"/>
      <c r="M572" s="113"/>
      <c r="N572" s="113"/>
      <c r="O572" s="113"/>
      <c r="P572" s="113"/>
      <c r="Q572" s="113"/>
      <c r="R572" s="113"/>
      <c r="S572" s="113"/>
      <c r="T572" s="113"/>
      <c r="U572" s="113"/>
      <c r="V572" s="113"/>
      <c r="W572" s="113"/>
      <c r="X572" s="113"/>
      <c r="Y572" s="113"/>
      <c r="Z572" s="113"/>
    </row>
    <row r="573" ht="15.75" customHeight="1">
      <c r="A573" s="130"/>
      <c r="B573" s="129"/>
      <c r="C573" s="119"/>
      <c r="D573" s="120"/>
      <c r="E573" s="121"/>
      <c r="F573" s="122">
        <v>1.0</v>
      </c>
      <c r="G573" s="123" t="str">
        <f t="array" ref="G573">IFERROR(INDEX(Bang_gia!$E$2:$E$1209,MATCH(D573&amp;" | "&amp;E573,Bang_gia!$A$2:$A$1209,0)),"")</f>
        <v/>
      </c>
      <c r="H573" s="123" t="str">
        <f t="shared" si="1"/>
        <v/>
      </c>
      <c r="I573" s="124" t="str">
        <f t="shared" si="2"/>
        <v/>
      </c>
      <c r="J573" s="124" t="str">
        <f t="shared" si="3"/>
        <v/>
      </c>
      <c r="K573" s="113"/>
      <c r="L573" s="113"/>
      <c r="M573" s="113"/>
      <c r="N573" s="113"/>
      <c r="O573" s="113"/>
      <c r="P573" s="113"/>
      <c r="Q573" s="113"/>
      <c r="R573" s="113"/>
      <c r="S573" s="113"/>
      <c r="T573" s="113"/>
      <c r="U573" s="113"/>
      <c r="V573" s="113"/>
      <c r="W573" s="113"/>
      <c r="X573" s="113"/>
      <c r="Y573" s="113"/>
      <c r="Z573" s="113"/>
    </row>
    <row r="574" ht="15.75" customHeight="1">
      <c r="A574" s="130"/>
      <c r="B574" s="129"/>
      <c r="C574" s="119"/>
      <c r="D574" s="120"/>
      <c r="E574" s="121"/>
      <c r="F574" s="122">
        <v>1.0</v>
      </c>
      <c r="G574" s="123" t="str">
        <f t="array" ref="G574">IFERROR(INDEX(Bang_gia!$E$2:$E$1209,MATCH(D574&amp;" | "&amp;E574,Bang_gia!$A$2:$A$1209,0)),"")</f>
        <v/>
      </c>
      <c r="H574" s="123" t="str">
        <f t="shared" si="1"/>
        <v/>
      </c>
      <c r="I574" s="124" t="str">
        <f t="shared" si="2"/>
        <v/>
      </c>
      <c r="J574" s="124" t="str">
        <f t="shared" si="3"/>
        <v/>
      </c>
      <c r="K574" s="113"/>
      <c r="L574" s="113"/>
      <c r="M574" s="113"/>
      <c r="N574" s="113"/>
      <c r="O574" s="113"/>
      <c r="P574" s="113"/>
      <c r="Q574" s="113"/>
      <c r="R574" s="113"/>
      <c r="S574" s="113"/>
      <c r="T574" s="113"/>
      <c r="U574" s="113"/>
      <c r="V574" s="113"/>
      <c r="W574" s="113"/>
      <c r="X574" s="113"/>
      <c r="Y574" s="113"/>
      <c r="Z574" s="113"/>
    </row>
    <row r="575" ht="15.75" customHeight="1">
      <c r="A575" s="130"/>
      <c r="B575" s="129"/>
      <c r="C575" s="119"/>
      <c r="D575" s="120"/>
      <c r="E575" s="121"/>
      <c r="F575" s="122">
        <v>1.0</v>
      </c>
      <c r="G575" s="123" t="str">
        <f t="array" ref="G575">IFERROR(INDEX(Bang_gia!$E$2:$E$1209,MATCH(D575&amp;" | "&amp;E575,Bang_gia!$A$2:$A$1209,0)),"")</f>
        <v/>
      </c>
      <c r="H575" s="123" t="str">
        <f t="shared" si="1"/>
        <v/>
      </c>
      <c r="I575" s="124" t="str">
        <f t="shared" si="2"/>
        <v/>
      </c>
      <c r="J575" s="124" t="str">
        <f t="shared" si="3"/>
        <v/>
      </c>
      <c r="K575" s="113"/>
      <c r="L575" s="113"/>
      <c r="M575" s="113"/>
      <c r="N575" s="113"/>
      <c r="O575" s="113"/>
      <c r="P575" s="113"/>
      <c r="Q575" s="113"/>
      <c r="R575" s="113"/>
      <c r="S575" s="113"/>
      <c r="T575" s="113"/>
      <c r="U575" s="113"/>
      <c r="V575" s="113"/>
      <c r="W575" s="113"/>
      <c r="X575" s="113"/>
      <c r="Y575" s="113"/>
      <c r="Z575" s="113"/>
    </row>
    <row r="576" ht="15.75" customHeight="1">
      <c r="A576" s="130"/>
      <c r="B576" s="129"/>
      <c r="C576" s="119"/>
      <c r="D576" s="120"/>
      <c r="E576" s="121"/>
      <c r="F576" s="122">
        <v>1.0</v>
      </c>
      <c r="G576" s="123" t="str">
        <f t="array" ref="G576">IFERROR(INDEX(Bang_gia!$E$2:$E$1209,MATCH(D576&amp;" | "&amp;E576,Bang_gia!$A$2:$A$1209,0)),"")</f>
        <v/>
      </c>
      <c r="H576" s="123" t="str">
        <f t="shared" si="1"/>
        <v/>
      </c>
      <c r="I576" s="124" t="str">
        <f t="shared" si="2"/>
        <v/>
      </c>
      <c r="J576" s="124" t="str">
        <f t="shared" si="3"/>
        <v/>
      </c>
      <c r="K576" s="113"/>
      <c r="L576" s="113"/>
      <c r="M576" s="113"/>
      <c r="N576" s="113"/>
      <c r="O576" s="113"/>
      <c r="P576" s="113"/>
      <c r="Q576" s="113"/>
      <c r="R576" s="113"/>
      <c r="S576" s="113"/>
      <c r="T576" s="113"/>
      <c r="U576" s="113"/>
      <c r="V576" s="113"/>
      <c r="W576" s="113"/>
      <c r="X576" s="113"/>
      <c r="Y576" s="113"/>
      <c r="Z576" s="113"/>
    </row>
    <row r="577" ht="15.75" customHeight="1">
      <c r="A577" s="130"/>
      <c r="B577" s="129"/>
      <c r="C577" s="119"/>
      <c r="D577" s="120"/>
      <c r="E577" s="121"/>
      <c r="F577" s="122">
        <v>1.0</v>
      </c>
      <c r="G577" s="123" t="str">
        <f t="array" ref="G577">IFERROR(INDEX(Bang_gia!$E$2:$E$1209,MATCH(D577&amp;" | "&amp;E577,Bang_gia!$A$2:$A$1209,0)),"")</f>
        <v/>
      </c>
      <c r="H577" s="123" t="str">
        <f t="shared" si="1"/>
        <v/>
      </c>
      <c r="I577" s="124" t="str">
        <f t="shared" si="2"/>
        <v/>
      </c>
      <c r="J577" s="124" t="str">
        <f t="shared" si="3"/>
        <v/>
      </c>
      <c r="K577" s="113"/>
      <c r="L577" s="113"/>
      <c r="M577" s="113"/>
      <c r="N577" s="113"/>
      <c r="O577" s="113"/>
      <c r="P577" s="113"/>
      <c r="Q577" s="113"/>
      <c r="R577" s="113"/>
      <c r="S577" s="113"/>
      <c r="T577" s="113"/>
      <c r="U577" s="113"/>
      <c r="V577" s="113"/>
      <c r="W577" s="113"/>
      <c r="X577" s="113"/>
      <c r="Y577" s="113"/>
      <c r="Z577" s="113"/>
    </row>
    <row r="578" ht="15.75" customHeight="1">
      <c r="A578" s="130"/>
      <c r="B578" s="129"/>
      <c r="C578" s="119"/>
      <c r="D578" s="120"/>
      <c r="E578" s="121"/>
      <c r="F578" s="122">
        <v>1.0</v>
      </c>
      <c r="G578" s="123" t="str">
        <f t="array" ref="G578">IFERROR(INDEX(Bang_gia!$E$2:$E$1209,MATCH(D578&amp;" | "&amp;E578,Bang_gia!$A$2:$A$1209,0)),"")</f>
        <v/>
      </c>
      <c r="H578" s="123" t="str">
        <f t="shared" si="1"/>
        <v/>
      </c>
      <c r="I578" s="124" t="str">
        <f t="shared" si="2"/>
        <v/>
      </c>
      <c r="J578" s="124" t="str">
        <f t="shared" si="3"/>
        <v/>
      </c>
      <c r="K578" s="113"/>
      <c r="L578" s="113"/>
      <c r="M578" s="113"/>
      <c r="N578" s="113"/>
      <c r="O578" s="113"/>
      <c r="P578" s="113"/>
      <c r="Q578" s="113"/>
      <c r="R578" s="113"/>
      <c r="S578" s="113"/>
      <c r="T578" s="113"/>
      <c r="U578" s="113"/>
      <c r="V578" s="113"/>
      <c r="W578" s="113"/>
      <c r="X578" s="113"/>
      <c r="Y578" s="113"/>
      <c r="Z578" s="113"/>
    </row>
    <row r="579" ht="15.75" customHeight="1">
      <c r="A579" s="130"/>
      <c r="B579" s="129"/>
      <c r="C579" s="119"/>
      <c r="D579" s="120"/>
      <c r="E579" s="121"/>
      <c r="F579" s="122">
        <v>1.0</v>
      </c>
      <c r="G579" s="123" t="str">
        <f t="array" ref="G579">IFERROR(INDEX(Bang_gia!$E$2:$E$1209,MATCH(D579&amp;" | "&amp;E579,Bang_gia!$A$2:$A$1209,0)),"")</f>
        <v/>
      </c>
      <c r="H579" s="123" t="str">
        <f t="shared" si="1"/>
        <v/>
      </c>
      <c r="I579" s="124" t="str">
        <f t="shared" si="2"/>
        <v/>
      </c>
      <c r="J579" s="124" t="str">
        <f t="shared" si="3"/>
        <v/>
      </c>
      <c r="K579" s="113"/>
      <c r="L579" s="113"/>
      <c r="M579" s="113"/>
      <c r="N579" s="113"/>
      <c r="O579" s="113"/>
      <c r="P579" s="113"/>
      <c r="Q579" s="113"/>
      <c r="R579" s="113"/>
      <c r="S579" s="113"/>
      <c r="T579" s="113"/>
      <c r="U579" s="113"/>
      <c r="V579" s="113"/>
      <c r="W579" s="113"/>
      <c r="X579" s="113"/>
      <c r="Y579" s="113"/>
      <c r="Z579" s="113"/>
    </row>
    <row r="580" ht="15.75" customHeight="1">
      <c r="A580" s="130"/>
      <c r="B580" s="129"/>
      <c r="C580" s="119"/>
      <c r="D580" s="120"/>
      <c r="E580" s="121"/>
      <c r="F580" s="122">
        <v>1.0</v>
      </c>
      <c r="G580" s="123" t="str">
        <f t="array" ref="G580">IFERROR(INDEX(Bang_gia!$E$2:$E$1209,MATCH(D580&amp;" | "&amp;E580,Bang_gia!$A$2:$A$1209,0)),"")</f>
        <v/>
      </c>
      <c r="H580" s="123" t="str">
        <f t="shared" si="1"/>
        <v/>
      </c>
      <c r="I580" s="124" t="str">
        <f t="shared" si="2"/>
        <v/>
      </c>
      <c r="J580" s="124" t="str">
        <f t="shared" si="3"/>
        <v/>
      </c>
      <c r="K580" s="113"/>
      <c r="L580" s="113"/>
      <c r="M580" s="113"/>
      <c r="N580" s="113"/>
      <c r="O580" s="113"/>
      <c r="P580" s="113"/>
      <c r="Q580" s="113"/>
      <c r="R580" s="113"/>
      <c r="S580" s="113"/>
      <c r="T580" s="113"/>
      <c r="U580" s="113"/>
      <c r="V580" s="113"/>
      <c r="W580" s="113"/>
      <c r="X580" s="113"/>
      <c r="Y580" s="113"/>
      <c r="Z580" s="113"/>
    </row>
    <row r="581" ht="15.75" customHeight="1">
      <c r="A581" s="130"/>
      <c r="B581" s="129"/>
      <c r="C581" s="119"/>
      <c r="D581" s="120"/>
      <c r="E581" s="121"/>
      <c r="F581" s="122">
        <v>1.0</v>
      </c>
      <c r="G581" s="123" t="str">
        <f t="array" ref="G581">IFERROR(INDEX(Bang_gia!$E$2:$E$1209,MATCH(D581&amp;" | "&amp;E581,Bang_gia!$A$2:$A$1209,0)),"")</f>
        <v/>
      </c>
      <c r="H581" s="123" t="str">
        <f t="shared" si="1"/>
        <v/>
      </c>
      <c r="I581" s="124" t="str">
        <f t="shared" si="2"/>
        <v/>
      </c>
      <c r="J581" s="124" t="str">
        <f t="shared" si="3"/>
        <v/>
      </c>
      <c r="K581" s="113"/>
      <c r="L581" s="113"/>
      <c r="M581" s="113"/>
      <c r="N581" s="113"/>
      <c r="O581" s="113"/>
      <c r="P581" s="113"/>
      <c r="Q581" s="113"/>
      <c r="R581" s="113"/>
      <c r="S581" s="113"/>
      <c r="T581" s="113"/>
      <c r="U581" s="113"/>
      <c r="V581" s="113"/>
      <c r="W581" s="113"/>
      <c r="X581" s="113"/>
      <c r="Y581" s="113"/>
      <c r="Z581" s="113"/>
    </row>
    <row r="582" ht="15.75" customHeight="1">
      <c r="A582" s="130"/>
      <c r="B582" s="129"/>
      <c r="C582" s="119"/>
      <c r="D582" s="120"/>
      <c r="E582" s="121"/>
      <c r="F582" s="122">
        <v>1.0</v>
      </c>
      <c r="G582" s="123" t="str">
        <f t="array" ref="G582">IFERROR(INDEX(Bang_gia!$E$2:$E$1209,MATCH(D582&amp;" | "&amp;E582,Bang_gia!$A$2:$A$1209,0)),"")</f>
        <v/>
      </c>
      <c r="H582" s="123" t="str">
        <f t="shared" si="1"/>
        <v/>
      </c>
      <c r="I582" s="124" t="str">
        <f t="shared" si="2"/>
        <v/>
      </c>
      <c r="J582" s="124" t="str">
        <f t="shared" si="3"/>
        <v/>
      </c>
      <c r="K582" s="113"/>
      <c r="L582" s="113"/>
      <c r="M582" s="113"/>
      <c r="N582" s="113"/>
      <c r="O582" s="113"/>
      <c r="P582" s="113"/>
      <c r="Q582" s="113"/>
      <c r="R582" s="113"/>
      <c r="S582" s="113"/>
      <c r="T582" s="113"/>
      <c r="U582" s="113"/>
      <c r="V582" s="113"/>
      <c r="W582" s="113"/>
      <c r="X582" s="113"/>
      <c r="Y582" s="113"/>
      <c r="Z582" s="113"/>
    </row>
    <row r="583" ht="15.75" customHeight="1">
      <c r="A583" s="130"/>
      <c r="B583" s="129"/>
      <c r="C583" s="119"/>
      <c r="D583" s="120"/>
      <c r="E583" s="121"/>
      <c r="F583" s="122">
        <v>1.0</v>
      </c>
      <c r="G583" s="123" t="str">
        <f t="array" ref="G583">IFERROR(INDEX(Bang_gia!$E$2:$E$1209,MATCH(D583&amp;" | "&amp;E583,Bang_gia!$A$2:$A$1209,0)),"")</f>
        <v/>
      </c>
      <c r="H583" s="123" t="str">
        <f t="shared" si="1"/>
        <v/>
      </c>
      <c r="I583" s="124" t="str">
        <f t="shared" si="2"/>
        <v/>
      </c>
      <c r="J583" s="124" t="str">
        <f t="shared" si="3"/>
        <v/>
      </c>
      <c r="K583" s="113"/>
      <c r="L583" s="113"/>
      <c r="M583" s="113"/>
      <c r="N583" s="113"/>
      <c r="O583" s="113"/>
      <c r="P583" s="113"/>
      <c r="Q583" s="113"/>
      <c r="R583" s="113"/>
      <c r="S583" s="113"/>
      <c r="T583" s="113"/>
      <c r="U583" s="113"/>
      <c r="V583" s="113"/>
      <c r="W583" s="113"/>
      <c r="X583" s="113"/>
      <c r="Y583" s="113"/>
      <c r="Z583" s="113"/>
    </row>
    <row r="584" ht="15.75" customHeight="1">
      <c r="A584" s="130"/>
      <c r="B584" s="129"/>
      <c r="C584" s="119"/>
      <c r="D584" s="120"/>
      <c r="E584" s="121"/>
      <c r="F584" s="122">
        <v>1.0</v>
      </c>
      <c r="G584" s="123" t="str">
        <f t="array" ref="G584">IFERROR(INDEX(Bang_gia!$E$2:$E$1209,MATCH(D584&amp;" | "&amp;E584,Bang_gia!$A$2:$A$1209,0)),"")</f>
        <v/>
      </c>
      <c r="H584" s="123" t="str">
        <f t="shared" si="1"/>
        <v/>
      </c>
      <c r="I584" s="124" t="str">
        <f t="shared" si="2"/>
        <v/>
      </c>
      <c r="J584" s="124" t="str">
        <f t="shared" si="3"/>
        <v/>
      </c>
      <c r="K584" s="113"/>
      <c r="L584" s="113"/>
      <c r="M584" s="113"/>
      <c r="N584" s="113"/>
      <c r="O584" s="113"/>
      <c r="P584" s="113"/>
      <c r="Q584" s="113"/>
      <c r="R584" s="113"/>
      <c r="S584" s="113"/>
      <c r="T584" s="113"/>
      <c r="U584" s="113"/>
      <c r="V584" s="113"/>
      <c r="W584" s="113"/>
      <c r="X584" s="113"/>
      <c r="Y584" s="113"/>
      <c r="Z584" s="113"/>
    </row>
    <row r="585" ht="15.75" customHeight="1">
      <c r="A585" s="130"/>
      <c r="B585" s="129"/>
      <c r="C585" s="119"/>
      <c r="D585" s="120"/>
      <c r="E585" s="121"/>
      <c r="F585" s="122">
        <v>1.0</v>
      </c>
      <c r="G585" s="123" t="str">
        <f t="array" ref="G585">IFERROR(INDEX(Bang_gia!$E$2:$E$1209,MATCH(D585&amp;" | "&amp;E585,Bang_gia!$A$2:$A$1209,0)),"")</f>
        <v/>
      </c>
      <c r="H585" s="123" t="str">
        <f t="shared" si="1"/>
        <v/>
      </c>
      <c r="I585" s="124" t="str">
        <f t="shared" si="2"/>
        <v/>
      </c>
      <c r="J585" s="124" t="str">
        <f t="shared" si="3"/>
        <v/>
      </c>
      <c r="K585" s="113"/>
      <c r="L585" s="113"/>
      <c r="M585" s="113"/>
      <c r="N585" s="113"/>
      <c r="O585" s="113"/>
      <c r="P585" s="113"/>
      <c r="Q585" s="113"/>
      <c r="R585" s="113"/>
      <c r="S585" s="113"/>
      <c r="T585" s="113"/>
      <c r="U585" s="113"/>
      <c r="V585" s="113"/>
      <c r="W585" s="113"/>
      <c r="X585" s="113"/>
      <c r="Y585" s="113"/>
      <c r="Z585" s="113"/>
    </row>
    <row r="586" ht="15.75" customHeight="1">
      <c r="A586" s="130"/>
      <c r="B586" s="129"/>
      <c r="C586" s="119"/>
      <c r="D586" s="120"/>
      <c r="E586" s="121"/>
      <c r="F586" s="122">
        <v>1.0</v>
      </c>
      <c r="G586" s="123" t="str">
        <f t="array" ref="G586">IFERROR(INDEX(Bang_gia!$E$2:$E$1209,MATCH(D586&amp;" | "&amp;E586,Bang_gia!$A$2:$A$1209,0)),"")</f>
        <v/>
      </c>
      <c r="H586" s="123" t="str">
        <f t="shared" si="1"/>
        <v/>
      </c>
      <c r="I586" s="124" t="str">
        <f t="shared" si="2"/>
        <v/>
      </c>
      <c r="J586" s="124" t="str">
        <f t="shared" si="3"/>
        <v/>
      </c>
      <c r="K586" s="113"/>
      <c r="L586" s="113"/>
      <c r="M586" s="113"/>
      <c r="N586" s="113"/>
      <c r="O586" s="113"/>
      <c r="P586" s="113"/>
      <c r="Q586" s="113"/>
      <c r="R586" s="113"/>
      <c r="S586" s="113"/>
      <c r="T586" s="113"/>
      <c r="U586" s="113"/>
      <c r="V586" s="113"/>
      <c r="W586" s="113"/>
      <c r="X586" s="113"/>
      <c r="Y586" s="113"/>
      <c r="Z586" s="113"/>
    </row>
    <row r="587" ht="15.75" customHeight="1">
      <c r="A587" s="130"/>
      <c r="B587" s="129"/>
      <c r="C587" s="119"/>
      <c r="D587" s="120"/>
      <c r="E587" s="121"/>
      <c r="F587" s="122">
        <v>1.0</v>
      </c>
      <c r="G587" s="123" t="str">
        <f t="array" ref="G587">IFERROR(INDEX(Bang_gia!$E$2:$E$1209,MATCH(D587&amp;" | "&amp;E587,Bang_gia!$A$2:$A$1209,0)),"")</f>
        <v/>
      </c>
      <c r="H587" s="123" t="str">
        <f t="shared" si="1"/>
        <v/>
      </c>
      <c r="I587" s="124" t="str">
        <f t="shared" si="2"/>
        <v/>
      </c>
      <c r="J587" s="124" t="str">
        <f t="shared" si="3"/>
        <v/>
      </c>
      <c r="K587" s="113"/>
      <c r="L587" s="113"/>
      <c r="M587" s="113"/>
      <c r="N587" s="113"/>
      <c r="O587" s="113"/>
      <c r="P587" s="113"/>
      <c r="Q587" s="113"/>
      <c r="R587" s="113"/>
      <c r="S587" s="113"/>
      <c r="T587" s="113"/>
      <c r="U587" s="113"/>
      <c r="V587" s="113"/>
      <c r="W587" s="113"/>
      <c r="X587" s="113"/>
      <c r="Y587" s="113"/>
      <c r="Z587" s="113"/>
    </row>
    <row r="588" ht="15.75" customHeight="1">
      <c r="A588" s="130"/>
      <c r="B588" s="129"/>
      <c r="C588" s="119"/>
      <c r="D588" s="120"/>
      <c r="E588" s="121"/>
      <c r="F588" s="122">
        <v>1.0</v>
      </c>
      <c r="G588" s="123" t="str">
        <f t="array" ref="G588">IFERROR(INDEX(Bang_gia!$E$2:$E$1209,MATCH(D588&amp;" | "&amp;E588,Bang_gia!$A$2:$A$1209,0)),"")</f>
        <v/>
      </c>
      <c r="H588" s="123" t="str">
        <f t="shared" si="1"/>
        <v/>
      </c>
      <c r="I588" s="124" t="str">
        <f t="shared" si="2"/>
        <v/>
      </c>
      <c r="J588" s="124" t="str">
        <f t="shared" si="3"/>
        <v/>
      </c>
      <c r="K588" s="113"/>
      <c r="L588" s="113"/>
      <c r="M588" s="113"/>
      <c r="N588" s="113"/>
      <c r="O588" s="113"/>
      <c r="P588" s="113"/>
      <c r="Q588" s="113"/>
      <c r="R588" s="113"/>
      <c r="S588" s="113"/>
      <c r="T588" s="113"/>
      <c r="U588" s="113"/>
      <c r="V588" s="113"/>
      <c r="W588" s="113"/>
      <c r="X588" s="113"/>
      <c r="Y588" s="113"/>
      <c r="Z588" s="113"/>
    </row>
    <row r="589" ht="15.75" customHeight="1">
      <c r="A589" s="130"/>
      <c r="B589" s="129"/>
      <c r="C589" s="119"/>
      <c r="D589" s="120"/>
      <c r="E589" s="121"/>
      <c r="F589" s="122">
        <v>1.0</v>
      </c>
      <c r="G589" s="123" t="str">
        <f t="array" ref="G589">IFERROR(INDEX(Bang_gia!$E$2:$E$1209,MATCH(D589&amp;" | "&amp;E589,Bang_gia!$A$2:$A$1209,0)),"")</f>
        <v/>
      </c>
      <c r="H589" s="123" t="str">
        <f t="shared" si="1"/>
        <v/>
      </c>
      <c r="I589" s="124" t="str">
        <f t="shared" si="2"/>
        <v/>
      </c>
      <c r="J589" s="124" t="str">
        <f t="shared" si="3"/>
        <v/>
      </c>
      <c r="K589" s="113"/>
      <c r="L589" s="113"/>
      <c r="M589" s="113"/>
      <c r="N589" s="113"/>
      <c r="O589" s="113"/>
      <c r="P589" s="113"/>
      <c r="Q589" s="113"/>
      <c r="R589" s="113"/>
      <c r="S589" s="113"/>
      <c r="T589" s="113"/>
      <c r="U589" s="113"/>
      <c r="V589" s="113"/>
      <c r="W589" s="113"/>
      <c r="X589" s="113"/>
      <c r="Y589" s="113"/>
      <c r="Z589" s="113"/>
    </row>
    <row r="590" ht="15.75" customHeight="1">
      <c r="A590" s="130"/>
      <c r="B590" s="129"/>
      <c r="C590" s="119"/>
      <c r="D590" s="120"/>
      <c r="E590" s="121"/>
      <c r="F590" s="122">
        <v>1.0</v>
      </c>
      <c r="G590" s="123" t="str">
        <f t="array" ref="G590">IFERROR(INDEX(Bang_gia!$E$2:$E$1209,MATCH(D590&amp;" | "&amp;E590,Bang_gia!$A$2:$A$1209,0)),"")</f>
        <v/>
      </c>
      <c r="H590" s="123" t="str">
        <f t="shared" si="1"/>
        <v/>
      </c>
      <c r="I590" s="124" t="str">
        <f t="shared" si="2"/>
        <v/>
      </c>
      <c r="J590" s="124" t="str">
        <f t="shared" si="3"/>
        <v/>
      </c>
      <c r="K590" s="113"/>
      <c r="L590" s="113"/>
      <c r="M590" s="113"/>
      <c r="N590" s="113"/>
      <c r="O590" s="113"/>
      <c r="P590" s="113"/>
      <c r="Q590" s="113"/>
      <c r="R590" s="113"/>
      <c r="S590" s="113"/>
      <c r="T590" s="113"/>
      <c r="U590" s="113"/>
      <c r="V590" s="113"/>
      <c r="W590" s="113"/>
      <c r="X590" s="113"/>
      <c r="Y590" s="113"/>
      <c r="Z590" s="113"/>
    </row>
    <row r="591" ht="15.75" customHeight="1">
      <c r="A591" s="130"/>
      <c r="B591" s="129"/>
      <c r="C591" s="119"/>
      <c r="D591" s="120"/>
      <c r="E591" s="121"/>
      <c r="F591" s="122">
        <v>1.0</v>
      </c>
      <c r="G591" s="123" t="str">
        <f t="array" ref="G591">IFERROR(INDEX(Bang_gia!$E$2:$E$1209,MATCH(D591&amp;" | "&amp;E591,Bang_gia!$A$2:$A$1209,0)),"")</f>
        <v/>
      </c>
      <c r="H591" s="123" t="str">
        <f t="shared" si="1"/>
        <v/>
      </c>
      <c r="I591" s="124" t="str">
        <f t="shared" si="2"/>
        <v/>
      </c>
      <c r="J591" s="124" t="str">
        <f t="shared" si="3"/>
        <v/>
      </c>
      <c r="K591" s="113"/>
      <c r="L591" s="113"/>
      <c r="M591" s="113"/>
      <c r="N591" s="113"/>
      <c r="O591" s="113"/>
      <c r="P591" s="113"/>
      <c r="Q591" s="113"/>
      <c r="R591" s="113"/>
      <c r="S591" s="113"/>
      <c r="T591" s="113"/>
      <c r="U591" s="113"/>
      <c r="V591" s="113"/>
      <c r="W591" s="113"/>
      <c r="X591" s="113"/>
      <c r="Y591" s="113"/>
      <c r="Z591" s="113"/>
    </row>
    <row r="592" ht="15.75" customHeight="1">
      <c r="A592" s="130"/>
      <c r="B592" s="129"/>
      <c r="C592" s="119"/>
      <c r="D592" s="120"/>
      <c r="E592" s="121"/>
      <c r="F592" s="122">
        <v>1.0</v>
      </c>
      <c r="G592" s="123" t="str">
        <f t="array" ref="G592">IFERROR(INDEX(Bang_gia!$E$2:$E$1209,MATCH(D592&amp;" | "&amp;E592,Bang_gia!$A$2:$A$1209,0)),"")</f>
        <v/>
      </c>
      <c r="H592" s="123" t="str">
        <f t="shared" si="1"/>
        <v/>
      </c>
      <c r="I592" s="124" t="str">
        <f t="shared" si="2"/>
        <v/>
      </c>
      <c r="J592" s="124" t="str">
        <f t="shared" si="3"/>
        <v/>
      </c>
      <c r="K592" s="113"/>
      <c r="L592" s="113"/>
      <c r="M592" s="113"/>
      <c r="N592" s="113"/>
      <c r="O592" s="113"/>
      <c r="P592" s="113"/>
      <c r="Q592" s="113"/>
      <c r="R592" s="113"/>
      <c r="S592" s="113"/>
      <c r="T592" s="113"/>
      <c r="U592" s="113"/>
      <c r="V592" s="113"/>
      <c r="W592" s="113"/>
      <c r="X592" s="113"/>
      <c r="Y592" s="113"/>
      <c r="Z592" s="113"/>
    </row>
    <row r="593" ht="15.75" customHeight="1">
      <c r="A593" s="130"/>
      <c r="B593" s="129"/>
      <c r="C593" s="119"/>
      <c r="D593" s="120"/>
      <c r="E593" s="121"/>
      <c r="F593" s="122">
        <v>1.0</v>
      </c>
      <c r="G593" s="123" t="str">
        <f t="array" ref="G593">IFERROR(INDEX(Bang_gia!$E$2:$E$1209,MATCH(D593&amp;" | "&amp;E593,Bang_gia!$A$2:$A$1209,0)),"")</f>
        <v/>
      </c>
      <c r="H593" s="123" t="str">
        <f t="shared" si="1"/>
        <v/>
      </c>
      <c r="I593" s="124" t="str">
        <f t="shared" si="2"/>
        <v/>
      </c>
      <c r="J593" s="124" t="str">
        <f t="shared" si="3"/>
        <v/>
      </c>
      <c r="K593" s="113"/>
      <c r="L593" s="113"/>
      <c r="M593" s="113"/>
      <c r="N593" s="113"/>
      <c r="O593" s="113"/>
      <c r="P593" s="113"/>
      <c r="Q593" s="113"/>
      <c r="R593" s="113"/>
      <c r="S593" s="113"/>
      <c r="T593" s="113"/>
      <c r="U593" s="113"/>
      <c r="V593" s="113"/>
      <c r="W593" s="113"/>
      <c r="X593" s="113"/>
      <c r="Y593" s="113"/>
      <c r="Z593" s="113"/>
    </row>
    <row r="594" ht="15.75" customHeight="1">
      <c r="A594" s="130"/>
      <c r="B594" s="129"/>
      <c r="C594" s="119"/>
      <c r="D594" s="120"/>
      <c r="E594" s="121"/>
      <c r="F594" s="122">
        <v>1.0</v>
      </c>
      <c r="G594" s="123" t="str">
        <f t="array" ref="G594">IFERROR(INDEX(Bang_gia!$E$2:$E$1209,MATCH(D594&amp;" | "&amp;E594,Bang_gia!$A$2:$A$1209,0)),"")</f>
        <v/>
      </c>
      <c r="H594" s="123" t="str">
        <f t="shared" si="1"/>
        <v/>
      </c>
      <c r="I594" s="124" t="str">
        <f t="shared" si="2"/>
        <v/>
      </c>
      <c r="J594" s="124" t="str">
        <f t="shared" si="3"/>
        <v/>
      </c>
      <c r="K594" s="113"/>
      <c r="L594" s="113"/>
      <c r="M594" s="113"/>
      <c r="N594" s="113"/>
      <c r="O594" s="113"/>
      <c r="P594" s="113"/>
      <c r="Q594" s="113"/>
      <c r="R594" s="113"/>
      <c r="S594" s="113"/>
      <c r="T594" s="113"/>
      <c r="U594" s="113"/>
      <c r="V594" s="113"/>
      <c r="W594" s="113"/>
      <c r="X594" s="113"/>
      <c r="Y594" s="113"/>
      <c r="Z594" s="113"/>
    </row>
    <row r="595" ht="15.75" customHeight="1">
      <c r="A595" s="130"/>
      <c r="B595" s="129"/>
      <c r="C595" s="119"/>
      <c r="D595" s="120"/>
      <c r="E595" s="121"/>
      <c r="F595" s="122">
        <v>1.0</v>
      </c>
      <c r="G595" s="123" t="str">
        <f t="array" ref="G595">IFERROR(INDEX(Bang_gia!$E$2:$E$1209,MATCH(D595&amp;" | "&amp;E595,Bang_gia!$A$2:$A$1209,0)),"")</f>
        <v/>
      </c>
      <c r="H595" s="123" t="str">
        <f t="shared" si="1"/>
        <v/>
      </c>
      <c r="I595" s="124" t="str">
        <f t="shared" si="2"/>
        <v/>
      </c>
      <c r="J595" s="124" t="str">
        <f t="shared" si="3"/>
        <v/>
      </c>
      <c r="K595" s="113"/>
      <c r="L595" s="113"/>
      <c r="M595" s="113"/>
      <c r="N595" s="113"/>
      <c r="O595" s="113"/>
      <c r="P595" s="113"/>
      <c r="Q595" s="113"/>
      <c r="R595" s="113"/>
      <c r="S595" s="113"/>
      <c r="T595" s="113"/>
      <c r="U595" s="113"/>
      <c r="V595" s="113"/>
      <c r="W595" s="113"/>
      <c r="X595" s="113"/>
      <c r="Y595" s="113"/>
      <c r="Z595" s="113"/>
    </row>
    <row r="596" ht="15.75" customHeight="1">
      <c r="A596" s="130"/>
      <c r="B596" s="129"/>
      <c r="C596" s="119"/>
      <c r="D596" s="120"/>
      <c r="E596" s="121"/>
      <c r="F596" s="122">
        <v>1.0</v>
      </c>
      <c r="G596" s="123" t="str">
        <f t="array" ref="G596">IFERROR(INDEX(Bang_gia!$E$2:$E$1209,MATCH(D596&amp;" | "&amp;E596,Bang_gia!$A$2:$A$1209,0)),"")</f>
        <v/>
      </c>
      <c r="H596" s="123" t="str">
        <f t="shared" si="1"/>
        <v/>
      </c>
      <c r="I596" s="124" t="str">
        <f t="shared" si="2"/>
        <v/>
      </c>
      <c r="J596" s="124" t="str">
        <f t="shared" si="3"/>
        <v/>
      </c>
      <c r="K596" s="113"/>
      <c r="L596" s="113"/>
      <c r="M596" s="113"/>
      <c r="N596" s="113"/>
      <c r="O596" s="113"/>
      <c r="P596" s="113"/>
      <c r="Q596" s="113"/>
      <c r="R596" s="113"/>
      <c r="S596" s="113"/>
      <c r="T596" s="113"/>
      <c r="U596" s="113"/>
      <c r="V596" s="113"/>
      <c r="W596" s="113"/>
      <c r="X596" s="113"/>
      <c r="Y596" s="113"/>
      <c r="Z596" s="113"/>
    </row>
    <row r="597" ht="15.75" customHeight="1">
      <c r="A597" s="130"/>
      <c r="B597" s="129"/>
      <c r="C597" s="119"/>
      <c r="D597" s="120"/>
      <c r="E597" s="121"/>
      <c r="F597" s="122">
        <v>1.0</v>
      </c>
      <c r="G597" s="123" t="str">
        <f t="array" ref="G597">IFERROR(INDEX(Bang_gia!$E$2:$E$1209,MATCH(D597&amp;" | "&amp;E597,Bang_gia!$A$2:$A$1209,0)),"")</f>
        <v/>
      </c>
      <c r="H597" s="123" t="str">
        <f t="shared" si="1"/>
        <v/>
      </c>
      <c r="I597" s="124" t="str">
        <f t="shared" si="2"/>
        <v/>
      </c>
      <c r="J597" s="124" t="str">
        <f t="shared" si="3"/>
        <v/>
      </c>
      <c r="K597" s="113"/>
      <c r="L597" s="113"/>
      <c r="M597" s="113"/>
      <c r="N597" s="113"/>
      <c r="O597" s="113"/>
      <c r="P597" s="113"/>
      <c r="Q597" s="113"/>
      <c r="R597" s="113"/>
      <c r="S597" s="113"/>
      <c r="T597" s="113"/>
      <c r="U597" s="113"/>
      <c r="V597" s="113"/>
      <c r="W597" s="113"/>
      <c r="X597" s="113"/>
      <c r="Y597" s="113"/>
      <c r="Z597" s="113"/>
    </row>
    <row r="598" ht="15.75" customHeight="1">
      <c r="A598" s="130"/>
      <c r="B598" s="129"/>
      <c r="C598" s="119"/>
      <c r="D598" s="120"/>
      <c r="E598" s="121"/>
      <c r="F598" s="122">
        <v>1.0</v>
      </c>
      <c r="G598" s="123" t="str">
        <f t="array" ref="G598">IFERROR(INDEX(Bang_gia!$E$2:$E$1209,MATCH(D598&amp;" | "&amp;E598,Bang_gia!$A$2:$A$1209,0)),"")</f>
        <v/>
      </c>
      <c r="H598" s="123" t="str">
        <f t="shared" si="1"/>
        <v/>
      </c>
      <c r="I598" s="124" t="str">
        <f t="shared" si="2"/>
        <v/>
      </c>
      <c r="J598" s="124" t="str">
        <f t="shared" si="3"/>
        <v/>
      </c>
      <c r="K598" s="113"/>
      <c r="L598" s="113"/>
      <c r="M598" s="113"/>
      <c r="N598" s="113"/>
      <c r="O598" s="113"/>
      <c r="P598" s="113"/>
      <c r="Q598" s="113"/>
      <c r="R598" s="113"/>
      <c r="S598" s="113"/>
      <c r="T598" s="113"/>
      <c r="U598" s="113"/>
      <c r="V598" s="113"/>
      <c r="W598" s="113"/>
      <c r="X598" s="113"/>
      <c r="Y598" s="113"/>
      <c r="Z598" s="113"/>
    </row>
    <row r="599" ht="15.75" customHeight="1">
      <c r="A599" s="130"/>
      <c r="B599" s="129"/>
      <c r="C599" s="119"/>
      <c r="D599" s="120"/>
      <c r="E599" s="121"/>
      <c r="F599" s="122">
        <v>1.0</v>
      </c>
      <c r="G599" s="123" t="str">
        <f t="array" ref="G599">IFERROR(INDEX(Bang_gia!$E$2:$E$1209,MATCH(D599&amp;" | "&amp;E599,Bang_gia!$A$2:$A$1209,0)),"")</f>
        <v/>
      </c>
      <c r="H599" s="123" t="str">
        <f t="shared" si="1"/>
        <v/>
      </c>
      <c r="I599" s="124" t="str">
        <f t="shared" si="2"/>
        <v/>
      </c>
      <c r="J599" s="124" t="str">
        <f t="shared" si="3"/>
        <v/>
      </c>
      <c r="K599" s="113"/>
      <c r="L599" s="113"/>
      <c r="M599" s="113"/>
      <c r="N599" s="113"/>
      <c r="O599" s="113"/>
      <c r="P599" s="113"/>
      <c r="Q599" s="113"/>
      <c r="R599" s="113"/>
      <c r="S599" s="113"/>
      <c r="T599" s="113"/>
      <c r="U599" s="113"/>
      <c r="V599" s="113"/>
      <c r="W599" s="113"/>
      <c r="X599" s="113"/>
      <c r="Y599" s="113"/>
      <c r="Z599" s="113"/>
    </row>
    <row r="600" ht="15.75" customHeight="1">
      <c r="A600" s="130"/>
      <c r="B600" s="129"/>
      <c r="C600" s="119"/>
      <c r="D600" s="120"/>
      <c r="E600" s="121"/>
      <c r="F600" s="122">
        <v>1.0</v>
      </c>
      <c r="G600" s="123" t="str">
        <f t="array" ref="G600">IFERROR(INDEX(Bang_gia!$E$2:$E$1209,MATCH(D600&amp;" | "&amp;E600,Bang_gia!$A$2:$A$1209,0)),"")</f>
        <v/>
      </c>
      <c r="H600" s="123" t="str">
        <f t="shared" si="1"/>
        <v/>
      </c>
      <c r="I600" s="124" t="str">
        <f t="shared" si="2"/>
        <v/>
      </c>
      <c r="J600" s="124" t="str">
        <f t="shared" si="3"/>
        <v/>
      </c>
      <c r="K600" s="113"/>
      <c r="L600" s="113"/>
      <c r="M600" s="113"/>
      <c r="N600" s="113"/>
      <c r="O600" s="113"/>
      <c r="P600" s="113"/>
      <c r="Q600" s="113"/>
      <c r="R600" s="113"/>
      <c r="S600" s="113"/>
      <c r="T600" s="113"/>
      <c r="U600" s="113"/>
      <c r="V600" s="113"/>
      <c r="W600" s="113"/>
      <c r="X600" s="113"/>
      <c r="Y600" s="113"/>
      <c r="Z600" s="113"/>
    </row>
    <row r="601" ht="15.75" customHeight="1">
      <c r="A601" s="130"/>
      <c r="B601" s="129"/>
      <c r="C601" s="119"/>
      <c r="D601" s="120"/>
      <c r="E601" s="121"/>
      <c r="F601" s="122">
        <v>1.0</v>
      </c>
      <c r="G601" s="123" t="str">
        <f t="array" ref="G601">IFERROR(INDEX(Bang_gia!$E$2:$E$1209,MATCH(D601&amp;" | "&amp;E601,Bang_gia!$A$2:$A$1209,0)),"")</f>
        <v/>
      </c>
      <c r="H601" s="123" t="str">
        <f t="shared" si="1"/>
        <v/>
      </c>
      <c r="I601" s="124" t="str">
        <f t="shared" si="2"/>
        <v/>
      </c>
      <c r="J601" s="124" t="str">
        <f t="shared" si="3"/>
        <v/>
      </c>
      <c r="K601" s="113"/>
      <c r="L601" s="113"/>
      <c r="M601" s="113"/>
      <c r="N601" s="113"/>
      <c r="O601" s="113"/>
      <c r="P601" s="113"/>
      <c r="Q601" s="113"/>
      <c r="R601" s="113"/>
      <c r="S601" s="113"/>
      <c r="T601" s="113"/>
      <c r="U601" s="113"/>
      <c r="V601" s="113"/>
      <c r="W601" s="113"/>
      <c r="X601" s="113"/>
      <c r="Y601" s="113"/>
      <c r="Z601" s="113"/>
    </row>
    <row r="602" ht="15.75" customHeight="1">
      <c r="A602" s="130"/>
      <c r="B602" s="129"/>
      <c r="C602" s="119"/>
      <c r="D602" s="120"/>
      <c r="E602" s="121"/>
      <c r="F602" s="122">
        <v>1.0</v>
      </c>
      <c r="G602" s="123" t="str">
        <f t="array" ref="G602">IFERROR(INDEX(Bang_gia!$E$2:$E$1209,MATCH(D602&amp;" | "&amp;E602,Bang_gia!$A$2:$A$1209,0)),"")</f>
        <v/>
      </c>
      <c r="H602" s="123" t="str">
        <f t="shared" si="1"/>
        <v/>
      </c>
      <c r="I602" s="124" t="str">
        <f t="shared" si="2"/>
        <v/>
      </c>
      <c r="J602" s="124" t="str">
        <f t="shared" si="3"/>
        <v/>
      </c>
      <c r="K602" s="113"/>
      <c r="L602" s="113"/>
      <c r="M602" s="113"/>
      <c r="N602" s="113"/>
      <c r="O602" s="113"/>
      <c r="P602" s="113"/>
      <c r="Q602" s="113"/>
      <c r="R602" s="113"/>
      <c r="S602" s="113"/>
      <c r="T602" s="113"/>
      <c r="U602" s="113"/>
      <c r="V602" s="113"/>
      <c r="W602" s="113"/>
      <c r="X602" s="113"/>
      <c r="Y602" s="113"/>
      <c r="Z602" s="113"/>
    </row>
    <row r="603" ht="15.75" customHeight="1">
      <c r="A603" s="130"/>
      <c r="B603" s="129"/>
      <c r="C603" s="119"/>
      <c r="D603" s="120"/>
      <c r="E603" s="121"/>
      <c r="F603" s="122">
        <v>1.0</v>
      </c>
      <c r="G603" s="123" t="str">
        <f t="array" ref="G603">IFERROR(INDEX(Bang_gia!$E$2:$E$1209,MATCH(D603&amp;" | "&amp;E603,Bang_gia!$A$2:$A$1209,0)),"")</f>
        <v/>
      </c>
      <c r="H603" s="123" t="str">
        <f t="shared" si="1"/>
        <v/>
      </c>
      <c r="I603" s="124" t="str">
        <f t="shared" si="2"/>
        <v/>
      </c>
      <c r="J603" s="124" t="str">
        <f t="shared" si="3"/>
        <v/>
      </c>
      <c r="K603" s="113"/>
      <c r="L603" s="113"/>
      <c r="M603" s="113"/>
      <c r="N603" s="113"/>
      <c r="O603" s="113"/>
      <c r="P603" s="113"/>
      <c r="Q603" s="113"/>
      <c r="R603" s="113"/>
      <c r="S603" s="113"/>
      <c r="T603" s="113"/>
      <c r="U603" s="113"/>
      <c r="V603" s="113"/>
      <c r="W603" s="113"/>
      <c r="X603" s="113"/>
      <c r="Y603" s="113"/>
      <c r="Z603" s="113"/>
    </row>
    <row r="604" ht="15.75" customHeight="1">
      <c r="A604" s="130"/>
      <c r="B604" s="129"/>
      <c r="C604" s="119"/>
      <c r="D604" s="120"/>
      <c r="E604" s="121"/>
      <c r="F604" s="122">
        <v>1.0</v>
      </c>
      <c r="G604" s="123" t="str">
        <f t="array" ref="G604">IFERROR(INDEX(Bang_gia!$E$2:$E$1209,MATCH(D604&amp;" | "&amp;E604,Bang_gia!$A$2:$A$1209,0)),"")</f>
        <v/>
      </c>
      <c r="H604" s="123" t="str">
        <f t="shared" si="1"/>
        <v/>
      </c>
      <c r="I604" s="124" t="str">
        <f t="shared" si="2"/>
        <v/>
      </c>
      <c r="J604" s="124" t="str">
        <f t="shared" si="3"/>
        <v/>
      </c>
      <c r="K604" s="113"/>
      <c r="L604" s="113"/>
      <c r="M604" s="113"/>
      <c r="N604" s="113"/>
      <c r="O604" s="113"/>
      <c r="P604" s="113"/>
      <c r="Q604" s="113"/>
      <c r="R604" s="113"/>
      <c r="S604" s="113"/>
      <c r="T604" s="113"/>
      <c r="U604" s="113"/>
      <c r="V604" s="113"/>
      <c r="W604" s="113"/>
      <c r="X604" s="113"/>
      <c r="Y604" s="113"/>
      <c r="Z604" s="113"/>
    </row>
    <row r="605" ht="15.75" customHeight="1">
      <c r="A605" s="130"/>
      <c r="B605" s="129"/>
      <c r="C605" s="119"/>
      <c r="D605" s="120"/>
      <c r="E605" s="121"/>
      <c r="F605" s="122">
        <v>1.0</v>
      </c>
      <c r="G605" s="123" t="str">
        <f t="array" ref="G605">IFERROR(INDEX(Bang_gia!$E$2:$E$1209,MATCH(D605&amp;" | "&amp;E605,Bang_gia!$A$2:$A$1209,0)),"")</f>
        <v/>
      </c>
      <c r="H605" s="123" t="str">
        <f t="shared" si="1"/>
        <v/>
      </c>
      <c r="I605" s="124" t="str">
        <f t="shared" si="2"/>
        <v/>
      </c>
      <c r="J605" s="124" t="str">
        <f t="shared" si="3"/>
        <v/>
      </c>
      <c r="K605" s="113"/>
      <c r="L605" s="113"/>
      <c r="M605" s="113"/>
      <c r="N605" s="113"/>
      <c r="O605" s="113"/>
      <c r="P605" s="113"/>
      <c r="Q605" s="113"/>
      <c r="R605" s="113"/>
      <c r="S605" s="113"/>
      <c r="T605" s="113"/>
      <c r="U605" s="113"/>
      <c r="V605" s="113"/>
      <c r="W605" s="113"/>
      <c r="X605" s="113"/>
      <c r="Y605" s="113"/>
      <c r="Z605" s="113"/>
    </row>
    <row r="606" ht="15.75" customHeight="1">
      <c r="A606" s="130"/>
      <c r="B606" s="129"/>
      <c r="C606" s="119"/>
      <c r="D606" s="120"/>
      <c r="E606" s="121"/>
      <c r="F606" s="122">
        <v>1.0</v>
      </c>
      <c r="G606" s="123" t="str">
        <f t="array" ref="G606">IFERROR(INDEX(Bang_gia!$E$2:$E$1209,MATCH(D606&amp;" | "&amp;E606,Bang_gia!$A$2:$A$1209,0)),"")</f>
        <v/>
      </c>
      <c r="H606" s="123" t="str">
        <f t="shared" si="1"/>
        <v/>
      </c>
      <c r="I606" s="124" t="str">
        <f t="shared" si="2"/>
        <v/>
      </c>
      <c r="J606" s="124" t="str">
        <f t="shared" si="3"/>
        <v/>
      </c>
      <c r="K606" s="113"/>
      <c r="L606" s="113"/>
      <c r="M606" s="113"/>
      <c r="N606" s="113"/>
      <c r="O606" s="113"/>
      <c r="P606" s="113"/>
      <c r="Q606" s="113"/>
      <c r="R606" s="113"/>
      <c r="S606" s="113"/>
      <c r="T606" s="113"/>
      <c r="U606" s="113"/>
      <c r="V606" s="113"/>
      <c r="W606" s="113"/>
      <c r="X606" s="113"/>
      <c r="Y606" s="113"/>
      <c r="Z606" s="113"/>
    </row>
    <row r="607" ht="15.75" customHeight="1">
      <c r="A607" s="130"/>
      <c r="B607" s="129"/>
      <c r="C607" s="119"/>
      <c r="D607" s="120"/>
      <c r="E607" s="121"/>
      <c r="F607" s="122">
        <v>1.0</v>
      </c>
      <c r="G607" s="123" t="str">
        <f t="array" ref="G607">IFERROR(INDEX(Bang_gia!$E$2:$E$1209,MATCH(D607&amp;" | "&amp;E607,Bang_gia!$A$2:$A$1209,0)),"")</f>
        <v/>
      </c>
      <c r="H607" s="123" t="str">
        <f t="shared" si="1"/>
        <v/>
      </c>
      <c r="I607" s="124" t="str">
        <f t="shared" si="2"/>
        <v/>
      </c>
      <c r="J607" s="124" t="str">
        <f t="shared" si="3"/>
        <v/>
      </c>
      <c r="K607" s="113"/>
      <c r="L607" s="113"/>
      <c r="M607" s="113"/>
      <c r="N607" s="113"/>
      <c r="O607" s="113"/>
      <c r="P607" s="113"/>
      <c r="Q607" s="113"/>
      <c r="R607" s="113"/>
      <c r="S607" s="113"/>
      <c r="T607" s="113"/>
      <c r="U607" s="113"/>
      <c r="V607" s="113"/>
      <c r="W607" s="113"/>
      <c r="X607" s="113"/>
      <c r="Y607" s="113"/>
      <c r="Z607" s="113"/>
    </row>
    <row r="608" ht="15.75" customHeight="1">
      <c r="A608" s="130"/>
      <c r="B608" s="129"/>
      <c r="C608" s="119"/>
      <c r="D608" s="120"/>
      <c r="E608" s="121"/>
      <c r="F608" s="122">
        <v>1.0</v>
      </c>
      <c r="G608" s="123" t="str">
        <f t="array" ref="G608">IFERROR(INDEX(Bang_gia!$E$2:$E$1209,MATCH(D608&amp;" | "&amp;E608,Bang_gia!$A$2:$A$1209,0)),"")</f>
        <v/>
      </c>
      <c r="H608" s="123" t="str">
        <f t="shared" si="1"/>
        <v/>
      </c>
      <c r="I608" s="124" t="str">
        <f t="shared" si="2"/>
        <v/>
      </c>
      <c r="J608" s="124" t="str">
        <f t="shared" si="3"/>
        <v/>
      </c>
      <c r="K608" s="113"/>
      <c r="L608" s="113"/>
      <c r="M608" s="113"/>
      <c r="N608" s="113"/>
      <c r="O608" s="113"/>
      <c r="P608" s="113"/>
      <c r="Q608" s="113"/>
      <c r="R608" s="113"/>
      <c r="S608" s="113"/>
      <c r="T608" s="113"/>
      <c r="U608" s="113"/>
      <c r="V608" s="113"/>
      <c r="W608" s="113"/>
      <c r="X608" s="113"/>
      <c r="Y608" s="113"/>
      <c r="Z608" s="113"/>
    </row>
    <row r="609" ht="15.75" customHeight="1">
      <c r="A609" s="130"/>
      <c r="B609" s="129"/>
      <c r="C609" s="119"/>
      <c r="D609" s="120"/>
      <c r="E609" s="121"/>
      <c r="F609" s="122">
        <v>1.0</v>
      </c>
      <c r="G609" s="123" t="str">
        <f t="array" ref="G609">IFERROR(INDEX(Bang_gia!$E$2:$E$1209,MATCH(D609&amp;" | "&amp;E609,Bang_gia!$A$2:$A$1209,0)),"")</f>
        <v/>
      </c>
      <c r="H609" s="123" t="str">
        <f t="shared" si="1"/>
        <v/>
      </c>
      <c r="I609" s="124" t="str">
        <f t="shared" si="2"/>
        <v/>
      </c>
      <c r="J609" s="124" t="str">
        <f t="shared" si="3"/>
        <v/>
      </c>
      <c r="K609" s="113"/>
      <c r="L609" s="113"/>
      <c r="M609" s="113"/>
      <c r="N609" s="113"/>
      <c r="O609" s="113"/>
      <c r="P609" s="113"/>
      <c r="Q609" s="113"/>
      <c r="R609" s="113"/>
      <c r="S609" s="113"/>
      <c r="T609" s="113"/>
      <c r="U609" s="113"/>
      <c r="V609" s="113"/>
      <c r="W609" s="113"/>
      <c r="X609" s="113"/>
      <c r="Y609" s="113"/>
      <c r="Z609" s="113"/>
    </row>
    <row r="610" ht="15.75" customHeight="1">
      <c r="A610" s="130"/>
      <c r="B610" s="129"/>
      <c r="C610" s="119"/>
      <c r="D610" s="120"/>
      <c r="E610" s="121"/>
      <c r="F610" s="122">
        <v>1.0</v>
      </c>
      <c r="G610" s="123" t="str">
        <f t="array" ref="G610">IFERROR(INDEX(Bang_gia!$E$2:$E$1209,MATCH(D610&amp;" | "&amp;E610,Bang_gia!$A$2:$A$1209,0)),"")</f>
        <v/>
      </c>
      <c r="H610" s="123" t="str">
        <f t="shared" si="1"/>
        <v/>
      </c>
      <c r="I610" s="124" t="str">
        <f t="shared" si="2"/>
        <v/>
      </c>
      <c r="J610" s="124" t="str">
        <f t="shared" si="3"/>
        <v/>
      </c>
      <c r="K610" s="113"/>
      <c r="L610" s="113"/>
      <c r="M610" s="113"/>
      <c r="N610" s="113"/>
      <c r="O610" s="113"/>
      <c r="P610" s="113"/>
      <c r="Q610" s="113"/>
      <c r="R610" s="113"/>
      <c r="S610" s="113"/>
      <c r="T610" s="113"/>
      <c r="U610" s="113"/>
      <c r="V610" s="113"/>
      <c r="W610" s="113"/>
      <c r="X610" s="113"/>
      <c r="Y610" s="113"/>
      <c r="Z610" s="113"/>
    </row>
    <row r="611" ht="15.75" customHeight="1">
      <c r="A611" s="130"/>
      <c r="B611" s="129"/>
      <c r="C611" s="119"/>
      <c r="D611" s="120"/>
      <c r="E611" s="121"/>
      <c r="F611" s="122">
        <v>1.0</v>
      </c>
      <c r="G611" s="123" t="str">
        <f t="array" ref="G611">IFERROR(INDEX(Bang_gia!$E$2:$E$1209,MATCH(D611&amp;" | "&amp;E611,Bang_gia!$A$2:$A$1209,0)),"")</f>
        <v/>
      </c>
      <c r="H611" s="123" t="str">
        <f t="shared" si="1"/>
        <v/>
      </c>
      <c r="I611" s="124" t="str">
        <f t="shared" si="2"/>
        <v/>
      </c>
      <c r="J611" s="124" t="str">
        <f t="shared" si="3"/>
        <v/>
      </c>
      <c r="K611" s="113"/>
      <c r="L611" s="113"/>
      <c r="M611" s="113"/>
      <c r="N611" s="113"/>
      <c r="O611" s="113"/>
      <c r="P611" s="113"/>
      <c r="Q611" s="113"/>
      <c r="R611" s="113"/>
      <c r="S611" s="113"/>
      <c r="T611" s="113"/>
      <c r="U611" s="113"/>
      <c r="V611" s="113"/>
      <c r="W611" s="113"/>
      <c r="X611" s="113"/>
      <c r="Y611" s="113"/>
      <c r="Z611" s="113"/>
    </row>
    <row r="612" ht="15.75" customHeight="1">
      <c r="A612" s="130"/>
      <c r="B612" s="129"/>
      <c r="C612" s="119"/>
      <c r="D612" s="120"/>
      <c r="E612" s="121"/>
      <c r="F612" s="122">
        <v>1.0</v>
      </c>
      <c r="G612" s="123" t="str">
        <f t="array" ref="G612">IFERROR(INDEX(Bang_gia!$E$2:$E$1209,MATCH(D612&amp;" | "&amp;E612,Bang_gia!$A$2:$A$1209,0)),"")</f>
        <v/>
      </c>
      <c r="H612" s="123" t="str">
        <f t="shared" si="1"/>
        <v/>
      </c>
      <c r="I612" s="124" t="str">
        <f t="shared" si="2"/>
        <v/>
      </c>
      <c r="J612" s="124" t="str">
        <f t="shared" si="3"/>
        <v/>
      </c>
      <c r="K612" s="113"/>
      <c r="L612" s="113"/>
      <c r="M612" s="113"/>
      <c r="N612" s="113"/>
      <c r="O612" s="113"/>
      <c r="P612" s="113"/>
      <c r="Q612" s="113"/>
      <c r="R612" s="113"/>
      <c r="S612" s="113"/>
      <c r="T612" s="113"/>
      <c r="U612" s="113"/>
      <c r="V612" s="113"/>
      <c r="W612" s="113"/>
      <c r="X612" s="113"/>
      <c r="Y612" s="113"/>
      <c r="Z612" s="113"/>
    </row>
    <row r="613" ht="15.75" customHeight="1">
      <c r="A613" s="130"/>
      <c r="B613" s="129"/>
      <c r="C613" s="119"/>
      <c r="D613" s="120"/>
      <c r="E613" s="121"/>
      <c r="F613" s="122">
        <v>1.0</v>
      </c>
      <c r="G613" s="123" t="str">
        <f t="array" ref="G613">IFERROR(INDEX(Bang_gia!$E$2:$E$1209,MATCH(D613&amp;" | "&amp;E613,Bang_gia!$A$2:$A$1209,0)),"")</f>
        <v/>
      </c>
      <c r="H613" s="123" t="str">
        <f t="shared" si="1"/>
        <v/>
      </c>
      <c r="I613" s="124" t="str">
        <f t="shared" si="2"/>
        <v/>
      </c>
      <c r="J613" s="124" t="str">
        <f t="shared" si="3"/>
        <v/>
      </c>
      <c r="K613" s="113"/>
      <c r="L613" s="113"/>
      <c r="M613" s="113"/>
      <c r="N613" s="113"/>
      <c r="O613" s="113"/>
      <c r="P613" s="113"/>
      <c r="Q613" s="113"/>
      <c r="R613" s="113"/>
      <c r="S613" s="113"/>
      <c r="T613" s="113"/>
      <c r="U613" s="113"/>
      <c r="V613" s="113"/>
      <c r="W613" s="113"/>
      <c r="X613" s="113"/>
      <c r="Y613" s="113"/>
      <c r="Z613" s="113"/>
    </row>
    <row r="614" ht="15.75" customHeight="1">
      <c r="A614" s="130"/>
      <c r="B614" s="129"/>
      <c r="C614" s="119"/>
      <c r="D614" s="120"/>
      <c r="E614" s="121"/>
      <c r="F614" s="122">
        <v>1.0</v>
      </c>
      <c r="G614" s="123" t="str">
        <f t="array" ref="G614">IFERROR(INDEX(Bang_gia!$E$2:$E$1209,MATCH(D614&amp;" | "&amp;E614,Bang_gia!$A$2:$A$1209,0)),"")</f>
        <v/>
      </c>
      <c r="H614" s="123" t="str">
        <f t="shared" si="1"/>
        <v/>
      </c>
      <c r="I614" s="124" t="str">
        <f t="shared" si="2"/>
        <v/>
      </c>
      <c r="J614" s="124" t="str">
        <f t="shared" si="3"/>
        <v/>
      </c>
      <c r="K614" s="113"/>
      <c r="L614" s="113"/>
      <c r="M614" s="113"/>
      <c r="N614" s="113"/>
      <c r="O614" s="113"/>
      <c r="P614" s="113"/>
      <c r="Q614" s="113"/>
      <c r="R614" s="113"/>
      <c r="S614" s="113"/>
      <c r="T614" s="113"/>
      <c r="U614" s="113"/>
      <c r="V614" s="113"/>
      <c r="W614" s="113"/>
      <c r="X614" s="113"/>
      <c r="Y614" s="113"/>
      <c r="Z614" s="113"/>
    </row>
    <row r="615" ht="15.75" customHeight="1">
      <c r="A615" s="130"/>
      <c r="B615" s="129"/>
      <c r="C615" s="119"/>
      <c r="D615" s="120"/>
      <c r="E615" s="121"/>
      <c r="F615" s="122">
        <v>1.0</v>
      </c>
      <c r="G615" s="123" t="str">
        <f t="array" ref="G615">IFERROR(INDEX(Bang_gia!$E$2:$E$1209,MATCH(D615&amp;" | "&amp;E615,Bang_gia!$A$2:$A$1209,0)),"")</f>
        <v/>
      </c>
      <c r="H615" s="123" t="str">
        <f t="shared" si="1"/>
        <v/>
      </c>
      <c r="I615" s="124" t="str">
        <f t="shared" si="2"/>
        <v/>
      </c>
      <c r="J615" s="124" t="str">
        <f t="shared" si="3"/>
        <v/>
      </c>
      <c r="K615" s="113"/>
      <c r="L615" s="113"/>
      <c r="M615" s="113"/>
      <c r="N615" s="113"/>
      <c r="O615" s="113"/>
      <c r="P615" s="113"/>
      <c r="Q615" s="113"/>
      <c r="R615" s="113"/>
      <c r="S615" s="113"/>
      <c r="T615" s="113"/>
      <c r="U615" s="113"/>
      <c r="V615" s="113"/>
      <c r="W615" s="113"/>
      <c r="X615" s="113"/>
      <c r="Y615" s="113"/>
      <c r="Z615" s="113"/>
    </row>
    <row r="616" ht="15.75" customHeight="1">
      <c r="A616" s="130"/>
      <c r="B616" s="129"/>
      <c r="C616" s="119"/>
      <c r="D616" s="120"/>
      <c r="E616" s="121"/>
      <c r="F616" s="122">
        <v>1.0</v>
      </c>
      <c r="G616" s="123" t="str">
        <f t="array" ref="G616">IFERROR(INDEX(Bang_gia!$E$2:$E$1209,MATCH(D616&amp;" | "&amp;E616,Bang_gia!$A$2:$A$1209,0)),"")</f>
        <v/>
      </c>
      <c r="H616" s="123" t="str">
        <f t="shared" si="1"/>
        <v/>
      </c>
      <c r="I616" s="124" t="str">
        <f t="shared" si="2"/>
        <v/>
      </c>
      <c r="J616" s="124" t="str">
        <f t="shared" si="3"/>
        <v/>
      </c>
      <c r="K616" s="113"/>
      <c r="L616" s="113"/>
      <c r="M616" s="113"/>
      <c r="N616" s="113"/>
      <c r="O616" s="113"/>
      <c r="P616" s="113"/>
      <c r="Q616" s="113"/>
      <c r="R616" s="113"/>
      <c r="S616" s="113"/>
      <c r="T616" s="113"/>
      <c r="U616" s="113"/>
      <c r="V616" s="113"/>
      <c r="W616" s="113"/>
      <c r="X616" s="113"/>
      <c r="Y616" s="113"/>
      <c r="Z616" s="113"/>
    </row>
    <row r="617" ht="15.75" customHeight="1">
      <c r="A617" s="130"/>
      <c r="B617" s="129"/>
      <c r="C617" s="119"/>
      <c r="D617" s="120"/>
      <c r="E617" s="121"/>
      <c r="F617" s="122">
        <v>1.0</v>
      </c>
      <c r="G617" s="123" t="str">
        <f t="array" ref="G617">IFERROR(INDEX(Bang_gia!$E$2:$E$1209,MATCH(D617&amp;" | "&amp;E617,Bang_gia!$A$2:$A$1209,0)),"")</f>
        <v/>
      </c>
      <c r="H617" s="123" t="str">
        <f t="shared" si="1"/>
        <v/>
      </c>
      <c r="I617" s="124" t="str">
        <f t="shared" si="2"/>
        <v/>
      </c>
      <c r="J617" s="124" t="str">
        <f t="shared" si="3"/>
        <v/>
      </c>
      <c r="K617" s="113"/>
      <c r="L617" s="113"/>
      <c r="M617" s="113"/>
      <c r="N617" s="113"/>
      <c r="O617" s="113"/>
      <c r="P617" s="113"/>
      <c r="Q617" s="113"/>
      <c r="R617" s="113"/>
      <c r="S617" s="113"/>
      <c r="T617" s="113"/>
      <c r="U617" s="113"/>
      <c r="V617" s="113"/>
      <c r="W617" s="113"/>
      <c r="X617" s="113"/>
      <c r="Y617" s="113"/>
      <c r="Z617" s="113"/>
    </row>
    <row r="618" ht="15.75" customHeight="1">
      <c r="A618" s="130"/>
      <c r="B618" s="129"/>
      <c r="C618" s="119"/>
      <c r="D618" s="120"/>
      <c r="E618" s="121"/>
      <c r="F618" s="122">
        <v>1.0</v>
      </c>
      <c r="G618" s="123" t="str">
        <f t="array" ref="G618">IFERROR(INDEX(Bang_gia!$E$2:$E$1209,MATCH(D618&amp;" | "&amp;E618,Bang_gia!$A$2:$A$1209,0)),"")</f>
        <v/>
      </c>
      <c r="H618" s="123" t="str">
        <f t="shared" si="1"/>
        <v/>
      </c>
      <c r="I618" s="124" t="str">
        <f t="shared" si="2"/>
        <v/>
      </c>
      <c r="J618" s="124" t="str">
        <f t="shared" si="3"/>
        <v/>
      </c>
      <c r="K618" s="113"/>
      <c r="L618" s="113"/>
      <c r="M618" s="113"/>
      <c r="N618" s="113"/>
      <c r="O618" s="113"/>
      <c r="P618" s="113"/>
      <c r="Q618" s="113"/>
      <c r="R618" s="113"/>
      <c r="S618" s="113"/>
      <c r="T618" s="113"/>
      <c r="U618" s="113"/>
      <c r="V618" s="113"/>
      <c r="W618" s="113"/>
      <c r="X618" s="113"/>
      <c r="Y618" s="113"/>
      <c r="Z618" s="113"/>
    </row>
    <row r="619" ht="15.75" customHeight="1">
      <c r="A619" s="130"/>
      <c r="B619" s="129"/>
      <c r="C619" s="119"/>
      <c r="D619" s="120"/>
      <c r="E619" s="121"/>
      <c r="F619" s="122">
        <v>1.0</v>
      </c>
      <c r="G619" s="123" t="str">
        <f t="array" ref="G619">IFERROR(INDEX(Bang_gia!$E$2:$E$1209,MATCH(D619&amp;" | "&amp;E619,Bang_gia!$A$2:$A$1209,0)),"")</f>
        <v/>
      </c>
      <c r="H619" s="123" t="str">
        <f t="shared" si="1"/>
        <v/>
      </c>
      <c r="I619" s="124" t="str">
        <f t="shared" si="2"/>
        <v/>
      </c>
      <c r="J619" s="124" t="str">
        <f t="shared" si="3"/>
        <v/>
      </c>
      <c r="K619" s="113"/>
      <c r="L619" s="113"/>
      <c r="M619" s="113"/>
      <c r="N619" s="113"/>
      <c r="O619" s="113"/>
      <c r="P619" s="113"/>
      <c r="Q619" s="113"/>
      <c r="R619" s="113"/>
      <c r="S619" s="113"/>
      <c r="T619" s="113"/>
      <c r="U619" s="113"/>
      <c r="V619" s="113"/>
      <c r="W619" s="113"/>
      <c r="X619" s="113"/>
      <c r="Y619" s="113"/>
      <c r="Z619" s="113"/>
    </row>
    <row r="620" ht="15.75" customHeight="1">
      <c r="A620" s="130"/>
      <c r="B620" s="129"/>
      <c r="C620" s="119"/>
      <c r="D620" s="120"/>
      <c r="E620" s="121"/>
      <c r="F620" s="122">
        <v>1.0</v>
      </c>
      <c r="G620" s="123" t="str">
        <f t="array" ref="G620">IFERROR(INDEX(Bang_gia!$E$2:$E$1209,MATCH(D620&amp;" | "&amp;E620,Bang_gia!$A$2:$A$1209,0)),"")</f>
        <v/>
      </c>
      <c r="H620" s="123" t="str">
        <f t="shared" si="1"/>
        <v/>
      </c>
      <c r="I620" s="124" t="str">
        <f t="shared" si="2"/>
        <v/>
      </c>
      <c r="J620" s="124" t="str">
        <f t="shared" si="3"/>
        <v/>
      </c>
      <c r="K620" s="113"/>
      <c r="L620" s="113"/>
      <c r="M620" s="113"/>
      <c r="N620" s="113"/>
      <c r="O620" s="113"/>
      <c r="P620" s="113"/>
      <c r="Q620" s="113"/>
      <c r="R620" s="113"/>
      <c r="S620" s="113"/>
      <c r="T620" s="113"/>
      <c r="U620" s="113"/>
      <c r="V620" s="113"/>
      <c r="W620" s="113"/>
      <c r="X620" s="113"/>
      <c r="Y620" s="113"/>
      <c r="Z620" s="113"/>
    </row>
    <row r="621" ht="15.75" customHeight="1">
      <c r="A621" s="130"/>
      <c r="B621" s="129"/>
      <c r="C621" s="119"/>
      <c r="D621" s="120"/>
      <c r="E621" s="121"/>
      <c r="F621" s="122">
        <v>1.0</v>
      </c>
      <c r="G621" s="123" t="str">
        <f t="array" ref="G621">IFERROR(INDEX(Bang_gia!$E$2:$E$1209,MATCH(D621&amp;" | "&amp;E621,Bang_gia!$A$2:$A$1209,0)),"")</f>
        <v/>
      </c>
      <c r="H621" s="123" t="str">
        <f t="shared" si="1"/>
        <v/>
      </c>
      <c r="I621" s="124" t="str">
        <f t="shared" si="2"/>
        <v/>
      </c>
      <c r="J621" s="124" t="str">
        <f t="shared" si="3"/>
        <v/>
      </c>
      <c r="K621" s="113"/>
      <c r="L621" s="113"/>
      <c r="M621" s="113"/>
      <c r="N621" s="113"/>
      <c r="O621" s="113"/>
      <c r="P621" s="113"/>
      <c r="Q621" s="113"/>
      <c r="R621" s="113"/>
      <c r="S621" s="113"/>
      <c r="T621" s="113"/>
      <c r="U621" s="113"/>
      <c r="V621" s="113"/>
      <c r="W621" s="113"/>
      <c r="X621" s="113"/>
      <c r="Y621" s="113"/>
      <c r="Z621" s="113"/>
    </row>
    <row r="622" ht="15.75" customHeight="1">
      <c r="A622" s="130"/>
      <c r="B622" s="129"/>
      <c r="C622" s="119"/>
      <c r="D622" s="120"/>
      <c r="E622" s="121"/>
      <c r="F622" s="122">
        <v>1.0</v>
      </c>
      <c r="G622" s="123" t="str">
        <f t="array" ref="G622">IFERROR(INDEX(Bang_gia!$E$2:$E$1209,MATCH(D622&amp;" | "&amp;E622,Bang_gia!$A$2:$A$1209,0)),"")</f>
        <v/>
      </c>
      <c r="H622" s="123" t="str">
        <f t="shared" si="1"/>
        <v/>
      </c>
      <c r="I622" s="124" t="str">
        <f t="shared" si="2"/>
        <v/>
      </c>
      <c r="J622" s="124" t="str">
        <f t="shared" si="3"/>
        <v/>
      </c>
      <c r="K622" s="113"/>
      <c r="L622" s="113"/>
      <c r="M622" s="113"/>
      <c r="N622" s="113"/>
      <c r="O622" s="113"/>
      <c r="P622" s="113"/>
      <c r="Q622" s="113"/>
      <c r="R622" s="113"/>
      <c r="S622" s="113"/>
      <c r="T622" s="113"/>
      <c r="U622" s="113"/>
      <c r="V622" s="113"/>
      <c r="W622" s="113"/>
      <c r="X622" s="113"/>
      <c r="Y622" s="113"/>
      <c r="Z622" s="113"/>
    </row>
    <row r="623" ht="15.75" customHeight="1">
      <c r="A623" s="130"/>
      <c r="B623" s="129"/>
      <c r="C623" s="119"/>
      <c r="D623" s="120"/>
      <c r="E623" s="121"/>
      <c r="F623" s="122">
        <v>1.0</v>
      </c>
      <c r="G623" s="123" t="str">
        <f t="array" ref="G623">IFERROR(INDEX(Bang_gia!$E$2:$E$1209,MATCH(D623&amp;" | "&amp;E623,Bang_gia!$A$2:$A$1209,0)),"")</f>
        <v/>
      </c>
      <c r="H623" s="123" t="str">
        <f t="shared" si="1"/>
        <v/>
      </c>
      <c r="I623" s="124" t="str">
        <f t="shared" si="2"/>
        <v/>
      </c>
      <c r="J623" s="124" t="str">
        <f t="shared" si="3"/>
        <v/>
      </c>
      <c r="K623" s="113"/>
      <c r="L623" s="113"/>
      <c r="M623" s="113"/>
      <c r="N623" s="113"/>
      <c r="O623" s="113"/>
      <c r="P623" s="113"/>
      <c r="Q623" s="113"/>
      <c r="R623" s="113"/>
      <c r="S623" s="113"/>
      <c r="T623" s="113"/>
      <c r="U623" s="113"/>
      <c r="V623" s="113"/>
      <c r="W623" s="113"/>
      <c r="X623" s="113"/>
      <c r="Y623" s="113"/>
      <c r="Z623" s="113"/>
    </row>
    <row r="624" ht="15.75" customHeight="1">
      <c r="A624" s="130"/>
      <c r="B624" s="129"/>
      <c r="C624" s="119"/>
      <c r="D624" s="120"/>
      <c r="E624" s="121"/>
      <c r="F624" s="122">
        <v>1.0</v>
      </c>
      <c r="G624" s="123" t="str">
        <f t="array" ref="G624">IFERROR(INDEX(Bang_gia!$E$2:$E$1209,MATCH(D624&amp;" | "&amp;E624,Bang_gia!$A$2:$A$1209,0)),"")</f>
        <v/>
      </c>
      <c r="H624" s="123" t="str">
        <f t="shared" si="1"/>
        <v/>
      </c>
      <c r="I624" s="124" t="str">
        <f t="shared" si="2"/>
        <v/>
      </c>
      <c r="J624" s="124" t="str">
        <f t="shared" si="3"/>
        <v/>
      </c>
      <c r="K624" s="113"/>
      <c r="L624" s="113"/>
      <c r="M624" s="113"/>
      <c r="N624" s="113"/>
      <c r="O624" s="113"/>
      <c r="P624" s="113"/>
      <c r="Q624" s="113"/>
      <c r="R624" s="113"/>
      <c r="S624" s="113"/>
      <c r="T624" s="113"/>
      <c r="U624" s="113"/>
      <c r="V624" s="113"/>
      <c r="W624" s="113"/>
      <c r="X624" s="113"/>
      <c r="Y624" s="113"/>
      <c r="Z624" s="113"/>
    </row>
    <row r="625" ht="15.75" customHeight="1">
      <c r="A625" s="130"/>
      <c r="B625" s="129"/>
      <c r="C625" s="119"/>
      <c r="D625" s="120"/>
      <c r="E625" s="121"/>
      <c r="F625" s="122">
        <v>1.0</v>
      </c>
      <c r="G625" s="123" t="str">
        <f t="array" ref="G625">IFERROR(INDEX(Bang_gia!$E$2:$E$1209,MATCH(D625&amp;" | "&amp;E625,Bang_gia!$A$2:$A$1209,0)),"")</f>
        <v/>
      </c>
      <c r="H625" s="123" t="str">
        <f t="shared" si="1"/>
        <v/>
      </c>
      <c r="I625" s="124" t="str">
        <f t="shared" si="2"/>
        <v/>
      </c>
      <c r="J625" s="124" t="str">
        <f t="shared" si="3"/>
        <v/>
      </c>
      <c r="K625" s="113"/>
      <c r="L625" s="113"/>
      <c r="M625" s="113"/>
      <c r="N625" s="113"/>
      <c r="O625" s="113"/>
      <c r="P625" s="113"/>
      <c r="Q625" s="113"/>
      <c r="R625" s="113"/>
      <c r="S625" s="113"/>
      <c r="T625" s="113"/>
      <c r="U625" s="113"/>
      <c r="V625" s="113"/>
      <c r="W625" s="113"/>
      <c r="X625" s="113"/>
      <c r="Y625" s="113"/>
      <c r="Z625" s="113"/>
    </row>
    <row r="626" ht="15.75" customHeight="1">
      <c r="A626" s="130"/>
      <c r="B626" s="129"/>
      <c r="C626" s="119"/>
      <c r="D626" s="120"/>
      <c r="E626" s="121"/>
      <c r="F626" s="122">
        <v>1.0</v>
      </c>
      <c r="G626" s="123" t="str">
        <f t="array" ref="G626">IFERROR(INDEX(Bang_gia!$E$2:$E$1209,MATCH(D626&amp;" | "&amp;E626,Bang_gia!$A$2:$A$1209,0)),"")</f>
        <v/>
      </c>
      <c r="H626" s="123" t="str">
        <f t="shared" si="1"/>
        <v/>
      </c>
      <c r="I626" s="124" t="str">
        <f t="shared" si="2"/>
        <v/>
      </c>
      <c r="J626" s="124" t="str">
        <f t="shared" si="3"/>
        <v/>
      </c>
      <c r="K626" s="113"/>
      <c r="L626" s="113"/>
      <c r="M626" s="113"/>
      <c r="N626" s="113"/>
      <c r="O626" s="113"/>
      <c r="P626" s="113"/>
      <c r="Q626" s="113"/>
      <c r="R626" s="113"/>
      <c r="S626" s="113"/>
      <c r="T626" s="113"/>
      <c r="U626" s="113"/>
      <c r="V626" s="113"/>
      <c r="W626" s="113"/>
      <c r="X626" s="113"/>
      <c r="Y626" s="113"/>
      <c r="Z626" s="113"/>
    </row>
    <row r="627" ht="15.75" customHeight="1">
      <c r="A627" s="130"/>
      <c r="B627" s="129"/>
      <c r="C627" s="119"/>
      <c r="D627" s="120"/>
      <c r="E627" s="121"/>
      <c r="F627" s="122">
        <v>1.0</v>
      </c>
      <c r="G627" s="123" t="str">
        <f t="array" ref="G627">IFERROR(INDEX(Bang_gia!$E$2:$E$1209,MATCH(D627&amp;" | "&amp;E627,Bang_gia!$A$2:$A$1209,0)),"")</f>
        <v/>
      </c>
      <c r="H627" s="123" t="str">
        <f t="shared" si="1"/>
        <v/>
      </c>
      <c r="I627" s="124" t="str">
        <f t="shared" si="2"/>
        <v/>
      </c>
      <c r="J627" s="124" t="str">
        <f t="shared" si="3"/>
        <v/>
      </c>
      <c r="K627" s="113"/>
      <c r="L627" s="113"/>
      <c r="M627" s="113"/>
      <c r="N627" s="113"/>
      <c r="O627" s="113"/>
      <c r="P627" s="113"/>
      <c r="Q627" s="113"/>
      <c r="R627" s="113"/>
      <c r="S627" s="113"/>
      <c r="T627" s="113"/>
      <c r="U627" s="113"/>
      <c r="V627" s="113"/>
      <c r="W627" s="113"/>
      <c r="X627" s="113"/>
      <c r="Y627" s="113"/>
      <c r="Z627" s="113"/>
    </row>
    <row r="628" ht="15.75" customHeight="1">
      <c r="A628" s="130"/>
      <c r="B628" s="129"/>
      <c r="C628" s="119"/>
      <c r="D628" s="120"/>
      <c r="E628" s="121"/>
      <c r="F628" s="122">
        <v>1.0</v>
      </c>
      <c r="G628" s="123" t="str">
        <f t="array" ref="G628">IFERROR(INDEX(Bang_gia!$E$2:$E$1209,MATCH(D628&amp;" | "&amp;E628,Bang_gia!$A$2:$A$1209,0)),"")</f>
        <v/>
      </c>
      <c r="H628" s="123" t="str">
        <f t="shared" si="1"/>
        <v/>
      </c>
      <c r="I628" s="124" t="str">
        <f t="shared" si="2"/>
        <v/>
      </c>
      <c r="J628" s="124" t="str">
        <f t="shared" si="3"/>
        <v/>
      </c>
      <c r="K628" s="113"/>
      <c r="L628" s="113"/>
      <c r="M628" s="113"/>
      <c r="N628" s="113"/>
      <c r="O628" s="113"/>
      <c r="P628" s="113"/>
      <c r="Q628" s="113"/>
      <c r="R628" s="113"/>
      <c r="S628" s="113"/>
      <c r="T628" s="113"/>
      <c r="U628" s="113"/>
      <c r="V628" s="113"/>
      <c r="W628" s="113"/>
      <c r="X628" s="113"/>
      <c r="Y628" s="113"/>
      <c r="Z628" s="113"/>
    </row>
    <row r="629" ht="15.75" customHeight="1">
      <c r="A629" s="130"/>
      <c r="B629" s="129"/>
      <c r="C629" s="119"/>
      <c r="D629" s="120"/>
      <c r="E629" s="121"/>
      <c r="F629" s="122">
        <v>1.0</v>
      </c>
      <c r="G629" s="123" t="str">
        <f t="array" ref="G629">IFERROR(INDEX(Bang_gia!$E$2:$E$1209,MATCH(D629&amp;" | "&amp;E629,Bang_gia!$A$2:$A$1209,0)),"")</f>
        <v/>
      </c>
      <c r="H629" s="123" t="str">
        <f t="shared" si="1"/>
        <v/>
      </c>
      <c r="I629" s="124" t="str">
        <f t="shared" si="2"/>
        <v/>
      </c>
      <c r="J629" s="124" t="str">
        <f t="shared" si="3"/>
        <v/>
      </c>
      <c r="K629" s="113"/>
      <c r="L629" s="113"/>
      <c r="M629" s="113"/>
      <c r="N629" s="113"/>
      <c r="O629" s="113"/>
      <c r="P629" s="113"/>
      <c r="Q629" s="113"/>
      <c r="R629" s="113"/>
      <c r="S629" s="113"/>
      <c r="T629" s="113"/>
      <c r="U629" s="113"/>
      <c r="V629" s="113"/>
      <c r="W629" s="113"/>
      <c r="X629" s="113"/>
      <c r="Y629" s="113"/>
      <c r="Z629" s="113"/>
    </row>
    <row r="630" ht="15.75" customHeight="1">
      <c r="A630" s="130"/>
      <c r="B630" s="129"/>
      <c r="C630" s="119"/>
      <c r="D630" s="120"/>
      <c r="E630" s="121"/>
      <c r="F630" s="122">
        <v>1.0</v>
      </c>
      <c r="G630" s="123" t="str">
        <f t="array" ref="G630">IFERROR(INDEX(Bang_gia!$E$2:$E$1209,MATCH(D630&amp;" | "&amp;E630,Bang_gia!$A$2:$A$1209,0)),"")</f>
        <v/>
      </c>
      <c r="H630" s="123" t="str">
        <f t="shared" si="1"/>
        <v/>
      </c>
      <c r="I630" s="124" t="str">
        <f t="shared" si="2"/>
        <v/>
      </c>
      <c r="J630" s="124" t="str">
        <f t="shared" si="3"/>
        <v/>
      </c>
      <c r="K630" s="113"/>
      <c r="L630" s="113"/>
      <c r="M630" s="113"/>
      <c r="N630" s="113"/>
      <c r="O630" s="113"/>
      <c r="P630" s="113"/>
      <c r="Q630" s="113"/>
      <c r="R630" s="113"/>
      <c r="S630" s="113"/>
      <c r="T630" s="113"/>
      <c r="U630" s="113"/>
      <c r="V630" s="113"/>
      <c r="W630" s="113"/>
      <c r="X630" s="113"/>
      <c r="Y630" s="113"/>
      <c r="Z630" s="113"/>
    </row>
    <row r="631" ht="15.75" customHeight="1">
      <c r="A631" s="130"/>
      <c r="B631" s="129"/>
      <c r="C631" s="119"/>
      <c r="D631" s="120"/>
      <c r="E631" s="121"/>
      <c r="F631" s="122">
        <v>1.0</v>
      </c>
      <c r="G631" s="123" t="str">
        <f t="array" ref="G631">IFERROR(INDEX(Bang_gia!$E$2:$E$1209,MATCH(D631&amp;" | "&amp;E631,Bang_gia!$A$2:$A$1209,0)),"")</f>
        <v/>
      </c>
      <c r="H631" s="123" t="str">
        <f t="shared" si="1"/>
        <v/>
      </c>
      <c r="I631" s="124" t="str">
        <f t="shared" si="2"/>
        <v/>
      </c>
      <c r="J631" s="124" t="str">
        <f t="shared" si="3"/>
        <v/>
      </c>
      <c r="K631" s="113"/>
      <c r="L631" s="113"/>
      <c r="M631" s="113"/>
      <c r="N631" s="113"/>
      <c r="O631" s="113"/>
      <c r="P631" s="113"/>
      <c r="Q631" s="113"/>
      <c r="R631" s="113"/>
      <c r="S631" s="113"/>
      <c r="T631" s="113"/>
      <c r="U631" s="113"/>
      <c r="V631" s="113"/>
      <c r="W631" s="113"/>
      <c r="X631" s="113"/>
      <c r="Y631" s="113"/>
      <c r="Z631" s="113"/>
    </row>
    <row r="632" ht="15.75" customHeight="1">
      <c r="A632" s="130"/>
      <c r="B632" s="129"/>
      <c r="C632" s="119"/>
      <c r="D632" s="120"/>
      <c r="E632" s="121"/>
      <c r="F632" s="122">
        <v>1.0</v>
      </c>
      <c r="G632" s="123" t="str">
        <f t="array" ref="G632">IFERROR(INDEX(Bang_gia!$E$2:$E$1209,MATCH(D632&amp;" | "&amp;E632,Bang_gia!$A$2:$A$1209,0)),"")</f>
        <v/>
      </c>
      <c r="H632" s="123" t="str">
        <f t="shared" si="1"/>
        <v/>
      </c>
      <c r="I632" s="124" t="str">
        <f t="shared" si="2"/>
        <v/>
      </c>
      <c r="J632" s="124" t="str">
        <f t="shared" si="3"/>
        <v/>
      </c>
      <c r="K632" s="113"/>
      <c r="L632" s="113"/>
      <c r="M632" s="113"/>
      <c r="N632" s="113"/>
      <c r="O632" s="113"/>
      <c r="P632" s="113"/>
      <c r="Q632" s="113"/>
      <c r="R632" s="113"/>
      <c r="S632" s="113"/>
      <c r="T632" s="113"/>
      <c r="U632" s="113"/>
      <c r="V632" s="113"/>
      <c r="W632" s="113"/>
      <c r="X632" s="113"/>
      <c r="Y632" s="113"/>
      <c r="Z632" s="113"/>
    </row>
    <row r="633" ht="15.75" customHeight="1">
      <c r="A633" s="130"/>
      <c r="B633" s="129"/>
      <c r="C633" s="119"/>
      <c r="D633" s="120"/>
      <c r="E633" s="121"/>
      <c r="F633" s="122">
        <v>1.0</v>
      </c>
      <c r="G633" s="123" t="str">
        <f t="array" ref="G633">IFERROR(INDEX(Bang_gia!$E$2:$E$1209,MATCH(D633&amp;" | "&amp;E633,Bang_gia!$A$2:$A$1209,0)),"")</f>
        <v/>
      </c>
      <c r="H633" s="123" t="str">
        <f t="shared" si="1"/>
        <v/>
      </c>
      <c r="I633" s="124" t="str">
        <f t="shared" si="2"/>
        <v/>
      </c>
      <c r="J633" s="124" t="str">
        <f t="shared" si="3"/>
        <v/>
      </c>
      <c r="K633" s="113"/>
      <c r="L633" s="113"/>
      <c r="M633" s="113"/>
      <c r="N633" s="113"/>
      <c r="O633" s="113"/>
      <c r="P633" s="113"/>
      <c r="Q633" s="113"/>
      <c r="R633" s="113"/>
      <c r="S633" s="113"/>
      <c r="T633" s="113"/>
      <c r="U633" s="113"/>
      <c r="V633" s="113"/>
      <c r="W633" s="113"/>
      <c r="X633" s="113"/>
      <c r="Y633" s="113"/>
      <c r="Z633" s="113"/>
    </row>
    <row r="634" ht="15.75" customHeight="1">
      <c r="A634" s="130"/>
      <c r="B634" s="129"/>
      <c r="C634" s="119"/>
      <c r="D634" s="120"/>
      <c r="E634" s="121"/>
      <c r="F634" s="122">
        <v>1.0</v>
      </c>
      <c r="G634" s="123" t="str">
        <f t="array" ref="G634">IFERROR(INDEX(Bang_gia!$E$2:$E$1209,MATCH(D634&amp;" | "&amp;E634,Bang_gia!$A$2:$A$1209,0)),"")</f>
        <v/>
      </c>
      <c r="H634" s="123" t="str">
        <f t="shared" si="1"/>
        <v/>
      </c>
      <c r="I634" s="124" t="str">
        <f t="shared" si="2"/>
        <v/>
      </c>
      <c r="J634" s="124" t="str">
        <f t="shared" si="3"/>
        <v/>
      </c>
      <c r="K634" s="113"/>
      <c r="L634" s="113"/>
      <c r="M634" s="113"/>
      <c r="N634" s="113"/>
      <c r="O634" s="113"/>
      <c r="P634" s="113"/>
      <c r="Q634" s="113"/>
      <c r="R634" s="113"/>
      <c r="S634" s="113"/>
      <c r="T634" s="113"/>
      <c r="U634" s="113"/>
      <c r="V634" s="113"/>
      <c r="W634" s="113"/>
      <c r="X634" s="113"/>
      <c r="Y634" s="113"/>
      <c r="Z634" s="113"/>
    </row>
    <row r="635" ht="15.75" customHeight="1">
      <c r="A635" s="130"/>
      <c r="B635" s="129"/>
      <c r="C635" s="119"/>
      <c r="D635" s="120"/>
      <c r="E635" s="121"/>
      <c r="F635" s="122">
        <v>1.0</v>
      </c>
      <c r="G635" s="123" t="str">
        <f t="array" ref="G635">IFERROR(INDEX(Bang_gia!$E$2:$E$1209,MATCH(D635&amp;" | "&amp;E635,Bang_gia!$A$2:$A$1209,0)),"")</f>
        <v/>
      </c>
      <c r="H635" s="123" t="str">
        <f t="shared" si="1"/>
        <v/>
      </c>
      <c r="I635" s="124" t="str">
        <f t="shared" si="2"/>
        <v/>
      </c>
      <c r="J635" s="124" t="str">
        <f t="shared" si="3"/>
        <v/>
      </c>
      <c r="K635" s="113"/>
      <c r="L635" s="113"/>
      <c r="M635" s="113"/>
      <c r="N635" s="113"/>
      <c r="O635" s="113"/>
      <c r="P635" s="113"/>
      <c r="Q635" s="113"/>
      <c r="R635" s="113"/>
      <c r="S635" s="113"/>
      <c r="T635" s="113"/>
      <c r="U635" s="113"/>
      <c r="V635" s="113"/>
      <c r="W635" s="113"/>
      <c r="X635" s="113"/>
      <c r="Y635" s="113"/>
      <c r="Z635" s="113"/>
    </row>
    <row r="636" ht="15.75" customHeight="1">
      <c r="A636" s="130"/>
      <c r="B636" s="129"/>
      <c r="C636" s="119"/>
      <c r="D636" s="120"/>
      <c r="E636" s="121"/>
      <c r="F636" s="122">
        <v>1.0</v>
      </c>
      <c r="G636" s="123" t="str">
        <f t="array" ref="G636">IFERROR(INDEX(Bang_gia!$E$2:$E$1209,MATCH(D636&amp;" | "&amp;E636,Bang_gia!$A$2:$A$1209,0)),"")</f>
        <v/>
      </c>
      <c r="H636" s="123" t="str">
        <f t="shared" si="1"/>
        <v/>
      </c>
      <c r="I636" s="124" t="str">
        <f t="shared" si="2"/>
        <v/>
      </c>
      <c r="J636" s="124" t="str">
        <f t="shared" si="3"/>
        <v/>
      </c>
      <c r="K636" s="113"/>
      <c r="L636" s="113"/>
      <c r="M636" s="113"/>
      <c r="N636" s="113"/>
      <c r="O636" s="113"/>
      <c r="P636" s="113"/>
      <c r="Q636" s="113"/>
      <c r="R636" s="113"/>
      <c r="S636" s="113"/>
      <c r="T636" s="113"/>
      <c r="U636" s="113"/>
      <c r="V636" s="113"/>
      <c r="W636" s="113"/>
      <c r="X636" s="113"/>
      <c r="Y636" s="113"/>
      <c r="Z636" s="113"/>
    </row>
    <row r="637" ht="15.75" customHeight="1">
      <c r="A637" s="130"/>
      <c r="B637" s="129"/>
      <c r="C637" s="119"/>
      <c r="D637" s="120"/>
      <c r="E637" s="121"/>
      <c r="F637" s="122">
        <v>1.0</v>
      </c>
      <c r="G637" s="123" t="str">
        <f t="array" ref="G637">IFERROR(INDEX(Bang_gia!$E$2:$E$1209,MATCH(D637&amp;" | "&amp;E637,Bang_gia!$A$2:$A$1209,0)),"")</f>
        <v/>
      </c>
      <c r="H637" s="123" t="str">
        <f t="shared" si="1"/>
        <v/>
      </c>
      <c r="I637" s="124" t="str">
        <f t="shared" si="2"/>
        <v/>
      </c>
      <c r="J637" s="124" t="str">
        <f t="shared" si="3"/>
        <v/>
      </c>
      <c r="K637" s="113"/>
      <c r="L637" s="113"/>
      <c r="M637" s="113"/>
      <c r="N637" s="113"/>
      <c r="O637" s="113"/>
      <c r="P637" s="113"/>
      <c r="Q637" s="113"/>
      <c r="R637" s="113"/>
      <c r="S637" s="113"/>
      <c r="T637" s="113"/>
      <c r="U637" s="113"/>
      <c r="V637" s="113"/>
      <c r="W637" s="113"/>
      <c r="X637" s="113"/>
      <c r="Y637" s="113"/>
      <c r="Z637" s="113"/>
    </row>
    <row r="638" ht="15.75" customHeight="1">
      <c r="A638" s="130"/>
      <c r="B638" s="129"/>
      <c r="C638" s="119"/>
      <c r="D638" s="120"/>
      <c r="E638" s="121"/>
      <c r="F638" s="122">
        <v>1.0</v>
      </c>
      <c r="G638" s="123" t="str">
        <f t="array" ref="G638">IFERROR(INDEX(Bang_gia!$E$2:$E$1209,MATCH(D638&amp;" | "&amp;E638,Bang_gia!$A$2:$A$1209,0)),"")</f>
        <v/>
      </c>
      <c r="H638" s="123" t="str">
        <f t="shared" si="1"/>
        <v/>
      </c>
      <c r="I638" s="124" t="str">
        <f t="shared" si="2"/>
        <v/>
      </c>
      <c r="J638" s="124" t="str">
        <f t="shared" si="3"/>
        <v/>
      </c>
      <c r="K638" s="113"/>
      <c r="L638" s="113"/>
      <c r="M638" s="113"/>
      <c r="N638" s="113"/>
      <c r="O638" s="113"/>
      <c r="P638" s="113"/>
      <c r="Q638" s="113"/>
      <c r="R638" s="113"/>
      <c r="S638" s="113"/>
      <c r="T638" s="113"/>
      <c r="U638" s="113"/>
      <c r="V638" s="113"/>
      <c r="W638" s="113"/>
      <c r="X638" s="113"/>
      <c r="Y638" s="113"/>
      <c r="Z638" s="113"/>
    </row>
    <row r="639" ht="15.75" customHeight="1">
      <c r="A639" s="130"/>
      <c r="B639" s="129"/>
      <c r="C639" s="119"/>
      <c r="D639" s="120"/>
      <c r="E639" s="121"/>
      <c r="F639" s="122">
        <v>1.0</v>
      </c>
      <c r="G639" s="123" t="str">
        <f t="array" ref="G639">IFERROR(INDEX(Bang_gia!$E$2:$E$1209,MATCH(D639&amp;" | "&amp;E639,Bang_gia!$A$2:$A$1209,0)),"")</f>
        <v/>
      </c>
      <c r="H639" s="123" t="str">
        <f t="shared" si="1"/>
        <v/>
      </c>
      <c r="I639" s="124" t="str">
        <f t="shared" si="2"/>
        <v/>
      </c>
      <c r="J639" s="124" t="str">
        <f t="shared" si="3"/>
        <v/>
      </c>
      <c r="K639" s="113"/>
      <c r="L639" s="113"/>
      <c r="M639" s="113"/>
      <c r="N639" s="113"/>
      <c r="O639" s="113"/>
      <c r="P639" s="113"/>
      <c r="Q639" s="113"/>
      <c r="R639" s="113"/>
      <c r="S639" s="113"/>
      <c r="T639" s="113"/>
      <c r="U639" s="113"/>
      <c r="V639" s="113"/>
      <c r="W639" s="113"/>
      <c r="X639" s="113"/>
      <c r="Y639" s="113"/>
      <c r="Z639" s="113"/>
    </row>
    <row r="640" ht="15.75" customHeight="1">
      <c r="A640" s="130"/>
      <c r="B640" s="129"/>
      <c r="C640" s="119"/>
      <c r="D640" s="120"/>
      <c r="E640" s="121"/>
      <c r="F640" s="122">
        <v>1.0</v>
      </c>
      <c r="G640" s="123" t="str">
        <f t="array" ref="G640">IFERROR(INDEX(Bang_gia!$E$2:$E$1209,MATCH(D640&amp;" | "&amp;E640,Bang_gia!$A$2:$A$1209,0)),"")</f>
        <v/>
      </c>
      <c r="H640" s="123" t="str">
        <f t="shared" si="1"/>
        <v/>
      </c>
      <c r="I640" s="124" t="str">
        <f t="shared" si="2"/>
        <v/>
      </c>
      <c r="J640" s="124" t="str">
        <f t="shared" si="3"/>
        <v/>
      </c>
      <c r="K640" s="113"/>
      <c r="L640" s="113"/>
      <c r="M640" s="113"/>
      <c r="N640" s="113"/>
      <c r="O640" s="113"/>
      <c r="P640" s="113"/>
      <c r="Q640" s="113"/>
      <c r="R640" s="113"/>
      <c r="S640" s="113"/>
      <c r="T640" s="113"/>
      <c r="U640" s="113"/>
      <c r="V640" s="113"/>
      <c r="W640" s="113"/>
      <c r="X640" s="113"/>
      <c r="Y640" s="113"/>
      <c r="Z640" s="113"/>
    </row>
    <row r="641" ht="15.75" customHeight="1">
      <c r="A641" s="130"/>
      <c r="B641" s="129"/>
      <c r="C641" s="119"/>
      <c r="D641" s="120"/>
      <c r="E641" s="121"/>
      <c r="F641" s="122">
        <v>1.0</v>
      </c>
      <c r="G641" s="123" t="str">
        <f t="array" ref="G641">IFERROR(INDEX(Bang_gia!$E$2:$E$1209,MATCH(D641&amp;" | "&amp;E641,Bang_gia!$A$2:$A$1209,0)),"")</f>
        <v/>
      </c>
      <c r="H641" s="123" t="str">
        <f t="shared" si="1"/>
        <v/>
      </c>
      <c r="I641" s="124" t="str">
        <f t="shared" si="2"/>
        <v/>
      </c>
      <c r="J641" s="124" t="str">
        <f t="shared" si="3"/>
        <v/>
      </c>
      <c r="K641" s="113"/>
      <c r="L641" s="113"/>
      <c r="M641" s="113"/>
      <c r="N641" s="113"/>
      <c r="O641" s="113"/>
      <c r="P641" s="113"/>
      <c r="Q641" s="113"/>
      <c r="R641" s="113"/>
      <c r="S641" s="113"/>
      <c r="T641" s="113"/>
      <c r="U641" s="113"/>
      <c r="V641" s="113"/>
      <c r="W641" s="113"/>
      <c r="X641" s="113"/>
      <c r="Y641" s="113"/>
      <c r="Z641" s="113"/>
    </row>
    <row r="642" ht="15.75" customHeight="1">
      <c r="A642" s="130"/>
      <c r="B642" s="129"/>
      <c r="C642" s="119"/>
      <c r="D642" s="120"/>
      <c r="E642" s="121"/>
      <c r="F642" s="122">
        <v>1.0</v>
      </c>
      <c r="G642" s="123" t="str">
        <f t="array" ref="G642">IFERROR(INDEX(Bang_gia!$E$2:$E$1209,MATCH(D642&amp;" | "&amp;E642,Bang_gia!$A$2:$A$1209,0)),"")</f>
        <v/>
      </c>
      <c r="H642" s="123" t="str">
        <f t="shared" si="1"/>
        <v/>
      </c>
      <c r="I642" s="124" t="str">
        <f t="shared" si="2"/>
        <v/>
      </c>
      <c r="J642" s="124" t="str">
        <f t="shared" si="3"/>
        <v/>
      </c>
      <c r="K642" s="113"/>
      <c r="L642" s="113"/>
      <c r="M642" s="113"/>
      <c r="N642" s="113"/>
      <c r="O642" s="113"/>
      <c r="P642" s="113"/>
      <c r="Q642" s="113"/>
      <c r="R642" s="113"/>
      <c r="S642" s="113"/>
      <c r="T642" s="113"/>
      <c r="U642" s="113"/>
      <c r="V642" s="113"/>
      <c r="W642" s="113"/>
      <c r="X642" s="113"/>
      <c r="Y642" s="113"/>
      <c r="Z642" s="113"/>
    </row>
    <row r="643" ht="15.75" customHeight="1">
      <c r="A643" s="130"/>
      <c r="B643" s="129"/>
      <c r="C643" s="119"/>
      <c r="D643" s="120"/>
      <c r="E643" s="121"/>
      <c r="F643" s="122">
        <v>1.0</v>
      </c>
      <c r="G643" s="123" t="str">
        <f t="array" ref="G643">IFERROR(INDEX(Bang_gia!$E$2:$E$1209,MATCH(D643&amp;" | "&amp;E643,Bang_gia!$A$2:$A$1209,0)),"")</f>
        <v/>
      </c>
      <c r="H643" s="123" t="str">
        <f t="shared" si="1"/>
        <v/>
      </c>
      <c r="I643" s="124" t="str">
        <f t="shared" si="2"/>
        <v/>
      </c>
      <c r="J643" s="124" t="str">
        <f t="shared" si="3"/>
        <v/>
      </c>
      <c r="K643" s="113"/>
      <c r="L643" s="113"/>
      <c r="M643" s="113"/>
      <c r="N643" s="113"/>
      <c r="O643" s="113"/>
      <c r="P643" s="113"/>
      <c r="Q643" s="113"/>
      <c r="R643" s="113"/>
      <c r="S643" s="113"/>
      <c r="T643" s="113"/>
      <c r="U643" s="113"/>
      <c r="V643" s="113"/>
      <c r="W643" s="113"/>
      <c r="X643" s="113"/>
      <c r="Y643" s="113"/>
      <c r="Z643" s="113"/>
    </row>
    <row r="644" ht="15.75" customHeight="1">
      <c r="A644" s="130"/>
      <c r="B644" s="129"/>
      <c r="C644" s="119"/>
      <c r="D644" s="120"/>
      <c r="E644" s="121"/>
      <c r="F644" s="122">
        <v>1.0</v>
      </c>
      <c r="G644" s="123" t="str">
        <f t="array" ref="G644">IFERROR(INDEX(Bang_gia!$E$2:$E$1209,MATCH(D644&amp;" | "&amp;E644,Bang_gia!$A$2:$A$1209,0)),"")</f>
        <v/>
      </c>
      <c r="H644" s="123" t="str">
        <f t="shared" si="1"/>
        <v/>
      </c>
      <c r="I644" s="124" t="str">
        <f t="shared" si="2"/>
        <v/>
      </c>
      <c r="J644" s="124" t="str">
        <f t="shared" si="3"/>
        <v/>
      </c>
      <c r="K644" s="113"/>
      <c r="L644" s="113"/>
      <c r="M644" s="113"/>
      <c r="N644" s="113"/>
      <c r="O644" s="113"/>
      <c r="P644" s="113"/>
      <c r="Q644" s="113"/>
      <c r="R644" s="113"/>
      <c r="S644" s="113"/>
      <c r="T644" s="113"/>
      <c r="U644" s="113"/>
      <c r="V644" s="113"/>
      <c r="W644" s="113"/>
      <c r="X644" s="113"/>
      <c r="Y644" s="113"/>
      <c r="Z644" s="113"/>
    </row>
    <row r="645" ht="15.75" customHeight="1">
      <c r="A645" s="130"/>
      <c r="B645" s="129"/>
      <c r="C645" s="119"/>
      <c r="D645" s="120"/>
      <c r="E645" s="121"/>
      <c r="F645" s="122">
        <v>1.0</v>
      </c>
      <c r="G645" s="123" t="str">
        <f t="array" ref="G645">IFERROR(INDEX(Bang_gia!$E$2:$E$1209,MATCH(D645&amp;" | "&amp;E645,Bang_gia!$A$2:$A$1209,0)),"")</f>
        <v/>
      </c>
      <c r="H645" s="123" t="str">
        <f t="shared" si="1"/>
        <v/>
      </c>
      <c r="I645" s="124" t="str">
        <f t="shared" si="2"/>
        <v/>
      </c>
      <c r="J645" s="124" t="str">
        <f t="shared" si="3"/>
        <v/>
      </c>
      <c r="K645" s="113"/>
      <c r="L645" s="113"/>
      <c r="M645" s="113"/>
      <c r="N645" s="113"/>
      <c r="O645" s="113"/>
      <c r="P645" s="113"/>
      <c r="Q645" s="113"/>
      <c r="R645" s="113"/>
      <c r="S645" s="113"/>
      <c r="T645" s="113"/>
      <c r="U645" s="113"/>
      <c r="V645" s="113"/>
      <c r="W645" s="113"/>
      <c r="X645" s="113"/>
      <c r="Y645" s="113"/>
      <c r="Z645" s="113"/>
    </row>
    <row r="646" ht="15.75" customHeight="1">
      <c r="A646" s="130"/>
      <c r="B646" s="129"/>
      <c r="C646" s="119"/>
      <c r="D646" s="120"/>
      <c r="E646" s="121"/>
      <c r="F646" s="122">
        <v>1.0</v>
      </c>
      <c r="G646" s="123" t="str">
        <f t="array" ref="G646">IFERROR(INDEX(Bang_gia!$E$2:$E$1209,MATCH(D646&amp;" | "&amp;E646,Bang_gia!$A$2:$A$1209,0)),"")</f>
        <v/>
      </c>
      <c r="H646" s="123" t="str">
        <f t="shared" si="1"/>
        <v/>
      </c>
      <c r="I646" s="124" t="str">
        <f t="shared" si="2"/>
        <v/>
      </c>
      <c r="J646" s="124" t="str">
        <f t="shared" si="3"/>
        <v/>
      </c>
      <c r="K646" s="113"/>
      <c r="L646" s="113"/>
      <c r="M646" s="113"/>
      <c r="N646" s="113"/>
      <c r="O646" s="113"/>
      <c r="P646" s="113"/>
      <c r="Q646" s="113"/>
      <c r="R646" s="113"/>
      <c r="S646" s="113"/>
      <c r="T646" s="113"/>
      <c r="U646" s="113"/>
      <c r="V646" s="113"/>
      <c r="W646" s="113"/>
      <c r="X646" s="113"/>
      <c r="Y646" s="113"/>
      <c r="Z646" s="113"/>
    </row>
    <row r="647" ht="15.75" customHeight="1">
      <c r="A647" s="130"/>
      <c r="B647" s="129"/>
      <c r="C647" s="119"/>
      <c r="D647" s="120"/>
      <c r="E647" s="121"/>
      <c r="F647" s="122">
        <v>1.0</v>
      </c>
      <c r="G647" s="123" t="str">
        <f t="array" ref="G647">IFERROR(INDEX(Bang_gia!$E$2:$E$1209,MATCH(D647&amp;" | "&amp;E647,Bang_gia!$A$2:$A$1209,0)),"")</f>
        <v/>
      </c>
      <c r="H647" s="123" t="str">
        <f t="shared" si="1"/>
        <v/>
      </c>
      <c r="I647" s="124" t="str">
        <f t="shared" si="2"/>
        <v/>
      </c>
      <c r="J647" s="124" t="str">
        <f t="shared" si="3"/>
        <v/>
      </c>
      <c r="K647" s="113"/>
      <c r="L647" s="113"/>
      <c r="M647" s="113"/>
      <c r="N647" s="113"/>
      <c r="O647" s="113"/>
      <c r="P647" s="113"/>
      <c r="Q647" s="113"/>
      <c r="R647" s="113"/>
      <c r="S647" s="113"/>
      <c r="T647" s="113"/>
      <c r="U647" s="113"/>
      <c r="V647" s="113"/>
      <c r="W647" s="113"/>
      <c r="X647" s="113"/>
      <c r="Y647" s="113"/>
      <c r="Z647" s="113"/>
    </row>
    <row r="648" ht="15.75" customHeight="1">
      <c r="A648" s="130"/>
      <c r="B648" s="129"/>
      <c r="C648" s="119"/>
      <c r="D648" s="120"/>
      <c r="E648" s="121"/>
      <c r="F648" s="122">
        <v>1.0</v>
      </c>
      <c r="G648" s="123" t="str">
        <f t="array" ref="G648">IFERROR(INDEX(Bang_gia!$E$2:$E$1209,MATCH(D648&amp;" | "&amp;E648,Bang_gia!$A$2:$A$1209,0)),"")</f>
        <v/>
      </c>
      <c r="H648" s="123" t="str">
        <f t="shared" si="1"/>
        <v/>
      </c>
      <c r="I648" s="124" t="str">
        <f t="shared" si="2"/>
        <v/>
      </c>
      <c r="J648" s="124" t="str">
        <f t="shared" si="3"/>
        <v/>
      </c>
      <c r="K648" s="113"/>
      <c r="L648" s="113"/>
      <c r="M648" s="113"/>
      <c r="N648" s="113"/>
      <c r="O648" s="113"/>
      <c r="P648" s="113"/>
      <c r="Q648" s="113"/>
      <c r="R648" s="113"/>
      <c r="S648" s="113"/>
      <c r="T648" s="113"/>
      <c r="U648" s="113"/>
      <c r="V648" s="113"/>
      <c r="W648" s="113"/>
      <c r="X648" s="113"/>
      <c r="Y648" s="113"/>
      <c r="Z648" s="113"/>
    </row>
    <row r="649" ht="15.75" customHeight="1">
      <c r="A649" s="130"/>
      <c r="B649" s="129"/>
      <c r="C649" s="119"/>
      <c r="D649" s="120"/>
      <c r="E649" s="121"/>
      <c r="F649" s="122">
        <v>1.0</v>
      </c>
      <c r="G649" s="123" t="str">
        <f t="array" ref="G649">IFERROR(INDEX(Bang_gia!$E$2:$E$1209,MATCH(D649&amp;" | "&amp;E649,Bang_gia!$A$2:$A$1209,0)),"")</f>
        <v/>
      </c>
      <c r="H649" s="123" t="str">
        <f t="shared" si="1"/>
        <v/>
      </c>
      <c r="I649" s="124" t="str">
        <f t="shared" si="2"/>
        <v/>
      </c>
      <c r="J649" s="124" t="str">
        <f t="shared" si="3"/>
        <v/>
      </c>
      <c r="K649" s="113"/>
      <c r="L649" s="113"/>
      <c r="M649" s="113"/>
      <c r="N649" s="113"/>
      <c r="O649" s="113"/>
      <c r="P649" s="113"/>
      <c r="Q649" s="113"/>
      <c r="R649" s="113"/>
      <c r="S649" s="113"/>
      <c r="T649" s="113"/>
      <c r="U649" s="113"/>
      <c r="V649" s="113"/>
      <c r="W649" s="113"/>
      <c r="X649" s="113"/>
      <c r="Y649" s="113"/>
      <c r="Z649" s="113"/>
    </row>
    <row r="650" ht="15.75" customHeight="1">
      <c r="A650" s="130"/>
      <c r="B650" s="129"/>
      <c r="C650" s="119"/>
      <c r="D650" s="120"/>
      <c r="E650" s="121"/>
      <c r="F650" s="122">
        <v>1.0</v>
      </c>
      <c r="G650" s="123" t="str">
        <f t="array" ref="G650">IFERROR(INDEX(Bang_gia!$E$2:$E$1209,MATCH(D650&amp;" | "&amp;E650,Bang_gia!$A$2:$A$1209,0)),"")</f>
        <v/>
      </c>
      <c r="H650" s="123" t="str">
        <f t="shared" si="1"/>
        <v/>
      </c>
      <c r="I650" s="124" t="str">
        <f t="shared" si="2"/>
        <v/>
      </c>
      <c r="J650" s="124" t="str">
        <f t="shared" si="3"/>
        <v/>
      </c>
      <c r="K650" s="113"/>
      <c r="L650" s="113"/>
      <c r="M650" s="113"/>
      <c r="N650" s="113"/>
      <c r="O650" s="113"/>
      <c r="P650" s="113"/>
      <c r="Q650" s="113"/>
      <c r="R650" s="113"/>
      <c r="S650" s="113"/>
      <c r="T650" s="113"/>
      <c r="U650" s="113"/>
      <c r="V650" s="113"/>
      <c r="W650" s="113"/>
      <c r="X650" s="113"/>
      <c r="Y650" s="113"/>
      <c r="Z650" s="113"/>
    </row>
    <row r="651" ht="15.75" customHeight="1">
      <c r="A651" s="130"/>
      <c r="B651" s="129"/>
      <c r="C651" s="119"/>
      <c r="D651" s="120"/>
      <c r="E651" s="121"/>
      <c r="F651" s="122">
        <v>1.0</v>
      </c>
      <c r="G651" s="123" t="str">
        <f t="array" ref="G651">IFERROR(INDEX(Bang_gia!$E$2:$E$1209,MATCH(D651&amp;" | "&amp;E651,Bang_gia!$A$2:$A$1209,0)),"")</f>
        <v/>
      </c>
      <c r="H651" s="123" t="str">
        <f t="shared" si="1"/>
        <v/>
      </c>
      <c r="I651" s="124" t="str">
        <f t="shared" si="2"/>
        <v/>
      </c>
      <c r="J651" s="124" t="str">
        <f t="shared" si="3"/>
        <v/>
      </c>
      <c r="K651" s="113"/>
      <c r="L651" s="113"/>
      <c r="M651" s="113"/>
      <c r="N651" s="113"/>
      <c r="O651" s="113"/>
      <c r="P651" s="113"/>
      <c r="Q651" s="113"/>
      <c r="R651" s="113"/>
      <c r="S651" s="113"/>
      <c r="T651" s="113"/>
      <c r="U651" s="113"/>
      <c r="V651" s="113"/>
      <c r="W651" s="113"/>
      <c r="X651" s="113"/>
      <c r="Y651" s="113"/>
      <c r="Z651" s="113"/>
    </row>
    <row r="652" ht="15.75" customHeight="1">
      <c r="A652" s="130"/>
      <c r="B652" s="129"/>
      <c r="C652" s="119"/>
      <c r="D652" s="120"/>
      <c r="E652" s="121"/>
      <c r="F652" s="122">
        <v>1.0</v>
      </c>
      <c r="G652" s="123" t="str">
        <f t="array" ref="G652">IFERROR(INDEX(Bang_gia!$E$2:$E$1209,MATCH(D652&amp;" | "&amp;E652,Bang_gia!$A$2:$A$1209,0)),"")</f>
        <v/>
      </c>
      <c r="H652" s="123" t="str">
        <f t="shared" si="1"/>
        <v/>
      </c>
      <c r="I652" s="124" t="str">
        <f t="shared" si="2"/>
        <v/>
      </c>
      <c r="J652" s="124" t="str">
        <f t="shared" si="3"/>
        <v/>
      </c>
      <c r="K652" s="113"/>
      <c r="L652" s="113"/>
      <c r="M652" s="113"/>
      <c r="N652" s="113"/>
      <c r="O652" s="113"/>
      <c r="P652" s="113"/>
      <c r="Q652" s="113"/>
      <c r="R652" s="113"/>
      <c r="S652" s="113"/>
      <c r="T652" s="113"/>
      <c r="U652" s="113"/>
      <c r="V652" s="113"/>
      <c r="W652" s="113"/>
      <c r="X652" s="113"/>
      <c r="Y652" s="113"/>
      <c r="Z652" s="113"/>
    </row>
    <row r="653" ht="15.75" customHeight="1">
      <c r="A653" s="130"/>
      <c r="B653" s="129"/>
      <c r="C653" s="119"/>
      <c r="D653" s="120"/>
      <c r="E653" s="121"/>
      <c r="F653" s="122">
        <v>1.0</v>
      </c>
      <c r="G653" s="123" t="str">
        <f t="array" ref="G653">IFERROR(INDEX(Bang_gia!$E$2:$E$1209,MATCH(D653&amp;" | "&amp;E653,Bang_gia!$A$2:$A$1209,0)),"")</f>
        <v/>
      </c>
      <c r="H653" s="123" t="str">
        <f t="shared" si="1"/>
        <v/>
      </c>
      <c r="I653" s="124" t="str">
        <f t="shared" si="2"/>
        <v/>
      </c>
      <c r="J653" s="124" t="str">
        <f t="shared" si="3"/>
        <v/>
      </c>
      <c r="K653" s="113"/>
      <c r="L653" s="113"/>
      <c r="M653" s="113"/>
      <c r="N653" s="113"/>
      <c r="O653" s="113"/>
      <c r="P653" s="113"/>
      <c r="Q653" s="113"/>
      <c r="R653" s="113"/>
      <c r="S653" s="113"/>
      <c r="T653" s="113"/>
      <c r="U653" s="113"/>
      <c r="V653" s="113"/>
      <c r="W653" s="113"/>
      <c r="X653" s="113"/>
      <c r="Y653" s="113"/>
      <c r="Z653" s="113"/>
    </row>
    <row r="654" ht="15.75" customHeight="1">
      <c r="A654" s="130"/>
      <c r="B654" s="129"/>
      <c r="C654" s="119"/>
      <c r="D654" s="120"/>
      <c r="E654" s="121"/>
      <c r="F654" s="122">
        <v>1.0</v>
      </c>
      <c r="G654" s="123" t="str">
        <f t="array" ref="G654">IFERROR(INDEX(Bang_gia!$E$2:$E$1209,MATCH(D654&amp;" | "&amp;E654,Bang_gia!$A$2:$A$1209,0)),"")</f>
        <v/>
      </c>
      <c r="H654" s="123" t="str">
        <f t="shared" si="1"/>
        <v/>
      </c>
      <c r="I654" s="124" t="str">
        <f t="shared" si="2"/>
        <v/>
      </c>
      <c r="J654" s="124" t="str">
        <f t="shared" si="3"/>
        <v/>
      </c>
      <c r="K654" s="113"/>
      <c r="L654" s="113"/>
      <c r="M654" s="113"/>
      <c r="N654" s="113"/>
      <c r="O654" s="113"/>
      <c r="P654" s="113"/>
      <c r="Q654" s="113"/>
      <c r="R654" s="113"/>
      <c r="S654" s="113"/>
      <c r="T654" s="113"/>
      <c r="U654" s="113"/>
      <c r="V654" s="113"/>
      <c r="W654" s="113"/>
      <c r="X654" s="113"/>
      <c r="Y654" s="113"/>
      <c r="Z654" s="113"/>
    </row>
    <row r="655" ht="15.75" customHeight="1">
      <c r="A655" s="130"/>
      <c r="B655" s="129"/>
      <c r="C655" s="119"/>
      <c r="D655" s="120"/>
      <c r="E655" s="121"/>
      <c r="F655" s="122">
        <v>1.0</v>
      </c>
      <c r="G655" s="123" t="str">
        <f t="array" ref="G655">IFERROR(INDEX(Bang_gia!$E$2:$E$1209,MATCH(D655&amp;" | "&amp;E655,Bang_gia!$A$2:$A$1209,0)),"")</f>
        <v/>
      </c>
      <c r="H655" s="123" t="str">
        <f t="shared" si="1"/>
        <v/>
      </c>
      <c r="I655" s="124" t="str">
        <f t="shared" si="2"/>
        <v/>
      </c>
      <c r="J655" s="124" t="str">
        <f t="shared" si="3"/>
        <v/>
      </c>
      <c r="K655" s="113"/>
      <c r="L655" s="113"/>
      <c r="M655" s="113"/>
      <c r="N655" s="113"/>
      <c r="O655" s="113"/>
      <c r="P655" s="113"/>
      <c r="Q655" s="113"/>
      <c r="R655" s="113"/>
      <c r="S655" s="113"/>
      <c r="T655" s="113"/>
      <c r="U655" s="113"/>
      <c r="V655" s="113"/>
      <c r="W655" s="113"/>
      <c r="X655" s="113"/>
      <c r="Y655" s="113"/>
      <c r="Z655" s="113"/>
    </row>
    <row r="656" ht="15.75" customHeight="1">
      <c r="A656" s="130"/>
      <c r="B656" s="129"/>
      <c r="C656" s="119"/>
      <c r="D656" s="120"/>
      <c r="E656" s="121"/>
      <c r="F656" s="122">
        <v>1.0</v>
      </c>
      <c r="G656" s="123" t="str">
        <f t="array" ref="G656">IFERROR(INDEX(Bang_gia!$E$2:$E$1209,MATCH(D656&amp;" | "&amp;E656,Bang_gia!$A$2:$A$1209,0)),"")</f>
        <v/>
      </c>
      <c r="H656" s="123" t="str">
        <f t="shared" si="1"/>
        <v/>
      </c>
      <c r="I656" s="124" t="str">
        <f t="shared" si="2"/>
        <v/>
      </c>
      <c r="J656" s="124" t="str">
        <f t="shared" si="3"/>
        <v/>
      </c>
      <c r="K656" s="113"/>
      <c r="L656" s="113"/>
      <c r="M656" s="113"/>
      <c r="N656" s="113"/>
      <c r="O656" s="113"/>
      <c r="P656" s="113"/>
      <c r="Q656" s="113"/>
      <c r="R656" s="113"/>
      <c r="S656" s="113"/>
      <c r="T656" s="113"/>
      <c r="U656" s="113"/>
      <c r="V656" s="113"/>
      <c r="W656" s="113"/>
      <c r="X656" s="113"/>
      <c r="Y656" s="113"/>
      <c r="Z656" s="113"/>
    </row>
    <row r="657" ht="15.75" customHeight="1">
      <c r="A657" s="130"/>
      <c r="B657" s="129"/>
      <c r="C657" s="119"/>
      <c r="D657" s="120"/>
      <c r="E657" s="121"/>
      <c r="F657" s="122">
        <v>1.0</v>
      </c>
      <c r="G657" s="123" t="str">
        <f t="array" ref="G657">IFERROR(INDEX(Bang_gia!$E$2:$E$1209,MATCH(D657&amp;" | "&amp;E657,Bang_gia!$A$2:$A$1209,0)),"")</f>
        <v/>
      </c>
      <c r="H657" s="123" t="str">
        <f t="shared" si="1"/>
        <v/>
      </c>
      <c r="I657" s="124" t="str">
        <f t="shared" si="2"/>
        <v/>
      </c>
      <c r="J657" s="124" t="str">
        <f t="shared" si="3"/>
        <v/>
      </c>
      <c r="K657" s="113"/>
      <c r="L657" s="113"/>
      <c r="M657" s="113"/>
      <c r="N657" s="113"/>
      <c r="O657" s="113"/>
      <c r="P657" s="113"/>
      <c r="Q657" s="113"/>
      <c r="R657" s="113"/>
      <c r="S657" s="113"/>
      <c r="T657" s="113"/>
      <c r="U657" s="113"/>
      <c r="V657" s="113"/>
      <c r="W657" s="113"/>
      <c r="X657" s="113"/>
      <c r="Y657" s="113"/>
      <c r="Z657" s="113"/>
    </row>
    <row r="658" ht="15.75" customHeight="1">
      <c r="A658" s="130"/>
      <c r="B658" s="129"/>
      <c r="C658" s="119"/>
      <c r="D658" s="120"/>
      <c r="E658" s="121"/>
      <c r="F658" s="122">
        <v>1.0</v>
      </c>
      <c r="G658" s="123" t="str">
        <f t="array" ref="G658">IFERROR(INDEX(Bang_gia!$E$2:$E$1209,MATCH(D658&amp;" | "&amp;E658,Bang_gia!$A$2:$A$1209,0)),"")</f>
        <v/>
      </c>
      <c r="H658" s="123" t="str">
        <f t="shared" si="1"/>
        <v/>
      </c>
      <c r="I658" s="124" t="str">
        <f t="shared" si="2"/>
        <v/>
      </c>
      <c r="J658" s="124" t="str">
        <f t="shared" si="3"/>
        <v/>
      </c>
      <c r="K658" s="113"/>
      <c r="L658" s="113"/>
      <c r="M658" s="113"/>
      <c r="N658" s="113"/>
      <c r="O658" s="113"/>
      <c r="P658" s="113"/>
      <c r="Q658" s="113"/>
      <c r="R658" s="113"/>
      <c r="S658" s="113"/>
      <c r="T658" s="113"/>
      <c r="U658" s="113"/>
      <c r="V658" s="113"/>
      <c r="W658" s="113"/>
      <c r="X658" s="113"/>
      <c r="Y658" s="113"/>
      <c r="Z658" s="113"/>
    </row>
    <row r="659" ht="15.75" customHeight="1">
      <c r="A659" s="130"/>
      <c r="B659" s="129"/>
      <c r="C659" s="119"/>
      <c r="D659" s="120"/>
      <c r="E659" s="121"/>
      <c r="F659" s="122">
        <v>1.0</v>
      </c>
      <c r="G659" s="123" t="str">
        <f t="array" ref="G659">IFERROR(INDEX(Bang_gia!$E$2:$E$1209,MATCH(D659&amp;" | "&amp;E659,Bang_gia!$A$2:$A$1209,0)),"")</f>
        <v/>
      </c>
      <c r="H659" s="123" t="str">
        <f t="shared" si="1"/>
        <v/>
      </c>
      <c r="I659" s="124" t="str">
        <f t="shared" si="2"/>
        <v/>
      </c>
      <c r="J659" s="124" t="str">
        <f t="shared" si="3"/>
        <v/>
      </c>
      <c r="K659" s="113"/>
      <c r="L659" s="113"/>
      <c r="M659" s="113"/>
      <c r="N659" s="113"/>
      <c r="O659" s="113"/>
      <c r="P659" s="113"/>
      <c r="Q659" s="113"/>
      <c r="R659" s="113"/>
      <c r="S659" s="113"/>
      <c r="T659" s="113"/>
      <c r="U659" s="113"/>
      <c r="V659" s="113"/>
      <c r="W659" s="113"/>
      <c r="X659" s="113"/>
      <c r="Y659" s="113"/>
      <c r="Z659" s="113"/>
    </row>
    <row r="660" ht="15.75" customHeight="1">
      <c r="A660" s="130"/>
      <c r="B660" s="129"/>
      <c r="C660" s="119"/>
      <c r="D660" s="120"/>
      <c r="E660" s="121"/>
      <c r="F660" s="122">
        <v>1.0</v>
      </c>
      <c r="G660" s="123" t="str">
        <f t="array" ref="G660">IFERROR(INDEX(Bang_gia!$E$2:$E$1209,MATCH(D660&amp;" | "&amp;E660,Bang_gia!$A$2:$A$1209,0)),"")</f>
        <v/>
      </c>
      <c r="H660" s="123" t="str">
        <f t="shared" si="1"/>
        <v/>
      </c>
      <c r="I660" s="124" t="str">
        <f t="shared" si="2"/>
        <v/>
      </c>
      <c r="J660" s="124" t="str">
        <f t="shared" si="3"/>
        <v/>
      </c>
      <c r="K660" s="113"/>
      <c r="L660" s="113"/>
      <c r="M660" s="113"/>
      <c r="N660" s="113"/>
      <c r="O660" s="113"/>
      <c r="P660" s="113"/>
      <c r="Q660" s="113"/>
      <c r="R660" s="113"/>
      <c r="S660" s="113"/>
      <c r="T660" s="113"/>
      <c r="U660" s="113"/>
      <c r="V660" s="113"/>
      <c r="W660" s="113"/>
      <c r="X660" s="113"/>
      <c r="Y660" s="113"/>
      <c r="Z660" s="113"/>
    </row>
    <row r="661" ht="15.75" customHeight="1">
      <c r="A661" s="130"/>
      <c r="B661" s="129"/>
      <c r="C661" s="119"/>
      <c r="D661" s="120"/>
      <c r="E661" s="121"/>
      <c r="F661" s="122">
        <v>1.0</v>
      </c>
      <c r="G661" s="123" t="str">
        <f t="array" ref="G661">IFERROR(INDEX(Bang_gia!$E$2:$E$1209,MATCH(D661&amp;" | "&amp;E661,Bang_gia!$A$2:$A$1209,0)),"")</f>
        <v/>
      </c>
      <c r="H661" s="123" t="str">
        <f t="shared" si="1"/>
        <v/>
      </c>
      <c r="I661" s="124" t="str">
        <f t="shared" si="2"/>
        <v/>
      </c>
      <c r="J661" s="124" t="str">
        <f t="shared" si="3"/>
        <v/>
      </c>
      <c r="K661" s="113"/>
      <c r="L661" s="113"/>
      <c r="M661" s="113"/>
      <c r="N661" s="113"/>
      <c r="O661" s="113"/>
      <c r="P661" s="113"/>
      <c r="Q661" s="113"/>
      <c r="R661" s="113"/>
      <c r="S661" s="113"/>
      <c r="T661" s="113"/>
      <c r="U661" s="113"/>
      <c r="V661" s="113"/>
      <c r="W661" s="113"/>
      <c r="X661" s="113"/>
      <c r="Y661" s="113"/>
      <c r="Z661" s="113"/>
    </row>
    <row r="662" ht="15.75" customHeight="1">
      <c r="A662" s="130"/>
      <c r="B662" s="129"/>
      <c r="C662" s="119"/>
      <c r="D662" s="120"/>
      <c r="E662" s="121"/>
      <c r="F662" s="122">
        <v>1.0</v>
      </c>
      <c r="G662" s="123" t="str">
        <f t="array" ref="G662">IFERROR(INDEX(Bang_gia!$E$2:$E$1209,MATCH(D662&amp;" | "&amp;E662,Bang_gia!$A$2:$A$1209,0)),"")</f>
        <v/>
      </c>
      <c r="H662" s="123" t="str">
        <f t="shared" si="1"/>
        <v/>
      </c>
      <c r="I662" s="124" t="str">
        <f t="shared" si="2"/>
        <v/>
      </c>
      <c r="J662" s="124" t="str">
        <f t="shared" si="3"/>
        <v/>
      </c>
      <c r="K662" s="113"/>
      <c r="L662" s="113"/>
      <c r="M662" s="113"/>
      <c r="N662" s="113"/>
      <c r="O662" s="113"/>
      <c r="P662" s="113"/>
      <c r="Q662" s="113"/>
      <c r="R662" s="113"/>
      <c r="S662" s="113"/>
      <c r="T662" s="113"/>
      <c r="U662" s="113"/>
      <c r="V662" s="113"/>
      <c r="W662" s="113"/>
      <c r="X662" s="113"/>
      <c r="Y662" s="113"/>
      <c r="Z662" s="113"/>
    </row>
    <row r="663" ht="15.75" customHeight="1">
      <c r="A663" s="130"/>
      <c r="B663" s="129"/>
      <c r="C663" s="119"/>
      <c r="D663" s="120"/>
      <c r="E663" s="121"/>
      <c r="F663" s="122">
        <v>1.0</v>
      </c>
      <c r="G663" s="123" t="str">
        <f t="array" ref="G663">IFERROR(INDEX(Bang_gia!$E$2:$E$1209,MATCH(D663&amp;" | "&amp;E663,Bang_gia!$A$2:$A$1209,0)),"")</f>
        <v/>
      </c>
      <c r="H663" s="123" t="str">
        <f t="shared" si="1"/>
        <v/>
      </c>
      <c r="I663" s="124" t="str">
        <f t="shared" si="2"/>
        <v/>
      </c>
      <c r="J663" s="124" t="str">
        <f t="shared" si="3"/>
        <v/>
      </c>
      <c r="K663" s="113"/>
      <c r="L663" s="113"/>
      <c r="M663" s="113"/>
      <c r="N663" s="113"/>
      <c r="O663" s="113"/>
      <c r="P663" s="113"/>
      <c r="Q663" s="113"/>
      <c r="R663" s="113"/>
      <c r="S663" s="113"/>
      <c r="T663" s="113"/>
      <c r="U663" s="113"/>
      <c r="V663" s="113"/>
      <c r="W663" s="113"/>
      <c r="X663" s="113"/>
      <c r="Y663" s="113"/>
      <c r="Z663" s="113"/>
    </row>
    <row r="664" ht="15.75" customHeight="1">
      <c r="A664" s="130"/>
      <c r="B664" s="129"/>
      <c r="C664" s="119"/>
      <c r="D664" s="120"/>
      <c r="E664" s="121"/>
      <c r="F664" s="122">
        <v>1.0</v>
      </c>
      <c r="G664" s="123" t="str">
        <f t="array" ref="G664">IFERROR(INDEX(Bang_gia!$E$2:$E$1209,MATCH(D664&amp;" | "&amp;E664,Bang_gia!$A$2:$A$1209,0)),"")</f>
        <v/>
      </c>
      <c r="H664" s="123" t="str">
        <f t="shared" si="1"/>
        <v/>
      </c>
      <c r="I664" s="124" t="str">
        <f t="shared" si="2"/>
        <v/>
      </c>
      <c r="J664" s="124" t="str">
        <f t="shared" si="3"/>
        <v/>
      </c>
      <c r="K664" s="113"/>
      <c r="L664" s="113"/>
      <c r="M664" s="113"/>
      <c r="N664" s="113"/>
      <c r="O664" s="113"/>
      <c r="P664" s="113"/>
      <c r="Q664" s="113"/>
      <c r="R664" s="113"/>
      <c r="S664" s="113"/>
      <c r="T664" s="113"/>
      <c r="U664" s="113"/>
      <c r="V664" s="113"/>
      <c r="W664" s="113"/>
      <c r="X664" s="113"/>
      <c r="Y664" s="113"/>
      <c r="Z664" s="113"/>
    </row>
    <row r="665" ht="15.75" customHeight="1">
      <c r="A665" s="130"/>
      <c r="B665" s="129"/>
      <c r="C665" s="119"/>
      <c r="D665" s="120"/>
      <c r="E665" s="121"/>
      <c r="F665" s="122">
        <v>1.0</v>
      </c>
      <c r="G665" s="123" t="str">
        <f t="array" ref="G665">IFERROR(INDEX(Bang_gia!$E$2:$E$1209,MATCH(D665&amp;" | "&amp;E665,Bang_gia!$A$2:$A$1209,0)),"")</f>
        <v/>
      </c>
      <c r="H665" s="123" t="str">
        <f t="shared" si="1"/>
        <v/>
      </c>
      <c r="I665" s="124" t="str">
        <f t="shared" si="2"/>
        <v/>
      </c>
      <c r="J665" s="124" t="str">
        <f t="shared" si="3"/>
        <v/>
      </c>
      <c r="K665" s="113"/>
      <c r="L665" s="113"/>
      <c r="M665" s="113"/>
      <c r="N665" s="113"/>
      <c r="O665" s="113"/>
      <c r="P665" s="113"/>
      <c r="Q665" s="113"/>
      <c r="R665" s="113"/>
      <c r="S665" s="113"/>
      <c r="T665" s="113"/>
      <c r="U665" s="113"/>
      <c r="V665" s="113"/>
      <c r="W665" s="113"/>
      <c r="X665" s="113"/>
      <c r="Y665" s="113"/>
      <c r="Z665" s="113"/>
    </row>
    <row r="666" ht="15.75" customHeight="1">
      <c r="A666" s="130"/>
      <c r="B666" s="129"/>
      <c r="C666" s="119"/>
      <c r="D666" s="120"/>
      <c r="E666" s="121"/>
      <c r="F666" s="122">
        <v>1.0</v>
      </c>
      <c r="G666" s="123" t="str">
        <f t="array" ref="G666">IFERROR(INDEX(Bang_gia!$E$2:$E$1209,MATCH(D666&amp;" | "&amp;E666,Bang_gia!$A$2:$A$1209,0)),"")</f>
        <v/>
      </c>
      <c r="H666" s="123" t="str">
        <f t="shared" si="1"/>
        <v/>
      </c>
      <c r="I666" s="124" t="str">
        <f t="shared" si="2"/>
        <v/>
      </c>
      <c r="J666" s="124" t="str">
        <f t="shared" si="3"/>
        <v/>
      </c>
      <c r="K666" s="113"/>
      <c r="L666" s="113"/>
      <c r="M666" s="113"/>
      <c r="N666" s="113"/>
      <c r="O666" s="113"/>
      <c r="P666" s="113"/>
      <c r="Q666" s="113"/>
      <c r="R666" s="113"/>
      <c r="S666" s="113"/>
      <c r="T666" s="113"/>
      <c r="U666" s="113"/>
      <c r="V666" s="113"/>
      <c r="W666" s="113"/>
      <c r="X666" s="113"/>
      <c r="Y666" s="113"/>
      <c r="Z666" s="113"/>
    </row>
    <row r="667" ht="15.75" customHeight="1">
      <c r="A667" s="130"/>
      <c r="B667" s="129"/>
      <c r="C667" s="119"/>
      <c r="D667" s="120"/>
      <c r="E667" s="121"/>
      <c r="F667" s="122">
        <v>1.0</v>
      </c>
      <c r="G667" s="123" t="str">
        <f t="array" ref="G667">IFERROR(INDEX(Bang_gia!$E$2:$E$1209,MATCH(D667&amp;" | "&amp;E667,Bang_gia!$A$2:$A$1209,0)),"")</f>
        <v/>
      </c>
      <c r="H667" s="123" t="str">
        <f t="shared" si="1"/>
        <v/>
      </c>
      <c r="I667" s="124" t="str">
        <f t="shared" si="2"/>
        <v/>
      </c>
      <c r="J667" s="124" t="str">
        <f t="shared" si="3"/>
        <v/>
      </c>
      <c r="K667" s="113"/>
      <c r="L667" s="113"/>
      <c r="M667" s="113"/>
      <c r="N667" s="113"/>
      <c r="O667" s="113"/>
      <c r="P667" s="113"/>
      <c r="Q667" s="113"/>
      <c r="R667" s="113"/>
      <c r="S667" s="113"/>
      <c r="T667" s="113"/>
      <c r="U667" s="113"/>
      <c r="V667" s="113"/>
      <c r="W667" s="113"/>
      <c r="X667" s="113"/>
      <c r="Y667" s="113"/>
      <c r="Z667" s="113"/>
    </row>
    <row r="668" ht="15.75" customHeight="1">
      <c r="A668" s="130"/>
      <c r="B668" s="129"/>
      <c r="C668" s="119"/>
      <c r="D668" s="120"/>
      <c r="E668" s="121"/>
      <c r="F668" s="122">
        <v>1.0</v>
      </c>
      <c r="G668" s="123" t="str">
        <f t="array" ref="G668">IFERROR(INDEX(Bang_gia!$E$2:$E$1209,MATCH(D668&amp;" | "&amp;E668,Bang_gia!$A$2:$A$1209,0)),"")</f>
        <v/>
      </c>
      <c r="H668" s="123" t="str">
        <f t="shared" si="1"/>
        <v/>
      </c>
      <c r="I668" s="124" t="str">
        <f t="shared" si="2"/>
        <v/>
      </c>
      <c r="J668" s="124" t="str">
        <f t="shared" si="3"/>
        <v/>
      </c>
      <c r="K668" s="113"/>
      <c r="L668" s="113"/>
      <c r="M668" s="113"/>
      <c r="N668" s="113"/>
      <c r="O668" s="113"/>
      <c r="P668" s="113"/>
      <c r="Q668" s="113"/>
      <c r="R668" s="113"/>
      <c r="S668" s="113"/>
      <c r="T668" s="113"/>
      <c r="U668" s="113"/>
      <c r="V668" s="113"/>
      <c r="W668" s="113"/>
      <c r="X668" s="113"/>
      <c r="Y668" s="113"/>
      <c r="Z668" s="113"/>
    </row>
    <row r="669" ht="15.75" customHeight="1">
      <c r="A669" s="130"/>
      <c r="B669" s="129"/>
      <c r="C669" s="119"/>
      <c r="D669" s="120"/>
      <c r="E669" s="121"/>
      <c r="F669" s="122">
        <v>1.0</v>
      </c>
      <c r="G669" s="123" t="str">
        <f t="array" ref="G669">IFERROR(INDEX(Bang_gia!$E$2:$E$1209,MATCH(D669&amp;" | "&amp;E669,Bang_gia!$A$2:$A$1209,0)),"")</f>
        <v/>
      </c>
      <c r="H669" s="123" t="str">
        <f t="shared" si="1"/>
        <v/>
      </c>
      <c r="I669" s="124" t="str">
        <f t="shared" si="2"/>
        <v/>
      </c>
      <c r="J669" s="124" t="str">
        <f t="shared" si="3"/>
        <v/>
      </c>
      <c r="K669" s="113"/>
      <c r="L669" s="113"/>
      <c r="M669" s="113"/>
      <c r="N669" s="113"/>
      <c r="O669" s="113"/>
      <c r="P669" s="113"/>
      <c r="Q669" s="113"/>
      <c r="R669" s="113"/>
      <c r="S669" s="113"/>
      <c r="T669" s="113"/>
      <c r="U669" s="113"/>
      <c r="V669" s="113"/>
      <c r="W669" s="113"/>
      <c r="X669" s="113"/>
      <c r="Y669" s="113"/>
      <c r="Z669" s="113"/>
    </row>
    <row r="670" ht="15.75" customHeight="1">
      <c r="A670" s="130"/>
      <c r="B670" s="129"/>
      <c r="C670" s="119"/>
      <c r="D670" s="120"/>
      <c r="E670" s="121"/>
      <c r="F670" s="122">
        <v>1.0</v>
      </c>
      <c r="G670" s="123" t="str">
        <f t="array" ref="G670">IFERROR(INDEX(Bang_gia!$E$2:$E$1209,MATCH(D670&amp;" | "&amp;E670,Bang_gia!$A$2:$A$1209,0)),"")</f>
        <v/>
      </c>
      <c r="H670" s="123" t="str">
        <f t="shared" si="1"/>
        <v/>
      </c>
      <c r="I670" s="124" t="str">
        <f t="shared" si="2"/>
        <v/>
      </c>
      <c r="J670" s="124" t="str">
        <f t="shared" si="3"/>
        <v/>
      </c>
      <c r="K670" s="113"/>
      <c r="L670" s="113"/>
      <c r="M670" s="113"/>
      <c r="N670" s="113"/>
      <c r="O670" s="113"/>
      <c r="P670" s="113"/>
      <c r="Q670" s="113"/>
      <c r="R670" s="113"/>
      <c r="S670" s="113"/>
      <c r="T670" s="113"/>
      <c r="U670" s="113"/>
      <c r="V670" s="113"/>
      <c r="W670" s="113"/>
      <c r="X670" s="113"/>
      <c r="Y670" s="113"/>
      <c r="Z670" s="113"/>
    </row>
    <row r="671" ht="15.75" customHeight="1">
      <c r="A671" s="130"/>
      <c r="B671" s="129"/>
      <c r="C671" s="119"/>
      <c r="D671" s="120"/>
      <c r="E671" s="121"/>
      <c r="F671" s="122">
        <v>1.0</v>
      </c>
      <c r="G671" s="123" t="str">
        <f t="array" ref="G671">IFERROR(INDEX(Bang_gia!$E$2:$E$1209,MATCH(D671&amp;" | "&amp;E671,Bang_gia!$A$2:$A$1209,0)),"")</f>
        <v/>
      </c>
      <c r="H671" s="123" t="str">
        <f t="shared" si="1"/>
        <v/>
      </c>
      <c r="I671" s="124" t="str">
        <f t="shared" si="2"/>
        <v/>
      </c>
      <c r="J671" s="124" t="str">
        <f t="shared" si="3"/>
        <v/>
      </c>
      <c r="K671" s="113"/>
      <c r="L671" s="113"/>
      <c r="M671" s="113"/>
      <c r="N671" s="113"/>
      <c r="O671" s="113"/>
      <c r="P671" s="113"/>
      <c r="Q671" s="113"/>
      <c r="R671" s="113"/>
      <c r="S671" s="113"/>
      <c r="T671" s="113"/>
      <c r="U671" s="113"/>
      <c r="V671" s="113"/>
      <c r="W671" s="113"/>
      <c r="X671" s="113"/>
      <c r="Y671" s="113"/>
      <c r="Z671" s="113"/>
    </row>
    <row r="672" ht="15.75" customHeight="1">
      <c r="A672" s="130"/>
      <c r="B672" s="129"/>
      <c r="C672" s="119"/>
      <c r="D672" s="120"/>
      <c r="E672" s="121"/>
      <c r="F672" s="122">
        <v>1.0</v>
      </c>
      <c r="G672" s="123" t="str">
        <f t="array" ref="G672">IFERROR(INDEX(Bang_gia!$E$2:$E$1209,MATCH(D672&amp;" | "&amp;E672,Bang_gia!$A$2:$A$1209,0)),"")</f>
        <v/>
      </c>
      <c r="H672" s="123" t="str">
        <f t="shared" si="1"/>
        <v/>
      </c>
      <c r="I672" s="124" t="str">
        <f t="shared" si="2"/>
        <v/>
      </c>
      <c r="J672" s="124" t="str">
        <f t="shared" si="3"/>
        <v/>
      </c>
      <c r="K672" s="113"/>
      <c r="L672" s="113"/>
      <c r="M672" s="113"/>
      <c r="N672" s="113"/>
      <c r="O672" s="113"/>
      <c r="P672" s="113"/>
      <c r="Q672" s="113"/>
      <c r="R672" s="113"/>
      <c r="S672" s="113"/>
      <c r="T672" s="113"/>
      <c r="U672" s="113"/>
      <c r="V672" s="113"/>
      <c r="W672" s="113"/>
      <c r="X672" s="113"/>
      <c r="Y672" s="113"/>
      <c r="Z672" s="113"/>
    </row>
    <row r="673" ht="15.75" customHeight="1">
      <c r="A673" s="130"/>
      <c r="B673" s="129"/>
      <c r="C673" s="119"/>
      <c r="D673" s="120"/>
      <c r="E673" s="121"/>
      <c r="F673" s="122">
        <v>1.0</v>
      </c>
      <c r="G673" s="123" t="str">
        <f t="array" ref="G673">IFERROR(INDEX(Bang_gia!$E$2:$E$1209,MATCH(D673&amp;" | "&amp;E673,Bang_gia!$A$2:$A$1209,0)),"")</f>
        <v/>
      </c>
      <c r="H673" s="123" t="str">
        <f t="shared" si="1"/>
        <v/>
      </c>
      <c r="I673" s="124" t="str">
        <f t="shared" si="2"/>
        <v/>
      </c>
      <c r="J673" s="124" t="str">
        <f t="shared" si="3"/>
        <v/>
      </c>
      <c r="K673" s="113"/>
      <c r="L673" s="113"/>
      <c r="M673" s="113"/>
      <c r="N673" s="113"/>
      <c r="O673" s="113"/>
      <c r="P673" s="113"/>
      <c r="Q673" s="113"/>
      <c r="R673" s="113"/>
      <c r="S673" s="113"/>
      <c r="T673" s="113"/>
      <c r="U673" s="113"/>
      <c r="V673" s="113"/>
      <c r="W673" s="113"/>
      <c r="X673" s="113"/>
      <c r="Y673" s="113"/>
      <c r="Z673" s="113"/>
    </row>
    <row r="674" ht="15.75" customHeight="1">
      <c r="A674" s="130"/>
      <c r="B674" s="129"/>
      <c r="C674" s="119"/>
      <c r="D674" s="120"/>
      <c r="E674" s="121"/>
      <c r="F674" s="122">
        <v>1.0</v>
      </c>
      <c r="G674" s="123" t="str">
        <f t="array" ref="G674">IFERROR(INDEX(Bang_gia!$E$2:$E$1209,MATCH(D674&amp;" | "&amp;E674,Bang_gia!$A$2:$A$1209,0)),"")</f>
        <v/>
      </c>
      <c r="H674" s="123" t="str">
        <f t="shared" si="1"/>
        <v/>
      </c>
      <c r="I674" s="124" t="str">
        <f t="shared" si="2"/>
        <v/>
      </c>
      <c r="J674" s="124" t="str">
        <f t="shared" si="3"/>
        <v/>
      </c>
      <c r="K674" s="113"/>
      <c r="L674" s="113"/>
      <c r="M674" s="113"/>
      <c r="N674" s="113"/>
      <c r="O674" s="113"/>
      <c r="P674" s="113"/>
      <c r="Q674" s="113"/>
      <c r="R674" s="113"/>
      <c r="S674" s="113"/>
      <c r="T674" s="113"/>
      <c r="U674" s="113"/>
      <c r="V674" s="113"/>
      <c r="W674" s="113"/>
      <c r="X674" s="113"/>
      <c r="Y674" s="113"/>
      <c r="Z674" s="113"/>
    </row>
    <row r="675" ht="15.75" customHeight="1">
      <c r="A675" s="130"/>
      <c r="B675" s="129"/>
      <c r="C675" s="119"/>
      <c r="D675" s="120"/>
      <c r="E675" s="121"/>
      <c r="F675" s="122">
        <v>1.0</v>
      </c>
      <c r="G675" s="123" t="str">
        <f t="array" ref="G675">IFERROR(INDEX(Bang_gia!$E$2:$E$1209,MATCH(D675&amp;" | "&amp;E675,Bang_gia!$A$2:$A$1209,0)),"")</f>
        <v/>
      </c>
      <c r="H675" s="123" t="str">
        <f t="shared" si="1"/>
        <v/>
      </c>
      <c r="I675" s="124" t="str">
        <f t="shared" si="2"/>
        <v/>
      </c>
      <c r="J675" s="124" t="str">
        <f t="shared" si="3"/>
        <v/>
      </c>
      <c r="K675" s="113"/>
      <c r="L675" s="113"/>
      <c r="M675" s="113"/>
      <c r="N675" s="113"/>
      <c r="O675" s="113"/>
      <c r="P675" s="113"/>
      <c r="Q675" s="113"/>
      <c r="R675" s="113"/>
      <c r="S675" s="113"/>
      <c r="T675" s="113"/>
      <c r="U675" s="113"/>
      <c r="V675" s="113"/>
      <c r="W675" s="113"/>
      <c r="X675" s="113"/>
      <c r="Y675" s="113"/>
      <c r="Z675" s="113"/>
    </row>
    <row r="676" ht="15.75" customHeight="1">
      <c r="A676" s="130"/>
      <c r="B676" s="129"/>
      <c r="C676" s="119"/>
      <c r="D676" s="120"/>
      <c r="E676" s="121"/>
      <c r="F676" s="122">
        <v>1.0</v>
      </c>
      <c r="G676" s="123" t="str">
        <f t="array" ref="G676">IFERROR(INDEX(Bang_gia!$E$2:$E$1209,MATCH(D676&amp;" | "&amp;E676,Bang_gia!$A$2:$A$1209,0)),"")</f>
        <v/>
      </c>
      <c r="H676" s="123" t="str">
        <f t="shared" si="1"/>
        <v/>
      </c>
      <c r="I676" s="124" t="str">
        <f t="shared" si="2"/>
        <v/>
      </c>
      <c r="J676" s="124" t="str">
        <f t="shared" si="3"/>
        <v/>
      </c>
      <c r="K676" s="113"/>
      <c r="L676" s="113"/>
      <c r="M676" s="113"/>
      <c r="N676" s="113"/>
      <c r="O676" s="113"/>
      <c r="P676" s="113"/>
      <c r="Q676" s="113"/>
      <c r="R676" s="113"/>
      <c r="S676" s="113"/>
      <c r="T676" s="113"/>
      <c r="U676" s="113"/>
      <c r="V676" s="113"/>
      <c r="W676" s="113"/>
      <c r="X676" s="113"/>
      <c r="Y676" s="113"/>
      <c r="Z676" s="113"/>
    </row>
    <row r="677" ht="15.75" customHeight="1">
      <c r="A677" s="130"/>
      <c r="B677" s="129"/>
      <c r="C677" s="119"/>
      <c r="D677" s="120"/>
      <c r="E677" s="121"/>
      <c r="F677" s="122">
        <v>1.0</v>
      </c>
      <c r="G677" s="123" t="str">
        <f t="array" ref="G677">IFERROR(INDEX(Bang_gia!$E$2:$E$1209,MATCH(D677&amp;" | "&amp;E677,Bang_gia!$A$2:$A$1209,0)),"")</f>
        <v/>
      </c>
      <c r="H677" s="123" t="str">
        <f t="shared" si="1"/>
        <v/>
      </c>
      <c r="I677" s="124" t="str">
        <f t="shared" si="2"/>
        <v/>
      </c>
      <c r="J677" s="124" t="str">
        <f t="shared" si="3"/>
        <v/>
      </c>
      <c r="K677" s="113"/>
      <c r="L677" s="113"/>
      <c r="M677" s="113"/>
      <c r="N677" s="113"/>
      <c r="O677" s="113"/>
      <c r="P677" s="113"/>
      <c r="Q677" s="113"/>
      <c r="R677" s="113"/>
      <c r="S677" s="113"/>
      <c r="T677" s="113"/>
      <c r="U677" s="113"/>
      <c r="V677" s="113"/>
      <c r="W677" s="113"/>
      <c r="X677" s="113"/>
      <c r="Y677" s="113"/>
      <c r="Z677" s="113"/>
    </row>
    <row r="678" ht="15.75" customHeight="1">
      <c r="A678" s="130"/>
      <c r="B678" s="129"/>
      <c r="C678" s="119"/>
      <c r="D678" s="120"/>
      <c r="E678" s="121"/>
      <c r="F678" s="122">
        <v>1.0</v>
      </c>
      <c r="G678" s="123" t="str">
        <f t="array" ref="G678">IFERROR(INDEX(Bang_gia!$E$2:$E$1209,MATCH(D678&amp;" | "&amp;E678,Bang_gia!$A$2:$A$1209,0)),"")</f>
        <v/>
      </c>
      <c r="H678" s="123" t="str">
        <f t="shared" si="1"/>
        <v/>
      </c>
      <c r="I678" s="124" t="str">
        <f t="shared" si="2"/>
        <v/>
      </c>
      <c r="J678" s="124" t="str">
        <f t="shared" si="3"/>
        <v/>
      </c>
      <c r="K678" s="113"/>
      <c r="L678" s="113"/>
      <c r="M678" s="113"/>
      <c r="N678" s="113"/>
      <c r="O678" s="113"/>
      <c r="P678" s="113"/>
      <c r="Q678" s="113"/>
      <c r="R678" s="113"/>
      <c r="S678" s="113"/>
      <c r="T678" s="113"/>
      <c r="U678" s="113"/>
      <c r="V678" s="113"/>
      <c r="W678" s="113"/>
      <c r="X678" s="113"/>
      <c r="Y678" s="113"/>
      <c r="Z678" s="113"/>
    </row>
    <row r="679" ht="15.75" customHeight="1">
      <c r="A679" s="130"/>
      <c r="B679" s="129"/>
      <c r="C679" s="119"/>
      <c r="D679" s="120"/>
      <c r="E679" s="121"/>
      <c r="F679" s="122">
        <v>1.0</v>
      </c>
      <c r="G679" s="123" t="str">
        <f t="array" ref="G679">IFERROR(INDEX(Bang_gia!$E$2:$E$1209,MATCH(D679&amp;" | "&amp;E679,Bang_gia!$A$2:$A$1209,0)),"")</f>
        <v/>
      </c>
      <c r="H679" s="123" t="str">
        <f t="shared" si="1"/>
        <v/>
      </c>
      <c r="I679" s="124" t="str">
        <f t="shared" si="2"/>
        <v/>
      </c>
      <c r="J679" s="124" t="str">
        <f t="shared" si="3"/>
        <v/>
      </c>
      <c r="K679" s="113"/>
      <c r="L679" s="113"/>
      <c r="M679" s="113"/>
      <c r="N679" s="113"/>
      <c r="O679" s="113"/>
      <c r="P679" s="113"/>
      <c r="Q679" s="113"/>
      <c r="R679" s="113"/>
      <c r="S679" s="113"/>
      <c r="T679" s="113"/>
      <c r="U679" s="113"/>
      <c r="V679" s="113"/>
      <c r="W679" s="113"/>
      <c r="X679" s="113"/>
      <c r="Y679" s="113"/>
      <c r="Z679" s="113"/>
    </row>
    <row r="680" ht="15.75" customHeight="1">
      <c r="A680" s="130"/>
      <c r="B680" s="129"/>
      <c r="C680" s="119"/>
      <c r="D680" s="120"/>
      <c r="E680" s="121"/>
      <c r="F680" s="122">
        <v>1.0</v>
      </c>
      <c r="G680" s="123" t="str">
        <f t="array" ref="G680">IFERROR(INDEX(Bang_gia!$E$2:$E$1209,MATCH(D680&amp;" | "&amp;E680,Bang_gia!$A$2:$A$1209,0)),"")</f>
        <v/>
      </c>
      <c r="H680" s="123" t="str">
        <f t="shared" si="1"/>
        <v/>
      </c>
      <c r="I680" s="124" t="str">
        <f t="shared" si="2"/>
        <v/>
      </c>
      <c r="J680" s="124" t="str">
        <f t="shared" si="3"/>
        <v/>
      </c>
      <c r="K680" s="113"/>
      <c r="L680" s="113"/>
      <c r="M680" s="113"/>
      <c r="N680" s="113"/>
      <c r="O680" s="113"/>
      <c r="P680" s="113"/>
      <c r="Q680" s="113"/>
      <c r="R680" s="113"/>
      <c r="S680" s="113"/>
      <c r="T680" s="113"/>
      <c r="U680" s="113"/>
      <c r="V680" s="113"/>
      <c r="W680" s="113"/>
      <c r="X680" s="113"/>
      <c r="Y680" s="113"/>
      <c r="Z680" s="113"/>
    </row>
    <row r="681" ht="15.75" customHeight="1">
      <c r="A681" s="130"/>
      <c r="B681" s="129"/>
      <c r="C681" s="119"/>
      <c r="D681" s="120"/>
      <c r="E681" s="121"/>
      <c r="F681" s="122">
        <v>1.0</v>
      </c>
      <c r="G681" s="123" t="str">
        <f t="array" ref="G681">IFERROR(INDEX(Bang_gia!$E$2:$E$1209,MATCH(D681&amp;" | "&amp;E681,Bang_gia!$A$2:$A$1209,0)),"")</f>
        <v/>
      </c>
      <c r="H681" s="123" t="str">
        <f t="shared" si="1"/>
        <v/>
      </c>
      <c r="I681" s="124" t="str">
        <f t="shared" si="2"/>
        <v/>
      </c>
      <c r="J681" s="124" t="str">
        <f t="shared" si="3"/>
        <v/>
      </c>
      <c r="K681" s="113"/>
      <c r="L681" s="113"/>
      <c r="M681" s="113"/>
      <c r="N681" s="113"/>
      <c r="O681" s="113"/>
      <c r="P681" s="113"/>
      <c r="Q681" s="113"/>
      <c r="R681" s="113"/>
      <c r="S681" s="113"/>
      <c r="T681" s="113"/>
      <c r="U681" s="113"/>
      <c r="V681" s="113"/>
      <c r="W681" s="113"/>
      <c r="X681" s="113"/>
      <c r="Y681" s="113"/>
      <c r="Z681" s="113"/>
    </row>
    <row r="682" ht="15.75" customHeight="1">
      <c r="A682" s="130"/>
      <c r="B682" s="129"/>
      <c r="C682" s="119"/>
      <c r="D682" s="120"/>
      <c r="E682" s="121"/>
      <c r="F682" s="122">
        <v>1.0</v>
      </c>
      <c r="G682" s="123" t="str">
        <f t="array" ref="G682">IFERROR(INDEX(Bang_gia!$E$2:$E$1209,MATCH(D682&amp;" | "&amp;E682,Bang_gia!$A$2:$A$1209,0)),"")</f>
        <v/>
      </c>
      <c r="H682" s="123" t="str">
        <f t="shared" si="1"/>
        <v/>
      </c>
      <c r="I682" s="124" t="str">
        <f t="shared" si="2"/>
        <v/>
      </c>
      <c r="J682" s="124" t="str">
        <f t="shared" si="3"/>
        <v/>
      </c>
      <c r="K682" s="113"/>
      <c r="L682" s="113"/>
      <c r="M682" s="113"/>
      <c r="N682" s="113"/>
      <c r="O682" s="113"/>
      <c r="P682" s="113"/>
      <c r="Q682" s="113"/>
      <c r="R682" s="113"/>
      <c r="S682" s="113"/>
      <c r="T682" s="113"/>
      <c r="U682" s="113"/>
      <c r="V682" s="113"/>
      <c r="W682" s="113"/>
      <c r="X682" s="113"/>
      <c r="Y682" s="113"/>
      <c r="Z682" s="113"/>
    </row>
    <row r="683" ht="15.75" customHeight="1">
      <c r="A683" s="130"/>
      <c r="B683" s="129"/>
      <c r="C683" s="119"/>
      <c r="D683" s="120"/>
      <c r="E683" s="121"/>
      <c r="F683" s="122">
        <v>1.0</v>
      </c>
      <c r="G683" s="123" t="str">
        <f t="array" ref="G683">IFERROR(INDEX(Bang_gia!$E$2:$E$1209,MATCH(D683&amp;" | "&amp;E683,Bang_gia!$A$2:$A$1209,0)),"")</f>
        <v/>
      </c>
      <c r="H683" s="123" t="str">
        <f t="shared" si="1"/>
        <v/>
      </c>
      <c r="I683" s="124" t="str">
        <f t="shared" si="2"/>
        <v/>
      </c>
      <c r="J683" s="124" t="str">
        <f t="shared" si="3"/>
        <v/>
      </c>
      <c r="K683" s="113"/>
      <c r="L683" s="113"/>
      <c r="M683" s="113"/>
      <c r="N683" s="113"/>
      <c r="O683" s="113"/>
      <c r="P683" s="113"/>
      <c r="Q683" s="113"/>
      <c r="R683" s="113"/>
      <c r="S683" s="113"/>
      <c r="T683" s="113"/>
      <c r="U683" s="113"/>
      <c r="V683" s="113"/>
      <c r="W683" s="113"/>
      <c r="X683" s="113"/>
      <c r="Y683" s="113"/>
      <c r="Z683" s="113"/>
    </row>
    <row r="684" ht="15.75" customHeight="1">
      <c r="A684" s="130"/>
      <c r="B684" s="129"/>
      <c r="C684" s="119"/>
      <c r="D684" s="120"/>
      <c r="E684" s="121"/>
      <c r="F684" s="122">
        <v>1.0</v>
      </c>
      <c r="G684" s="123" t="str">
        <f t="array" ref="G684">IFERROR(INDEX(Bang_gia!$E$2:$E$1209,MATCH(D684&amp;" | "&amp;E684,Bang_gia!$A$2:$A$1209,0)),"")</f>
        <v/>
      </c>
      <c r="H684" s="123" t="str">
        <f t="shared" si="1"/>
        <v/>
      </c>
      <c r="I684" s="124" t="str">
        <f t="shared" si="2"/>
        <v/>
      </c>
      <c r="J684" s="124" t="str">
        <f t="shared" si="3"/>
        <v/>
      </c>
      <c r="K684" s="113"/>
      <c r="L684" s="113"/>
      <c r="M684" s="113"/>
      <c r="N684" s="113"/>
      <c r="O684" s="113"/>
      <c r="P684" s="113"/>
      <c r="Q684" s="113"/>
      <c r="R684" s="113"/>
      <c r="S684" s="113"/>
      <c r="T684" s="113"/>
      <c r="U684" s="113"/>
      <c r="V684" s="113"/>
      <c r="W684" s="113"/>
      <c r="X684" s="113"/>
      <c r="Y684" s="113"/>
      <c r="Z684" s="113"/>
    </row>
    <row r="685" ht="15.75" customHeight="1">
      <c r="A685" s="130"/>
      <c r="B685" s="129"/>
      <c r="C685" s="119"/>
      <c r="D685" s="120"/>
      <c r="E685" s="121"/>
      <c r="F685" s="122">
        <v>1.0</v>
      </c>
      <c r="G685" s="123" t="str">
        <f t="array" ref="G685">IFERROR(INDEX(Bang_gia!$E$2:$E$1209,MATCH(D685&amp;" | "&amp;E685,Bang_gia!$A$2:$A$1209,0)),"")</f>
        <v/>
      </c>
      <c r="H685" s="123" t="str">
        <f t="shared" si="1"/>
        <v/>
      </c>
      <c r="I685" s="124" t="str">
        <f t="shared" si="2"/>
        <v/>
      </c>
      <c r="J685" s="124" t="str">
        <f t="shared" si="3"/>
        <v/>
      </c>
      <c r="K685" s="113"/>
      <c r="L685" s="113"/>
      <c r="M685" s="113"/>
      <c r="N685" s="113"/>
      <c r="O685" s="113"/>
      <c r="P685" s="113"/>
      <c r="Q685" s="113"/>
      <c r="R685" s="113"/>
      <c r="S685" s="113"/>
      <c r="T685" s="113"/>
      <c r="U685" s="113"/>
      <c r="V685" s="113"/>
      <c r="W685" s="113"/>
      <c r="X685" s="113"/>
      <c r="Y685" s="113"/>
      <c r="Z685" s="113"/>
    </row>
    <row r="686" ht="15.75" customHeight="1">
      <c r="A686" s="130"/>
      <c r="B686" s="129"/>
      <c r="C686" s="119"/>
      <c r="D686" s="120"/>
      <c r="E686" s="121"/>
      <c r="F686" s="122">
        <v>1.0</v>
      </c>
      <c r="G686" s="123" t="str">
        <f t="array" ref="G686">IFERROR(INDEX(Bang_gia!$E$2:$E$1209,MATCH(D686&amp;" | "&amp;E686,Bang_gia!$A$2:$A$1209,0)),"")</f>
        <v/>
      </c>
      <c r="H686" s="123" t="str">
        <f t="shared" si="1"/>
        <v/>
      </c>
      <c r="I686" s="124" t="str">
        <f t="shared" si="2"/>
        <v/>
      </c>
      <c r="J686" s="124" t="str">
        <f t="shared" si="3"/>
        <v/>
      </c>
      <c r="K686" s="113"/>
      <c r="L686" s="113"/>
      <c r="M686" s="113"/>
      <c r="N686" s="113"/>
      <c r="O686" s="113"/>
      <c r="P686" s="113"/>
      <c r="Q686" s="113"/>
      <c r="R686" s="113"/>
      <c r="S686" s="113"/>
      <c r="T686" s="113"/>
      <c r="U686" s="113"/>
      <c r="V686" s="113"/>
      <c r="W686" s="113"/>
      <c r="X686" s="113"/>
      <c r="Y686" s="113"/>
      <c r="Z686" s="113"/>
    </row>
    <row r="687" ht="15.75" customHeight="1">
      <c r="A687" s="130"/>
      <c r="B687" s="129"/>
      <c r="C687" s="119"/>
      <c r="D687" s="120"/>
      <c r="E687" s="121"/>
      <c r="F687" s="122">
        <v>1.0</v>
      </c>
      <c r="G687" s="123" t="str">
        <f t="array" ref="G687">IFERROR(INDEX(Bang_gia!$E$2:$E$1209,MATCH(D687&amp;" | "&amp;E687,Bang_gia!$A$2:$A$1209,0)),"")</f>
        <v/>
      </c>
      <c r="H687" s="123" t="str">
        <f t="shared" si="1"/>
        <v/>
      </c>
      <c r="I687" s="124" t="str">
        <f t="shared" si="2"/>
        <v/>
      </c>
      <c r="J687" s="124" t="str">
        <f t="shared" si="3"/>
        <v/>
      </c>
      <c r="K687" s="113"/>
      <c r="L687" s="113"/>
      <c r="M687" s="113"/>
      <c r="N687" s="113"/>
      <c r="O687" s="113"/>
      <c r="P687" s="113"/>
      <c r="Q687" s="113"/>
      <c r="R687" s="113"/>
      <c r="S687" s="113"/>
      <c r="T687" s="113"/>
      <c r="U687" s="113"/>
      <c r="V687" s="113"/>
      <c r="W687" s="113"/>
      <c r="X687" s="113"/>
      <c r="Y687" s="113"/>
      <c r="Z687" s="113"/>
    </row>
    <row r="688" ht="15.75" customHeight="1">
      <c r="A688" s="130"/>
      <c r="B688" s="129"/>
      <c r="C688" s="119"/>
      <c r="D688" s="120"/>
      <c r="E688" s="121"/>
      <c r="F688" s="122">
        <v>1.0</v>
      </c>
      <c r="G688" s="123" t="str">
        <f t="array" ref="G688">IFERROR(INDEX(Bang_gia!$E$2:$E$1209,MATCH(D688&amp;" | "&amp;E688,Bang_gia!$A$2:$A$1209,0)),"")</f>
        <v/>
      </c>
      <c r="H688" s="123" t="str">
        <f t="shared" si="1"/>
        <v/>
      </c>
      <c r="I688" s="124" t="str">
        <f t="shared" si="2"/>
        <v/>
      </c>
      <c r="J688" s="124" t="str">
        <f t="shared" si="3"/>
        <v/>
      </c>
      <c r="K688" s="113"/>
      <c r="L688" s="113"/>
      <c r="M688" s="113"/>
      <c r="N688" s="113"/>
      <c r="O688" s="113"/>
      <c r="P688" s="113"/>
      <c r="Q688" s="113"/>
      <c r="R688" s="113"/>
      <c r="S688" s="113"/>
      <c r="T688" s="113"/>
      <c r="U688" s="113"/>
      <c r="V688" s="113"/>
      <c r="W688" s="113"/>
      <c r="X688" s="113"/>
      <c r="Y688" s="113"/>
      <c r="Z688" s="113"/>
    </row>
    <row r="689" ht="15.75" customHeight="1">
      <c r="A689" s="130"/>
      <c r="B689" s="129"/>
      <c r="C689" s="119"/>
      <c r="D689" s="120"/>
      <c r="E689" s="121"/>
      <c r="F689" s="122">
        <v>1.0</v>
      </c>
      <c r="G689" s="123" t="str">
        <f t="array" ref="G689">IFERROR(INDEX(Bang_gia!$E$2:$E$1209,MATCH(D689&amp;" | "&amp;E689,Bang_gia!$A$2:$A$1209,0)),"")</f>
        <v/>
      </c>
      <c r="H689" s="123" t="str">
        <f t="shared" si="1"/>
        <v/>
      </c>
      <c r="I689" s="124" t="str">
        <f t="shared" si="2"/>
        <v/>
      </c>
      <c r="J689" s="124" t="str">
        <f t="shared" si="3"/>
        <v/>
      </c>
      <c r="K689" s="113"/>
      <c r="L689" s="113"/>
      <c r="M689" s="113"/>
      <c r="N689" s="113"/>
      <c r="O689" s="113"/>
      <c r="P689" s="113"/>
      <c r="Q689" s="113"/>
      <c r="R689" s="113"/>
      <c r="S689" s="113"/>
      <c r="T689" s="113"/>
      <c r="U689" s="113"/>
      <c r="V689" s="113"/>
      <c r="W689" s="113"/>
      <c r="X689" s="113"/>
      <c r="Y689" s="113"/>
      <c r="Z689" s="113"/>
    </row>
    <row r="690" ht="15.75" customHeight="1">
      <c r="A690" s="130"/>
      <c r="B690" s="129"/>
      <c r="C690" s="119"/>
      <c r="D690" s="120"/>
      <c r="E690" s="121"/>
      <c r="F690" s="122">
        <v>1.0</v>
      </c>
      <c r="G690" s="123" t="str">
        <f t="array" ref="G690">IFERROR(INDEX(Bang_gia!$E$2:$E$1209,MATCH(D690&amp;" | "&amp;E690,Bang_gia!$A$2:$A$1209,0)),"")</f>
        <v/>
      </c>
      <c r="H690" s="123" t="str">
        <f t="shared" si="1"/>
        <v/>
      </c>
      <c r="I690" s="124" t="str">
        <f t="shared" si="2"/>
        <v/>
      </c>
      <c r="J690" s="124" t="str">
        <f t="shared" si="3"/>
        <v/>
      </c>
      <c r="K690" s="113"/>
      <c r="L690" s="113"/>
      <c r="M690" s="113"/>
      <c r="N690" s="113"/>
      <c r="O690" s="113"/>
      <c r="P690" s="113"/>
      <c r="Q690" s="113"/>
      <c r="R690" s="113"/>
      <c r="S690" s="113"/>
      <c r="T690" s="113"/>
      <c r="U690" s="113"/>
      <c r="V690" s="113"/>
      <c r="W690" s="113"/>
      <c r="X690" s="113"/>
      <c r="Y690" s="113"/>
      <c r="Z690" s="113"/>
    </row>
    <row r="691" ht="15.75" customHeight="1">
      <c r="A691" s="130"/>
      <c r="B691" s="129"/>
      <c r="C691" s="119"/>
      <c r="D691" s="120"/>
      <c r="E691" s="121"/>
      <c r="F691" s="122">
        <v>1.0</v>
      </c>
      <c r="G691" s="123" t="str">
        <f t="array" ref="G691">IFERROR(INDEX(Bang_gia!$E$2:$E$1209,MATCH(D691&amp;" | "&amp;E691,Bang_gia!$A$2:$A$1209,0)),"")</f>
        <v/>
      </c>
      <c r="H691" s="123" t="str">
        <f t="shared" si="1"/>
        <v/>
      </c>
      <c r="I691" s="124" t="str">
        <f t="shared" si="2"/>
        <v/>
      </c>
      <c r="J691" s="124" t="str">
        <f t="shared" si="3"/>
        <v/>
      </c>
      <c r="K691" s="113"/>
      <c r="L691" s="113"/>
      <c r="M691" s="113"/>
      <c r="N691" s="113"/>
      <c r="O691" s="113"/>
      <c r="P691" s="113"/>
      <c r="Q691" s="113"/>
      <c r="R691" s="113"/>
      <c r="S691" s="113"/>
      <c r="T691" s="113"/>
      <c r="U691" s="113"/>
      <c r="V691" s="113"/>
      <c r="W691" s="113"/>
      <c r="X691" s="113"/>
      <c r="Y691" s="113"/>
      <c r="Z691" s="113"/>
    </row>
    <row r="692" ht="15.75" customHeight="1">
      <c r="A692" s="130"/>
      <c r="B692" s="129"/>
      <c r="C692" s="119"/>
      <c r="D692" s="120"/>
      <c r="E692" s="121"/>
      <c r="F692" s="122">
        <v>1.0</v>
      </c>
      <c r="G692" s="123" t="str">
        <f t="array" ref="G692">IFERROR(INDEX(Bang_gia!$E$2:$E$1209,MATCH(D692&amp;" | "&amp;E692,Bang_gia!$A$2:$A$1209,0)),"")</f>
        <v/>
      </c>
      <c r="H692" s="123" t="str">
        <f t="shared" si="1"/>
        <v/>
      </c>
      <c r="I692" s="124" t="str">
        <f t="shared" si="2"/>
        <v/>
      </c>
      <c r="J692" s="124" t="str">
        <f t="shared" si="3"/>
        <v/>
      </c>
      <c r="K692" s="113"/>
      <c r="L692" s="113"/>
      <c r="M692" s="113"/>
      <c r="N692" s="113"/>
      <c r="O692" s="113"/>
      <c r="P692" s="113"/>
      <c r="Q692" s="113"/>
      <c r="R692" s="113"/>
      <c r="S692" s="113"/>
      <c r="T692" s="113"/>
      <c r="U692" s="113"/>
      <c r="V692" s="113"/>
      <c r="W692" s="113"/>
      <c r="X692" s="113"/>
      <c r="Y692" s="113"/>
      <c r="Z692" s="113"/>
    </row>
    <row r="693" ht="15.75" customHeight="1">
      <c r="A693" s="130"/>
      <c r="B693" s="129"/>
      <c r="C693" s="119"/>
      <c r="D693" s="120"/>
      <c r="E693" s="121"/>
      <c r="F693" s="122">
        <v>1.0</v>
      </c>
      <c r="G693" s="123" t="str">
        <f t="array" ref="G693">IFERROR(INDEX(Bang_gia!$E$2:$E$1209,MATCH(D693&amp;" | "&amp;E693,Bang_gia!$A$2:$A$1209,0)),"")</f>
        <v/>
      </c>
      <c r="H693" s="123" t="str">
        <f t="shared" si="1"/>
        <v/>
      </c>
      <c r="I693" s="124" t="str">
        <f t="shared" si="2"/>
        <v/>
      </c>
      <c r="J693" s="124" t="str">
        <f t="shared" si="3"/>
        <v/>
      </c>
      <c r="K693" s="113"/>
      <c r="L693" s="113"/>
      <c r="M693" s="113"/>
      <c r="N693" s="113"/>
      <c r="O693" s="113"/>
      <c r="P693" s="113"/>
      <c r="Q693" s="113"/>
      <c r="R693" s="113"/>
      <c r="S693" s="113"/>
      <c r="T693" s="113"/>
      <c r="U693" s="113"/>
      <c r="V693" s="113"/>
      <c r="W693" s="113"/>
      <c r="X693" s="113"/>
      <c r="Y693" s="113"/>
      <c r="Z693" s="113"/>
    </row>
    <row r="694" ht="15.75" customHeight="1">
      <c r="A694" s="130"/>
      <c r="B694" s="129"/>
      <c r="C694" s="119"/>
      <c r="D694" s="120"/>
      <c r="E694" s="121"/>
      <c r="F694" s="122">
        <v>1.0</v>
      </c>
      <c r="G694" s="123" t="str">
        <f t="array" ref="G694">IFERROR(INDEX(Bang_gia!$E$2:$E$1209,MATCH(D694&amp;" | "&amp;E694,Bang_gia!$A$2:$A$1209,0)),"")</f>
        <v/>
      </c>
      <c r="H694" s="123" t="str">
        <f t="shared" si="1"/>
        <v/>
      </c>
      <c r="I694" s="124" t="str">
        <f t="shared" si="2"/>
        <v/>
      </c>
      <c r="J694" s="124" t="str">
        <f t="shared" si="3"/>
        <v/>
      </c>
      <c r="K694" s="113"/>
      <c r="L694" s="113"/>
      <c r="M694" s="113"/>
      <c r="N694" s="113"/>
      <c r="O694" s="113"/>
      <c r="P694" s="113"/>
      <c r="Q694" s="113"/>
      <c r="R694" s="113"/>
      <c r="S694" s="113"/>
      <c r="T694" s="113"/>
      <c r="U694" s="113"/>
      <c r="V694" s="113"/>
      <c r="W694" s="113"/>
      <c r="X694" s="113"/>
      <c r="Y694" s="113"/>
      <c r="Z694" s="113"/>
    </row>
    <row r="695" ht="15.75" customHeight="1">
      <c r="A695" s="130"/>
      <c r="B695" s="129"/>
      <c r="C695" s="119"/>
      <c r="D695" s="120"/>
      <c r="E695" s="121"/>
      <c r="F695" s="122">
        <v>1.0</v>
      </c>
      <c r="G695" s="123" t="str">
        <f t="array" ref="G695">IFERROR(INDEX(Bang_gia!$E$2:$E$1209,MATCH(D695&amp;" | "&amp;E695,Bang_gia!$A$2:$A$1209,0)),"")</f>
        <v/>
      </c>
      <c r="H695" s="123" t="str">
        <f t="shared" si="1"/>
        <v/>
      </c>
      <c r="I695" s="124" t="str">
        <f t="shared" si="2"/>
        <v/>
      </c>
      <c r="J695" s="124" t="str">
        <f t="shared" si="3"/>
        <v/>
      </c>
      <c r="K695" s="113"/>
      <c r="L695" s="113"/>
      <c r="M695" s="113"/>
      <c r="N695" s="113"/>
      <c r="O695" s="113"/>
      <c r="P695" s="113"/>
      <c r="Q695" s="113"/>
      <c r="R695" s="113"/>
      <c r="S695" s="113"/>
      <c r="T695" s="113"/>
      <c r="U695" s="113"/>
      <c r="V695" s="113"/>
      <c r="W695" s="113"/>
      <c r="X695" s="113"/>
      <c r="Y695" s="113"/>
      <c r="Z695" s="113"/>
    </row>
    <row r="696" ht="15.75" customHeight="1">
      <c r="A696" s="130"/>
      <c r="B696" s="129"/>
      <c r="C696" s="119"/>
      <c r="D696" s="120"/>
      <c r="E696" s="121"/>
      <c r="F696" s="122">
        <v>1.0</v>
      </c>
      <c r="G696" s="123" t="str">
        <f t="array" ref="G696">IFERROR(INDEX(Bang_gia!$E$2:$E$1209,MATCH(D696&amp;" | "&amp;E696,Bang_gia!$A$2:$A$1209,0)),"")</f>
        <v/>
      </c>
      <c r="H696" s="123" t="str">
        <f t="shared" si="1"/>
        <v/>
      </c>
      <c r="I696" s="124" t="str">
        <f t="shared" si="2"/>
        <v/>
      </c>
      <c r="J696" s="124" t="str">
        <f t="shared" si="3"/>
        <v/>
      </c>
      <c r="K696" s="113"/>
      <c r="L696" s="113"/>
      <c r="M696" s="113"/>
      <c r="N696" s="113"/>
      <c r="O696" s="113"/>
      <c r="P696" s="113"/>
      <c r="Q696" s="113"/>
      <c r="R696" s="113"/>
      <c r="S696" s="113"/>
      <c r="T696" s="113"/>
      <c r="U696" s="113"/>
      <c r="V696" s="113"/>
      <c r="W696" s="113"/>
      <c r="X696" s="113"/>
      <c r="Y696" s="113"/>
      <c r="Z696" s="113"/>
    </row>
    <row r="697" ht="15.75" customHeight="1">
      <c r="A697" s="130"/>
      <c r="B697" s="129"/>
      <c r="C697" s="119"/>
      <c r="D697" s="120"/>
      <c r="E697" s="121"/>
      <c r="F697" s="122">
        <v>1.0</v>
      </c>
      <c r="G697" s="123" t="str">
        <f t="array" ref="G697">IFERROR(INDEX(Bang_gia!$E$2:$E$1209,MATCH(D697&amp;" | "&amp;E697,Bang_gia!$A$2:$A$1209,0)),"")</f>
        <v/>
      </c>
      <c r="H697" s="123" t="str">
        <f t="shared" si="1"/>
        <v/>
      </c>
      <c r="I697" s="124" t="str">
        <f t="shared" si="2"/>
        <v/>
      </c>
      <c r="J697" s="124" t="str">
        <f t="shared" si="3"/>
        <v/>
      </c>
      <c r="K697" s="113"/>
      <c r="L697" s="113"/>
      <c r="M697" s="113"/>
      <c r="N697" s="113"/>
      <c r="O697" s="113"/>
      <c r="P697" s="113"/>
      <c r="Q697" s="113"/>
      <c r="R697" s="113"/>
      <c r="S697" s="113"/>
      <c r="T697" s="113"/>
      <c r="U697" s="113"/>
      <c r="V697" s="113"/>
      <c r="W697" s="113"/>
      <c r="X697" s="113"/>
      <c r="Y697" s="113"/>
      <c r="Z697" s="113"/>
    </row>
    <row r="698" ht="15.75" customHeight="1">
      <c r="A698" s="130"/>
      <c r="B698" s="129"/>
      <c r="C698" s="119"/>
      <c r="D698" s="120"/>
      <c r="E698" s="121"/>
      <c r="F698" s="122">
        <v>1.0</v>
      </c>
      <c r="G698" s="123" t="str">
        <f t="array" ref="G698">IFERROR(INDEX(Bang_gia!$E$2:$E$1209,MATCH(D698&amp;" | "&amp;E698,Bang_gia!$A$2:$A$1209,0)),"")</f>
        <v/>
      </c>
      <c r="H698" s="123" t="str">
        <f t="shared" si="1"/>
        <v/>
      </c>
      <c r="I698" s="124" t="str">
        <f t="shared" si="2"/>
        <v/>
      </c>
      <c r="J698" s="124" t="str">
        <f t="shared" si="3"/>
        <v/>
      </c>
      <c r="K698" s="113"/>
      <c r="L698" s="113"/>
      <c r="M698" s="113"/>
      <c r="N698" s="113"/>
      <c r="O698" s="113"/>
      <c r="P698" s="113"/>
      <c r="Q698" s="113"/>
      <c r="R698" s="113"/>
      <c r="S698" s="113"/>
      <c r="T698" s="113"/>
      <c r="U698" s="113"/>
      <c r="V698" s="113"/>
      <c r="W698" s="113"/>
      <c r="X698" s="113"/>
      <c r="Y698" s="113"/>
      <c r="Z698" s="113"/>
    </row>
    <row r="699" ht="15.75" customHeight="1">
      <c r="A699" s="130"/>
      <c r="B699" s="129"/>
      <c r="C699" s="119"/>
      <c r="D699" s="120"/>
      <c r="E699" s="121"/>
      <c r="F699" s="122">
        <v>1.0</v>
      </c>
      <c r="G699" s="123" t="str">
        <f t="array" ref="G699">IFERROR(INDEX(Bang_gia!$E$2:$E$1209,MATCH(D699&amp;" | "&amp;E699,Bang_gia!$A$2:$A$1209,0)),"")</f>
        <v/>
      </c>
      <c r="H699" s="123" t="str">
        <f t="shared" si="1"/>
        <v/>
      </c>
      <c r="I699" s="124" t="str">
        <f t="shared" si="2"/>
        <v/>
      </c>
      <c r="J699" s="124" t="str">
        <f t="shared" si="3"/>
        <v/>
      </c>
      <c r="K699" s="113"/>
      <c r="L699" s="113"/>
      <c r="M699" s="113"/>
      <c r="N699" s="113"/>
      <c r="O699" s="113"/>
      <c r="P699" s="113"/>
      <c r="Q699" s="113"/>
      <c r="R699" s="113"/>
      <c r="S699" s="113"/>
      <c r="T699" s="113"/>
      <c r="U699" s="113"/>
      <c r="V699" s="113"/>
      <c r="W699" s="113"/>
      <c r="X699" s="113"/>
      <c r="Y699" s="113"/>
      <c r="Z699" s="113"/>
    </row>
    <row r="700" ht="15.75" customHeight="1">
      <c r="A700" s="130"/>
      <c r="B700" s="129"/>
      <c r="C700" s="119"/>
      <c r="D700" s="120"/>
      <c r="E700" s="121"/>
      <c r="F700" s="122">
        <v>1.0</v>
      </c>
      <c r="G700" s="123" t="str">
        <f t="array" ref="G700">IFERROR(INDEX(Bang_gia!$E$2:$E$1209,MATCH(D700&amp;" | "&amp;E700,Bang_gia!$A$2:$A$1209,0)),"")</f>
        <v/>
      </c>
      <c r="H700" s="123" t="str">
        <f t="shared" si="1"/>
        <v/>
      </c>
      <c r="I700" s="124" t="str">
        <f t="shared" si="2"/>
        <v/>
      </c>
      <c r="J700" s="124" t="str">
        <f t="shared" si="3"/>
        <v/>
      </c>
      <c r="K700" s="113"/>
      <c r="L700" s="113"/>
      <c r="M700" s="113"/>
      <c r="N700" s="113"/>
      <c r="O700" s="113"/>
      <c r="P700" s="113"/>
      <c r="Q700" s="113"/>
      <c r="R700" s="113"/>
      <c r="S700" s="113"/>
      <c r="T700" s="113"/>
      <c r="U700" s="113"/>
      <c r="V700" s="113"/>
      <c r="W700" s="113"/>
      <c r="X700" s="113"/>
      <c r="Y700" s="113"/>
      <c r="Z700" s="113"/>
    </row>
    <row r="701" ht="15.75" customHeight="1">
      <c r="A701" s="130"/>
      <c r="B701" s="129"/>
      <c r="C701" s="119"/>
      <c r="D701" s="120"/>
      <c r="E701" s="121"/>
      <c r="F701" s="122">
        <v>1.0</v>
      </c>
      <c r="G701" s="123" t="str">
        <f t="array" ref="G701">IFERROR(INDEX(Bang_gia!$E$2:$E$1209,MATCH(D701&amp;" | "&amp;E701,Bang_gia!$A$2:$A$1209,0)),"")</f>
        <v/>
      </c>
      <c r="H701" s="123" t="str">
        <f t="shared" si="1"/>
        <v/>
      </c>
      <c r="I701" s="124" t="str">
        <f t="shared" si="2"/>
        <v/>
      </c>
      <c r="J701" s="124" t="str">
        <f t="shared" si="3"/>
        <v/>
      </c>
      <c r="K701" s="113"/>
      <c r="L701" s="113"/>
      <c r="M701" s="113"/>
      <c r="N701" s="113"/>
      <c r="O701" s="113"/>
      <c r="P701" s="113"/>
      <c r="Q701" s="113"/>
      <c r="R701" s="113"/>
      <c r="S701" s="113"/>
      <c r="T701" s="113"/>
      <c r="U701" s="113"/>
      <c r="V701" s="113"/>
      <c r="W701" s="113"/>
      <c r="X701" s="113"/>
      <c r="Y701" s="113"/>
      <c r="Z701" s="113"/>
    </row>
    <row r="702" ht="15.75" customHeight="1">
      <c r="A702" s="130"/>
      <c r="B702" s="129"/>
      <c r="C702" s="119"/>
      <c r="D702" s="120"/>
      <c r="E702" s="121"/>
      <c r="F702" s="122">
        <v>1.0</v>
      </c>
      <c r="G702" s="123" t="str">
        <f t="array" ref="G702">IFERROR(INDEX(Bang_gia!$E$2:$E$1209,MATCH(D702&amp;" | "&amp;E702,Bang_gia!$A$2:$A$1209,0)),"")</f>
        <v/>
      </c>
      <c r="H702" s="123" t="str">
        <f t="shared" si="1"/>
        <v/>
      </c>
      <c r="I702" s="124" t="str">
        <f t="shared" si="2"/>
        <v/>
      </c>
      <c r="J702" s="124" t="str">
        <f t="shared" si="3"/>
        <v/>
      </c>
      <c r="K702" s="113"/>
      <c r="L702" s="113"/>
      <c r="M702" s="113"/>
      <c r="N702" s="113"/>
      <c r="O702" s="113"/>
      <c r="P702" s="113"/>
      <c r="Q702" s="113"/>
      <c r="R702" s="113"/>
      <c r="S702" s="113"/>
      <c r="T702" s="113"/>
      <c r="U702" s="113"/>
      <c r="V702" s="113"/>
      <c r="W702" s="113"/>
      <c r="X702" s="113"/>
      <c r="Y702" s="113"/>
      <c r="Z702" s="113"/>
    </row>
    <row r="703" ht="15.75" customHeight="1">
      <c r="A703" s="130"/>
      <c r="B703" s="129"/>
      <c r="C703" s="119"/>
      <c r="D703" s="120"/>
      <c r="E703" s="121"/>
      <c r="F703" s="122">
        <v>1.0</v>
      </c>
      <c r="G703" s="123" t="str">
        <f t="array" ref="G703">IFERROR(INDEX(Bang_gia!$E$2:$E$1209,MATCH(D703&amp;" | "&amp;E703,Bang_gia!$A$2:$A$1209,0)),"")</f>
        <v/>
      </c>
      <c r="H703" s="123" t="str">
        <f t="shared" si="1"/>
        <v/>
      </c>
      <c r="I703" s="124" t="str">
        <f t="shared" si="2"/>
        <v/>
      </c>
      <c r="J703" s="124" t="str">
        <f t="shared" si="3"/>
        <v/>
      </c>
      <c r="K703" s="113"/>
      <c r="L703" s="113"/>
      <c r="M703" s="113"/>
      <c r="N703" s="113"/>
      <c r="O703" s="113"/>
      <c r="P703" s="113"/>
      <c r="Q703" s="113"/>
      <c r="R703" s="113"/>
      <c r="S703" s="113"/>
      <c r="T703" s="113"/>
      <c r="U703" s="113"/>
      <c r="V703" s="113"/>
      <c r="W703" s="113"/>
      <c r="X703" s="113"/>
      <c r="Y703" s="113"/>
      <c r="Z703" s="113"/>
    </row>
    <row r="704" ht="15.75" customHeight="1">
      <c r="A704" s="130"/>
      <c r="B704" s="129"/>
      <c r="C704" s="119"/>
      <c r="D704" s="120"/>
      <c r="E704" s="121"/>
      <c r="F704" s="122">
        <v>1.0</v>
      </c>
      <c r="G704" s="123" t="str">
        <f t="array" ref="G704">IFERROR(INDEX(Bang_gia!$E$2:$E$1209,MATCH(D704&amp;" | "&amp;E704,Bang_gia!$A$2:$A$1209,0)),"")</f>
        <v/>
      </c>
      <c r="H704" s="123" t="str">
        <f t="shared" si="1"/>
        <v/>
      </c>
      <c r="I704" s="124" t="str">
        <f t="shared" si="2"/>
        <v/>
      </c>
      <c r="J704" s="124" t="str">
        <f t="shared" si="3"/>
        <v/>
      </c>
      <c r="K704" s="113"/>
      <c r="L704" s="113"/>
      <c r="M704" s="113"/>
      <c r="N704" s="113"/>
      <c r="O704" s="113"/>
      <c r="P704" s="113"/>
      <c r="Q704" s="113"/>
      <c r="R704" s="113"/>
      <c r="S704" s="113"/>
      <c r="T704" s="113"/>
      <c r="U704" s="113"/>
      <c r="V704" s="113"/>
      <c r="W704" s="113"/>
      <c r="X704" s="113"/>
      <c r="Y704" s="113"/>
      <c r="Z704" s="113"/>
    </row>
    <row r="705" ht="15.75" customHeight="1">
      <c r="A705" s="130"/>
      <c r="B705" s="129"/>
      <c r="C705" s="119"/>
      <c r="D705" s="120"/>
      <c r="E705" s="121"/>
      <c r="F705" s="122">
        <v>1.0</v>
      </c>
      <c r="G705" s="123" t="str">
        <f t="array" ref="G705">IFERROR(INDEX(Bang_gia!$E$2:$E$1209,MATCH(D705&amp;" | "&amp;E705,Bang_gia!$A$2:$A$1209,0)),"")</f>
        <v/>
      </c>
      <c r="H705" s="123" t="str">
        <f t="shared" si="1"/>
        <v/>
      </c>
      <c r="I705" s="124" t="str">
        <f t="shared" si="2"/>
        <v/>
      </c>
      <c r="J705" s="124" t="str">
        <f t="shared" si="3"/>
        <v/>
      </c>
      <c r="K705" s="113"/>
      <c r="L705" s="113"/>
      <c r="M705" s="113"/>
      <c r="N705" s="113"/>
      <c r="O705" s="113"/>
      <c r="P705" s="113"/>
      <c r="Q705" s="113"/>
      <c r="R705" s="113"/>
      <c r="S705" s="113"/>
      <c r="T705" s="113"/>
      <c r="U705" s="113"/>
      <c r="V705" s="113"/>
      <c r="W705" s="113"/>
      <c r="X705" s="113"/>
      <c r="Y705" s="113"/>
      <c r="Z705" s="113"/>
    </row>
    <row r="706" ht="15.75" customHeight="1">
      <c r="A706" s="130"/>
      <c r="B706" s="129"/>
      <c r="C706" s="119"/>
      <c r="D706" s="120"/>
      <c r="E706" s="121"/>
      <c r="F706" s="122">
        <v>1.0</v>
      </c>
      <c r="G706" s="123" t="str">
        <f t="array" ref="G706">IFERROR(INDEX(Bang_gia!$E$2:$E$1209,MATCH(D706&amp;" | "&amp;E706,Bang_gia!$A$2:$A$1209,0)),"")</f>
        <v/>
      </c>
      <c r="H706" s="123" t="str">
        <f t="shared" si="1"/>
        <v/>
      </c>
      <c r="I706" s="124" t="str">
        <f t="shared" si="2"/>
        <v/>
      </c>
      <c r="J706" s="124" t="str">
        <f t="shared" si="3"/>
        <v/>
      </c>
      <c r="K706" s="113"/>
      <c r="L706" s="113"/>
      <c r="M706" s="113"/>
      <c r="N706" s="113"/>
      <c r="O706" s="113"/>
      <c r="P706" s="113"/>
      <c r="Q706" s="113"/>
      <c r="R706" s="113"/>
      <c r="S706" s="113"/>
      <c r="T706" s="113"/>
      <c r="U706" s="113"/>
      <c r="V706" s="113"/>
      <c r="W706" s="113"/>
      <c r="X706" s="113"/>
      <c r="Y706" s="113"/>
      <c r="Z706" s="113"/>
    </row>
    <row r="707" ht="15.75" customHeight="1">
      <c r="A707" s="130"/>
      <c r="B707" s="129"/>
      <c r="C707" s="119"/>
      <c r="D707" s="120"/>
      <c r="E707" s="121"/>
      <c r="F707" s="122">
        <v>1.0</v>
      </c>
      <c r="G707" s="123" t="str">
        <f t="array" ref="G707">IFERROR(INDEX(Bang_gia!$E$2:$E$1209,MATCH(D707&amp;" | "&amp;E707,Bang_gia!$A$2:$A$1209,0)),"")</f>
        <v/>
      </c>
      <c r="H707" s="123" t="str">
        <f t="shared" si="1"/>
        <v/>
      </c>
      <c r="I707" s="124" t="str">
        <f t="shared" si="2"/>
        <v/>
      </c>
      <c r="J707" s="124" t="str">
        <f t="shared" si="3"/>
        <v/>
      </c>
      <c r="K707" s="113"/>
      <c r="L707" s="113"/>
      <c r="M707" s="113"/>
      <c r="N707" s="113"/>
      <c r="O707" s="113"/>
      <c r="P707" s="113"/>
      <c r="Q707" s="113"/>
      <c r="R707" s="113"/>
      <c r="S707" s="113"/>
      <c r="T707" s="113"/>
      <c r="U707" s="113"/>
      <c r="V707" s="113"/>
      <c r="W707" s="113"/>
      <c r="X707" s="113"/>
      <c r="Y707" s="113"/>
      <c r="Z707" s="113"/>
    </row>
    <row r="708" ht="15.75" customHeight="1">
      <c r="A708" s="130"/>
      <c r="B708" s="129"/>
      <c r="C708" s="119"/>
      <c r="D708" s="120"/>
      <c r="E708" s="121"/>
      <c r="F708" s="122">
        <v>1.0</v>
      </c>
      <c r="G708" s="123" t="str">
        <f t="array" ref="G708">IFERROR(INDEX(Bang_gia!$E$2:$E$1209,MATCH(D708&amp;" | "&amp;E708,Bang_gia!$A$2:$A$1209,0)),"")</f>
        <v/>
      </c>
      <c r="H708" s="123" t="str">
        <f t="shared" si="1"/>
        <v/>
      </c>
      <c r="I708" s="124" t="str">
        <f t="shared" si="2"/>
        <v/>
      </c>
      <c r="J708" s="124" t="str">
        <f t="shared" si="3"/>
        <v/>
      </c>
      <c r="K708" s="113"/>
      <c r="L708" s="113"/>
      <c r="M708" s="113"/>
      <c r="N708" s="113"/>
      <c r="O708" s="113"/>
      <c r="P708" s="113"/>
      <c r="Q708" s="113"/>
      <c r="R708" s="113"/>
      <c r="S708" s="113"/>
      <c r="T708" s="113"/>
      <c r="U708" s="113"/>
      <c r="V708" s="113"/>
      <c r="W708" s="113"/>
      <c r="X708" s="113"/>
      <c r="Y708" s="113"/>
      <c r="Z708" s="113"/>
    </row>
    <row r="709" ht="15.75" customHeight="1">
      <c r="A709" s="130"/>
      <c r="B709" s="129"/>
      <c r="C709" s="119"/>
      <c r="D709" s="120"/>
      <c r="E709" s="121"/>
      <c r="F709" s="122">
        <v>1.0</v>
      </c>
      <c r="G709" s="123" t="str">
        <f t="array" ref="G709">IFERROR(INDEX(Bang_gia!$E$2:$E$1209,MATCH(D709&amp;" | "&amp;E709,Bang_gia!$A$2:$A$1209,0)),"")</f>
        <v/>
      </c>
      <c r="H709" s="123" t="str">
        <f t="shared" si="1"/>
        <v/>
      </c>
      <c r="I709" s="124" t="str">
        <f t="shared" si="2"/>
        <v/>
      </c>
      <c r="J709" s="124" t="str">
        <f t="shared" si="3"/>
        <v/>
      </c>
      <c r="K709" s="113"/>
      <c r="L709" s="113"/>
      <c r="M709" s="113"/>
      <c r="N709" s="113"/>
      <c r="O709" s="113"/>
      <c r="P709" s="113"/>
      <c r="Q709" s="113"/>
      <c r="R709" s="113"/>
      <c r="S709" s="113"/>
      <c r="T709" s="113"/>
      <c r="U709" s="113"/>
      <c r="V709" s="113"/>
      <c r="W709" s="113"/>
      <c r="X709" s="113"/>
      <c r="Y709" s="113"/>
      <c r="Z709" s="113"/>
    </row>
    <row r="710" ht="15.75" customHeight="1">
      <c r="A710" s="130"/>
      <c r="B710" s="129"/>
      <c r="C710" s="119"/>
      <c r="D710" s="120"/>
      <c r="E710" s="121"/>
      <c r="F710" s="122">
        <v>1.0</v>
      </c>
      <c r="G710" s="123" t="str">
        <f t="array" ref="G710">IFERROR(INDEX(Bang_gia!$E$2:$E$1209,MATCH(D710&amp;" | "&amp;E710,Bang_gia!$A$2:$A$1209,0)),"")</f>
        <v/>
      </c>
      <c r="H710" s="123" t="str">
        <f t="shared" si="1"/>
        <v/>
      </c>
      <c r="I710" s="124" t="str">
        <f t="shared" si="2"/>
        <v/>
      </c>
      <c r="J710" s="124" t="str">
        <f t="shared" si="3"/>
        <v/>
      </c>
      <c r="K710" s="113"/>
      <c r="L710" s="113"/>
      <c r="M710" s="113"/>
      <c r="N710" s="113"/>
      <c r="O710" s="113"/>
      <c r="P710" s="113"/>
      <c r="Q710" s="113"/>
      <c r="R710" s="113"/>
      <c r="S710" s="113"/>
      <c r="T710" s="113"/>
      <c r="U710" s="113"/>
      <c r="V710" s="113"/>
      <c r="W710" s="113"/>
      <c r="X710" s="113"/>
      <c r="Y710" s="113"/>
      <c r="Z710" s="113"/>
    </row>
    <row r="711" ht="15.75" customHeight="1">
      <c r="A711" s="130"/>
      <c r="B711" s="129"/>
      <c r="C711" s="119"/>
      <c r="D711" s="120"/>
      <c r="E711" s="121"/>
      <c r="F711" s="122">
        <v>1.0</v>
      </c>
      <c r="G711" s="123" t="str">
        <f t="array" ref="G711">IFERROR(INDEX(Bang_gia!$E$2:$E$1209,MATCH(D711&amp;" | "&amp;E711,Bang_gia!$A$2:$A$1209,0)),"")</f>
        <v/>
      </c>
      <c r="H711" s="123" t="str">
        <f t="shared" si="1"/>
        <v/>
      </c>
      <c r="I711" s="124" t="str">
        <f t="shared" si="2"/>
        <v/>
      </c>
      <c r="J711" s="124" t="str">
        <f t="shared" si="3"/>
        <v/>
      </c>
      <c r="K711" s="113"/>
      <c r="L711" s="113"/>
      <c r="M711" s="113"/>
      <c r="N711" s="113"/>
      <c r="O711" s="113"/>
      <c r="P711" s="113"/>
      <c r="Q711" s="113"/>
      <c r="R711" s="113"/>
      <c r="S711" s="113"/>
      <c r="T711" s="113"/>
      <c r="U711" s="113"/>
      <c r="V711" s="113"/>
      <c r="W711" s="113"/>
      <c r="X711" s="113"/>
      <c r="Y711" s="113"/>
      <c r="Z711" s="113"/>
    </row>
    <row r="712" ht="15.75" customHeight="1">
      <c r="A712" s="130"/>
      <c r="B712" s="129"/>
      <c r="C712" s="119"/>
      <c r="D712" s="120"/>
      <c r="E712" s="121"/>
      <c r="F712" s="122">
        <v>1.0</v>
      </c>
      <c r="G712" s="123" t="str">
        <f t="array" ref="G712">IFERROR(INDEX(Bang_gia!$E$2:$E$1209,MATCH(D712&amp;" | "&amp;E712,Bang_gia!$A$2:$A$1209,0)),"")</f>
        <v/>
      </c>
      <c r="H712" s="123" t="str">
        <f t="shared" si="1"/>
        <v/>
      </c>
      <c r="I712" s="124" t="str">
        <f t="shared" si="2"/>
        <v/>
      </c>
      <c r="J712" s="124" t="str">
        <f t="shared" si="3"/>
        <v/>
      </c>
      <c r="K712" s="113"/>
      <c r="L712" s="113"/>
      <c r="M712" s="113"/>
      <c r="N712" s="113"/>
      <c r="O712" s="113"/>
      <c r="P712" s="113"/>
      <c r="Q712" s="113"/>
      <c r="R712" s="113"/>
      <c r="S712" s="113"/>
      <c r="T712" s="113"/>
      <c r="U712" s="113"/>
      <c r="V712" s="113"/>
      <c r="W712" s="113"/>
      <c r="X712" s="113"/>
      <c r="Y712" s="113"/>
      <c r="Z712" s="113"/>
    </row>
    <row r="713" ht="15.75" customHeight="1">
      <c r="A713" s="130"/>
      <c r="B713" s="129"/>
      <c r="C713" s="119"/>
      <c r="D713" s="120"/>
      <c r="E713" s="121"/>
      <c r="F713" s="122">
        <v>1.0</v>
      </c>
      <c r="G713" s="123" t="str">
        <f t="array" ref="G713">IFERROR(INDEX(Bang_gia!$E$2:$E$1209,MATCH(D713&amp;" | "&amp;E713,Bang_gia!$A$2:$A$1209,0)),"")</f>
        <v/>
      </c>
      <c r="H713" s="123" t="str">
        <f t="shared" si="1"/>
        <v/>
      </c>
      <c r="I713" s="124" t="str">
        <f t="shared" si="2"/>
        <v/>
      </c>
      <c r="J713" s="124" t="str">
        <f t="shared" si="3"/>
        <v/>
      </c>
      <c r="K713" s="113"/>
      <c r="L713" s="113"/>
      <c r="M713" s="113"/>
      <c r="N713" s="113"/>
      <c r="O713" s="113"/>
      <c r="P713" s="113"/>
      <c r="Q713" s="113"/>
      <c r="R713" s="113"/>
      <c r="S713" s="113"/>
      <c r="T713" s="113"/>
      <c r="U713" s="113"/>
      <c r="V713" s="113"/>
      <c r="W713" s="113"/>
      <c r="X713" s="113"/>
      <c r="Y713" s="113"/>
      <c r="Z713" s="113"/>
    </row>
    <row r="714" ht="15.75" customHeight="1">
      <c r="A714" s="130"/>
      <c r="B714" s="129"/>
      <c r="C714" s="119"/>
      <c r="D714" s="120"/>
      <c r="E714" s="121"/>
      <c r="F714" s="122">
        <v>1.0</v>
      </c>
      <c r="G714" s="123" t="str">
        <f t="array" ref="G714">IFERROR(INDEX(Bang_gia!$E$2:$E$1209,MATCH(D714&amp;" | "&amp;E714,Bang_gia!$A$2:$A$1209,0)),"")</f>
        <v/>
      </c>
      <c r="H714" s="123" t="str">
        <f t="shared" si="1"/>
        <v/>
      </c>
      <c r="I714" s="124" t="str">
        <f t="shared" si="2"/>
        <v/>
      </c>
      <c r="J714" s="124" t="str">
        <f t="shared" si="3"/>
        <v/>
      </c>
      <c r="K714" s="113"/>
      <c r="L714" s="113"/>
      <c r="M714" s="113"/>
      <c r="N714" s="113"/>
      <c r="O714" s="113"/>
      <c r="P714" s="113"/>
      <c r="Q714" s="113"/>
      <c r="R714" s="113"/>
      <c r="S714" s="113"/>
      <c r="T714" s="113"/>
      <c r="U714" s="113"/>
      <c r="V714" s="113"/>
      <c r="W714" s="113"/>
      <c r="X714" s="113"/>
      <c r="Y714" s="113"/>
      <c r="Z714" s="113"/>
    </row>
    <row r="715" ht="15.75" customHeight="1">
      <c r="A715" s="130"/>
      <c r="B715" s="129"/>
      <c r="C715" s="119"/>
      <c r="D715" s="120"/>
      <c r="E715" s="121"/>
      <c r="F715" s="122">
        <v>1.0</v>
      </c>
      <c r="G715" s="123" t="str">
        <f t="array" ref="G715">IFERROR(INDEX(Bang_gia!$E$2:$E$1209,MATCH(D715&amp;" | "&amp;E715,Bang_gia!$A$2:$A$1209,0)),"")</f>
        <v/>
      </c>
      <c r="H715" s="123" t="str">
        <f t="shared" si="1"/>
        <v/>
      </c>
      <c r="I715" s="124" t="str">
        <f t="shared" si="2"/>
        <v/>
      </c>
      <c r="J715" s="124" t="str">
        <f t="shared" si="3"/>
        <v/>
      </c>
      <c r="K715" s="113"/>
      <c r="L715" s="113"/>
      <c r="M715" s="113"/>
      <c r="N715" s="113"/>
      <c r="O715" s="113"/>
      <c r="P715" s="113"/>
      <c r="Q715" s="113"/>
      <c r="R715" s="113"/>
      <c r="S715" s="113"/>
      <c r="T715" s="113"/>
      <c r="U715" s="113"/>
      <c r="V715" s="113"/>
      <c r="W715" s="113"/>
      <c r="X715" s="113"/>
      <c r="Y715" s="113"/>
      <c r="Z715" s="113"/>
    </row>
    <row r="716" ht="15.75" customHeight="1">
      <c r="A716" s="130"/>
      <c r="B716" s="129"/>
      <c r="C716" s="119"/>
      <c r="D716" s="120"/>
      <c r="E716" s="121"/>
      <c r="F716" s="122">
        <v>1.0</v>
      </c>
      <c r="G716" s="123" t="str">
        <f t="array" ref="G716">IFERROR(INDEX(Bang_gia!$E$2:$E$1209,MATCH(D716&amp;" | "&amp;E716,Bang_gia!$A$2:$A$1209,0)),"")</f>
        <v/>
      </c>
      <c r="H716" s="123" t="str">
        <f t="shared" si="1"/>
        <v/>
      </c>
      <c r="I716" s="124" t="str">
        <f t="shared" si="2"/>
        <v/>
      </c>
      <c r="J716" s="124" t="str">
        <f t="shared" si="3"/>
        <v/>
      </c>
      <c r="K716" s="113"/>
      <c r="L716" s="113"/>
      <c r="M716" s="113"/>
      <c r="N716" s="113"/>
      <c r="O716" s="113"/>
      <c r="P716" s="113"/>
      <c r="Q716" s="113"/>
      <c r="R716" s="113"/>
      <c r="S716" s="113"/>
      <c r="T716" s="113"/>
      <c r="U716" s="113"/>
      <c r="V716" s="113"/>
      <c r="W716" s="113"/>
      <c r="X716" s="113"/>
      <c r="Y716" s="113"/>
      <c r="Z716" s="113"/>
    </row>
    <row r="717" ht="15.75" customHeight="1">
      <c r="A717" s="130"/>
      <c r="B717" s="129"/>
      <c r="C717" s="119"/>
      <c r="D717" s="120"/>
      <c r="E717" s="121"/>
      <c r="F717" s="122">
        <v>1.0</v>
      </c>
      <c r="G717" s="123" t="str">
        <f t="array" ref="G717">IFERROR(INDEX(Bang_gia!$E$2:$E$1209,MATCH(D717&amp;" | "&amp;E717,Bang_gia!$A$2:$A$1209,0)),"")</f>
        <v/>
      </c>
      <c r="H717" s="123" t="str">
        <f t="shared" si="1"/>
        <v/>
      </c>
      <c r="I717" s="124" t="str">
        <f t="shared" si="2"/>
        <v/>
      </c>
      <c r="J717" s="124" t="str">
        <f t="shared" si="3"/>
        <v/>
      </c>
      <c r="K717" s="113"/>
      <c r="L717" s="113"/>
      <c r="M717" s="113"/>
      <c r="N717" s="113"/>
      <c r="O717" s="113"/>
      <c r="P717" s="113"/>
      <c r="Q717" s="113"/>
      <c r="R717" s="113"/>
      <c r="S717" s="113"/>
      <c r="T717" s="113"/>
      <c r="U717" s="113"/>
      <c r="V717" s="113"/>
      <c r="W717" s="113"/>
      <c r="X717" s="113"/>
      <c r="Y717" s="113"/>
      <c r="Z717" s="113"/>
    </row>
    <row r="718" ht="15.75" customHeight="1">
      <c r="A718" s="130"/>
      <c r="B718" s="129"/>
      <c r="C718" s="119"/>
      <c r="D718" s="120"/>
      <c r="E718" s="121"/>
      <c r="F718" s="122">
        <v>1.0</v>
      </c>
      <c r="G718" s="123" t="str">
        <f t="array" ref="G718">IFERROR(INDEX(Bang_gia!$E$2:$E$1209,MATCH(D718&amp;" | "&amp;E718,Bang_gia!$A$2:$A$1209,0)),"")</f>
        <v/>
      </c>
      <c r="H718" s="123" t="str">
        <f t="shared" si="1"/>
        <v/>
      </c>
      <c r="I718" s="124" t="str">
        <f t="shared" si="2"/>
        <v/>
      </c>
      <c r="J718" s="124" t="str">
        <f t="shared" si="3"/>
        <v/>
      </c>
      <c r="K718" s="113"/>
      <c r="L718" s="113"/>
      <c r="M718" s="113"/>
      <c r="N718" s="113"/>
      <c r="O718" s="113"/>
      <c r="P718" s="113"/>
      <c r="Q718" s="113"/>
      <c r="R718" s="113"/>
      <c r="S718" s="113"/>
      <c r="T718" s="113"/>
      <c r="U718" s="113"/>
      <c r="V718" s="113"/>
      <c r="W718" s="113"/>
      <c r="X718" s="113"/>
      <c r="Y718" s="113"/>
      <c r="Z718" s="113"/>
    </row>
    <row r="719" ht="15.75" customHeight="1">
      <c r="A719" s="130"/>
      <c r="B719" s="129"/>
      <c r="C719" s="119"/>
      <c r="D719" s="120"/>
      <c r="E719" s="121"/>
      <c r="F719" s="122">
        <v>1.0</v>
      </c>
      <c r="G719" s="123" t="str">
        <f t="array" ref="G719">IFERROR(INDEX(Bang_gia!$E$2:$E$1209,MATCH(D719&amp;" | "&amp;E719,Bang_gia!$A$2:$A$1209,0)),"")</f>
        <v/>
      </c>
      <c r="H719" s="123" t="str">
        <f t="shared" si="1"/>
        <v/>
      </c>
      <c r="I719" s="124" t="str">
        <f t="shared" si="2"/>
        <v/>
      </c>
      <c r="J719" s="124" t="str">
        <f t="shared" si="3"/>
        <v/>
      </c>
      <c r="K719" s="113"/>
      <c r="L719" s="113"/>
      <c r="M719" s="113"/>
      <c r="N719" s="113"/>
      <c r="O719" s="113"/>
      <c r="P719" s="113"/>
      <c r="Q719" s="113"/>
      <c r="R719" s="113"/>
      <c r="S719" s="113"/>
      <c r="T719" s="113"/>
      <c r="U719" s="113"/>
      <c r="V719" s="113"/>
      <c r="W719" s="113"/>
      <c r="X719" s="113"/>
      <c r="Y719" s="113"/>
      <c r="Z719" s="113"/>
    </row>
    <row r="720" ht="15.75" customHeight="1">
      <c r="A720" s="130"/>
      <c r="B720" s="129"/>
      <c r="C720" s="119"/>
      <c r="D720" s="120"/>
      <c r="E720" s="121"/>
      <c r="F720" s="122">
        <v>1.0</v>
      </c>
      <c r="G720" s="123" t="str">
        <f t="array" ref="G720">IFERROR(INDEX(Bang_gia!$E$2:$E$1209,MATCH(D720&amp;" | "&amp;E720,Bang_gia!$A$2:$A$1209,0)),"")</f>
        <v/>
      </c>
      <c r="H720" s="123" t="str">
        <f t="shared" si="1"/>
        <v/>
      </c>
      <c r="I720" s="124" t="str">
        <f t="shared" si="2"/>
        <v/>
      </c>
      <c r="J720" s="124" t="str">
        <f t="shared" si="3"/>
        <v/>
      </c>
      <c r="K720" s="113"/>
      <c r="L720" s="113"/>
      <c r="M720" s="113"/>
      <c r="N720" s="113"/>
      <c r="O720" s="113"/>
      <c r="P720" s="113"/>
      <c r="Q720" s="113"/>
      <c r="R720" s="113"/>
      <c r="S720" s="113"/>
      <c r="T720" s="113"/>
      <c r="U720" s="113"/>
      <c r="V720" s="113"/>
      <c r="W720" s="113"/>
      <c r="X720" s="113"/>
      <c r="Y720" s="113"/>
      <c r="Z720" s="113"/>
    </row>
    <row r="721" ht="15.75" customHeight="1">
      <c r="A721" s="130"/>
      <c r="B721" s="129"/>
      <c r="C721" s="119"/>
      <c r="D721" s="120"/>
      <c r="E721" s="121"/>
      <c r="F721" s="122">
        <v>1.0</v>
      </c>
      <c r="G721" s="123" t="str">
        <f t="array" ref="G721">IFERROR(INDEX(Bang_gia!$E$2:$E$1209,MATCH(D721&amp;" | "&amp;E721,Bang_gia!$A$2:$A$1209,0)),"")</f>
        <v/>
      </c>
      <c r="H721" s="123" t="str">
        <f t="shared" si="1"/>
        <v/>
      </c>
      <c r="I721" s="124" t="str">
        <f t="shared" si="2"/>
        <v/>
      </c>
      <c r="J721" s="124" t="str">
        <f t="shared" si="3"/>
        <v/>
      </c>
      <c r="K721" s="113"/>
      <c r="L721" s="113"/>
      <c r="M721" s="113"/>
      <c r="N721" s="113"/>
      <c r="O721" s="113"/>
      <c r="P721" s="113"/>
      <c r="Q721" s="113"/>
      <c r="R721" s="113"/>
      <c r="S721" s="113"/>
      <c r="T721" s="113"/>
      <c r="U721" s="113"/>
      <c r="V721" s="113"/>
      <c r="W721" s="113"/>
      <c r="X721" s="113"/>
      <c r="Y721" s="113"/>
      <c r="Z721" s="113"/>
    </row>
    <row r="722" ht="15.75" customHeight="1">
      <c r="A722" s="130"/>
      <c r="B722" s="129"/>
      <c r="C722" s="119"/>
      <c r="D722" s="120"/>
      <c r="E722" s="121"/>
      <c r="F722" s="122">
        <v>1.0</v>
      </c>
      <c r="G722" s="123" t="str">
        <f t="array" ref="G722">IFERROR(INDEX(Bang_gia!$E$2:$E$1209,MATCH(D722&amp;" | "&amp;E722,Bang_gia!$A$2:$A$1209,0)),"")</f>
        <v/>
      </c>
      <c r="H722" s="123" t="str">
        <f t="shared" si="1"/>
        <v/>
      </c>
      <c r="I722" s="124" t="str">
        <f t="shared" si="2"/>
        <v/>
      </c>
      <c r="J722" s="124" t="str">
        <f t="shared" si="3"/>
        <v/>
      </c>
      <c r="K722" s="113"/>
      <c r="L722" s="113"/>
      <c r="M722" s="113"/>
      <c r="N722" s="113"/>
      <c r="O722" s="113"/>
      <c r="P722" s="113"/>
      <c r="Q722" s="113"/>
      <c r="R722" s="113"/>
      <c r="S722" s="113"/>
      <c r="T722" s="113"/>
      <c r="U722" s="113"/>
      <c r="V722" s="113"/>
      <c r="W722" s="113"/>
      <c r="X722" s="113"/>
      <c r="Y722" s="113"/>
      <c r="Z722" s="113"/>
    </row>
    <row r="723" ht="15.75" customHeight="1">
      <c r="A723" s="130"/>
      <c r="B723" s="129"/>
      <c r="C723" s="119"/>
      <c r="D723" s="120"/>
      <c r="E723" s="121"/>
      <c r="F723" s="122">
        <v>1.0</v>
      </c>
      <c r="G723" s="123" t="str">
        <f t="array" ref="G723">IFERROR(INDEX(Bang_gia!$E$2:$E$1209,MATCH(D723&amp;" | "&amp;E723,Bang_gia!$A$2:$A$1209,0)),"")</f>
        <v/>
      </c>
      <c r="H723" s="123" t="str">
        <f t="shared" si="1"/>
        <v/>
      </c>
      <c r="I723" s="124" t="str">
        <f t="shared" si="2"/>
        <v/>
      </c>
      <c r="J723" s="124" t="str">
        <f t="shared" si="3"/>
        <v/>
      </c>
      <c r="K723" s="113"/>
      <c r="L723" s="113"/>
      <c r="M723" s="113"/>
      <c r="N723" s="113"/>
      <c r="O723" s="113"/>
      <c r="P723" s="113"/>
      <c r="Q723" s="113"/>
      <c r="R723" s="113"/>
      <c r="S723" s="113"/>
      <c r="T723" s="113"/>
      <c r="U723" s="113"/>
      <c r="V723" s="113"/>
      <c r="W723" s="113"/>
      <c r="X723" s="113"/>
      <c r="Y723" s="113"/>
      <c r="Z723" s="113"/>
    </row>
    <row r="724" ht="15.75" customHeight="1">
      <c r="A724" s="130"/>
      <c r="B724" s="129"/>
      <c r="C724" s="119"/>
      <c r="D724" s="120"/>
      <c r="E724" s="121"/>
      <c r="F724" s="122">
        <v>1.0</v>
      </c>
      <c r="G724" s="123" t="str">
        <f t="array" ref="G724">IFERROR(INDEX(Bang_gia!$E$2:$E$1209,MATCH(D724&amp;" | "&amp;E724,Bang_gia!$A$2:$A$1209,0)),"")</f>
        <v/>
      </c>
      <c r="H724" s="123" t="str">
        <f t="shared" si="1"/>
        <v/>
      </c>
      <c r="I724" s="124" t="str">
        <f t="shared" si="2"/>
        <v/>
      </c>
      <c r="J724" s="124" t="str">
        <f t="shared" si="3"/>
        <v/>
      </c>
      <c r="K724" s="113"/>
      <c r="L724" s="113"/>
      <c r="M724" s="113"/>
      <c r="N724" s="113"/>
      <c r="O724" s="113"/>
      <c r="P724" s="113"/>
      <c r="Q724" s="113"/>
      <c r="R724" s="113"/>
      <c r="S724" s="113"/>
      <c r="T724" s="113"/>
      <c r="U724" s="113"/>
      <c r="V724" s="113"/>
      <c r="W724" s="113"/>
      <c r="X724" s="113"/>
      <c r="Y724" s="113"/>
      <c r="Z724" s="113"/>
    </row>
    <row r="725" ht="15.75" customHeight="1">
      <c r="A725" s="130"/>
      <c r="B725" s="129"/>
      <c r="C725" s="119"/>
      <c r="D725" s="120"/>
      <c r="E725" s="121"/>
      <c r="F725" s="122">
        <v>1.0</v>
      </c>
      <c r="G725" s="123" t="str">
        <f t="array" ref="G725">IFERROR(INDEX(Bang_gia!$E$2:$E$1209,MATCH(D725&amp;" | "&amp;E725,Bang_gia!$A$2:$A$1209,0)),"")</f>
        <v/>
      </c>
      <c r="H725" s="123" t="str">
        <f t="shared" si="1"/>
        <v/>
      </c>
      <c r="I725" s="124" t="str">
        <f t="shared" si="2"/>
        <v/>
      </c>
      <c r="J725" s="124" t="str">
        <f t="shared" si="3"/>
        <v/>
      </c>
      <c r="K725" s="113"/>
      <c r="L725" s="113"/>
      <c r="M725" s="113"/>
      <c r="N725" s="113"/>
      <c r="O725" s="113"/>
      <c r="P725" s="113"/>
      <c r="Q725" s="113"/>
      <c r="R725" s="113"/>
      <c r="S725" s="113"/>
      <c r="T725" s="113"/>
      <c r="U725" s="113"/>
      <c r="V725" s="113"/>
      <c r="W725" s="113"/>
      <c r="X725" s="113"/>
      <c r="Y725" s="113"/>
      <c r="Z725" s="113"/>
    </row>
    <row r="726" ht="15.75" customHeight="1">
      <c r="A726" s="130"/>
      <c r="B726" s="129"/>
      <c r="C726" s="119"/>
      <c r="D726" s="120"/>
      <c r="E726" s="121"/>
      <c r="F726" s="122">
        <v>1.0</v>
      </c>
      <c r="G726" s="123" t="str">
        <f t="array" ref="G726">IFERROR(INDEX(Bang_gia!$E$2:$E$1209,MATCH(D726&amp;" | "&amp;E726,Bang_gia!$A$2:$A$1209,0)),"")</f>
        <v/>
      </c>
      <c r="H726" s="123" t="str">
        <f t="shared" si="1"/>
        <v/>
      </c>
      <c r="I726" s="124" t="str">
        <f t="shared" si="2"/>
        <v/>
      </c>
      <c r="J726" s="124" t="str">
        <f t="shared" si="3"/>
        <v/>
      </c>
      <c r="K726" s="113"/>
      <c r="L726" s="113"/>
      <c r="M726" s="113"/>
      <c r="N726" s="113"/>
      <c r="O726" s="113"/>
      <c r="P726" s="113"/>
      <c r="Q726" s="113"/>
      <c r="R726" s="113"/>
      <c r="S726" s="113"/>
      <c r="T726" s="113"/>
      <c r="U726" s="113"/>
      <c r="V726" s="113"/>
      <c r="W726" s="113"/>
      <c r="X726" s="113"/>
      <c r="Y726" s="113"/>
      <c r="Z726" s="113"/>
    </row>
    <row r="727" ht="15.75" customHeight="1">
      <c r="A727" s="130"/>
      <c r="B727" s="129"/>
      <c r="C727" s="119"/>
      <c r="D727" s="120"/>
      <c r="E727" s="121"/>
      <c r="F727" s="122">
        <v>1.0</v>
      </c>
      <c r="G727" s="123" t="str">
        <f t="array" ref="G727">IFERROR(INDEX(Bang_gia!$E$2:$E$1209,MATCH(D727&amp;" | "&amp;E727,Bang_gia!$A$2:$A$1209,0)),"")</f>
        <v/>
      </c>
      <c r="H727" s="123" t="str">
        <f t="shared" si="1"/>
        <v/>
      </c>
      <c r="I727" s="124" t="str">
        <f t="shared" si="2"/>
        <v/>
      </c>
      <c r="J727" s="124" t="str">
        <f t="shared" si="3"/>
        <v/>
      </c>
      <c r="K727" s="113"/>
      <c r="L727" s="113"/>
      <c r="M727" s="113"/>
      <c r="N727" s="113"/>
      <c r="O727" s="113"/>
      <c r="P727" s="113"/>
      <c r="Q727" s="113"/>
      <c r="R727" s="113"/>
      <c r="S727" s="113"/>
      <c r="T727" s="113"/>
      <c r="U727" s="113"/>
      <c r="V727" s="113"/>
      <c r="W727" s="113"/>
      <c r="X727" s="113"/>
      <c r="Y727" s="113"/>
      <c r="Z727" s="113"/>
    </row>
    <row r="728" ht="15.75" customHeight="1">
      <c r="A728" s="130"/>
      <c r="B728" s="129"/>
      <c r="C728" s="119"/>
      <c r="D728" s="120"/>
      <c r="E728" s="121"/>
      <c r="F728" s="122">
        <v>1.0</v>
      </c>
      <c r="G728" s="123" t="str">
        <f t="array" ref="G728">IFERROR(INDEX(Bang_gia!$E$2:$E$1209,MATCH(D728&amp;" | "&amp;E728,Bang_gia!$A$2:$A$1209,0)),"")</f>
        <v/>
      </c>
      <c r="H728" s="123" t="str">
        <f t="shared" si="1"/>
        <v/>
      </c>
      <c r="I728" s="124" t="str">
        <f t="shared" si="2"/>
        <v/>
      </c>
      <c r="J728" s="124" t="str">
        <f t="shared" si="3"/>
        <v/>
      </c>
      <c r="K728" s="113"/>
      <c r="L728" s="113"/>
      <c r="M728" s="113"/>
      <c r="N728" s="113"/>
      <c r="O728" s="113"/>
      <c r="P728" s="113"/>
      <c r="Q728" s="113"/>
      <c r="R728" s="113"/>
      <c r="S728" s="113"/>
      <c r="T728" s="113"/>
      <c r="U728" s="113"/>
      <c r="V728" s="113"/>
      <c r="W728" s="113"/>
      <c r="X728" s="113"/>
      <c r="Y728" s="113"/>
      <c r="Z728" s="113"/>
    </row>
    <row r="729" ht="15.75" customHeight="1">
      <c r="A729" s="130"/>
      <c r="B729" s="129"/>
      <c r="C729" s="119"/>
      <c r="D729" s="120"/>
      <c r="E729" s="121"/>
      <c r="F729" s="122">
        <v>1.0</v>
      </c>
      <c r="G729" s="123" t="str">
        <f t="array" ref="G729">IFERROR(INDEX(Bang_gia!$E$2:$E$1209,MATCH(D729&amp;" | "&amp;E729,Bang_gia!$A$2:$A$1209,0)),"")</f>
        <v/>
      </c>
      <c r="H729" s="123" t="str">
        <f t="shared" si="1"/>
        <v/>
      </c>
      <c r="I729" s="124" t="str">
        <f t="shared" si="2"/>
        <v/>
      </c>
      <c r="J729" s="124" t="str">
        <f t="shared" si="3"/>
        <v/>
      </c>
      <c r="K729" s="113"/>
      <c r="L729" s="113"/>
      <c r="M729" s="113"/>
      <c r="N729" s="113"/>
      <c r="O729" s="113"/>
      <c r="P729" s="113"/>
      <c r="Q729" s="113"/>
      <c r="R729" s="113"/>
      <c r="S729" s="113"/>
      <c r="T729" s="113"/>
      <c r="U729" s="113"/>
      <c r="V729" s="113"/>
      <c r="W729" s="113"/>
      <c r="X729" s="113"/>
      <c r="Y729" s="113"/>
      <c r="Z729" s="113"/>
    </row>
    <row r="730" ht="15.75" customHeight="1">
      <c r="A730" s="130"/>
      <c r="B730" s="129"/>
      <c r="C730" s="119"/>
      <c r="D730" s="120"/>
      <c r="E730" s="121"/>
      <c r="F730" s="122">
        <v>1.0</v>
      </c>
      <c r="G730" s="123" t="str">
        <f t="array" ref="G730">IFERROR(INDEX(Bang_gia!$E$2:$E$1209,MATCH(D730&amp;" | "&amp;E730,Bang_gia!$A$2:$A$1209,0)),"")</f>
        <v/>
      </c>
      <c r="H730" s="123" t="str">
        <f t="shared" si="1"/>
        <v/>
      </c>
      <c r="I730" s="124" t="str">
        <f t="shared" si="2"/>
        <v/>
      </c>
      <c r="J730" s="124" t="str">
        <f t="shared" si="3"/>
        <v/>
      </c>
      <c r="K730" s="113"/>
      <c r="L730" s="113"/>
      <c r="M730" s="113"/>
      <c r="N730" s="113"/>
      <c r="O730" s="113"/>
      <c r="P730" s="113"/>
      <c r="Q730" s="113"/>
      <c r="R730" s="113"/>
      <c r="S730" s="113"/>
      <c r="T730" s="113"/>
      <c r="U730" s="113"/>
      <c r="V730" s="113"/>
      <c r="W730" s="113"/>
      <c r="X730" s="113"/>
      <c r="Y730" s="113"/>
      <c r="Z730" s="113"/>
    </row>
    <row r="731" ht="15.75" customHeight="1">
      <c r="A731" s="130"/>
      <c r="B731" s="129"/>
      <c r="C731" s="119"/>
      <c r="D731" s="120"/>
      <c r="E731" s="121"/>
      <c r="F731" s="122">
        <v>1.0</v>
      </c>
      <c r="G731" s="123" t="str">
        <f t="array" ref="G731">IFERROR(INDEX(Bang_gia!$E$2:$E$1209,MATCH(D731&amp;" | "&amp;E731,Bang_gia!$A$2:$A$1209,0)),"")</f>
        <v/>
      </c>
      <c r="H731" s="123" t="str">
        <f t="shared" si="1"/>
        <v/>
      </c>
      <c r="I731" s="124" t="str">
        <f t="shared" si="2"/>
        <v/>
      </c>
      <c r="J731" s="124" t="str">
        <f t="shared" si="3"/>
        <v/>
      </c>
      <c r="K731" s="113"/>
      <c r="L731" s="113"/>
      <c r="M731" s="113"/>
      <c r="N731" s="113"/>
      <c r="O731" s="113"/>
      <c r="P731" s="113"/>
      <c r="Q731" s="113"/>
      <c r="R731" s="113"/>
      <c r="S731" s="113"/>
      <c r="T731" s="113"/>
      <c r="U731" s="113"/>
      <c r="V731" s="113"/>
      <c r="W731" s="113"/>
      <c r="X731" s="113"/>
      <c r="Y731" s="113"/>
      <c r="Z731" s="113"/>
    </row>
    <row r="732" ht="15.75" customHeight="1">
      <c r="A732" s="130"/>
      <c r="B732" s="129"/>
      <c r="C732" s="119"/>
      <c r="D732" s="120"/>
      <c r="E732" s="121"/>
      <c r="F732" s="122">
        <v>1.0</v>
      </c>
      <c r="G732" s="123" t="str">
        <f t="array" ref="G732">IFERROR(INDEX(Bang_gia!$E$2:$E$1209,MATCH(D732&amp;" | "&amp;E732,Bang_gia!$A$2:$A$1209,0)),"")</f>
        <v/>
      </c>
      <c r="H732" s="123" t="str">
        <f t="shared" si="1"/>
        <v/>
      </c>
      <c r="I732" s="124" t="str">
        <f t="shared" si="2"/>
        <v/>
      </c>
      <c r="J732" s="124" t="str">
        <f t="shared" si="3"/>
        <v/>
      </c>
      <c r="K732" s="113"/>
      <c r="L732" s="113"/>
      <c r="M732" s="113"/>
      <c r="N732" s="113"/>
      <c r="O732" s="113"/>
      <c r="P732" s="113"/>
      <c r="Q732" s="113"/>
      <c r="R732" s="113"/>
      <c r="S732" s="113"/>
      <c r="T732" s="113"/>
      <c r="U732" s="113"/>
      <c r="V732" s="113"/>
      <c r="W732" s="113"/>
      <c r="X732" s="113"/>
      <c r="Y732" s="113"/>
      <c r="Z732" s="113"/>
    </row>
    <row r="733" ht="15.75" customHeight="1">
      <c r="A733" s="130"/>
      <c r="B733" s="129"/>
      <c r="C733" s="119"/>
      <c r="D733" s="120"/>
      <c r="E733" s="121"/>
      <c r="F733" s="122">
        <v>1.0</v>
      </c>
      <c r="G733" s="123" t="str">
        <f t="array" ref="G733">IFERROR(INDEX(Bang_gia!$E$2:$E$1209,MATCH(D733&amp;" | "&amp;E733,Bang_gia!$A$2:$A$1209,0)),"")</f>
        <v/>
      </c>
      <c r="H733" s="123" t="str">
        <f t="shared" si="1"/>
        <v/>
      </c>
      <c r="I733" s="124" t="str">
        <f t="shared" si="2"/>
        <v/>
      </c>
      <c r="J733" s="124" t="str">
        <f t="shared" si="3"/>
        <v/>
      </c>
      <c r="K733" s="113"/>
      <c r="L733" s="113"/>
      <c r="M733" s="113"/>
      <c r="N733" s="113"/>
      <c r="O733" s="113"/>
      <c r="P733" s="113"/>
      <c r="Q733" s="113"/>
      <c r="R733" s="113"/>
      <c r="S733" s="113"/>
      <c r="T733" s="113"/>
      <c r="U733" s="113"/>
      <c r="V733" s="113"/>
      <c r="W733" s="113"/>
      <c r="X733" s="113"/>
      <c r="Y733" s="113"/>
      <c r="Z733" s="113"/>
    </row>
    <row r="734" ht="15.75" customHeight="1">
      <c r="A734" s="130"/>
      <c r="B734" s="129"/>
      <c r="C734" s="119"/>
      <c r="D734" s="120"/>
      <c r="E734" s="121"/>
      <c r="F734" s="122">
        <v>1.0</v>
      </c>
      <c r="G734" s="123" t="str">
        <f t="array" ref="G734">IFERROR(INDEX(Bang_gia!$E$2:$E$1209,MATCH(D734&amp;" | "&amp;E734,Bang_gia!$A$2:$A$1209,0)),"")</f>
        <v/>
      </c>
      <c r="H734" s="123" t="str">
        <f t="shared" si="1"/>
        <v/>
      </c>
      <c r="I734" s="124" t="str">
        <f t="shared" si="2"/>
        <v/>
      </c>
      <c r="J734" s="124" t="str">
        <f t="shared" si="3"/>
        <v/>
      </c>
      <c r="K734" s="113"/>
      <c r="L734" s="113"/>
      <c r="M734" s="113"/>
      <c r="N734" s="113"/>
      <c r="O734" s="113"/>
      <c r="P734" s="113"/>
      <c r="Q734" s="113"/>
      <c r="R734" s="113"/>
      <c r="S734" s="113"/>
      <c r="T734" s="113"/>
      <c r="U734" s="113"/>
      <c r="V734" s="113"/>
      <c r="W734" s="113"/>
      <c r="X734" s="113"/>
      <c r="Y734" s="113"/>
      <c r="Z734" s="113"/>
    </row>
    <row r="735" ht="15.75" customHeight="1">
      <c r="A735" s="130"/>
      <c r="B735" s="129"/>
      <c r="C735" s="119"/>
      <c r="D735" s="120"/>
      <c r="E735" s="121"/>
      <c r="F735" s="122">
        <v>1.0</v>
      </c>
      <c r="G735" s="123" t="str">
        <f t="array" ref="G735">IFERROR(INDEX(Bang_gia!$E$2:$E$1209,MATCH(D735&amp;" | "&amp;E735,Bang_gia!$A$2:$A$1209,0)),"")</f>
        <v/>
      </c>
      <c r="H735" s="123" t="str">
        <f t="shared" si="1"/>
        <v/>
      </c>
      <c r="I735" s="124" t="str">
        <f t="shared" si="2"/>
        <v/>
      </c>
      <c r="J735" s="124" t="str">
        <f t="shared" si="3"/>
        <v/>
      </c>
      <c r="K735" s="113"/>
      <c r="L735" s="113"/>
      <c r="M735" s="113"/>
      <c r="N735" s="113"/>
      <c r="O735" s="113"/>
      <c r="P735" s="113"/>
      <c r="Q735" s="113"/>
      <c r="R735" s="113"/>
      <c r="S735" s="113"/>
      <c r="T735" s="113"/>
      <c r="U735" s="113"/>
      <c r="V735" s="113"/>
      <c r="W735" s="113"/>
      <c r="X735" s="113"/>
      <c r="Y735" s="113"/>
      <c r="Z735" s="113"/>
    </row>
    <row r="736" ht="15.75" customHeight="1">
      <c r="A736" s="130"/>
      <c r="B736" s="129"/>
      <c r="C736" s="119"/>
      <c r="D736" s="120"/>
      <c r="E736" s="121"/>
      <c r="F736" s="122">
        <v>1.0</v>
      </c>
      <c r="G736" s="123" t="str">
        <f t="array" ref="G736">IFERROR(INDEX(Bang_gia!$E$2:$E$1209,MATCH(D736&amp;" | "&amp;E736,Bang_gia!$A$2:$A$1209,0)),"")</f>
        <v/>
      </c>
      <c r="H736" s="123" t="str">
        <f t="shared" si="1"/>
        <v/>
      </c>
      <c r="I736" s="124" t="str">
        <f t="shared" si="2"/>
        <v/>
      </c>
      <c r="J736" s="124" t="str">
        <f t="shared" si="3"/>
        <v/>
      </c>
      <c r="K736" s="113"/>
      <c r="L736" s="113"/>
      <c r="M736" s="113"/>
      <c r="N736" s="113"/>
      <c r="O736" s="113"/>
      <c r="P736" s="113"/>
      <c r="Q736" s="113"/>
      <c r="R736" s="113"/>
      <c r="S736" s="113"/>
      <c r="T736" s="113"/>
      <c r="U736" s="113"/>
      <c r="V736" s="113"/>
      <c r="W736" s="113"/>
      <c r="X736" s="113"/>
      <c r="Y736" s="113"/>
      <c r="Z736" s="113"/>
    </row>
    <row r="737" ht="15.75" customHeight="1">
      <c r="A737" s="130"/>
      <c r="B737" s="129"/>
      <c r="C737" s="119"/>
      <c r="D737" s="120"/>
      <c r="E737" s="121"/>
      <c r="F737" s="122">
        <v>1.0</v>
      </c>
      <c r="G737" s="123" t="str">
        <f t="array" ref="G737">IFERROR(INDEX(Bang_gia!$E$2:$E$1209,MATCH(D737&amp;" | "&amp;E737,Bang_gia!$A$2:$A$1209,0)),"")</f>
        <v/>
      </c>
      <c r="H737" s="123" t="str">
        <f t="shared" si="1"/>
        <v/>
      </c>
      <c r="I737" s="124" t="str">
        <f t="shared" si="2"/>
        <v/>
      </c>
      <c r="J737" s="124" t="str">
        <f t="shared" si="3"/>
        <v/>
      </c>
      <c r="K737" s="113"/>
      <c r="L737" s="113"/>
      <c r="M737" s="113"/>
      <c r="N737" s="113"/>
      <c r="O737" s="113"/>
      <c r="P737" s="113"/>
      <c r="Q737" s="113"/>
      <c r="R737" s="113"/>
      <c r="S737" s="113"/>
      <c r="T737" s="113"/>
      <c r="U737" s="113"/>
      <c r="V737" s="113"/>
      <c r="W737" s="113"/>
      <c r="X737" s="113"/>
      <c r="Y737" s="113"/>
      <c r="Z737" s="113"/>
    </row>
    <row r="738" ht="15.75" customHeight="1">
      <c r="A738" s="130"/>
      <c r="B738" s="129"/>
      <c r="C738" s="119"/>
      <c r="D738" s="120"/>
      <c r="E738" s="121"/>
      <c r="F738" s="122">
        <v>1.0</v>
      </c>
      <c r="G738" s="123" t="str">
        <f t="array" ref="G738">IFERROR(INDEX(Bang_gia!$E$2:$E$1209,MATCH(D738&amp;" | "&amp;E738,Bang_gia!$A$2:$A$1209,0)),"")</f>
        <v/>
      </c>
      <c r="H738" s="123" t="str">
        <f t="shared" si="1"/>
        <v/>
      </c>
      <c r="I738" s="124" t="str">
        <f t="shared" si="2"/>
        <v/>
      </c>
      <c r="J738" s="124" t="str">
        <f t="shared" si="3"/>
        <v/>
      </c>
      <c r="K738" s="113"/>
      <c r="L738" s="113"/>
      <c r="M738" s="113"/>
      <c r="N738" s="113"/>
      <c r="O738" s="113"/>
      <c r="P738" s="113"/>
      <c r="Q738" s="113"/>
      <c r="R738" s="113"/>
      <c r="S738" s="113"/>
      <c r="T738" s="113"/>
      <c r="U738" s="113"/>
      <c r="V738" s="113"/>
      <c r="W738" s="113"/>
      <c r="X738" s="113"/>
      <c r="Y738" s="113"/>
      <c r="Z738" s="113"/>
    </row>
    <row r="739" ht="15.75" customHeight="1">
      <c r="A739" s="130"/>
      <c r="B739" s="129"/>
      <c r="C739" s="119"/>
      <c r="D739" s="120"/>
      <c r="E739" s="121"/>
      <c r="F739" s="122">
        <v>1.0</v>
      </c>
      <c r="G739" s="123" t="str">
        <f t="array" ref="G739">IFERROR(INDEX(Bang_gia!$E$2:$E$1209,MATCH(D739&amp;" | "&amp;E739,Bang_gia!$A$2:$A$1209,0)),"")</f>
        <v/>
      </c>
      <c r="H739" s="123" t="str">
        <f t="shared" si="1"/>
        <v/>
      </c>
      <c r="I739" s="124" t="str">
        <f t="shared" si="2"/>
        <v/>
      </c>
      <c r="J739" s="124" t="str">
        <f t="shared" si="3"/>
        <v/>
      </c>
      <c r="K739" s="113"/>
      <c r="L739" s="113"/>
      <c r="M739" s="113"/>
      <c r="N739" s="113"/>
      <c r="O739" s="113"/>
      <c r="P739" s="113"/>
      <c r="Q739" s="113"/>
      <c r="R739" s="113"/>
      <c r="S739" s="113"/>
      <c r="T739" s="113"/>
      <c r="U739" s="113"/>
      <c r="V739" s="113"/>
      <c r="W739" s="113"/>
      <c r="X739" s="113"/>
      <c r="Y739" s="113"/>
      <c r="Z739" s="113"/>
    </row>
    <row r="740" ht="15.75" customHeight="1">
      <c r="A740" s="130"/>
      <c r="B740" s="129"/>
      <c r="C740" s="119"/>
      <c r="D740" s="120"/>
      <c r="E740" s="121"/>
      <c r="F740" s="122">
        <v>1.0</v>
      </c>
      <c r="G740" s="123" t="str">
        <f t="array" ref="G740">IFERROR(INDEX(Bang_gia!$E$2:$E$1209,MATCH(D740&amp;" | "&amp;E740,Bang_gia!$A$2:$A$1209,0)),"")</f>
        <v/>
      </c>
      <c r="H740" s="123" t="str">
        <f t="shared" si="1"/>
        <v/>
      </c>
      <c r="I740" s="124" t="str">
        <f t="shared" si="2"/>
        <v/>
      </c>
      <c r="J740" s="124" t="str">
        <f t="shared" si="3"/>
        <v/>
      </c>
      <c r="K740" s="113"/>
      <c r="L740" s="113"/>
      <c r="M740" s="113"/>
      <c r="N740" s="113"/>
      <c r="O740" s="113"/>
      <c r="P740" s="113"/>
      <c r="Q740" s="113"/>
      <c r="R740" s="113"/>
      <c r="S740" s="113"/>
      <c r="T740" s="113"/>
      <c r="U740" s="113"/>
      <c r="V740" s="113"/>
      <c r="W740" s="113"/>
      <c r="X740" s="113"/>
      <c r="Y740" s="113"/>
      <c r="Z740" s="113"/>
    </row>
    <row r="741" ht="15.75" customHeight="1">
      <c r="A741" s="130"/>
      <c r="B741" s="129"/>
      <c r="C741" s="119"/>
      <c r="D741" s="120"/>
      <c r="E741" s="121"/>
      <c r="F741" s="122">
        <v>1.0</v>
      </c>
      <c r="G741" s="123" t="str">
        <f t="array" ref="G741">IFERROR(INDEX(Bang_gia!$E$2:$E$1209,MATCH(D741&amp;" | "&amp;E741,Bang_gia!$A$2:$A$1209,0)),"")</f>
        <v/>
      </c>
      <c r="H741" s="123" t="str">
        <f t="shared" si="1"/>
        <v/>
      </c>
      <c r="I741" s="124" t="str">
        <f t="shared" si="2"/>
        <v/>
      </c>
      <c r="J741" s="124" t="str">
        <f t="shared" si="3"/>
        <v/>
      </c>
      <c r="K741" s="113"/>
      <c r="L741" s="113"/>
      <c r="M741" s="113"/>
      <c r="N741" s="113"/>
      <c r="O741" s="113"/>
      <c r="P741" s="113"/>
      <c r="Q741" s="113"/>
      <c r="R741" s="113"/>
      <c r="S741" s="113"/>
      <c r="T741" s="113"/>
      <c r="U741" s="113"/>
      <c r="V741" s="113"/>
      <c r="W741" s="113"/>
      <c r="X741" s="113"/>
      <c r="Y741" s="113"/>
      <c r="Z741" s="113"/>
    </row>
    <row r="742" ht="15.75" customHeight="1">
      <c r="A742" s="130"/>
      <c r="B742" s="129"/>
      <c r="C742" s="119"/>
      <c r="D742" s="120"/>
      <c r="E742" s="121"/>
      <c r="F742" s="122">
        <v>1.0</v>
      </c>
      <c r="G742" s="123" t="str">
        <f t="array" ref="G742">IFERROR(INDEX(Bang_gia!$E$2:$E$1209,MATCH(D742&amp;" | "&amp;E742,Bang_gia!$A$2:$A$1209,0)),"")</f>
        <v/>
      </c>
      <c r="H742" s="123" t="str">
        <f t="shared" si="1"/>
        <v/>
      </c>
      <c r="I742" s="124" t="str">
        <f t="shared" si="2"/>
        <v/>
      </c>
      <c r="J742" s="124" t="str">
        <f t="shared" si="3"/>
        <v/>
      </c>
      <c r="K742" s="113"/>
      <c r="L742" s="113"/>
      <c r="M742" s="113"/>
      <c r="N742" s="113"/>
      <c r="O742" s="113"/>
      <c r="P742" s="113"/>
      <c r="Q742" s="113"/>
      <c r="R742" s="113"/>
      <c r="S742" s="113"/>
      <c r="T742" s="113"/>
      <c r="U742" s="113"/>
      <c r="V742" s="113"/>
      <c r="W742" s="113"/>
      <c r="X742" s="113"/>
      <c r="Y742" s="113"/>
      <c r="Z742" s="113"/>
    </row>
    <row r="743" ht="15.75" customHeight="1">
      <c r="A743" s="130"/>
      <c r="B743" s="129"/>
      <c r="C743" s="119"/>
      <c r="D743" s="120"/>
      <c r="E743" s="121"/>
      <c r="F743" s="122">
        <v>1.0</v>
      </c>
      <c r="G743" s="123" t="str">
        <f t="array" ref="G743">IFERROR(INDEX(Bang_gia!$E$2:$E$1209,MATCH(D743&amp;" | "&amp;E743,Bang_gia!$A$2:$A$1209,0)),"")</f>
        <v/>
      </c>
      <c r="H743" s="123" t="str">
        <f t="shared" si="1"/>
        <v/>
      </c>
      <c r="I743" s="124" t="str">
        <f t="shared" si="2"/>
        <v/>
      </c>
      <c r="J743" s="124" t="str">
        <f t="shared" si="3"/>
        <v/>
      </c>
      <c r="K743" s="113"/>
      <c r="L743" s="113"/>
      <c r="M743" s="113"/>
      <c r="N743" s="113"/>
      <c r="O743" s="113"/>
      <c r="P743" s="113"/>
      <c r="Q743" s="113"/>
      <c r="R743" s="113"/>
      <c r="S743" s="113"/>
      <c r="T743" s="113"/>
      <c r="U743" s="113"/>
      <c r="V743" s="113"/>
      <c r="W743" s="113"/>
      <c r="X743" s="113"/>
      <c r="Y743" s="113"/>
      <c r="Z743" s="113"/>
    </row>
    <row r="744" ht="15.75" customHeight="1">
      <c r="A744" s="130"/>
      <c r="B744" s="129"/>
      <c r="C744" s="119"/>
      <c r="D744" s="120"/>
      <c r="E744" s="121"/>
      <c r="F744" s="122">
        <v>1.0</v>
      </c>
      <c r="G744" s="123" t="str">
        <f t="array" ref="G744">IFERROR(INDEX(Bang_gia!$E$2:$E$1209,MATCH(D744&amp;" | "&amp;E744,Bang_gia!$A$2:$A$1209,0)),"")</f>
        <v/>
      </c>
      <c r="H744" s="123" t="str">
        <f t="shared" si="1"/>
        <v/>
      </c>
      <c r="I744" s="124" t="str">
        <f t="shared" si="2"/>
        <v/>
      </c>
      <c r="J744" s="124" t="str">
        <f t="shared" si="3"/>
        <v/>
      </c>
      <c r="K744" s="113"/>
      <c r="L744" s="113"/>
      <c r="M744" s="113"/>
      <c r="N744" s="113"/>
      <c r="O744" s="113"/>
      <c r="P744" s="113"/>
      <c r="Q744" s="113"/>
      <c r="R744" s="113"/>
      <c r="S744" s="113"/>
      <c r="T744" s="113"/>
      <c r="U744" s="113"/>
      <c r="V744" s="113"/>
      <c r="W744" s="113"/>
      <c r="X744" s="113"/>
      <c r="Y744" s="113"/>
      <c r="Z744" s="113"/>
    </row>
    <row r="745" ht="15.75" customHeight="1">
      <c r="A745" s="130"/>
      <c r="B745" s="129"/>
      <c r="C745" s="119"/>
      <c r="D745" s="120"/>
      <c r="E745" s="121"/>
      <c r="F745" s="122">
        <v>1.0</v>
      </c>
      <c r="G745" s="123" t="str">
        <f t="array" ref="G745">IFERROR(INDEX(Bang_gia!$E$2:$E$1209,MATCH(D745&amp;" | "&amp;E745,Bang_gia!$A$2:$A$1209,0)),"")</f>
        <v/>
      </c>
      <c r="H745" s="123" t="str">
        <f t="shared" si="1"/>
        <v/>
      </c>
      <c r="I745" s="124" t="str">
        <f t="shared" si="2"/>
        <v/>
      </c>
      <c r="J745" s="124" t="str">
        <f t="shared" si="3"/>
        <v/>
      </c>
      <c r="K745" s="113"/>
      <c r="L745" s="113"/>
      <c r="M745" s="113"/>
      <c r="N745" s="113"/>
      <c r="O745" s="113"/>
      <c r="P745" s="113"/>
      <c r="Q745" s="113"/>
      <c r="R745" s="113"/>
      <c r="S745" s="113"/>
      <c r="T745" s="113"/>
      <c r="U745" s="113"/>
      <c r="V745" s="113"/>
      <c r="W745" s="113"/>
      <c r="X745" s="113"/>
      <c r="Y745" s="113"/>
      <c r="Z745" s="113"/>
    </row>
    <row r="746" ht="15.75" customHeight="1">
      <c r="A746" s="130"/>
      <c r="B746" s="129"/>
      <c r="C746" s="119"/>
      <c r="D746" s="120"/>
      <c r="E746" s="121"/>
      <c r="F746" s="122">
        <v>1.0</v>
      </c>
      <c r="G746" s="123" t="str">
        <f t="array" ref="G746">IFERROR(INDEX(Bang_gia!$E$2:$E$1209,MATCH(D746&amp;" | "&amp;E746,Bang_gia!$A$2:$A$1209,0)),"")</f>
        <v/>
      </c>
      <c r="H746" s="123" t="str">
        <f t="shared" si="1"/>
        <v/>
      </c>
      <c r="I746" s="124" t="str">
        <f t="shared" si="2"/>
        <v/>
      </c>
      <c r="J746" s="124" t="str">
        <f t="shared" si="3"/>
        <v/>
      </c>
      <c r="K746" s="113"/>
      <c r="L746" s="113"/>
      <c r="M746" s="113"/>
      <c r="N746" s="113"/>
      <c r="O746" s="113"/>
      <c r="P746" s="113"/>
      <c r="Q746" s="113"/>
      <c r="R746" s="113"/>
      <c r="S746" s="113"/>
      <c r="T746" s="113"/>
      <c r="U746" s="113"/>
      <c r="V746" s="113"/>
      <c r="W746" s="113"/>
      <c r="X746" s="113"/>
      <c r="Y746" s="113"/>
      <c r="Z746" s="113"/>
    </row>
    <row r="747" ht="15.75" customHeight="1">
      <c r="A747" s="130"/>
      <c r="B747" s="129"/>
      <c r="C747" s="119"/>
      <c r="D747" s="120"/>
      <c r="E747" s="121"/>
      <c r="F747" s="122">
        <v>1.0</v>
      </c>
      <c r="G747" s="123" t="str">
        <f t="array" ref="G747">IFERROR(INDEX(Bang_gia!$E$2:$E$1209,MATCH(D747&amp;" | "&amp;E747,Bang_gia!$A$2:$A$1209,0)),"")</f>
        <v/>
      </c>
      <c r="H747" s="123" t="str">
        <f t="shared" si="1"/>
        <v/>
      </c>
      <c r="I747" s="124" t="str">
        <f t="shared" si="2"/>
        <v/>
      </c>
      <c r="J747" s="124" t="str">
        <f t="shared" si="3"/>
        <v/>
      </c>
      <c r="K747" s="113"/>
      <c r="L747" s="113"/>
      <c r="M747" s="113"/>
      <c r="N747" s="113"/>
      <c r="O747" s="113"/>
      <c r="P747" s="113"/>
      <c r="Q747" s="113"/>
      <c r="R747" s="113"/>
      <c r="S747" s="113"/>
      <c r="T747" s="113"/>
      <c r="U747" s="113"/>
      <c r="V747" s="113"/>
      <c r="W747" s="113"/>
      <c r="X747" s="113"/>
      <c r="Y747" s="113"/>
      <c r="Z747" s="113"/>
    </row>
    <row r="748" ht="15.75" customHeight="1">
      <c r="A748" s="130"/>
      <c r="B748" s="129"/>
      <c r="C748" s="119"/>
      <c r="D748" s="120"/>
      <c r="E748" s="121"/>
      <c r="F748" s="122">
        <v>1.0</v>
      </c>
      <c r="G748" s="123" t="str">
        <f t="array" ref="G748">IFERROR(INDEX(Bang_gia!$E$2:$E$1209,MATCH(D748&amp;" | "&amp;E748,Bang_gia!$A$2:$A$1209,0)),"")</f>
        <v/>
      </c>
      <c r="H748" s="123" t="str">
        <f t="shared" si="1"/>
        <v/>
      </c>
      <c r="I748" s="124" t="str">
        <f t="shared" si="2"/>
        <v/>
      </c>
      <c r="J748" s="124" t="str">
        <f t="shared" si="3"/>
        <v/>
      </c>
      <c r="K748" s="113"/>
      <c r="L748" s="113"/>
      <c r="M748" s="113"/>
      <c r="N748" s="113"/>
      <c r="O748" s="113"/>
      <c r="P748" s="113"/>
      <c r="Q748" s="113"/>
      <c r="R748" s="113"/>
      <c r="S748" s="113"/>
      <c r="T748" s="113"/>
      <c r="U748" s="113"/>
      <c r="V748" s="113"/>
      <c r="W748" s="113"/>
      <c r="X748" s="113"/>
      <c r="Y748" s="113"/>
      <c r="Z748" s="113"/>
    </row>
    <row r="749" ht="15.75" customHeight="1">
      <c r="A749" s="130"/>
      <c r="B749" s="129"/>
      <c r="C749" s="119"/>
      <c r="D749" s="120"/>
      <c r="E749" s="121"/>
      <c r="F749" s="122">
        <v>1.0</v>
      </c>
      <c r="G749" s="123" t="str">
        <f t="array" ref="G749">IFERROR(INDEX(Bang_gia!$E$2:$E$1209,MATCH(D749&amp;" | "&amp;E749,Bang_gia!$A$2:$A$1209,0)),"")</f>
        <v/>
      </c>
      <c r="H749" s="123" t="str">
        <f t="shared" si="1"/>
        <v/>
      </c>
      <c r="I749" s="124" t="str">
        <f t="shared" si="2"/>
        <v/>
      </c>
      <c r="J749" s="124" t="str">
        <f t="shared" si="3"/>
        <v/>
      </c>
      <c r="K749" s="113"/>
      <c r="L749" s="113"/>
      <c r="M749" s="113"/>
      <c r="N749" s="113"/>
      <c r="O749" s="113"/>
      <c r="P749" s="113"/>
      <c r="Q749" s="113"/>
      <c r="R749" s="113"/>
      <c r="S749" s="113"/>
      <c r="T749" s="113"/>
      <c r="U749" s="113"/>
      <c r="V749" s="113"/>
      <c r="W749" s="113"/>
      <c r="X749" s="113"/>
      <c r="Y749" s="113"/>
      <c r="Z749" s="113"/>
    </row>
    <row r="750" ht="15.75" customHeight="1">
      <c r="A750" s="130"/>
      <c r="B750" s="129"/>
      <c r="C750" s="119"/>
      <c r="D750" s="120"/>
      <c r="E750" s="121"/>
      <c r="F750" s="122">
        <v>1.0</v>
      </c>
      <c r="G750" s="123" t="str">
        <f t="array" ref="G750">IFERROR(INDEX(Bang_gia!$E$2:$E$1209,MATCH(D750&amp;" | "&amp;E750,Bang_gia!$A$2:$A$1209,0)),"")</f>
        <v/>
      </c>
      <c r="H750" s="123" t="str">
        <f t="shared" si="1"/>
        <v/>
      </c>
      <c r="I750" s="124" t="str">
        <f t="shared" si="2"/>
        <v/>
      </c>
      <c r="J750" s="124" t="str">
        <f t="shared" si="3"/>
        <v/>
      </c>
      <c r="K750" s="113"/>
      <c r="L750" s="113"/>
      <c r="M750" s="113"/>
      <c r="N750" s="113"/>
      <c r="O750" s="113"/>
      <c r="P750" s="113"/>
      <c r="Q750" s="113"/>
      <c r="R750" s="113"/>
      <c r="S750" s="113"/>
      <c r="T750" s="113"/>
      <c r="U750" s="113"/>
      <c r="V750" s="113"/>
      <c r="W750" s="113"/>
      <c r="X750" s="113"/>
      <c r="Y750" s="113"/>
      <c r="Z750" s="113"/>
    </row>
    <row r="751" ht="15.75" customHeight="1">
      <c r="A751" s="130"/>
      <c r="B751" s="129"/>
      <c r="C751" s="119"/>
      <c r="D751" s="120"/>
      <c r="E751" s="121"/>
      <c r="F751" s="122">
        <v>1.0</v>
      </c>
      <c r="G751" s="123" t="str">
        <f t="array" ref="G751">IFERROR(INDEX(Bang_gia!$E$2:$E$1209,MATCH(D751&amp;" | "&amp;E751,Bang_gia!$A$2:$A$1209,0)),"")</f>
        <v/>
      </c>
      <c r="H751" s="123" t="str">
        <f t="shared" si="1"/>
        <v/>
      </c>
      <c r="I751" s="124" t="str">
        <f t="shared" si="2"/>
        <v/>
      </c>
      <c r="J751" s="124" t="str">
        <f t="shared" si="3"/>
        <v/>
      </c>
      <c r="K751" s="113"/>
      <c r="L751" s="113"/>
      <c r="M751" s="113"/>
      <c r="N751" s="113"/>
      <c r="O751" s="113"/>
      <c r="P751" s="113"/>
      <c r="Q751" s="113"/>
      <c r="R751" s="113"/>
      <c r="S751" s="113"/>
      <c r="T751" s="113"/>
      <c r="U751" s="113"/>
      <c r="V751" s="113"/>
      <c r="W751" s="113"/>
      <c r="X751" s="113"/>
      <c r="Y751" s="113"/>
      <c r="Z751" s="113"/>
    </row>
    <row r="752" ht="15.75" customHeight="1">
      <c r="A752" s="130"/>
      <c r="B752" s="129"/>
      <c r="C752" s="119"/>
      <c r="D752" s="120"/>
      <c r="E752" s="121"/>
      <c r="F752" s="122">
        <v>1.0</v>
      </c>
      <c r="G752" s="123" t="str">
        <f t="array" ref="G752">IFERROR(INDEX(Bang_gia!$E$2:$E$1209,MATCH(D752&amp;" | "&amp;E752,Bang_gia!$A$2:$A$1209,0)),"")</f>
        <v/>
      </c>
      <c r="H752" s="123" t="str">
        <f t="shared" si="1"/>
        <v/>
      </c>
      <c r="I752" s="124" t="str">
        <f t="shared" si="2"/>
        <v/>
      </c>
      <c r="J752" s="124" t="str">
        <f t="shared" si="3"/>
        <v/>
      </c>
      <c r="K752" s="113"/>
      <c r="L752" s="113"/>
      <c r="M752" s="113"/>
      <c r="N752" s="113"/>
      <c r="O752" s="113"/>
      <c r="P752" s="113"/>
      <c r="Q752" s="113"/>
      <c r="R752" s="113"/>
      <c r="S752" s="113"/>
      <c r="T752" s="113"/>
      <c r="U752" s="113"/>
      <c r="V752" s="113"/>
      <c r="W752" s="113"/>
      <c r="X752" s="113"/>
      <c r="Y752" s="113"/>
      <c r="Z752" s="113"/>
    </row>
    <row r="753" ht="15.75" customHeight="1">
      <c r="A753" s="130"/>
      <c r="B753" s="129"/>
      <c r="C753" s="119"/>
      <c r="D753" s="120"/>
      <c r="E753" s="121"/>
      <c r="F753" s="122">
        <v>1.0</v>
      </c>
      <c r="G753" s="123" t="str">
        <f t="array" ref="G753">IFERROR(INDEX(Bang_gia!$E$2:$E$1209,MATCH(D753&amp;" | "&amp;E753,Bang_gia!$A$2:$A$1209,0)),"")</f>
        <v/>
      </c>
      <c r="H753" s="123" t="str">
        <f t="shared" si="1"/>
        <v/>
      </c>
      <c r="I753" s="124" t="str">
        <f t="shared" si="2"/>
        <v/>
      </c>
      <c r="J753" s="124" t="str">
        <f t="shared" si="3"/>
        <v/>
      </c>
      <c r="K753" s="113"/>
      <c r="L753" s="113"/>
      <c r="M753" s="113"/>
      <c r="N753" s="113"/>
      <c r="O753" s="113"/>
      <c r="P753" s="113"/>
      <c r="Q753" s="113"/>
      <c r="R753" s="113"/>
      <c r="S753" s="113"/>
      <c r="T753" s="113"/>
      <c r="U753" s="113"/>
      <c r="V753" s="113"/>
      <c r="W753" s="113"/>
      <c r="X753" s="113"/>
      <c r="Y753" s="113"/>
      <c r="Z753" s="113"/>
    </row>
    <row r="754" ht="15.75" customHeight="1">
      <c r="A754" s="130"/>
      <c r="B754" s="129"/>
      <c r="C754" s="119"/>
      <c r="D754" s="120"/>
      <c r="E754" s="121"/>
      <c r="F754" s="122">
        <v>1.0</v>
      </c>
      <c r="G754" s="123" t="str">
        <f t="array" ref="G754">IFERROR(INDEX(Bang_gia!$E$2:$E$1209,MATCH(D754&amp;" | "&amp;E754,Bang_gia!$A$2:$A$1209,0)),"")</f>
        <v/>
      </c>
      <c r="H754" s="123" t="str">
        <f t="shared" si="1"/>
        <v/>
      </c>
      <c r="I754" s="124" t="str">
        <f t="shared" si="2"/>
        <v/>
      </c>
      <c r="J754" s="124" t="str">
        <f t="shared" si="3"/>
        <v/>
      </c>
      <c r="K754" s="113"/>
      <c r="L754" s="113"/>
      <c r="M754" s="113"/>
      <c r="N754" s="113"/>
      <c r="O754" s="113"/>
      <c r="P754" s="113"/>
      <c r="Q754" s="113"/>
      <c r="R754" s="113"/>
      <c r="S754" s="113"/>
      <c r="T754" s="113"/>
      <c r="U754" s="113"/>
      <c r="V754" s="113"/>
      <c r="W754" s="113"/>
      <c r="X754" s="113"/>
      <c r="Y754" s="113"/>
      <c r="Z754" s="113"/>
    </row>
    <row r="755" ht="15.75" customHeight="1">
      <c r="A755" s="130"/>
      <c r="B755" s="129"/>
      <c r="C755" s="119"/>
      <c r="D755" s="120"/>
      <c r="E755" s="121"/>
      <c r="F755" s="122">
        <v>1.0</v>
      </c>
      <c r="G755" s="123" t="str">
        <f t="array" ref="G755">IFERROR(INDEX(Bang_gia!$E$2:$E$1209,MATCH(D755&amp;" | "&amp;E755,Bang_gia!$A$2:$A$1209,0)),"")</f>
        <v/>
      </c>
      <c r="H755" s="123" t="str">
        <f t="shared" si="1"/>
        <v/>
      </c>
      <c r="I755" s="124" t="str">
        <f t="shared" si="2"/>
        <v/>
      </c>
      <c r="J755" s="124" t="str">
        <f t="shared" si="3"/>
        <v/>
      </c>
      <c r="K755" s="113"/>
      <c r="L755" s="113"/>
      <c r="M755" s="113"/>
      <c r="N755" s="113"/>
      <c r="O755" s="113"/>
      <c r="P755" s="113"/>
      <c r="Q755" s="113"/>
      <c r="R755" s="113"/>
      <c r="S755" s="113"/>
      <c r="T755" s="113"/>
      <c r="U755" s="113"/>
      <c r="V755" s="113"/>
      <c r="W755" s="113"/>
      <c r="X755" s="113"/>
      <c r="Y755" s="113"/>
      <c r="Z755" s="113"/>
    </row>
    <row r="756" ht="15.75" customHeight="1">
      <c r="A756" s="130"/>
      <c r="B756" s="129"/>
      <c r="C756" s="119"/>
      <c r="D756" s="120"/>
      <c r="E756" s="121"/>
      <c r="F756" s="122">
        <v>1.0</v>
      </c>
      <c r="G756" s="123" t="str">
        <f t="array" ref="G756">IFERROR(INDEX(Bang_gia!$E$2:$E$1209,MATCH(D756&amp;" | "&amp;E756,Bang_gia!$A$2:$A$1209,0)),"")</f>
        <v/>
      </c>
      <c r="H756" s="123" t="str">
        <f t="shared" si="1"/>
        <v/>
      </c>
      <c r="I756" s="124" t="str">
        <f t="shared" si="2"/>
        <v/>
      </c>
      <c r="J756" s="124" t="str">
        <f t="shared" si="3"/>
        <v/>
      </c>
      <c r="K756" s="113"/>
      <c r="L756" s="113"/>
      <c r="M756" s="113"/>
      <c r="N756" s="113"/>
      <c r="O756" s="113"/>
      <c r="P756" s="113"/>
      <c r="Q756" s="113"/>
      <c r="R756" s="113"/>
      <c r="S756" s="113"/>
      <c r="T756" s="113"/>
      <c r="U756" s="113"/>
      <c r="V756" s="113"/>
      <c r="W756" s="113"/>
      <c r="X756" s="113"/>
      <c r="Y756" s="113"/>
      <c r="Z756" s="113"/>
    </row>
    <row r="757" ht="15.75" customHeight="1">
      <c r="A757" s="130"/>
      <c r="B757" s="129"/>
      <c r="C757" s="119"/>
      <c r="D757" s="120"/>
      <c r="E757" s="121"/>
      <c r="F757" s="122">
        <v>1.0</v>
      </c>
      <c r="G757" s="123" t="str">
        <f t="array" ref="G757">IFERROR(INDEX(Bang_gia!$E$2:$E$1209,MATCH(D757&amp;" | "&amp;E757,Bang_gia!$A$2:$A$1209,0)),"")</f>
        <v/>
      </c>
      <c r="H757" s="123" t="str">
        <f t="shared" si="1"/>
        <v/>
      </c>
      <c r="I757" s="124" t="str">
        <f t="shared" si="2"/>
        <v/>
      </c>
      <c r="J757" s="124" t="str">
        <f t="shared" si="3"/>
        <v/>
      </c>
      <c r="K757" s="113"/>
      <c r="L757" s="113"/>
      <c r="M757" s="113"/>
      <c r="N757" s="113"/>
      <c r="O757" s="113"/>
      <c r="P757" s="113"/>
      <c r="Q757" s="113"/>
      <c r="R757" s="113"/>
      <c r="S757" s="113"/>
      <c r="T757" s="113"/>
      <c r="U757" s="113"/>
      <c r="V757" s="113"/>
      <c r="W757" s="113"/>
      <c r="X757" s="113"/>
      <c r="Y757" s="113"/>
      <c r="Z757" s="113"/>
    </row>
    <row r="758" ht="15.75" customHeight="1">
      <c r="A758" s="130"/>
      <c r="B758" s="129"/>
      <c r="C758" s="119"/>
      <c r="D758" s="120"/>
      <c r="E758" s="121"/>
      <c r="F758" s="122">
        <v>1.0</v>
      </c>
      <c r="G758" s="123" t="str">
        <f t="array" ref="G758">IFERROR(INDEX(Bang_gia!$E$2:$E$1209,MATCH(D758&amp;" | "&amp;E758,Bang_gia!$A$2:$A$1209,0)),"")</f>
        <v/>
      </c>
      <c r="H758" s="123" t="str">
        <f t="shared" si="1"/>
        <v/>
      </c>
      <c r="I758" s="124" t="str">
        <f t="shared" si="2"/>
        <v/>
      </c>
      <c r="J758" s="124" t="str">
        <f t="shared" si="3"/>
        <v/>
      </c>
      <c r="K758" s="113"/>
      <c r="L758" s="113"/>
      <c r="M758" s="113"/>
      <c r="N758" s="113"/>
      <c r="O758" s="113"/>
      <c r="P758" s="113"/>
      <c r="Q758" s="113"/>
      <c r="R758" s="113"/>
      <c r="S758" s="113"/>
      <c r="T758" s="113"/>
      <c r="U758" s="113"/>
      <c r="V758" s="113"/>
      <c r="W758" s="113"/>
      <c r="X758" s="113"/>
      <c r="Y758" s="113"/>
      <c r="Z758" s="113"/>
    </row>
    <row r="759" ht="15.75" customHeight="1">
      <c r="A759" s="130"/>
      <c r="B759" s="129"/>
      <c r="C759" s="119"/>
      <c r="D759" s="120"/>
      <c r="E759" s="121"/>
      <c r="F759" s="122">
        <v>1.0</v>
      </c>
      <c r="G759" s="123" t="str">
        <f t="array" ref="G759">IFERROR(INDEX(Bang_gia!$E$2:$E$1209,MATCH(D759&amp;" | "&amp;E759,Bang_gia!$A$2:$A$1209,0)),"")</f>
        <v/>
      </c>
      <c r="H759" s="123" t="str">
        <f t="shared" si="1"/>
        <v/>
      </c>
      <c r="I759" s="124" t="str">
        <f t="shared" si="2"/>
        <v/>
      </c>
      <c r="J759" s="124" t="str">
        <f t="shared" si="3"/>
        <v/>
      </c>
      <c r="K759" s="113"/>
      <c r="L759" s="113"/>
      <c r="M759" s="113"/>
      <c r="N759" s="113"/>
      <c r="O759" s="113"/>
      <c r="P759" s="113"/>
      <c r="Q759" s="113"/>
      <c r="R759" s="113"/>
      <c r="S759" s="113"/>
      <c r="T759" s="113"/>
      <c r="U759" s="113"/>
      <c r="V759" s="113"/>
      <c r="W759" s="113"/>
      <c r="X759" s="113"/>
      <c r="Y759" s="113"/>
      <c r="Z759" s="113"/>
    </row>
    <row r="760" ht="15.75" customHeight="1">
      <c r="A760" s="130"/>
      <c r="B760" s="129"/>
      <c r="C760" s="119"/>
      <c r="D760" s="120"/>
      <c r="E760" s="121"/>
      <c r="F760" s="122">
        <v>1.0</v>
      </c>
      <c r="G760" s="123" t="str">
        <f t="array" ref="G760">IFERROR(INDEX(Bang_gia!$E$2:$E$1209,MATCH(D760&amp;" | "&amp;E760,Bang_gia!$A$2:$A$1209,0)),"")</f>
        <v/>
      </c>
      <c r="H760" s="123" t="str">
        <f t="shared" si="1"/>
        <v/>
      </c>
      <c r="I760" s="124" t="str">
        <f t="shared" si="2"/>
        <v/>
      </c>
      <c r="J760" s="124" t="str">
        <f t="shared" si="3"/>
        <v/>
      </c>
      <c r="K760" s="113"/>
      <c r="L760" s="113"/>
      <c r="M760" s="113"/>
      <c r="N760" s="113"/>
      <c r="O760" s="113"/>
      <c r="P760" s="113"/>
      <c r="Q760" s="113"/>
      <c r="R760" s="113"/>
      <c r="S760" s="113"/>
      <c r="T760" s="113"/>
      <c r="U760" s="113"/>
      <c r="V760" s="113"/>
      <c r="W760" s="113"/>
      <c r="X760" s="113"/>
      <c r="Y760" s="113"/>
      <c r="Z760" s="113"/>
    </row>
    <row r="761" ht="15.75" customHeight="1">
      <c r="A761" s="130"/>
      <c r="B761" s="129"/>
      <c r="C761" s="119"/>
      <c r="D761" s="120"/>
      <c r="E761" s="121"/>
      <c r="F761" s="122">
        <v>1.0</v>
      </c>
      <c r="G761" s="123" t="str">
        <f t="array" ref="G761">IFERROR(INDEX(Bang_gia!$E$2:$E$1209,MATCH(D761&amp;" | "&amp;E761,Bang_gia!$A$2:$A$1209,0)),"")</f>
        <v/>
      </c>
      <c r="H761" s="123" t="str">
        <f t="shared" si="1"/>
        <v/>
      </c>
      <c r="I761" s="124" t="str">
        <f t="shared" si="2"/>
        <v/>
      </c>
      <c r="J761" s="124" t="str">
        <f t="shared" si="3"/>
        <v/>
      </c>
      <c r="K761" s="113"/>
      <c r="L761" s="113"/>
      <c r="M761" s="113"/>
      <c r="N761" s="113"/>
      <c r="O761" s="113"/>
      <c r="P761" s="113"/>
      <c r="Q761" s="113"/>
      <c r="R761" s="113"/>
      <c r="S761" s="113"/>
      <c r="T761" s="113"/>
      <c r="U761" s="113"/>
      <c r="V761" s="113"/>
      <c r="W761" s="113"/>
      <c r="X761" s="113"/>
      <c r="Y761" s="113"/>
      <c r="Z761" s="113"/>
    </row>
    <row r="762" ht="15.75" customHeight="1">
      <c r="A762" s="130"/>
      <c r="B762" s="129"/>
      <c r="C762" s="119"/>
      <c r="D762" s="120"/>
      <c r="E762" s="121"/>
      <c r="F762" s="122">
        <v>1.0</v>
      </c>
      <c r="G762" s="123" t="str">
        <f t="array" ref="G762">IFERROR(INDEX(Bang_gia!$E$2:$E$1209,MATCH(D762&amp;" | "&amp;E762,Bang_gia!$A$2:$A$1209,0)),"")</f>
        <v/>
      </c>
      <c r="H762" s="123" t="str">
        <f t="shared" si="1"/>
        <v/>
      </c>
      <c r="I762" s="124" t="str">
        <f t="shared" si="2"/>
        <v/>
      </c>
      <c r="J762" s="124" t="str">
        <f t="shared" si="3"/>
        <v/>
      </c>
      <c r="K762" s="113"/>
      <c r="L762" s="113"/>
      <c r="M762" s="113"/>
      <c r="N762" s="113"/>
      <c r="O762" s="113"/>
      <c r="P762" s="113"/>
      <c r="Q762" s="113"/>
      <c r="R762" s="113"/>
      <c r="S762" s="113"/>
      <c r="T762" s="113"/>
      <c r="U762" s="113"/>
      <c r="V762" s="113"/>
      <c r="W762" s="113"/>
      <c r="X762" s="113"/>
      <c r="Y762" s="113"/>
      <c r="Z762" s="113"/>
    </row>
    <row r="763" ht="15.75" customHeight="1">
      <c r="A763" s="130"/>
      <c r="B763" s="129"/>
      <c r="C763" s="119"/>
      <c r="D763" s="120"/>
      <c r="E763" s="121"/>
      <c r="F763" s="122">
        <v>1.0</v>
      </c>
      <c r="G763" s="123" t="str">
        <f t="array" ref="G763">IFERROR(INDEX(Bang_gia!$E$2:$E$1209,MATCH(D763&amp;" | "&amp;E763,Bang_gia!$A$2:$A$1209,0)),"")</f>
        <v/>
      </c>
      <c r="H763" s="123" t="str">
        <f t="shared" si="1"/>
        <v/>
      </c>
      <c r="I763" s="124" t="str">
        <f t="shared" si="2"/>
        <v/>
      </c>
      <c r="J763" s="124" t="str">
        <f t="shared" si="3"/>
        <v/>
      </c>
      <c r="K763" s="113"/>
      <c r="L763" s="113"/>
      <c r="M763" s="113"/>
      <c r="N763" s="113"/>
      <c r="O763" s="113"/>
      <c r="P763" s="113"/>
      <c r="Q763" s="113"/>
      <c r="R763" s="113"/>
      <c r="S763" s="113"/>
      <c r="T763" s="113"/>
      <c r="U763" s="113"/>
      <c r="V763" s="113"/>
      <c r="W763" s="113"/>
      <c r="X763" s="113"/>
      <c r="Y763" s="113"/>
      <c r="Z763" s="113"/>
    </row>
    <row r="764" ht="15.75" customHeight="1">
      <c r="A764" s="130"/>
      <c r="B764" s="129"/>
      <c r="C764" s="119"/>
      <c r="D764" s="120"/>
      <c r="E764" s="121"/>
      <c r="F764" s="122">
        <v>1.0</v>
      </c>
      <c r="G764" s="123" t="str">
        <f t="array" ref="G764">IFERROR(INDEX(Bang_gia!$E$2:$E$1209,MATCH(D764&amp;" | "&amp;E764,Bang_gia!$A$2:$A$1209,0)),"")</f>
        <v/>
      </c>
      <c r="H764" s="123" t="str">
        <f t="shared" si="1"/>
        <v/>
      </c>
      <c r="I764" s="124" t="str">
        <f t="shared" si="2"/>
        <v/>
      </c>
      <c r="J764" s="124" t="str">
        <f t="shared" si="3"/>
        <v/>
      </c>
      <c r="K764" s="113"/>
      <c r="L764" s="113"/>
      <c r="M764" s="113"/>
      <c r="N764" s="113"/>
      <c r="O764" s="113"/>
      <c r="P764" s="113"/>
      <c r="Q764" s="113"/>
      <c r="R764" s="113"/>
      <c r="S764" s="113"/>
      <c r="T764" s="113"/>
      <c r="U764" s="113"/>
      <c r="V764" s="113"/>
      <c r="W764" s="113"/>
      <c r="X764" s="113"/>
      <c r="Y764" s="113"/>
      <c r="Z764" s="113"/>
    </row>
    <row r="765" ht="15.75" customHeight="1">
      <c r="A765" s="130"/>
      <c r="B765" s="129"/>
      <c r="C765" s="119"/>
      <c r="D765" s="120"/>
      <c r="E765" s="121"/>
      <c r="F765" s="122">
        <v>1.0</v>
      </c>
      <c r="G765" s="123" t="str">
        <f t="array" ref="G765">IFERROR(INDEX(Bang_gia!$E$2:$E$1209,MATCH(D765&amp;" | "&amp;E765,Bang_gia!$A$2:$A$1209,0)),"")</f>
        <v/>
      </c>
      <c r="H765" s="123" t="str">
        <f t="shared" si="1"/>
        <v/>
      </c>
      <c r="I765" s="124" t="str">
        <f t="shared" si="2"/>
        <v/>
      </c>
      <c r="J765" s="124" t="str">
        <f t="shared" si="3"/>
        <v/>
      </c>
      <c r="K765" s="113"/>
      <c r="L765" s="113"/>
      <c r="M765" s="113"/>
      <c r="N765" s="113"/>
      <c r="O765" s="113"/>
      <c r="P765" s="113"/>
      <c r="Q765" s="113"/>
      <c r="R765" s="113"/>
      <c r="S765" s="113"/>
      <c r="T765" s="113"/>
      <c r="U765" s="113"/>
      <c r="V765" s="113"/>
      <c r="W765" s="113"/>
      <c r="X765" s="113"/>
      <c r="Y765" s="113"/>
      <c r="Z765" s="113"/>
    </row>
    <row r="766" ht="15.75" customHeight="1">
      <c r="A766" s="130"/>
      <c r="B766" s="129"/>
      <c r="C766" s="119"/>
      <c r="D766" s="120"/>
      <c r="E766" s="121"/>
      <c r="F766" s="122">
        <v>1.0</v>
      </c>
      <c r="G766" s="123" t="str">
        <f t="array" ref="G766">IFERROR(INDEX(Bang_gia!$E$2:$E$1209,MATCH(D766&amp;" | "&amp;E766,Bang_gia!$A$2:$A$1209,0)),"")</f>
        <v/>
      </c>
      <c r="H766" s="123" t="str">
        <f t="shared" si="1"/>
        <v/>
      </c>
      <c r="I766" s="124" t="str">
        <f t="shared" si="2"/>
        <v/>
      </c>
      <c r="J766" s="124" t="str">
        <f t="shared" si="3"/>
        <v/>
      </c>
      <c r="K766" s="113"/>
      <c r="L766" s="113"/>
      <c r="M766" s="113"/>
      <c r="N766" s="113"/>
      <c r="O766" s="113"/>
      <c r="P766" s="113"/>
      <c r="Q766" s="113"/>
      <c r="R766" s="113"/>
      <c r="S766" s="113"/>
      <c r="T766" s="113"/>
      <c r="U766" s="113"/>
      <c r="V766" s="113"/>
      <c r="W766" s="113"/>
      <c r="X766" s="113"/>
      <c r="Y766" s="113"/>
      <c r="Z766" s="113"/>
    </row>
    <row r="767" ht="15.75" customHeight="1">
      <c r="A767" s="130"/>
      <c r="B767" s="129"/>
      <c r="C767" s="119"/>
      <c r="D767" s="120"/>
      <c r="E767" s="121"/>
      <c r="F767" s="122">
        <v>1.0</v>
      </c>
      <c r="G767" s="123" t="str">
        <f t="array" ref="G767">IFERROR(INDEX(Bang_gia!$E$2:$E$1209,MATCH(D767&amp;" | "&amp;E767,Bang_gia!$A$2:$A$1209,0)),"")</f>
        <v/>
      </c>
      <c r="H767" s="123" t="str">
        <f t="shared" si="1"/>
        <v/>
      </c>
      <c r="I767" s="124" t="str">
        <f t="shared" si="2"/>
        <v/>
      </c>
      <c r="J767" s="124" t="str">
        <f t="shared" si="3"/>
        <v/>
      </c>
      <c r="K767" s="113"/>
      <c r="L767" s="113"/>
      <c r="M767" s="113"/>
      <c r="N767" s="113"/>
      <c r="O767" s="113"/>
      <c r="P767" s="113"/>
      <c r="Q767" s="113"/>
      <c r="R767" s="113"/>
      <c r="S767" s="113"/>
      <c r="T767" s="113"/>
      <c r="U767" s="113"/>
      <c r="V767" s="113"/>
      <c r="W767" s="113"/>
      <c r="X767" s="113"/>
      <c r="Y767" s="113"/>
      <c r="Z767" s="113"/>
    </row>
    <row r="768" ht="15.75" customHeight="1">
      <c r="A768" s="130"/>
      <c r="B768" s="129"/>
      <c r="C768" s="119"/>
      <c r="D768" s="120"/>
      <c r="E768" s="121"/>
      <c r="F768" s="122">
        <v>1.0</v>
      </c>
      <c r="G768" s="123" t="str">
        <f t="array" ref="G768">IFERROR(INDEX(Bang_gia!$E$2:$E$1209,MATCH(D768&amp;" | "&amp;E768,Bang_gia!$A$2:$A$1209,0)),"")</f>
        <v/>
      </c>
      <c r="H768" s="123" t="str">
        <f t="shared" si="1"/>
        <v/>
      </c>
      <c r="I768" s="124" t="str">
        <f t="shared" si="2"/>
        <v/>
      </c>
      <c r="J768" s="124" t="str">
        <f t="shared" si="3"/>
        <v/>
      </c>
      <c r="K768" s="113"/>
      <c r="L768" s="113"/>
      <c r="M768" s="113"/>
      <c r="N768" s="113"/>
      <c r="O768" s="113"/>
      <c r="P768" s="113"/>
      <c r="Q768" s="113"/>
      <c r="R768" s="113"/>
      <c r="S768" s="113"/>
      <c r="T768" s="113"/>
      <c r="U768" s="113"/>
      <c r="V768" s="113"/>
      <c r="W768" s="113"/>
      <c r="X768" s="113"/>
      <c r="Y768" s="113"/>
      <c r="Z768" s="113"/>
    </row>
    <row r="769" ht="15.75" customHeight="1">
      <c r="A769" s="130"/>
      <c r="B769" s="129"/>
      <c r="C769" s="119"/>
      <c r="D769" s="120"/>
      <c r="E769" s="121"/>
      <c r="F769" s="122">
        <v>1.0</v>
      </c>
      <c r="G769" s="123" t="str">
        <f t="array" ref="G769">IFERROR(INDEX(Bang_gia!$E$2:$E$1209,MATCH(D769&amp;" | "&amp;E769,Bang_gia!$A$2:$A$1209,0)),"")</f>
        <v/>
      </c>
      <c r="H769" s="123" t="str">
        <f t="shared" si="1"/>
        <v/>
      </c>
      <c r="I769" s="124" t="str">
        <f t="shared" si="2"/>
        <v/>
      </c>
      <c r="J769" s="124" t="str">
        <f t="shared" si="3"/>
        <v/>
      </c>
      <c r="K769" s="113"/>
      <c r="L769" s="113"/>
      <c r="M769" s="113"/>
      <c r="N769" s="113"/>
      <c r="O769" s="113"/>
      <c r="P769" s="113"/>
      <c r="Q769" s="113"/>
      <c r="R769" s="113"/>
      <c r="S769" s="113"/>
      <c r="T769" s="113"/>
      <c r="U769" s="113"/>
      <c r="V769" s="113"/>
      <c r="W769" s="113"/>
      <c r="X769" s="113"/>
      <c r="Y769" s="113"/>
      <c r="Z769" s="113"/>
    </row>
    <row r="770" ht="15.75" customHeight="1">
      <c r="A770" s="130"/>
      <c r="B770" s="129"/>
      <c r="C770" s="119"/>
      <c r="D770" s="120"/>
      <c r="E770" s="121"/>
      <c r="F770" s="122">
        <v>1.0</v>
      </c>
      <c r="G770" s="123" t="str">
        <f t="array" ref="G770">IFERROR(INDEX(Bang_gia!$E$2:$E$1209,MATCH(D770&amp;" | "&amp;E770,Bang_gia!$A$2:$A$1209,0)),"")</f>
        <v/>
      </c>
      <c r="H770" s="123" t="str">
        <f t="shared" si="1"/>
        <v/>
      </c>
      <c r="I770" s="124" t="str">
        <f t="shared" si="2"/>
        <v/>
      </c>
      <c r="J770" s="124" t="str">
        <f t="shared" si="3"/>
        <v/>
      </c>
      <c r="K770" s="113"/>
      <c r="L770" s="113"/>
      <c r="M770" s="113"/>
      <c r="N770" s="113"/>
      <c r="O770" s="113"/>
      <c r="P770" s="113"/>
      <c r="Q770" s="113"/>
      <c r="R770" s="113"/>
      <c r="S770" s="113"/>
      <c r="T770" s="113"/>
      <c r="U770" s="113"/>
      <c r="V770" s="113"/>
      <c r="W770" s="113"/>
      <c r="X770" s="113"/>
      <c r="Y770" s="113"/>
      <c r="Z770" s="113"/>
    </row>
    <row r="771" ht="15.75" customHeight="1">
      <c r="A771" s="130"/>
      <c r="B771" s="129"/>
      <c r="C771" s="119"/>
      <c r="D771" s="120"/>
      <c r="E771" s="121"/>
      <c r="F771" s="122">
        <v>1.0</v>
      </c>
      <c r="G771" s="123" t="str">
        <f t="array" ref="G771">IFERROR(INDEX(Bang_gia!$E$2:$E$1209,MATCH(D771&amp;" | "&amp;E771,Bang_gia!$A$2:$A$1209,0)),"")</f>
        <v/>
      </c>
      <c r="H771" s="123" t="str">
        <f t="shared" si="1"/>
        <v/>
      </c>
      <c r="I771" s="124" t="str">
        <f t="shared" si="2"/>
        <v/>
      </c>
      <c r="J771" s="124" t="str">
        <f t="shared" si="3"/>
        <v/>
      </c>
      <c r="K771" s="113"/>
      <c r="L771" s="113"/>
      <c r="M771" s="113"/>
      <c r="N771" s="113"/>
      <c r="O771" s="113"/>
      <c r="P771" s="113"/>
      <c r="Q771" s="113"/>
      <c r="R771" s="113"/>
      <c r="S771" s="113"/>
      <c r="T771" s="113"/>
      <c r="U771" s="113"/>
      <c r="V771" s="113"/>
      <c r="W771" s="113"/>
      <c r="X771" s="113"/>
      <c r="Y771" s="113"/>
      <c r="Z771" s="113"/>
    </row>
    <row r="772" ht="15.75" customHeight="1">
      <c r="A772" s="130"/>
      <c r="B772" s="129"/>
      <c r="C772" s="119"/>
      <c r="D772" s="120"/>
      <c r="E772" s="121"/>
      <c r="F772" s="122">
        <v>1.0</v>
      </c>
      <c r="G772" s="123" t="str">
        <f t="array" ref="G772">IFERROR(INDEX(Bang_gia!$E$2:$E$1209,MATCH(D772&amp;" | "&amp;E772,Bang_gia!$A$2:$A$1209,0)),"")</f>
        <v/>
      </c>
      <c r="H772" s="123" t="str">
        <f t="shared" si="1"/>
        <v/>
      </c>
      <c r="I772" s="124" t="str">
        <f t="shared" si="2"/>
        <v/>
      </c>
      <c r="J772" s="124" t="str">
        <f t="shared" si="3"/>
        <v/>
      </c>
      <c r="K772" s="113"/>
      <c r="L772" s="113"/>
      <c r="M772" s="113"/>
      <c r="N772" s="113"/>
      <c r="O772" s="113"/>
      <c r="P772" s="113"/>
      <c r="Q772" s="113"/>
      <c r="R772" s="113"/>
      <c r="S772" s="113"/>
      <c r="T772" s="113"/>
      <c r="U772" s="113"/>
      <c r="V772" s="113"/>
      <c r="W772" s="113"/>
      <c r="X772" s="113"/>
      <c r="Y772" s="113"/>
      <c r="Z772" s="113"/>
    </row>
    <row r="773" ht="15.75" customHeight="1">
      <c r="A773" s="130"/>
      <c r="B773" s="129"/>
      <c r="C773" s="119"/>
      <c r="D773" s="120"/>
      <c r="E773" s="121"/>
      <c r="F773" s="122">
        <v>1.0</v>
      </c>
      <c r="G773" s="123" t="str">
        <f t="array" ref="G773">IFERROR(INDEX(Bang_gia!$E$2:$E$1209,MATCH(D773&amp;" | "&amp;E773,Bang_gia!$A$2:$A$1209,0)),"")</f>
        <v/>
      </c>
      <c r="H773" s="123" t="str">
        <f t="shared" si="1"/>
        <v/>
      </c>
      <c r="I773" s="124" t="str">
        <f t="shared" si="2"/>
        <v/>
      </c>
      <c r="J773" s="124" t="str">
        <f t="shared" si="3"/>
        <v/>
      </c>
      <c r="K773" s="113"/>
      <c r="L773" s="113"/>
      <c r="M773" s="113"/>
      <c r="N773" s="113"/>
      <c r="O773" s="113"/>
      <c r="P773" s="113"/>
      <c r="Q773" s="113"/>
      <c r="R773" s="113"/>
      <c r="S773" s="113"/>
      <c r="T773" s="113"/>
      <c r="U773" s="113"/>
      <c r="V773" s="113"/>
      <c r="W773" s="113"/>
      <c r="X773" s="113"/>
      <c r="Y773" s="113"/>
      <c r="Z773" s="113"/>
    </row>
    <row r="774" ht="15.75" customHeight="1">
      <c r="A774" s="130"/>
      <c r="B774" s="129"/>
      <c r="C774" s="119"/>
      <c r="D774" s="120"/>
      <c r="E774" s="121"/>
      <c r="F774" s="122">
        <v>1.0</v>
      </c>
      <c r="G774" s="123" t="str">
        <f t="array" ref="G774">IFERROR(INDEX(Bang_gia!$E$2:$E$1209,MATCH(D774&amp;" | "&amp;E774,Bang_gia!$A$2:$A$1209,0)),"")</f>
        <v/>
      </c>
      <c r="H774" s="123" t="str">
        <f t="shared" si="1"/>
        <v/>
      </c>
      <c r="I774" s="124" t="str">
        <f t="shared" si="2"/>
        <v/>
      </c>
      <c r="J774" s="124" t="str">
        <f t="shared" si="3"/>
        <v/>
      </c>
      <c r="K774" s="113"/>
      <c r="L774" s="113"/>
      <c r="M774" s="113"/>
      <c r="N774" s="113"/>
      <c r="O774" s="113"/>
      <c r="P774" s="113"/>
      <c r="Q774" s="113"/>
      <c r="R774" s="113"/>
      <c r="S774" s="113"/>
      <c r="T774" s="113"/>
      <c r="U774" s="113"/>
      <c r="V774" s="113"/>
      <c r="W774" s="113"/>
      <c r="X774" s="113"/>
      <c r="Y774" s="113"/>
      <c r="Z774" s="113"/>
    </row>
    <row r="775" ht="15.75" customHeight="1">
      <c r="A775" s="130"/>
      <c r="B775" s="129"/>
      <c r="C775" s="119"/>
      <c r="D775" s="120"/>
      <c r="E775" s="121"/>
      <c r="F775" s="122">
        <v>1.0</v>
      </c>
      <c r="G775" s="123" t="str">
        <f t="array" ref="G775">IFERROR(INDEX(Bang_gia!$E$2:$E$1209,MATCH(D775&amp;" | "&amp;E775,Bang_gia!$A$2:$A$1209,0)),"")</f>
        <v/>
      </c>
      <c r="H775" s="123" t="str">
        <f t="shared" si="1"/>
        <v/>
      </c>
      <c r="I775" s="124" t="str">
        <f t="shared" si="2"/>
        <v/>
      </c>
      <c r="J775" s="124" t="str">
        <f t="shared" si="3"/>
        <v/>
      </c>
      <c r="K775" s="113"/>
      <c r="L775" s="113"/>
      <c r="M775" s="113"/>
      <c r="N775" s="113"/>
      <c r="O775" s="113"/>
      <c r="P775" s="113"/>
      <c r="Q775" s="113"/>
      <c r="R775" s="113"/>
      <c r="S775" s="113"/>
      <c r="T775" s="113"/>
      <c r="U775" s="113"/>
      <c r="V775" s="113"/>
      <c r="W775" s="113"/>
      <c r="X775" s="113"/>
      <c r="Y775" s="113"/>
      <c r="Z775" s="113"/>
    </row>
    <row r="776" ht="15.75" customHeight="1">
      <c r="A776" s="130"/>
      <c r="B776" s="129"/>
      <c r="C776" s="119"/>
      <c r="D776" s="120"/>
      <c r="E776" s="121"/>
      <c r="F776" s="122">
        <v>1.0</v>
      </c>
      <c r="G776" s="123" t="str">
        <f t="array" ref="G776">IFERROR(INDEX(Bang_gia!$E$2:$E$1209,MATCH(D776&amp;" | "&amp;E776,Bang_gia!$A$2:$A$1209,0)),"")</f>
        <v/>
      </c>
      <c r="H776" s="123" t="str">
        <f t="shared" si="1"/>
        <v/>
      </c>
      <c r="I776" s="124" t="str">
        <f t="shared" si="2"/>
        <v/>
      </c>
      <c r="J776" s="124" t="str">
        <f t="shared" si="3"/>
        <v/>
      </c>
      <c r="K776" s="113"/>
      <c r="L776" s="113"/>
      <c r="M776" s="113"/>
      <c r="N776" s="113"/>
      <c r="O776" s="113"/>
      <c r="P776" s="113"/>
      <c r="Q776" s="113"/>
      <c r="R776" s="113"/>
      <c r="S776" s="113"/>
      <c r="T776" s="113"/>
      <c r="U776" s="113"/>
      <c r="V776" s="113"/>
      <c r="W776" s="113"/>
      <c r="X776" s="113"/>
      <c r="Y776" s="113"/>
      <c r="Z776" s="113"/>
    </row>
    <row r="777" ht="15.75" customHeight="1">
      <c r="A777" s="130"/>
      <c r="B777" s="129"/>
      <c r="C777" s="119"/>
      <c r="D777" s="120"/>
      <c r="E777" s="121"/>
      <c r="F777" s="122">
        <v>1.0</v>
      </c>
      <c r="G777" s="123" t="str">
        <f t="array" ref="G777">IFERROR(INDEX(Bang_gia!$E$2:$E$1209,MATCH(D777&amp;" | "&amp;E777,Bang_gia!$A$2:$A$1209,0)),"")</f>
        <v/>
      </c>
      <c r="H777" s="123" t="str">
        <f t="shared" si="1"/>
        <v/>
      </c>
      <c r="I777" s="124" t="str">
        <f t="shared" si="2"/>
        <v/>
      </c>
      <c r="J777" s="124" t="str">
        <f t="shared" si="3"/>
        <v/>
      </c>
      <c r="K777" s="113"/>
      <c r="L777" s="113"/>
      <c r="M777" s="113"/>
      <c r="N777" s="113"/>
      <c r="O777" s="113"/>
      <c r="P777" s="113"/>
      <c r="Q777" s="113"/>
      <c r="R777" s="113"/>
      <c r="S777" s="113"/>
      <c r="T777" s="113"/>
      <c r="U777" s="113"/>
      <c r="V777" s="113"/>
      <c r="W777" s="113"/>
      <c r="X777" s="113"/>
      <c r="Y777" s="113"/>
      <c r="Z777" s="113"/>
    </row>
    <row r="778" ht="15.75" customHeight="1">
      <c r="A778" s="130"/>
      <c r="B778" s="129"/>
      <c r="C778" s="119"/>
      <c r="D778" s="120"/>
      <c r="E778" s="121"/>
      <c r="F778" s="122">
        <v>1.0</v>
      </c>
      <c r="G778" s="123" t="str">
        <f t="array" ref="G778">IFERROR(INDEX(Bang_gia!$E$2:$E$1209,MATCH(D778&amp;" | "&amp;E778,Bang_gia!$A$2:$A$1209,0)),"")</f>
        <v/>
      </c>
      <c r="H778" s="123" t="str">
        <f t="shared" si="1"/>
        <v/>
      </c>
      <c r="I778" s="124" t="str">
        <f t="shared" si="2"/>
        <v/>
      </c>
      <c r="J778" s="124" t="str">
        <f t="shared" si="3"/>
        <v/>
      </c>
      <c r="K778" s="113"/>
      <c r="L778" s="113"/>
      <c r="M778" s="113"/>
      <c r="N778" s="113"/>
      <c r="O778" s="113"/>
      <c r="P778" s="113"/>
      <c r="Q778" s="113"/>
      <c r="R778" s="113"/>
      <c r="S778" s="113"/>
      <c r="T778" s="113"/>
      <c r="U778" s="113"/>
      <c r="V778" s="113"/>
      <c r="W778" s="113"/>
      <c r="X778" s="113"/>
      <c r="Y778" s="113"/>
      <c r="Z778" s="113"/>
    </row>
    <row r="779" ht="15.75" customHeight="1">
      <c r="A779" s="130"/>
      <c r="B779" s="129"/>
      <c r="C779" s="119"/>
      <c r="D779" s="120"/>
      <c r="E779" s="121"/>
      <c r="F779" s="122">
        <v>1.0</v>
      </c>
      <c r="G779" s="123" t="str">
        <f t="array" ref="G779">IFERROR(INDEX(Bang_gia!$E$2:$E$1209,MATCH(D779&amp;" | "&amp;E779,Bang_gia!$A$2:$A$1209,0)),"")</f>
        <v/>
      </c>
      <c r="H779" s="123" t="str">
        <f t="shared" si="1"/>
        <v/>
      </c>
      <c r="I779" s="124" t="str">
        <f t="shared" si="2"/>
        <v/>
      </c>
      <c r="J779" s="124" t="str">
        <f t="shared" si="3"/>
        <v/>
      </c>
      <c r="K779" s="113"/>
      <c r="L779" s="113"/>
      <c r="M779" s="113"/>
      <c r="N779" s="113"/>
      <c r="O779" s="113"/>
      <c r="P779" s="113"/>
      <c r="Q779" s="113"/>
      <c r="R779" s="113"/>
      <c r="S779" s="113"/>
      <c r="T779" s="113"/>
      <c r="U779" s="113"/>
      <c r="V779" s="113"/>
      <c r="W779" s="113"/>
      <c r="X779" s="113"/>
      <c r="Y779" s="113"/>
      <c r="Z779" s="113"/>
    </row>
    <row r="780" ht="15.75" customHeight="1">
      <c r="A780" s="130"/>
      <c r="B780" s="129"/>
      <c r="C780" s="119"/>
      <c r="D780" s="120"/>
      <c r="E780" s="121"/>
      <c r="F780" s="122">
        <v>1.0</v>
      </c>
      <c r="G780" s="123" t="str">
        <f t="array" ref="G780">IFERROR(INDEX(Bang_gia!$E$2:$E$1209,MATCH(D780&amp;" | "&amp;E780,Bang_gia!$A$2:$A$1209,0)),"")</f>
        <v/>
      </c>
      <c r="H780" s="123" t="str">
        <f t="shared" si="1"/>
        <v/>
      </c>
      <c r="I780" s="124" t="str">
        <f t="shared" si="2"/>
        <v/>
      </c>
      <c r="J780" s="124" t="str">
        <f t="shared" si="3"/>
        <v/>
      </c>
      <c r="K780" s="113"/>
      <c r="L780" s="113"/>
      <c r="M780" s="113"/>
      <c r="N780" s="113"/>
      <c r="O780" s="113"/>
      <c r="P780" s="113"/>
      <c r="Q780" s="113"/>
      <c r="R780" s="113"/>
      <c r="S780" s="113"/>
      <c r="T780" s="113"/>
      <c r="U780" s="113"/>
      <c r="V780" s="113"/>
      <c r="W780" s="113"/>
      <c r="X780" s="113"/>
      <c r="Y780" s="113"/>
      <c r="Z780" s="113"/>
    </row>
    <row r="781" ht="15.75" customHeight="1">
      <c r="A781" s="130"/>
      <c r="B781" s="129"/>
      <c r="C781" s="119"/>
      <c r="D781" s="120"/>
      <c r="E781" s="121"/>
      <c r="F781" s="122">
        <v>1.0</v>
      </c>
      <c r="G781" s="123" t="str">
        <f t="array" ref="G781">IFERROR(INDEX(Bang_gia!$E$2:$E$1209,MATCH(D781&amp;" | "&amp;E781,Bang_gia!$A$2:$A$1209,0)),"")</f>
        <v/>
      </c>
      <c r="H781" s="123" t="str">
        <f t="shared" si="1"/>
        <v/>
      </c>
      <c r="I781" s="124" t="str">
        <f t="shared" si="2"/>
        <v/>
      </c>
      <c r="J781" s="124" t="str">
        <f t="shared" si="3"/>
        <v/>
      </c>
      <c r="K781" s="113"/>
      <c r="L781" s="113"/>
      <c r="M781" s="113"/>
      <c r="N781" s="113"/>
      <c r="O781" s="113"/>
      <c r="P781" s="113"/>
      <c r="Q781" s="113"/>
      <c r="R781" s="113"/>
      <c r="S781" s="113"/>
      <c r="T781" s="113"/>
      <c r="U781" s="113"/>
      <c r="V781" s="113"/>
      <c r="W781" s="113"/>
      <c r="X781" s="113"/>
      <c r="Y781" s="113"/>
      <c r="Z781" s="113"/>
    </row>
    <row r="782" ht="15.75" customHeight="1">
      <c r="A782" s="130"/>
      <c r="B782" s="129"/>
      <c r="C782" s="119"/>
      <c r="D782" s="120"/>
      <c r="E782" s="121"/>
      <c r="F782" s="122">
        <v>1.0</v>
      </c>
      <c r="G782" s="123" t="str">
        <f t="array" ref="G782">IFERROR(INDEX(Bang_gia!$E$2:$E$1209,MATCH(D782&amp;" | "&amp;E782,Bang_gia!$A$2:$A$1209,0)),"")</f>
        <v/>
      </c>
      <c r="H782" s="123" t="str">
        <f t="shared" si="1"/>
        <v/>
      </c>
      <c r="I782" s="124" t="str">
        <f t="shared" si="2"/>
        <v/>
      </c>
      <c r="J782" s="124" t="str">
        <f t="shared" si="3"/>
        <v/>
      </c>
      <c r="K782" s="113"/>
      <c r="L782" s="113"/>
      <c r="M782" s="113"/>
      <c r="N782" s="113"/>
      <c r="O782" s="113"/>
      <c r="P782" s="113"/>
      <c r="Q782" s="113"/>
      <c r="R782" s="113"/>
      <c r="S782" s="113"/>
      <c r="T782" s="113"/>
      <c r="U782" s="113"/>
      <c r="V782" s="113"/>
      <c r="W782" s="113"/>
      <c r="X782" s="113"/>
      <c r="Y782" s="113"/>
      <c r="Z782" s="113"/>
    </row>
    <row r="783" ht="15.75" customHeight="1">
      <c r="A783" s="130"/>
      <c r="B783" s="129"/>
      <c r="C783" s="119"/>
      <c r="D783" s="120"/>
      <c r="E783" s="121"/>
      <c r="F783" s="122">
        <v>1.0</v>
      </c>
      <c r="G783" s="123" t="str">
        <f t="array" ref="G783">IFERROR(INDEX(Bang_gia!$E$2:$E$1209,MATCH(D783&amp;" | "&amp;E783,Bang_gia!$A$2:$A$1209,0)),"")</f>
        <v/>
      </c>
      <c r="H783" s="123" t="str">
        <f t="shared" si="1"/>
        <v/>
      </c>
      <c r="I783" s="124" t="str">
        <f t="shared" si="2"/>
        <v/>
      </c>
      <c r="J783" s="124" t="str">
        <f t="shared" si="3"/>
        <v/>
      </c>
      <c r="K783" s="113"/>
      <c r="L783" s="113"/>
      <c r="M783" s="113"/>
      <c r="N783" s="113"/>
      <c r="O783" s="113"/>
      <c r="P783" s="113"/>
      <c r="Q783" s="113"/>
      <c r="R783" s="113"/>
      <c r="S783" s="113"/>
      <c r="T783" s="113"/>
      <c r="U783" s="113"/>
      <c r="V783" s="113"/>
      <c r="W783" s="113"/>
      <c r="X783" s="113"/>
      <c r="Y783" s="113"/>
      <c r="Z783" s="113"/>
    </row>
    <row r="784" ht="15.75" customHeight="1">
      <c r="A784" s="130"/>
      <c r="B784" s="129"/>
      <c r="C784" s="119"/>
      <c r="D784" s="120"/>
      <c r="E784" s="121"/>
      <c r="F784" s="122">
        <v>1.0</v>
      </c>
      <c r="G784" s="123" t="str">
        <f t="array" ref="G784">IFERROR(INDEX(Bang_gia!$E$2:$E$1209,MATCH(D784&amp;" | "&amp;E784,Bang_gia!$A$2:$A$1209,0)),"")</f>
        <v/>
      </c>
      <c r="H784" s="123" t="str">
        <f t="shared" si="1"/>
        <v/>
      </c>
      <c r="I784" s="124" t="str">
        <f t="shared" si="2"/>
        <v/>
      </c>
      <c r="J784" s="124" t="str">
        <f t="shared" si="3"/>
        <v/>
      </c>
      <c r="K784" s="113"/>
      <c r="L784" s="113"/>
      <c r="M784" s="113"/>
      <c r="N784" s="113"/>
      <c r="O784" s="113"/>
      <c r="P784" s="113"/>
      <c r="Q784" s="113"/>
      <c r="R784" s="113"/>
      <c r="S784" s="113"/>
      <c r="T784" s="113"/>
      <c r="U784" s="113"/>
      <c r="V784" s="113"/>
      <c r="W784" s="113"/>
      <c r="X784" s="113"/>
      <c r="Y784" s="113"/>
      <c r="Z784" s="113"/>
    </row>
    <row r="785" ht="15.75" customHeight="1">
      <c r="A785" s="130"/>
      <c r="B785" s="129"/>
      <c r="C785" s="119"/>
      <c r="D785" s="120"/>
      <c r="E785" s="121"/>
      <c r="F785" s="122">
        <v>1.0</v>
      </c>
      <c r="G785" s="123" t="str">
        <f t="array" ref="G785">IFERROR(INDEX(Bang_gia!$E$2:$E$1209,MATCH(D785&amp;" | "&amp;E785,Bang_gia!$A$2:$A$1209,0)),"")</f>
        <v/>
      </c>
      <c r="H785" s="123" t="str">
        <f t="shared" si="1"/>
        <v/>
      </c>
      <c r="I785" s="124" t="str">
        <f t="shared" si="2"/>
        <v/>
      </c>
      <c r="J785" s="124" t="str">
        <f t="shared" si="3"/>
        <v/>
      </c>
      <c r="K785" s="113"/>
      <c r="L785" s="113"/>
      <c r="M785" s="113"/>
      <c r="N785" s="113"/>
      <c r="O785" s="113"/>
      <c r="P785" s="113"/>
      <c r="Q785" s="113"/>
      <c r="R785" s="113"/>
      <c r="S785" s="113"/>
      <c r="T785" s="113"/>
      <c r="U785" s="113"/>
      <c r="V785" s="113"/>
      <c r="W785" s="113"/>
      <c r="X785" s="113"/>
      <c r="Y785" s="113"/>
      <c r="Z785" s="113"/>
    </row>
    <row r="786" ht="15.75" customHeight="1">
      <c r="A786" s="130"/>
      <c r="B786" s="129"/>
      <c r="C786" s="119"/>
      <c r="D786" s="120"/>
      <c r="E786" s="121"/>
      <c r="F786" s="122">
        <v>1.0</v>
      </c>
      <c r="G786" s="123" t="str">
        <f t="array" ref="G786">IFERROR(INDEX(Bang_gia!$E$2:$E$1209,MATCH(D786&amp;" | "&amp;E786,Bang_gia!$A$2:$A$1209,0)),"")</f>
        <v/>
      </c>
      <c r="H786" s="123" t="str">
        <f t="shared" si="1"/>
        <v/>
      </c>
      <c r="I786" s="124" t="str">
        <f t="shared" si="2"/>
        <v/>
      </c>
      <c r="J786" s="124" t="str">
        <f t="shared" si="3"/>
        <v/>
      </c>
      <c r="K786" s="113"/>
      <c r="L786" s="113"/>
      <c r="M786" s="113"/>
      <c r="N786" s="113"/>
      <c r="O786" s="113"/>
      <c r="P786" s="113"/>
      <c r="Q786" s="113"/>
      <c r="R786" s="113"/>
      <c r="S786" s="113"/>
      <c r="T786" s="113"/>
      <c r="U786" s="113"/>
      <c r="V786" s="113"/>
      <c r="W786" s="113"/>
      <c r="X786" s="113"/>
      <c r="Y786" s="113"/>
      <c r="Z786" s="113"/>
    </row>
    <row r="787" ht="15.75" customHeight="1">
      <c r="A787" s="130"/>
      <c r="B787" s="129"/>
      <c r="C787" s="119"/>
      <c r="D787" s="120"/>
      <c r="E787" s="121"/>
      <c r="F787" s="122">
        <v>1.0</v>
      </c>
      <c r="G787" s="123" t="str">
        <f t="array" ref="G787">IFERROR(INDEX(Bang_gia!$E$2:$E$1209,MATCH(D787&amp;" | "&amp;E787,Bang_gia!$A$2:$A$1209,0)),"")</f>
        <v/>
      </c>
      <c r="H787" s="123" t="str">
        <f t="shared" si="1"/>
        <v/>
      </c>
      <c r="I787" s="124" t="str">
        <f t="shared" si="2"/>
        <v/>
      </c>
      <c r="J787" s="124" t="str">
        <f t="shared" si="3"/>
        <v/>
      </c>
      <c r="K787" s="113"/>
      <c r="L787" s="113"/>
      <c r="M787" s="113"/>
      <c r="N787" s="113"/>
      <c r="O787" s="113"/>
      <c r="P787" s="113"/>
      <c r="Q787" s="113"/>
      <c r="R787" s="113"/>
      <c r="S787" s="113"/>
      <c r="T787" s="113"/>
      <c r="U787" s="113"/>
      <c r="V787" s="113"/>
      <c r="W787" s="113"/>
      <c r="X787" s="113"/>
      <c r="Y787" s="113"/>
      <c r="Z787" s="113"/>
    </row>
    <row r="788" ht="15.75" customHeight="1">
      <c r="A788" s="130"/>
      <c r="B788" s="129"/>
      <c r="C788" s="119"/>
      <c r="D788" s="120"/>
      <c r="E788" s="121"/>
      <c r="F788" s="122">
        <v>1.0</v>
      </c>
      <c r="G788" s="123" t="str">
        <f t="array" ref="G788">IFERROR(INDEX(Bang_gia!$E$2:$E$1209,MATCH(D788&amp;" | "&amp;E788,Bang_gia!$A$2:$A$1209,0)),"")</f>
        <v/>
      </c>
      <c r="H788" s="123" t="str">
        <f t="shared" si="1"/>
        <v/>
      </c>
      <c r="I788" s="124" t="str">
        <f t="shared" si="2"/>
        <v/>
      </c>
      <c r="J788" s="124" t="str">
        <f t="shared" si="3"/>
        <v/>
      </c>
      <c r="K788" s="113"/>
      <c r="L788" s="113"/>
      <c r="M788" s="113"/>
      <c r="N788" s="113"/>
      <c r="O788" s="113"/>
      <c r="P788" s="113"/>
      <c r="Q788" s="113"/>
      <c r="R788" s="113"/>
      <c r="S788" s="113"/>
      <c r="T788" s="113"/>
      <c r="U788" s="113"/>
      <c r="V788" s="113"/>
      <c r="W788" s="113"/>
      <c r="X788" s="113"/>
      <c r="Y788" s="113"/>
      <c r="Z788" s="113"/>
    </row>
    <row r="789" ht="15.75" customHeight="1">
      <c r="A789" s="130"/>
      <c r="B789" s="129"/>
      <c r="C789" s="119"/>
      <c r="D789" s="120"/>
      <c r="E789" s="121"/>
      <c r="F789" s="122">
        <v>1.0</v>
      </c>
      <c r="G789" s="123" t="str">
        <f t="array" ref="G789">IFERROR(INDEX(Bang_gia!$E$2:$E$1209,MATCH(D789&amp;" | "&amp;E789,Bang_gia!$A$2:$A$1209,0)),"")</f>
        <v/>
      </c>
      <c r="H789" s="123" t="str">
        <f t="shared" si="1"/>
        <v/>
      </c>
      <c r="I789" s="124" t="str">
        <f t="shared" si="2"/>
        <v/>
      </c>
      <c r="J789" s="124" t="str">
        <f t="shared" si="3"/>
        <v/>
      </c>
      <c r="K789" s="113"/>
      <c r="L789" s="113"/>
      <c r="M789" s="113"/>
      <c r="N789" s="113"/>
      <c r="O789" s="113"/>
      <c r="P789" s="113"/>
      <c r="Q789" s="113"/>
      <c r="R789" s="113"/>
      <c r="S789" s="113"/>
      <c r="T789" s="113"/>
      <c r="U789" s="113"/>
      <c r="V789" s="113"/>
      <c r="W789" s="113"/>
      <c r="X789" s="113"/>
      <c r="Y789" s="113"/>
      <c r="Z789" s="113"/>
    </row>
    <row r="790" ht="15.75" customHeight="1">
      <c r="A790" s="130"/>
      <c r="B790" s="129"/>
      <c r="C790" s="119"/>
      <c r="D790" s="120"/>
      <c r="E790" s="121"/>
      <c r="F790" s="122">
        <v>1.0</v>
      </c>
      <c r="G790" s="123" t="str">
        <f t="array" ref="G790">IFERROR(INDEX(Bang_gia!$E$2:$E$1209,MATCH(D790&amp;" | "&amp;E790,Bang_gia!$A$2:$A$1209,0)),"")</f>
        <v/>
      </c>
      <c r="H790" s="123" t="str">
        <f t="shared" si="1"/>
        <v/>
      </c>
      <c r="I790" s="124" t="str">
        <f t="shared" si="2"/>
        <v/>
      </c>
      <c r="J790" s="124" t="str">
        <f t="shared" si="3"/>
        <v/>
      </c>
      <c r="K790" s="113"/>
      <c r="L790" s="113"/>
      <c r="M790" s="113"/>
      <c r="N790" s="113"/>
      <c r="O790" s="113"/>
      <c r="P790" s="113"/>
      <c r="Q790" s="113"/>
      <c r="R790" s="113"/>
      <c r="S790" s="113"/>
      <c r="T790" s="113"/>
      <c r="U790" s="113"/>
      <c r="V790" s="113"/>
      <c r="W790" s="113"/>
      <c r="X790" s="113"/>
      <c r="Y790" s="113"/>
      <c r="Z790" s="113"/>
    </row>
    <row r="791" ht="15.75" customHeight="1">
      <c r="A791" s="130"/>
      <c r="B791" s="129"/>
      <c r="C791" s="119"/>
      <c r="D791" s="120"/>
      <c r="E791" s="121"/>
      <c r="F791" s="122">
        <v>1.0</v>
      </c>
      <c r="G791" s="123" t="str">
        <f t="array" ref="G791">IFERROR(INDEX(Bang_gia!$E$2:$E$1209,MATCH(D791&amp;" | "&amp;E791,Bang_gia!$A$2:$A$1209,0)),"")</f>
        <v/>
      </c>
      <c r="H791" s="123" t="str">
        <f t="shared" si="1"/>
        <v/>
      </c>
      <c r="I791" s="124" t="str">
        <f t="shared" si="2"/>
        <v/>
      </c>
      <c r="J791" s="124" t="str">
        <f t="shared" si="3"/>
        <v/>
      </c>
      <c r="K791" s="113"/>
      <c r="L791" s="113"/>
      <c r="M791" s="113"/>
      <c r="N791" s="113"/>
      <c r="O791" s="113"/>
      <c r="P791" s="113"/>
      <c r="Q791" s="113"/>
      <c r="R791" s="113"/>
      <c r="S791" s="113"/>
      <c r="T791" s="113"/>
      <c r="U791" s="113"/>
      <c r="V791" s="113"/>
      <c r="W791" s="113"/>
      <c r="X791" s="113"/>
      <c r="Y791" s="113"/>
      <c r="Z791" s="113"/>
    </row>
    <row r="792" ht="15.75" customHeight="1">
      <c r="A792" s="130"/>
      <c r="B792" s="129"/>
      <c r="C792" s="119"/>
      <c r="D792" s="120"/>
      <c r="E792" s="121"/>
      <c r="F792" s="122">
        <v>1.0</v>
      </c>
      <c r="G792" s="123" t="str">
        <f t="array" ref="G792">IFERROR(INDEX(Bang_gia!$E$2:$E$1209,MATCH(D792&amp;" | "&amp;E792,Bang_gia!$A$2:$A$1209,0)),"")</f>
        <v/>
      </c>
      <c r="H792" s="123" t="str">
        <f t="shared" si="1"/>
        <v/>
      </c>
      <c r="I792" s="124" t="str">
        <f t="shared" si="2"/>
        <v/>
      </c>
      <c r="J792" s="124" t="str">
        <f t="shared" si="3"/>
        <v/>
      </c>
      <c r="K792" s="113"/>
      <c r="L792" s="113"/>
      <c r="M792" s="113"/>
      <c r="N792" s="113"/>
      <c r="O792" s="113"/>
      <c r="P792" s="113"/>
      <c r="Q792" s="113"/>
      <c r="R792" s="113"/>
      <c r="S792" s="113"/>
      <c r="T792" s="113"/>
      <c r="U792" s="113"/>
      <c r="V792" s="113"/>
      <c r="W792" s="113"/>
      <c r="X792" s="113"/>
      <c r="Y792" s="113"/>
      <c r="Z792" s="113"/>
    </row>
    <row r="793" ht="15.75" customHeight="1">
      <c r="A793" s="130"/>
      <c r="B793" s="129"/>
      <c r="C793" s="119"/>
      <c r="D793" s="120"/>
      <c r="E793" s="121"/>
      <c r="F793" s="122">
        <v>1.0</v>
      </c>
      <c r="G793" s="123" t="str">
        <f t="array" ref="G793">IFERROR(INDEX(Bang_gia!$E$2:$E$1209,MATCH(D793&amp;" | "&amp;E793,Bang_gia!$A$2:$A$1209,0)),"")</f>
        <v/>
      </c>
      <c r="H793" s="123" t="str">
        <f t="shared" si="1"/>
        <v/>
      </c>
      <c r="I793" s="124" t="str">
        <f t="shared" si="2"/>
        <v/>
      </c>
      <c r="J793" s="124" t="str">
        <f t="shared" si="3"/>
        <v/>
      </c>
      <c r="K793" s="113"/>
      <c r="L793" s="113"/>
      <c r="M793" s="113"/>
      <c r="N793" s="113"/>
      <c r="O793" s="113"/>
      <c r="P793" s="113"/>
      <c r="Q793" s="113"/>
      <c r="R793" s="113"/>
      <c r="S793" s="113"/>
      <c r="T793" s="113"/>
      <c r="U793" s="113"/>
      <c r="V793" s="113"/>
      <c r="W793" s="113"/>
      <c r="X793" s="113"/>
      <c r="Y793" s="113"/>
      <c r="Z793" s="113"/>
    </row>
    <row r="794" ht="15.75" customHeight="1">
      <c r="A794" s="130"/>
      <c r="B794" s="129"/>
      <c r="C794" s="119"/>
      <c r="D794" s="120"/>
      <c r="E794" s="121"/>
      <c r="F794" s="122">
        <v>1.0</v>
      </c>
      <c r="G794" s="123" t="str">
        <f t="array" ref="G794">IFERROR(INDEX(Bang_gia!$E$2:$E$1209,MATCH(D794&amp;" | "&amp;E794,Bang_gia!$A$2:$A$1209,0)),"")</f>
        <v/>
      </c>
      <c r="H794" s="123" t="str">
        <f t="shared" si="1"/>
        <v/>
      </c>
      <c r="I794" s="124" t="str">
        <f t="shared" si="2"/>
        <v/>
      </c>
      <c r="J794" s="124" t="str">
        <f t="shared" si="3"/>
        <v/>
      </c>
      <c r="K794" s="113"/>
      <c r="L794" s="113"/>
      <c r="M794" s="113"/>
      <c r="N794" s="113"/>
      <c r="O794" s="113"/>
      <c r="P794" s="113"/>
      <c r="Q794" s="113"/>
      <c r="R794" s="113"/>
      <c r="S794" s="113"/>
      <c r="T794" s="113"/>
      <c r="U794" s="113"/>
      <c r="V794" s="113"/>
      <c r="W794" s="113"/>
      <c r="X794" s="113"/>
      <c r="Y794" s="113"/>
      <c r="Z794" s="113"/>
    </row>
    <row r="795" ht="15.75" customHeight="1">
      <c r="A795" s="130"/>
      <c r="B795" s="129"/>
      <c r="C795" s="119"/>
      <c r="D795" s="120"/>
      <c r="E795" s="121"/>
      <c r="F795" s="122">
        <v>1.0</v>
      </c>
      <c r="G795" s="123" t="str">
        <f t="array" ref="G795">IFERROR(INDEX(Bang_gia!$E$2:$E$1209,MATCH(D795&amp;" | "&amp;E795,Bang_gia!$A$2:$A$1209,0)),"")</f>
        <v/>
      </c>
      <c r="H795" s="123" t="str">
        <f t="shared" si="1"/>
        <v/>
      </c>
      <c r="I795" s="124" t="str">
        <f t="shared" si="2"/>
        <v/>
      </c>
      <c r="J795" s="124" t="str">
        <f t="shared" si="3"/>
        <v/>
      </c>
      <c r="K795" s="113"/>
      <c r="L795" s="113"/>
      <c r="M795" s="113"/>
      <c r="N795" s="113"/>
      <c r="O795" s="113"/>
      <c r="P795" s="113"/>
      <c r="Q795" s="113"/>
      <c r="R795" s="113"/>
      <c r="S795" s="113"/>
      <c r="T795" s="113"/>
      <c r="U795" s="113"/>
      <c r="V795" s="113"/>
      <c r="W795" s="113"/>
      <c r="X795" s="113"/>
      <c r="Y795" s="113"/>
      <c r="Z795" s="113"/>
    </row>
    <row r="796" ht="15.75" customHeight="1">
      <c r="A796" s="130"/>
      <c r="B796" s="129"/>
      <c r="C796" s="119"/>
      <c r="D796" s="120"/>
      <c r="E796" s="121"/>
      <c r="F796" s="122">
        <v>1.0</v>
      </c>
      <c r="G796" s="123" t="str">
        <f t="array" ref="G796">IFERROR(INDEX(Bang_gia!$E$2:$E$1209,MATCH(D796&amp;" | "&amp;E796,Bang_gia!$A$2:$A$1209,0)),"")</f>
        <v/>
      </c>
      <c r="H796" s="123" t="str">
        <f t="shared" si="1"/>
        <v/>
      </c>
      <c r="I796" s="124" t="str">
        <f t="shared" si="2"/>
        <v/>
      </c>
      <c r="J796" s="124" t="str">
        <f t="shared" si="3"/>
        <v/>
      </c>
      <c r="K796" s="113"/>
      <c r="L796" s="113"/>
      <c r="M796" s="113"/>
      <c r="N796" s="113"/>
      <c r="O796" s="113"/>
      <c r="P796" s="113"/>
      <c r="Q796" s="113"/>
      <c r="R796" s="113"/>
      <c r="S796" s="113"/>
      <c r="T796" s="113"/>
      <c r="U796" s="113"/>
      <c r="V796" s="113"/>
      <c r="W796" s="113"/>
      <c r="X796" s="113"/>
      <c r="Y796" s="113"/>
      <c r="Z796" s="113"/>
    </row>
    <row r="797" ht="15.75" customHeight="1">
      <c r="A797" s="130"/>
      <c r="B797" s="129"/>
      <c r="C797" s="119"/>
      <c r="D797" s="120"/>
      <c r="E797" s="121"/>
      <c r="F797" s="122">
        <v>1.0</v>
      </c>
      <c r="G797" s="123" t="str">
        <f t="array" ref="G797">IFERROR(INDEX(Bang_gia!$E$2:$E$1209,MATCH(D797&amp;" | "&amp;E797,Bang_gia!$A$2:$A$1209,0)),"")</f>
        <v/>
      </c>
      <c r="H797" s="123" t="str">
        <f t="shared" si="1"/>
        <v/>
      </c>
      <c r="I797" s="124" t="str">
        <f t="shared" si="2"/>
        <v/>
      </c>
      <c r="J797" s="124" t="str">
        <f t="shared" si="3"/>
        <v/>
      </c>
      <c r="K797" s="113"/>
      <c r="L797" s="113"/>
      <c r="M797" s="113"/>
      <c r="N797" s="113"/>
      <c r="O797" s="113"/>
      <c r="P797" s="113"/>
      <c r="Q797" s="113"/>
      <c r="R797" s="113"/>
      <c r="S797" s="113"/>
      <c r="T797" s="113"/>
      <c r="U797" s="113"/>
      <c r="V797" s="113"/>
      <c r="W797" s="113"/>
      <c r="X797" s="113"/>
      <c r="Y797" s="113"/>
      <c r="Z797" s="113"/>
    </row>
    <row r="798" ht="15.75" customHeight="1">
      <c r="A798" s="130"/>
      <c r="B798" s="129"/>
      <c r="C798" s="119"/>
      <c r="D798" s="120"/>
      <c r="E798" s="121"/>
      <c r="F798" s="122">
        <v>1.0</v>
      </c>
      <c r="G798" s="123" t="str">
        <f t="array" ref="G798">IFERROR(INDEX(Bang_gia!$E$2:$E$1209,MATCH(D798&amp;" | "&amp;E798,Bang_gia!$A$2:$A$1209,0)),"")</f>
        <v/>
      </c>
      <c r="H798" s="123" t="str">
        <f t="shared" si="1"/>
        <v/>
      </c>
      <c r="I798" s="124" t="str">
        <f t="shared" si="2"/>
        <v/>
      </c>
      <c r="J798" s="124" t="str">
        <f t="shared" si="3"/>
        <v/>
      </c>
      <c r="K798" s="113"/>
      <c r="L798" s="113"/>
      <c r="M798" s="113"/>
      <c r="N798" s="113"/>
      <c r="O798" s="113"/>
      <c r="P798" s="113"/>
      <c r="Q798" s="113"/>
      <c r="R798" s="113"/>
      <c r="S798" s="113"/>
      <c r="T798" s="113"/>
      <c r="U798" s="113"/>
      <c r="V798" s="113"/>
      <c r="W798" s="113"/>
      <c r="X798" s="113"/>
      <c r="Y798" s="113"/>
      <c r="Z798" s="113"/>
    </row>
    <row r="799" ht="15.75" customHeight="1">
      <c r="A799" s="130"/>
      <c r="B799" s="129"/>
      <c r="C799" s="119"/>
      <c r="D799" s="120"/>
      <c r="E799" s="121"/>
      <c r="F799" s="122">
        <v>1.0</v>
      </c>
      <c r="G799" s="123" t="str">
        <f t="array" ref="G799">IFERROR(INDEX(Bang_gia!$E$2:$E$1209,MATCH(D799&amp;" | "&amp;E799,Bang_gia!$A$2:$A$1209,0)),"")</f>
        <v/>
      </c>
      <c r="H799" s="123" t="str">
        <f t="shared" si="1"/>
        <v/>
      </c>
      <c r="I799" s="124" t="str">
        <f t="shared" si="2"/>
        <v/>
      </c>
      <c r="J799" s="124" t="str">
        <f t="shared" si="3"/>
        <v/>
      </c>
      <c r="K799" s="113"/>
      <c r="L799" s="113"/>
      <c r="M799" s="113"/>
      <c r="N799" s="113"/>
      <c r="O799" s="113"/>
      <c r="P799" s="113"/>
      <c r="Q799" s="113"/>
      <c r="R799" s="113"/>
      <c r="S799" s="113"/>
      <c r="T799" s="113"/>
      <c r="U799" s="113"/>
      <c r="V799" s="113"/>
      <c r="W799" s="113"/>
      <c r="X799" s="113"/>
      <c r="Y799" s="113"/>
      <c r="Z799" s="113"/>
    </row>
    <row r="800" ht="15.75" customHeight="1">
      <c r="A800" s="130"/>
      <c r="B800" s="129"/>
      <c r="C800" s="119"/>
      <c r="D800" s="120"/>
      <c r="E800" s="121"/>
      <c r="F800" s="122">
        <v>1.0</v>
      </c>
      <c r="G800" s="123" t="str">
        <f t="array" ref="G800">IFERROR(INDEX(Bang_gia!$E$2:$E$1209,MATCH(D800&amp;" | "&amp;E800,Bang_gia!$A$2:$A$1209,0)),"")</f>
        <v/>
      </c>
      <c r="H800" s="123" t="str">
        <f t="shared" si="1"/>
        <v/>
      </c>
      <c r="I800" s="124" t="str">
        <f t="shared" si="2"/>
        <v/>
      </c>
      <c r="J800" s="124" t="str">
        <f t="shared" si="3"/>
        <v/>
      </c>
      <c r="K800" s="113"/>
      <c r="L800" s="113"/>
      <c r="M800" s="113"/>
      <c r="N800" s="113"/>
      <c r="O800" s="113"/>
      <c r="P800" s="113"/>
      <c r="Q800" s="113"/>
      <c r="R800" s="113"/>
      <c r="S800" s="113"/>
      <c r="T800" s="113"/>
      <c r="U800" s="113"/>
      <c r="V800" s="113"/>
      <c r="W800" s="113"/>
      <c r="X800" s="113"/>
      <c r="Y800" s="113"/>
      <c r="Z800" s="113"/>
    </row>
    <row r="801" ht="15.75" customHeight="1">
      <c r="A801" s="130"/>
      <c r="B801" s="129"/>
      <c r="C801" s="119"/>
      <c r="D801" s="120"/>
      <c r="E801" s="121"/>
      <c r="F801" s="122">
        <v>1.0</v>
      </c>
      <c r="G801" s="123" t="str">
        <f t="array" ref="G801">IFERROR(INDEX(Bang_gia!$E$2:$E$1209,MATCH(D801&amp;" | "&amp;E801,Bang_gia!$A$2:$A$1209,0)),"")</f>
        <v/>
      </c>
      <c r="H801" s="123" t="str">
        <f t="shared" si="1"/>
        <v/>
      </c>
      <c r="I801" s="124" t="str">
        <f t="shared" si="2"/>
        <v/>
      </c>
      <c r="J801" s="124" t="str">
        <f t="shared" si="3"/>
        <v/>
      </c>
      <c r="K801" s="113"/>
      <c r="L801" s="113"/>
      <c r="M801" s="113"/>
      <c r="N801" s="113"/>
      <c r="O801" s="113"/>
      <c r="P801" s="113"/>
      <c r="Q801" s="113"/>
      <c r="R801" s="113"/>
      <c r="S801" s="113"/>
      <c r="T801" s="113"/>
      <c r="U801" s="113"/>
      <c r="V801" s="113"/>
      <c r="W801" s="113"/>
      <c r="X801" s="113"/>
      <c r="Y801" s="113"/>
      <c r="Z801" s="113"/>
    </row>
    <row r="802" ht="15.75" customHeight="1">
      <c r="A802" s="130"/>
      <c r="B802" s="129"/>
      <c r="C802" s="119"/>
      <c r="D802" s="120"/>
      <c r="E802" s="121"/>
      <c r="F802" s="122">
        <v>1.0</v>
      </c>
      <c r="G802" s="123" t="str">
        <f t="array" ref="G802">IFERROR(INDEX(Bang_gia!$E$2:$E$1209,MATCH(D802&amp;" | "&amp;E802,Bang_gia!$A$2:$A$1209,0)),"")</f>
        <v/>
      </c>
      <c r="H802" s="123" t="str">
        <f t="shared" si="1"/>
        <v/>
      </c>
      <c r="I802" s="124" t="str">
        <f t="shared" si="2"/>
        <v/>
      </c>
      <c r="J802" s="124" t="str">
        <f t="shared" si="3"/>
        <v/>
      </c>
      <c r="K802" s="113"/>
      <c r="L802" s="113"/>
      <c r="M802" s="113"/>
      <c r="N802" s="113"/>
      <c r="O802" s="113"/>
      <c r="P802" s="113"/>
      <c r="Q802" s="113"/>
      <c r="R802" s="113"/>
      <c r="S802" s="113"/>
      <c r="T802" s="113"/>
      <c r="U802" s="113"/>
      <c r="V802" s="113"/>
      <c r="W802" s="113"/>
      <c r="X802" s="113"/>
      <c r="Y802" s="113"/>
      <c r="Z802" s="113"/>
    </row>
    <row r="803" ht="15.75" customHeight="1">
      <c r="A803" s="130"/>
      <c r="B803" s="129"/>
      <c r="C803" s="119"/>
      <c r="D803" s="120"/>
      <c r="E803" s="121"/>
      <c r="F803" s="122">
        <v>1.0</v>
      </c>
      <c r="G803" s="123" t="str">
        <f t="array" ref="G803">IFERROR(INDEX(Bang_gia!$E$2:$E$1209,MATCH(D803&amp;" | "&amp;E803,Bang_gia!$A$2:$A$1209,0)),"")</f>
        <v/>
      </c>
      <c r="H803" s="123" t="str">
        <f t="shared" si="1"/>
        <v/>
      </c>
      <c r="I803" s="124" t="str">
        <f t="shared" si="2"/>
        <v/>
      </c>
      <c r="J803" s="124" t="str">
        <f t="shared" si="3"/>
        <v/>
      </c>
      <c r="K803" s="113"/>
      <c r="L803" s="113"/>
      <c r="M803" s="113"/>
      <c r="N803" s="113"/>
      <c r="O803" s="113"/>
      <c r="P803" s="113"/>
      <c r="Q803" s="113"/>
      <c r="R803" s="113"/>
      <c r="S803" s="113"/>
      <c r="T803" s="113"/>
      <c r="U803" s="113"/>
      <c r="V803" s="113"/>
      <c r="W803" s="113"/>
      <c r="X803" s="113"/>
      <c r="Y803" s="113"/>
      <c r="Z803" s="113"/>
    </row>
    <row r="804" ht="15.75" customHeight="1">
      <c r="A804" s="130"/>
      <c r="B804" s="129"/>
      <c r="C804" s="119"/>
      <c r="D804" s="120"/>
      <c r="E804" s="121"/>
      <c r="F804" s="122">
        <v>1.0</v>
      </c>
      <c r="G804" s="123" t="str">
        <f t="array" ref="G804">IFERROR(INDEX(Bang_gia!$E$2:$E$1209,MATCH(D804&amp;" | "&amp;E804,Bang_gia!$A$2:$A$1209,0)),"")</f>
        <v/>
      </c>
      <c r="H804" s="123" t="str">
        <f t="shared" si="1"/>
        <v/>
      </c>
      <c r="I804" s="124" t="str">
        <f t="shared" si="2"/>
        <v/>
      </c>
      <c r="J804" s="124" t="str">
        <f t="shared" si="3"/>
        <v/>
      </c>
      <c r="K804" s="113"/>
      <c r="L804" s="113"/>
      <c r="M804" s="113"/>
      <c r="N804" s="113"/>
      <c r="O804" s="113"/>
      <c r="P804" s="113"/>
      <c r="Q804" s="113"/>
      <c r="R804" s="113"/>
      <c r="S804" s="113"/>
      <c r="T804" s="113"/>
      <c r="U804" s="113"/>
      <c r="V804" s="113"/>
      <c r="W804" s="113"/>
      <c r="X804" s="113"/>
      <c r="Y804" s="113"/>
      <c r="Z804" s="113"/>
    </row>
    <row r="805" ht="15.75" customHeight="1">
      <c r="A805" s="130"/>
      <c r="B805" s="129"/>
      <c r="C805" s="119"/>
      <c r="D805" s="120"/>
      <c r="E805" s="121"/>
      <c r="F805" s="122">
        <v>1.0</v>
      </c>
      <c r="G805" s="123" t="str">
        <f t="array" ref="G805">IFERROR(INDEX(Bang_gia!$E$2:$E$1209,MATCH(D805&amp;" | "&amp;E805,Bang_gia!$A$2:$A$1209,0)),"")</f>
        <v/>
      </c>
      <c r="H805" s="123" t="str">
        <f t="shared" si="1"/>
        <v/>
      </c>
      <c r="I805" s="124" t="str">
        <f t="shared" si="2"/>
        <v/>
      </c>
      <c r="J805" s="124" t="str">
        <f t="shared" si="3"/>
        <v/>
      </c>
      <c r="K805" s="113"/>
      <c r="L805" s="113"/>
      <c r="M805" s="113"/>
      <c r="N805" s="113"/>
      <c r="O805" s="113"/>
      <c r="P805" s="113"/>
      <c r="Q805" s="113"/>
      <c r="R805" s="113"/>
      <c r="S805" s="113"/>
      <c r="T805" s="113"/>
      <c r="U805" s="113"/>
      <c r="V805" s="113"/>
      <c r="W805" s="113"/>
      <c r="X805" s="113"/>
      <c r="Y805" s="113"/>
      <c r="Z805" s="113"/>
    </row>
    <row r="806" ht="15.75" customHeight="1">
      <c r="A806" s="130"/>
      <c r="B806" s="129"/>
      <c r="C806" s="119"/>
      <c r="D806" s="120"/>
      <c r="E806" s="121"/>
      <c r="F806" s="122">
        <v>1.0</v>
      </c>
      <c r="G806" s="123" t="str">
        <f t="array" ref="G806">IFERROR(INDEX(Bang_gia!$E$2:$E$1209,MATCH(D806&amp;" | "&amp;E806,Bang_gia!$A$2:$A$1209,0)),"")</f>
        <v/>
      </c>
      <c r="H806" s="123" t="str">
        <f t="shared" si="1"/>
        <v/>
      </c>
      <c r="I806" s="124" t="str">
        <f t="shared" si="2"/>
        <v/>
      </c>
      <c r="J806" s="124" t="str">
        <f t="shared" si="3"/>
        <v/>
      </c>
      <c r="K806" s="113"/>
      <c r="L806" s="113"/>
      <c r="M806" s="113"/>
      <c r="N806" s="113"/>
      <c r="O806" s="113"/>
      <c r="P806" s="113"/>
      <c r="Q806" s="113"/>
      <c r="R806" s="113"/>
      <c r="S806" s="113"/>
      <c r="T806" s="113"/>
      <c r="U806" s="113"/>
      <c r="V806" s="113"/>
      <c r="W806" s="113"/>
      <c r="X806" s="113"/>
      <c r="Y806" s="113"/>
      <c r="Z806" s="113"/>
    </row>
    <row r="807" ht="15.75" customHeight="1">
      <c r="A807" s="130"/>
      <c r="B807" s="129"/>
      <c r="C807" s="119"/>
      <c r="D807" s="120"/>
      <c r="E807" s="121"/>
      <c r="F807" s="122">
        <v>1.0</v>
      </c>
      <c r="G807" s="123" t="str">
        <f t="array" ref="G807">IFERROR(INDEX(Bang_gia!$E$2:$E$1209,MATCH(D807&amp;" | "&amp;E807,Bang_gia!$A$2:$A$1209,0)),"")</f>
        <v/>
      </c>
      <c r="H807" s="123" t="str">
        <f t="shared" si="1"/>
        <v/>
      </c>
      <c r="I807" s="124" t="str">
        <f t="shared" si="2"/>
        <v/>
      </c>
      <c r="J807" s="124" t="str">
        <f t="shared" si="3"/>
        <v/>
      </c>
      <c r="K807" s="113"/>
      <c r="L807" s="113"/>
      <c r="M807" s="113"/>
      <c r="N807" s="113"/>
      <c r="O807" s="113"/>
      <c r="P807" s="113"/>
      <c r="Q807" s="113"/>
      <c r="R807" s="113"/>
      <c r="S807" s="113"/>
      <c r="T807" s="113"/>
      <c r="U807" s="113"/>
      <c r="V807" s="113"/>
      <c r="W807" s="113"/>
      <c r="X807" s="113"/>
      <c r="Y807" s="113"/>
      <c r="Z807" s="113"/>
    </row>
    <row r="808" ht="15.75" customHeight="1">
      <c r="A808" s="130"/>
      <c r="B808" s="129"/>
      <c r="C808" s="119"/>
      <c r="D808" s="120"/>
      <c r="E808" s="121"/>
      <c r="F808" s="122">
        <v>1.0</v>
      </c>
      <c r="G808" s="123" t="str">
        <f t="array" ref="G808">IFERROR(INDEX(Bang_gia!$E$2:$E$1209,MATCH(D808&amp;" | "&amp;E808,Bang_gia!$A$2:$A$1209,0)),"")</f>
        <v/>
      </c>
      <c r="H808" s="123" t="str">
        <f t="shared" si="1"/>
        <v/>
      </c>
      <c r="I808" s="124" t="str">
        <f t="shared" si="2"/>
        <v/>
      </c>
      <c r="J808" s="124" t="str">
        <f t="shared" si="3"/>
        <v/>
      </c>
      <c r="K808" s="113"/>
      <c r="L808" s="113"/>
      <c r="M808" s="113"/>
      <c r="N808" s="113"/>
      <c r="O808" s="113"/>
      <c r="P808" s="113"/>
      <c r="Q808" s="113"/>
      <c r="R808" s="113"/>
      <c r="S808" s="113"/>
      <c r="T808" s="113"/>
      <c r="U808" s="113"/>
      <c r="V808" s="113"/>
      <c r="W808" s="113"/>
      <c r="X808" s="113"/>
      <c r="Y808" s="113"/>
      <c r="Z808" s="113"/>
    </row>
    <row r="809" ht="15.75" customHeight="1">
      <c r="A809" s="130"/>
      <c r="B809" s="129"/>
      <c r="C809" s="119"/>
      <c r="D809" s="120"/>
      <c r="E809" s="121"/>
      <c r="F809" s="122">
        <v>1.0</v>
      </c>
      <c r="G809" s="123" t="str">
        <f t="array" ref="G809">IFERROR(INDEX(Bang_gia!$E$2:$E$1209,MATCH(D809&amp;" | "&amp;E809,Bang_gia!$A$2:$A$1209,0)),"")</f>
        <v/>
      </c>
      <c r="H809" s="123" t="str">
        <f t="shared" si="1"/>
        <v/>
      </c>
      <c r="I809" s="124" t="str">
        <f t="shared" si="2"/>
        <v/>
      </c>
      <c r="J809" s="124" t="str">
        <f t="shared" si="3"/>
        <v/>
      </c>
      <c r="K809" s="113"/>
      <c r="L809" s="113"/>
      <c r="M809" s="113"/>
      <c r="N809" s="113"/>
      <c r="O809" s="113"/>
      <c r="P809" s="113"/>
      <c r="Q809" s="113"/>
      <c r="R809" s="113"/>
      <c r="S809" s="113"/>
      <c r="T809" s="113"/>
      <c r="U809" s="113"/>
      <c r="V809" s="113"/>
      <c r="W809" s="113"/>
      <c r="X809" s="113"/>
      <c r="Y809" s="113"/>
      <c r="Z809" s="113"/>
    </row>
    <row r="810" ht="15.75" customHeight="1">
      <c r="A810" s="130"/>
      <c r="B810" s="129"/>
      <c r="C810" s="119"/>
      <c r="D810" s="120"/>
      <c r="E810" s="121"/>
      <c r="F810" s="122">
        <v>1.0</v>
      </c>
      <c r="G810" s="123" t="str">
        <f t="array" ref="G810">IFERROR(INDEX(Bang_gia!$E$2:$E$1209,MATCH(D810&amp;" | "&amp;E810,Bang_gia!$A$2:$A$1209,0)),"")</f>
        <v/>
      </c>
      <c r="H810" s="123" t="str">
        <f t="shared" si="1"/>
        <v/>
      </c>
      <c r="I810" s="124" t="str">
        <f t="shared" si="2"/>
        <v/>
      </c>
      <c r="J810" s="124" t="str">
        <f t="shared" si="3"/>
        <v/>
      </c>
      <c r="K810" s="113"/>
      <c r="L810" s="113"/>
      <c r="M810" s="113"/>
      <c r="N810" s="113"/>
      <c r="O810" s="113"/>
      <c r="P810" s="113"/>
      <c r="Q810" s="113"/>
      <c r="R810" s="113"/>
      <c r="S810" s="113"/>
      <c r="T810" s="113"/>
      <c r="U810" s="113"/>
      <c r="V810" s="113"/>
      <c r="W810" s="113"/>
      <c r="X810" s="113"/>
      <c r="Y810" s="113"/>
      <c r="Z810" s="113"/>
    </row>
    <row r="811" ht="15.75" customHeight="1">
      <c r="A811" s="130"/>
      <c r="B811" s="129"/>
      <c r="C811" s="119"/>
      <c r="D811" s="120"/>
      <c r="E811" s="121"/>
      <c r="F811" s="122">
        <v>1.0</v>
      </c>
      <c r="G811" s="123" t="str">
        <f t="array" ref="G811">IFERROR(INDEX(Bang_gia!$E$2:$E$1209,MATCH(D811&amp;" | "&amp;E811,Bang_gia!$A$2:$A$1209,0)),"")</f>
        <v/>
      </c>
      <c r="H811" s="123" t="str">
        <f t="shared" si="1"/>
        <v/>
      </c>
      <c r="I811" s="124" t="str">
        <f t="shared" si="2"/>
        <v/>
      </c>
      <c r="J811" s="124" t="str">
        <f t="shared" si="3"/>
        <v/>
      </c>
      <c r="K811" s="113"/>
      <c r="L811" s="113"/>
      <c r="M811" s="113"/>
      <c r="N811" s="113"/>
      <c r="O811" s="113"/>
      <c r="P811" s="113"/>
      <c r="Q811" s="113"/>
      <c r="R811" s="113"/>
      <c r="S811" s="113"/>
      <c r="T811" s="113"/>
      <c r="U811" s="113"/>
      <c r="V811" s="113"/>
      <c r="W811" s="113"/>
      <c r="X811" s="113"/>
      <c r="Y811" s="113"/>
      <c r="Z811" s="113"/>
    </row>
    <row r="812" ht="15.75" customHeight="1">
      <c r="A812" s="130"/>
      <c r="B812" s="129"/>
      <c r="C812" s="119"/>
      <c r="D812" s="120"/>
      <c r="E812" s="121"/>
      <c r="F812" s="122">
        <v>1.0</v>
      </c>
      <c r="G812" s="123" t="str">
        <f t="array" ref="G812">IFERROR(INDEX(Bang_gia!$E$2:$E$1209,MATCH(D812&amp;" | "&amp;E812,Bang_gia!$A$2:$A$1209,0)),"")</f>
        <v/>
      </c>
      <c r="H812" s="123" t="str">
        <f t="shared" si="1"/>
        <v/>
      </c>
      <c r="I812" s="124" t="str">
        <f t="shared" si="2"/>
        <v/>
      </c>
      <c r="J812" s="124" t="str">
        <f t="shared" si="3"/>
        <v/>
      </c>
      <c r="K812" s="113"/>
      <c r="L812" s="113"/>
      <c r="M812" s="113"/>
      <c r="N812" s="113"/>
      <c r="O812" s="113"/>
      <c r="P812" s="113"/>
      <c r="Q812" s="113"/>
      <c r="R812" s="113"/>
      <c r="S812" s="113"/>
      <c r="T812" s="113"/>
      <c r="U812" s="113"/>
      <c r="V812" s="113"/>
      <c r="W812" s="113"/>
      <c r="X812" s="113"/>
      <c r="Y812" s="113"/>
      <c r="Z812" s="113"/>
    </row>
    <row r="813" ht="15.75" customHeight="1">
      <c r="A813" s="130"/>
      <c r="B813" s="129"/>
      <c r="C813" s="119"/>
      <c r="D813" s="120"/>
      <c r="E813" s="121"/>
      <c r="F813" s="122">
        <v>1.0</v>
      </c>
      <c r="G813" s="123" t="str">
        <f t="array" ref="G813">IFERROR(INDEX(Bang_gia!$E$2:$E$1209,MATCH(D813&amp;" | "&amp;E813,Bang_gia!$A$2:$A$1209,0)),"")</f>
        <v/>
      </c>
      <c r="H813" s="123" t="str">
        <f t="shared" si="1"/>
        <v/>
      </c>
      <c r="I813" s="124" t="str">
        <f t="shared" si="2"/>
        <v/>
      </c>
      <c r="J813" s="124" t="str">
        <f t="shared" si="3"/>
        <v/>
      </c>
      <c r="K813" s="113"/>
      <c r="L813" s="113"/>
      <c r="M813" s="113"/>
      <c r="N813" s="113"/>
      <c r="O813" s="113"/>
      <c r="P813" s="113"/>
      <c r="Q813" s="113"/>
      <c r="R813" s="113"/>
      <c r="S813" s="113"/>
      <c r="T813" s="113"/>
      <c r="U813" s="113"/>
      <c r="V813" s="113"/>
      <c r="W813" s="113"/>
      <c r="X813" s="113"/>
      <c r="Y813" s="113"/>
      <c r="Z813" s="113"/>
    </row>
    <row r="814" ht="15.75" customHeight="1">
      <c r="A814" s="130"/>
      <c r="B814" s="129"/>
      <c r="C814" s="119"/>
      <c r="D814" s="120"/>
      <c r="E814" s="121"/>
      <c r="F814" s="122">
        <v>1.0</v>
      </c>
      <c r="G814" s="123" t="str">
        <f t="array" ref="G814">IFERROR(INDEX(Bang_gia!$E$2:$E$1209,MATCH(D814&amp;" | "&amp;E814,Bang_gia!$A$2:$A$1209,0)),"")</f>
        <v/>
      </c>
      <c r="H814" s="123" t="str">
        <f t="shared" si="1"/>
        <v/>
      </c>
      <c r="I814" s="124" t="str">
        <f t="shared" si="2"/>
        <v/>
      </c>
      <c r="J814" s="124" t="str">
        <f t="shared" si="3"/>
        <v/>
      </c>
      <c r="K814" s="113"/>
      <c r="L814" s="113"/>
      <c r="M814" s="113"/>
      <c r="N814" s="113"/>
      <c r="O814" s="113"/>
      <c r="P814" s="113"/>
      <c r="Q814" s="113"/>
      <c r="R814" s="113"/>
      <c r="S814" s="113"/>
      <c r="T814" s="113"/>
      <c r="U814" s="113"/>
      <c r="V814" s="113"/>
      <c r="W814" s="113"/>
      <c r="X814" s="113"/>
      <c r="Y814" s="113"/>
      <c r="Z814" s="113"/>
    </row>
    <row r="815" ht="15.75" customHeight="1">
      <c r="A815" s="130"/>
      <c r="B815" s="129"/>
      <c r="C815" s="119"/>
      <c r="D815" s="120"/>
      <c r="E815" s="121"/>
      <c r="F815" s="122">
        <v>1.0</v>
      </c>
      <c r="G815" s="123" t="str">
        <f t="array" ref="G815">IFERROR(INDEX(Bang_gia!$E$2:$E$1209,MATCH(D815&amp;" | "&amp;E815,Bang_gia!$A$2:$A$1209,0)),"")</f>
        <v/>
      </c>
      <c r="H815" s="123" t="str">
        <f t="shared" si="1"/>
        <v/>
      </c>
      <c r="I815" s="124" t="str">
        <f t="shared" si="2"/>
        <v/>
      </c>
      <c r="J815" s="124" t="str">
        <f t="shared" si="3"/>
        <v/>
      </c>
      <c r="K815" s="113"/>
      <c r="L815" s="113"/>
      <c r="M815" s="113"/>
      <c r="N815" s="113"/>
      <c r="O815" s="113"/>
      <c r="P815" s="113"/>
      <c r="Q815" s="113"/>
      <c r="R815" s="113"/>
      <c r="S815" s="113"/>
      <c r="T815" s="113"/>
      <c r="U815" s="113"/>
      <c r="V815" s="113"/>
      <c r="W815" s="113"/>
      <c r="X815" s="113"/>
      <c r="Y815" s="113"/>
      <c r="Z815" s="113"/>
    </row>
    <row r="816" ht="15.75" customHeight="1">
      <c r="A816" s="130"/>
      <c r="B816" s="129"/>
      <c r="C816" s="119"/>
      <c r="D816" s="120"/>
      <c r="E816" s="121"/>
      <c r="F816" s="122">
        <v>1.0</v>
      </c>
      <c r="G816" s="123" t="str">
        <f t="array" ref="G816">IFERROR(INDEX(Bang_gia!$E$2:$E$1209,MATCH(D816&amp;" | "&amp;E816,Bang_gia!$A$2:$A$1209,0)),"")</f>
        <v/>
      </c>
      <c r="H816" s="123" t="str">
        <f t="shared" si="1"/>
        <v/>
      </c>
      <c r="I816" s="124" t="str">
        <f t="shared" si="2"/>
        <v/>
      </c>
      <c r="J816" s="124" t="str">
        <f t="shared" si="3"/>
        <v/>
      </c>
      <c r="K816" s="113"/>
      <c r="L816" s="113"/>
      <c r="M816" s="113"/>
      <c r="N816" s="113"/>
      <c r="O816" s="113"/>
      <c r="P816" s="113"/>
      <c r="Q816" s="113"/>
      <c r="R816" s="113"/>
      <c r="S816" s="113"/>
      <c r="T816" s="113"/>
      <c r="U816" s="113"/>
      <c r="V816" s="113"/>
      <c r="W816" s="113"/>
      <c r="X816" s="113"/>
      <c r="Y816" s="113"/>
      <c r="Z816" s="113"/>
    </row>
    <row r="817" ht="15.75" customHeight="1">
      <c r="A817" s="130"/>
      <c r="B817" s="129"/>
      <c r="C817" s="119"/>
      <c r="D817" s="120"/>
      <c r="E817" s="121"/>
      <c r="F817" s="122">
        <v>1.0</v>
      </c>
      <c r="G817" s="123" t="str">
        <f t="array" ref="G817">IFERROR(INDEX(Bang_gia!$E$2:$E$1209,MATCH(D817&amp;" | "&amp;E817,Bang_gia!$A$2:$A$1209,0)),"")</f>
        <v/>
      </c>
      <c r="H817" s="123" t="str">
        <f t="shared" si="1"/>
        <v/>
      </c>
      <c r="I817" s="124" t="str">
        <f t="shared" si="2"/>
        <v/>
      </c>
      <c r="J817" s="124" t="str">
        <f t="shared" si="3"/>
        <v/>
      </c>
      <c r="K817" s="113"/>
      <c r="L817" s="113"/>
      <c r="M817" s="113"/>
      <c r="N817" s="113"/>
      <c r="O817" s="113"/>
      <c r="P817" s="113"/>
      <c r="Q817" s="113"/>
      <c r="R817" s="113"/>
      <c r="S817" s="113"/>
      <c r="T817" s="113"/>
      <c r="U817" s="113"/>
      <c r="V817" s="113"/>
      <c r="W817" s="113"/>
      <c r="X817" s="113"/>
      <c r="Y817" s="113"/>
      <c r="Z817" s="113"/>
    </row>
    <row r="818" ht="15.75" customHeight="1">
      <c r="A818" s="130"/>
      <c r="B818" s="129"/>
      <c r="C818" s="119"/>
      <c r="D818" s="120"/>
      <c r="E818" s="121"/>
      <c r="F818" s="122">
        <v>1.0</v>
      </c>
      <c r="G818" s="123" t="str">
        <f t="array" ref="G818">IFERROR(INDEX(Bang_gia!$E$2:$E$1209,MATCH(D818&amp;" | "&amp;E818,Bang_gia!$A$2:$A$1209,0)),"")</f>
        <v/>
      </c>
      <c r="H818" s="123" t="str">
        <f t="shared" si="1"/>
        <v/>
      </c>
      <c r="I818" s="124" t="str">
        <f t="shared" si="2"/>
        <v/>
      </c>
      <c r="J818" s="124" t="str">
        <f t="shared" si="3"/>
        <v/>
      </c>
      <c r="K818" s="113"/>
      <c r="L818" s="113"/>
      <c r="M818" s="113"/>
      <c r="N818" s="113"/>
      <c r="O818" s="113"/>
      <c r="P818" s="113"/>
      <c r="Q818" s="113"/>
      <c r="R818" s="113"/>
      <c r="S818" s="113"/>
      <c r="T818" s="113"/>
      <c r="U818" s="113"/>
      <c r="V818" s="113"/>
      <c r="W818" s="113"/>
      <c r="X818" s="113"/>
      <c r="Y818" s="113"/>
      <c r="Z818" s="113"/>
    </row>
    <row r="819" ht="15.75" customHeight="1">
      <c r="A819" s="130"/>
      <c r="B819" s="129"/>
      <c r="C819" s="119"/>
      <c r="D819" s="120"/>
      <c r="E819" s="121"/>
      <c r="F819" s="122">
        <v>1.0</v>
      </c>
      <c r="G819" s="123" t="str">
        <f t="array" ref="G819">IFERROR(INDEX(Bang_gia!$E$2:$E$1209,MATCH(D819&amp;" | "&amp;E819,Bang_gia!$A$2:$A$1209,0)),"")</f>
        <v/>
      </c>
      <c r="H819" s="123" t="str">
        <f t="shared" si="1"/>
        <v/>
      </c>
      <c r="I819" s="124" t="str">
        <f t="shared" si="2"/>
        <v/>
      </c>
      <c r="J819" s="124" t="str">
        <f t="shared" si="3"/>
        <v/>
      </c>
      <c r="K819" s="113"/>
      <c r="L819" s="113"/>
      <c r="M819" s="113"/>
      <c r="N819" s="113"/>
      <c r="O819" s="113"/>
      <c r="P819" s="113"/>
      <c r="Q819" s="113"/>
      <c r="R819" s="113"/>
      <c r="S819" s="113"/>
      <c r="T819" s="113"/>
      <c r="U819" s="113"/>
      <c r="V819" s="113"/>
      <c r="W819" s="113"/>
      <c r="X819" s="113"/>
      <c r="Y819" s="113"/>
      <c r="Z819" s="113"/>
    </row>
    <row r="820" ht="15.75" customHeight="1">
      <c r="A820" s="130"/>
      <c r="B820" s="129"/>
      <c r="C820" s="119"/>
      <c r="D820" s="120"/>
      <c r="E820" s="121"/>
      <c r="F820" s="122">
        <v>1.0</v>
      </c>
      <c r="G820" s="123" t="str">
        <f t="array" ref="G820">IFERROR(INDEX(Bang_gia!$E$2:$E$1209,MATCH(D820&amp;" | "&amp;E820,Bang_gia!$A$2:$A$1209,0)),"")</f>
        <v/>
      </c>
      <c r="H820" s="123" t="str">
        <f t="shared" si="1"/>
        <v/>
      </c>
      <c r="I820" s="124" t="str">
        <f t="shared" si="2"/>
        <v/>
      </c>
      <c r="J820" s="124" t="str">
        <f t="shared" si="3"/>
        <v/>
      </c>
      <c r="K820" s="113"/>
      <c r="L820" s="113"/>
      <c r="M820" s="113"/>
      <c r="N820" s="113"/>
      <c r="O820" s="113"/>
      <c r="P820" s="113"/>
      <c r="Q820" s="113"/>
      <c r="R820" s="113"/>
      <c r="S820" s="113"/>
      <c r="T820" s="113"/>
      <c r="U820" s="113"/>
      <c r="V820" s="113"/>
      <c r="W820" s="113"/>
      <c r="X820" s="113"/>
      <c r="Y820" s="113"/>
      <c r="Z820" s="113"/>
    </row>
    <row r="821" ht="15.75" customHeight="1">
      <c r="A821" s="130"/>
      <c r="B821" s="129"/>
      <c r="C821" s="119"/>
      <c r="D821" s="120"/>
      <c r="E821" s="121"/>
      <c r="F821" s="122">
        <v>1.0</v>
      </c>
      <c r="G821" s="123" t="str">
        <f t="array" ref="G821">IFERROR(INDEX(Bang_gia!$E$2:$E$1209,MATCH(D821&amp;" | "&amp;E821,Bang_gia!$A$2:$A$1209,0)),"")</f>
        <v/>
      </c>
      <c r="H821" s="123" t="str">
        <f t="shared" si="1"/>
        <v/>
      </c>
      <c r="I821" s="124" t="str">
        <f t="shared" si="2"/>
        <v/>
      </c>
      <c r="J821" s="124" t="str">
        <f t="shared" si="3"/>
        <v/>
      </c>
      <c r="K821" s="113"/>
      <c r="L821" s="113"/>
      <c r="M821" s="113"/>
      <c r="N821" s="113"/>
      <c r="O821" s="113"/>
      <c r="P821" s="113"/>
      <c r="Q821" s="113"/>
      <c r="R821" s="113"/>
      <c r="S821" s="113"/>
      <c r="T821" s="113"/>
      <c r="U821" s="113"/>
      <c r="V821" s="113"/>
      <c r="W821" s="113"/>
      <c r="X821" s="113"/>
      <c r="Y821" s="113"/>
      <c r="Z821" s="113"/>
    </row>
    <row r="822" ht="15.75" customHeight="1">
      <c r="A822" s="130"/>
      <c r="B822" s="129"/>
      <c r="C822" s="119"/>
      <c r="D822" s="120"/>
      <c r="E822" s="121"/>
      <c r="F822" s="122">
        <v>1.0</v>
      </c>
      <c r="G822" s="123" t="str">
        <f t="array" ref="G822">IFERROR(INDEX(Bang_gia!$E$2:$E$1209,MATCH(D822&amp;" | "&amp;E822,Bang_gia!$A$2:$A$1209,0)),"")</f>
        <v/>
      </c>
      <c r="H822" s="123" t="str">
        <f t="shared" si="1"/>
        <v/>
      </c>
      <c r="I822" s="124" t="str">
        <f t="shared" si="2"/>
        <v/>
      </c>
      <c r="J822" s="124" t="str">
        <f t="shared" si="3"/>
        <v/>
      </c>
      <c r="K822" s="113"/>
      <c r="L822" s="113"/>
      <c r="M822" s="113"/>
      <c r="N822" s="113"/>
      <c r="O822" s="113"/>
      <c r="P822" s="113"/>
      <c r="Q822" s="113"/>
      <c r="R822" s="113"/>
      <c r="S822" s="113"/>
      <c r="T822" s="113"/>
      <c r="U822" s="113"/>
      <c r="V822" s="113"/>
      <c r="W822" s="113"/>
      <c r="X822" s="113"/>
      <c r="Y822" s="113"/>
      <c r="Z822" s="113"/>
    </row>
    <row r="823" ht="15.75" customHeight="1">
      <c r="A823" s="130"/>
      <c r="B823" s="129"/>
      <c r="C823" s="119"/>
      <c r="D823" s="120"/>
      <c r="E823" s="121"/>
      <c r="F823" s="122">
        <v>1.0</v>
      </c>
      <c r="G823" s="123" t="str">
        <f t="array" ref="G823">IFERROR(INDEX(Bang_gia!$E$2:$E$1209,MATCH(D823&amp;" | "&amp;E823,Bang_gia!$A$2:$A$1209,0)),"")</f>
        <v/>
      </c>
      <c r="H823" s="123" t="str">
        <f t="shared" si="1"/>
        <v/>
      </c>
      <c r="I823" s="124" t="str">
        <f t="shared" si="2"/>
        <v/>
      </c>
      <c r="J823" s="124" t="str">
        <f t="shared" si="3"/>
        <v/>
      </c>
      <c r="K823" s="113"/>
      <c r="L823" s="113"/>
      <c r="M823" s="113"/>
      <c r="N823" s="113"/>
      <c r="O823" s="113"/>
      <c r="P823" s="113"/>
      <c r="Q823" s="113"/>
      <c r="R823" s="113"/>
      <c r="S823" s="113"/>
      <c r="T823" s="113"/>
      <c r="U823" s="113"/>
      <c r="V823" s="113"/>
      <c r="W823" s="113"/>
      <c r="X823" s="113"/>
      <c r="Y823" s="113"/>
      <c r="Z823" s="113"/>
    </row>
    <row r="824" ht="15.75" customHeight="1">
      <c r="A824" s="130"/>
      <c r="B824" s="129"/>
      <c r="C824" s="119"/>
      <c r="D824" s="120"/>
      <c r="E824" s="121"/>
      <c r="F824" s="122">
        <v>1.0</v>
      </c>
      <c r="G824" s="123" t="str">
        <f t="array" ref="G824">IFERROR(INDEX(Bang_gia!$E$2:$E$1209,MATCH(D824&amp;" | "&amp;E824,Bang_gia!$A$2:$A$1209,0)),"")</f>
        <v/>
      </c>
      <c r="H824" s="123" t="str">
        <f t="shared" si="1"/>
        <v/>
      </c>
      <c r="I824" s="124" t="str">
        <f t="shared" si="2"/>
        <v/>
      </c>
      <c r="J824" s="124" t="str">
        <f t="shared" si="3"/>
        <v/>
      </c>
      <c r="K824" s="113"/>
      <c r="L824" s="113"/>
      <c r="M824" s="113"/>
      <c r="N824" s="113"/>
      <c r="O824" s="113"/>
      <c r="P824" s="113"/>
      <c r="Q824" s="113"/>
      <c r="R824" s="113"/>
      <c r="S824" s="113"/>
      <c r="T824" s="113"/>
      <c r="U824" s="113"/>
      <c r="V824" s="113"/>
      <c r="W824" s="113"/>
      <c r="X824" s="113"/>
      <c r="Y824" s="113"/>
      <c r="Z824" s="113"/>
    </row>
    <row r="825" ht="15.75" customHeight="1">
      <c r="A825" s="130"/>
      <c r="B825" s="129"/>
      <c r="C825" s="119"/>
      <c r="D825" s="120"/>
      <c r="E825" s="121"/>
      <c r="F825" s="122">
        <v>1.0</v>
      </c>
      <c r="G825" s="123" t="str">
        <f t="array" ref="G825">IFERROR(INDEX(Bang_gia!$E$2:$E$1209,MATCH(D825&amp;" | "&amp;E825,Bang_gia!$A$2:$A$1209,0)),"")</f>
        <v/>
      </c>
      <c r="H825" s="123" t="str">
        <f t="shared" si="1"/>
        <v/>
      </c>
      <c r="I825" s="124" t="str">
        <f t="shared" si="2"/>
        <v/>
      </c>
      <c r="J825" s="124" t="str">
        <f t="shared" si="3"/>
        <v/>
      </c>
      <c r="K825" s="113"/>
      <c r="L825" s="113"/>
      <c r="M825" s="113"/>
      <c r="N825" s="113"/>
      <c r="O825" s="113"/>
      <c r="P825" s="113"/>
      <c r="Q825" s="113"/>
      <c r="R825" s="113"/>
      <c r="S825" s="113"/>
      <c r="T825" s="113"/>
      <c r="U825" s="113"/>
      <c r="V825" s="113"/>
      <c r="W825" s="113"/>
      <c r="X825" s="113"/>
      <c r="Y825" s="113"/>
      <c r="Z825" s="113"/>
    </row>
    <row r="826" ht="15.75" customHeight="1">
      <c r="A826" s="130"/>
      <c r="B826" s="129"/>
      <c r="C826" s="119"/>
      <c r="D826" s="120"/>
      <c r="E826" s="121"/>
      <c r="F826" s="122">
        <v>1.0</v>
      </c>
      <c r="G826" s="123" t="str">
        <f t="array" ref="G826">IFERROR(INDEX(Bang_gia!$E$2:$E$1209,MATCH(D826&amp;" | "&amp;E826,Bang_gia!$A$2:$A$1209,0)),"")</f>
        <v/>
      </c>
      <c r="H826" s="123" t="str">
        <f t="shared" si="1"/>
        <v/>
      </c>
      <c r="I826" s="124" t="str">
        <f t="shared" si="2"/>
        <v/>
      </c>
      <c r="J826" s="124" t="str">
        <f t="shared" si="3"/>
        <v/>
      </c>
      <c r="K826" s="113"/>
      <c r="L826" s="113"/>
      <c r="M826" s="113"/>
      <c r="N826" s="113"/>
      <c r="O826" s="113"/>
      <c r="P826" s="113"/>
      <c r="Q826" s="113"/>
      <c r="R826" s="113"/>
      <c r="S826" s="113"/>
      <c r="T826" s="113"/>
      <c r="U826" s="113"/>
      <c r="V826" s="113"/>
      <c r="W826" s="113"/>
      <c r="X826" s="113"/>
      <c r="Y826" s="113"/>
      <c r="Z826" s="113"/>
    </row>
    <row r="827" ht="15.75" customHeight="1">
      <c r="A827" s="130"/>
      <c r="B827" s="129"/>
      <c r="C827" s="119"/>
      <c r="D827" s="120"/>
      <c r="E827" s="121"/>
      <c r="F827" s="122">
        <v>1.0</v>
      </c>
      <c r="G827" s="123" t="str">
        <f t="array" ref="G827">IFERROR(INDEX(Bang_gia!$E$2:$E$1209,MATCH(D827&amp;" | "&amp;E827,Bang_gia!$A$2:$A$1209,0)),"")</f>
        <v/>
      </c>
      <c r="H827" s="123" t="str">
        <f t="shared" si="1"/>
        <v/>
      </c>
      <c r="I827" s="124" t="str">
        <f t="shared" si="2"/>
        <v/>
      </c>
      <c r="J827" s="124" t="str">
        <f t="shared" si="3"/>
        <v/>
      </c>
      <c r="K827" s="113"/>
      <c r="L827" s="113"/>
      <c r="M827" s="113"/>
      <c r="N827" s="113"/>
      <c r="O827" s="113"/>
      <c r="P827" s="113"/>
      <c r="Q827" s="113"/>
      <c r="R827" s="113"/>
      <c r="S827" s="113"/>
      <c r="T827" s="113"/>
      <c r="U827" s="113"/>
      <c r="V827" s="113"/>
      <c r="W827" s="113"/>
      <c r="X827" s="113"/>
      <c r="Y827" s="113"/>
      <c r="Z827" s="113"/>
    </row>
    <row r="828" ht="15.75" customHeight="1">
      <c r="A828" s="130"/>
      <c r="B828" s="129"/>
      <c r="C828" s="119"/>
      <c r="D828" s="120"/>
      <c r="E828" s="121"/>
      <c r="F828" s="122">
        <v>1.0</v>
      </c>
      <c r="G828" s="123" t="str">
        <f t="array" ref="G828">IFERROR(INDEX(Bang_gia!$E$2:$E$1209,MATCH(D828&amp;" | "&amp;E828,Bang_gia!$A$2:$A$1209,0)),"")</f>
        <v/>
      </c>
      <c r="H828" s="123" t="str">
        <f t="shared" si="1"/>
        <v/>
      </c>
      <c r="I828" s="124" t="str">
        <f t="shared" si="2"/>
        <v/>
      </c>
      <c r="J828" s="124" t="str">
        <f t="shared" si="3"/>
        <v/>
      </c>
      <c r="K828" s="113"/>
      <c r="L828" s="113"/>
      <c r="M828" s="113"/>
      <c r="N828" s="113"/>
      <c r="O828" s="113"/>
      <c r="P828" s="113"/>
      <c r="Q828" s="113"/>
      <c r="R828" s="113"/>
      <c r="S828" s="113"/>
      <c r="T828" s="113"/>
      <c r="U828" s="113"/>
      <c r="V828" s="113"/>
      <c r="W828" s="113"/>
      <c r="X828" s="113"/>
      <c r="Y828" s="113"/>
      <c r="Z828" s="113"/>
    </row>
    <row r="829" ht="15.75" customHeight="1">
      <c r="A829" s="130"/>
      <c r="B829" s="129"/>
      <c r="C829" s="119"/>
      <c r="D829" s="120"/>
      <c r="E829" s="121"/>
      <c r="F829" s="122">
        <v>1.0</v>
      </c>
      <c r="G829" s="123" t="str">
        <f t="array" ref="G829">IFERROR(INDEX(Bang_gia!$E$2:$E$1209,MATCH(D829&amp;" | "&amp;E829,Bang_gia!$A$2:$A$1209,0)),"")</f>
        <v/>
      </c>
      <c r="H829" s="123" t="str">
        <f t="shared" si="1"/>
        <v/>
      </c>
      <c r="I829" s="124" t="str">
        <f t="shared" si="2"/>
        <v/>
      </c>
      <c r="J829" s="124" t="str">
        <f t="shared" si="3"/>
        <v/>
      </c>
      <c r="K829" s="113"/>
      <c r="L829" s="113"/>
      <c r="M829" s="113"/>
      <c r="N829" s="113"/>
      <c r="O829" s="113"/>
      <c r="P829" s="113"/>
      <c r="Q829" s="113"/>
      <c r="R829" s="113"/>
      <c r="S829" s="113"/>
      <c r="T829" s="113"/>
      <c r="U829" s="113"/>
      <c r="V829" s="113"/>
      <c r="W829" s="113"/>
      <c r="X829" s="113"/>
      <c r="Y829" s="113"/>
      <c r="Z829" s="113"/>
    </row>
    <row r="830" ht="15.75" customHeight="1">
      <c r="A830" s="130"/>
      <c r="B830" s="129"/>
      <c r="C830" s="119"/>
      <c r="D830" s="120"/>
      <c r="E830" s="121"/>
      <c r="F830" s="122">
        <v>1.0</v>
      </c>
      <c r="G830" s="123" t="str">
        <f t="array" ref="G830">IFERROR(INDEX(Bang_gia!$E$2:$E$1209,MATCH(D830&amp;" | "&amp;E830,Bang_gia!$A$2:$A$1209,0)),"")</f>
        <v/>
      </c>
      <c r="H830" s="123" t="str">
        <f t="shared" si="1"/>
        <v/>
      </c>
      <c r="I830" s="124" t="str">
        <f t="shared" si="2"/>
        <v/>
      </c>
      <c r="J830" s="124" t="str">
        <f t="shared" si="3"/>
        <v/>
      </c>
      <c r="K830" s="113"/>
      <c r="L830" s="113"/>
      <c r="M830" s="113"/>
      <c r="N830" s="113"/>
      <c r="O830" s="113"/>
      <c r="P830" s="113"/>
      <c r="Q830" s="113"/>
      <c r="R830" s="113"/>
      <c r="S830" s="113"/>
      <c r="T830" s="113"/>
      <c r="U830" s="113"/>
      <c r="V830" s="113"/>
      <c r="W830" s="113"/>
      <c r="X830" s="113"/>
      <c r="Y830" s="113"/>
      <c r="Z830" s="113"/>
    </row>
    <row r="831" ht="15.75" customHeight="1">
      <c r="A831" s="130"/>
      <c r="B831" s="129"/>
      <c r="C831" s="119"/>
      <c r="D831" s="120"/>
      <c r="E831" s="121"/>
      <c r="F831" s="122">
        <v>1.0</v>
      </c>
      <c r="G831" s="123" t="str">
        <f t="array" ref="G831">IFERROR(INDEX(Bang_gia!$E$2:$E$1209,MATCH(D831&amp;" | "&amp;E831,Bang_gia!$A$2:$A$1209,0)),"")</f>
        <v/>
      </c>
      <c r="H831" s="123" t="str">
        <f t="shared" si="1"/>
        <v/>
      </c>
      <c r="I831" s="124" t="str">
        <f t="shared" si="2"/>
        <v/>
      </c>
      <c r="J831" s="124" t="str">
        <f t="shared" si="3"/>
        <v/>
      </c>
      <c r="K831" s="113"/>
      <c r="L831" s="113"/>
      <c r="M831" s="113"/>
      <c r="N831" s="113"/>
      <c r="O831" s="113"/>
      <c r="P831" s="113"/>
      <c r="Q831" s="113"/>
      <c r="R831" s="113"/>
      <c r="S831" s="113"/>
      <c r="T831" s="113"/>
      <c r="U831" s="113"/>
      <c r="V831" s="113"/>
      <c r="W831" s="113"/>
      <c r="X831" s="113"/>
      <c r="Y831" s="113"/>
      <c r="Z831" s="113"/>
    </row>
    <row r="832" ht="15.75" customHeight="1">
      <c r="A832" s="130"/>
      <c r="B832" s="129"/>
      <c r="C832" s="119"/>
      <c r="D832" s="120"/>
      <c r="E832" s="121"/>
      <c r="F832" s="122">
        <v>1.0</v>
      </c>
      <c r="G832" s="123" t="str">
        <f t="array" ref="G832">IFERROR(INDEX(Bang_gia!$E$2:$E$1209,MATCH(D832&amp;" | "&amp;E832,Bang_gia!$A$2:$A$1209,0)),"")</f>
        <v/>
      </c>
      <c r="H832" s="123" t="str">
        <f t="shared" si="1"/>
        <v/>
      </c>
      <c r="I832" s="124" t="str">
        <f t="shared" si="2"/>
        <v/>
      </c>
      <c r="J832" s="124" t="str">
        <f t="shared" si="3"/>
        <v/>
      </c>
      <c r="K832" s="113"/>
      <c r="L832" s="113"/>
      <c r="M832" s="113"/>
      <c r="N832" s="113"/>
      <c r="O832" s="113"/>
      <c r="P832" s="113"/>
      <c r="Q832" s="113"/>
      <c r="R832" s="113"/>
      <c r="S832" s="113"/>
      <c r="T832" s="113"/>
      <c r="U832" s="113"/>
      <c r="V832" s="113"/>
      <c r="W832" s="113"/>
      <c r="X832" s="113"/>
      <c r="Y832" s="113"/>
      <c r="Z832" s="113"/>
    </row>
    <row r="833" ht="15.75" customHeight="1">
      <c r="A833" s="130"/>
      <c r="B833" s="129"/>
      <c r="C833" s="119"/>
      <c r="D833" s="120"/>
      <c r="E833" s="121"/>
      <c r="F833" s="122">
        <v>1.0</v>
      </c>
      <c r="G833" s="123" t="str">
        <f t="array" ref="G833">IFERROR(INDEX(Bang_gia!$E$2:$E$1209,MATCH(D833&amp;" | "&amp;E833,Bang_gia!$A$2:$A$1209,0)),"")</f>
        <v/>
      </c>
      <c r="H833" s="123" t="str">
        <f t="shared" si="1"/>
        <v/>
      </c>
      <c r="I833" s="124" t="str">
        <f t="shared" si="2"/>
        <v/>
      </c>
      <c r="J833" s="124" t="str">
        <f t="shared" si="3"/>
        <v/>
      </c>
      <c r="K833" s="113"/>
      <c r="L833" s="113"/>
      <c r="M833" s="113"/>
      <c r="N833" s="113"/>
      <c r="O833" s="113"/>
      <c r="P833" s="113"/>
      <c r="Q833" s="113"/>
      <c r="R833" s="113"/>
      <c r="S833" s="113"/>
      <c r="T833" s="113"/>
      <c r="U833" s="113"/>
      <c r="V833" s="113"/>
      <c r="W833" s="113"/>
      <c r="X833" s="113"/>
      <c r="Y833" s="113"/>
      <c r="Z833" s="113"/>
    </row>
    <row r="834" ht="15.75" customHeight="1">
      <c r="A834" s="130"/>
      <c r="B834" s="129"/>
      <c r="C834" s="119"/>
      <c r="D834" s="120"/>
      <c r="E834" s="121"/>
      <c r="F834" s="122">
        <v>1.0</v>
      </c>
      <c r="G834" s="123" t="str">
        <f t="array" ref="G834">IFERROR(INDEX(Bang_gia!$E$2:$E$1209,MATCH(D834&amp;" | "&amp;E834,Bang_gia!$A$2:$A$1209,0)),"")</f>
        <v/>
      </c>
      <c r="H834" s="123" t="str">
        <f t="shared" si="1"/>
        <v/>
      </c>
      <c r="I834" s="124" t="str">
        <f t="shared" si="2"/>
        <v/>
      </c>
      <c r="J834" s="124" t="str">
        <f t="shared" si="3"/>
        <v/>
      </c>
      <c r="K834" s="113"/>
      <c r="L834" s="113"/>
      <c r="M834" s="113"/>
      <c r="N834" s="113"/>
      <c r="O834" s="113"/>
      <c r="P834" s="113"/>
      <c r="Q834" s="113"/>
      <c r="R834" s="113"/>
      <c r="S834" s="113"/>
      <c r="T834" s="113"/>
      <c r="U834" s="113"/>
      <c r="V834" s="113"/>
      <c r="W834" s="113"/>
      <c r="X834" s="113"/>
      <c r="Y834" s="113"/>
      <c r="Z834" s="113"/>
    </row>
    <row r="835" ht="15.75" customHeight="1">
      <c r="A835" s="130"/>
      <c r="B835" s="129"/>
      <c r="C835" s="119"/>
      <c r="D835" s="120"/>
      <c r="E835" s="121"/>
      <c r="F835" s="122">
        <v>1.0</v>
      </c>
      <c r="G835" s="123" t="str">
        <f t="array" ref="G835">IFERROR(INDEX(Bang_gia!$E$2:$E$1209,MATCH(D835&amp;" | "&amp;E835,Bang_gia!$A$2:$A$1209,0)),"")</f>
        <v/>
      </c>
      <c r="H835" s="123" t="str">
        <f t="shared" si="1"/>
        <v/>
      </c>
      <c r="I835" s="124" t="str">
        <f t="shared" si="2"/>
        <v/>
      </c>
      <c r="J835" s="124" t="str">
        <f t="shared" si="3"/>
        <v/>
      </c>
      <c r="K835" s="113"/>
      <c r="L835" s="113"/>
      <c r="M835" s="113"/>
      <c r="N835" s="113"/>
      <c r="O835" s="113"/>
      <c r="P835" s="113"/>
      <c r="Q835" s="113"/>
      <c r="R835" s="113"/>
      <c r="S835" s="113"/>
      <c r="T835" s="113"/>
      <c r="U835" s="113"/>
      <c r="V835" s="113"/>
      <c r="W835" s="113"/>
      <c r="X835" s="113"/>
      <c r="Y835" s="113"/>
      <c r="Z835" s="113"/>
    </row>
    <row r="836" ht="15.75" customHeight="1">
      <c r="A836" s="130"/>
      <c r="B836" s="129"/>
      <c r="C836" s="119"/>
      <c r="D836" s="120"/>
      <c r="E836" s="121"/>
      <c r="F836" s="122">
        <v>1.0</v>
      </c>
      <c r="G836" s="123" t="str">
        <f t="array" ref="G836">IFERROR(INDEX(Bang_gia!$E$2:$E$1209,MATCH(D836&amp;" | "&amp;E836,Bang_gia!$A$2:$A$1209,0)),"")</f>
        <v/>
      </c>
      <c r="H836" s="123" t="str">
        <f t="shared" si="1"/>
        <v/>
      </c>
      <c r="I836" s="124" t="str">
        <f t="shared" si="2"/>
        <v/>
      </c>
      <c r="J836" s="124" t="str">
        <f t="shared" si="3"/>
        <v/>
      </c>
      <c r="K836" s="113"/>
      <c r="L836" s="113"/>
      <c r="M836" s="113"/>
      <c r="N836" s="113"/>
      <c r="O836" s="113"/>
      <c r="P836" s="113"/>
      <c r="Q836" s="113"/>
      <c r="R836" s="113"/>
      <c r="S836" s="113"/>
      <c r="T836" s="113"/>
      <c r="U836" s="113"/>
      <c r="V836" s="113"/>
      <c r="W836" s="113"/>
      <c r="X836" s="113"/>
      <c r="Y836" s="113"/>
      <c r="Z836" s="113"/>
    </row>
    <row r="837" ht="15.75" customHeight="1">
      <c r="A837" s="130"/>
      <c r="B837" s="129"/>
      <c r="C837" s="119"/>
      <c r="D837" s="120"/>
      <c r="E837" s="121"/>
      <c r="F837" s="122">
        <v>1.0</v>
      </c>
      <c r="G837" s="123" t="str">
        <f t="array" ref="G837">IFERROR(INDEX(Bang_gia!$E$2:$E$1209,MATCH(D837&amp;" | "&amp;E837,Bang_gia!$A$2:$A$1209,0)),"")</f>
        <v/>
      </c>
      <c r="H837" s="123" t="str">
        <f t="shared" si="1"/>
        <v/>
      </c>
      <c r="I837" s="124" t="str">
        <f t="shared" si="2"/>
        <v/>
      </c>
      <c r="J837" s="124" t="str">
        <f t="shared" si="3"/>
        <v/>
      </c>
      <c r="K837" s="113"/>
      <c r="L837" s="113"/>
      <c r="M837" s="113"/>
      <c r="N837" s="113"/>
      <c r="O837" s="113"/>
      <c r="P837" s="113"/>
      <c r="Q837" s="113"/>
      <c r="R837" s="113"/>
      <c r="S837" s="113"/>
      <c r="T837" s="113"/>
      <c r="U837" s="113"/>
      <c r="V837" s="113"/>
      <c r="W837" s="113"/>
      <c r="X837" s="113"/>
      <c r="Y837" s="113"/>
      <c r="Z837" s="113"/>
    </row>
    <row r="838" ht="15.75" customHeight="1">
      <c r="A838" s="130"/>
      <c r="B838" s="129"/>
      <c r="C838" s="119"/>
      <c r="D838" s="120"/>
      <c r="E838" s="121"/>
      <c r="F838" s="122">
        <v>1.0</v>
      </c>
      <c r="G838" s="123" t="str">
        <f t="array" ref="G838">IFERROR(INDEX(Bang_gia!$E$2:$E$1209,MATCH(D838&amp;" | "&amp;E838,Bang_gia!$A$2:$A$1209,0)),"")</f>
        <v/>
      </c>
      <c r="H838" s="123" t="str">
        <f t="shared" si="1"/>
        <v/>
      </c>
      <c r="I838" s="124" t="str">
        <f t="shared" si="2"/>
        <v/>
      </c>
      <c r="J838" s="124" t="str">
        <f t="shared" si="3"/>
        <v/>
      </c>
      <c r="K838" s="113"/>
      <c r="L838" s="113"/>
      <c r="M838" s="113"/>
      <c r="N838" s="113"/>
      <c r="O838" s="113"/>
      <c r="P838" s="113"/>
      <c r="Q838" s="113"/>
      <c r="R838" s="113"/>
      <c r="S838" s="113"/>
      <c r="T838" s="113"/>
      <c r="U838" s="113"/>
      <c r="V838" s="113"/>
      <c r="W838" s="113"/>
      <c r="X838" s="113"/>
      <c r="Y838" s="113"/>
      <c r="Z838" s="113"/>
    </row>
    <row r="839" ht="15.75" customHeight="1">
      <c r="A839" s="130"/>
      <c r="B839" s="129"/>
      <c r="C839" s="119"/>
      <c r="D839" s="120"/>
      <c r="E839" s="121"/>
      <c r="F839" s="122">
        <v>1.0</v>
      </c>
      <c r="G839" s="123" t="str">
        <f t="array" ref="G839">IFERROR(INDEX(Bang_gia!$E$2:$E$1209,MATCH(D839&amp;" | "&amp;E839,Bang_gia!$A$2:$A$1209,0)),"")</f>
        <v/>
      </c>
      <c r="H839" s="123" t="str">
        <f t="shared" si="1"/>
        <v/>
      </c>
      <c r="I839" s="124" t="str">
        <f t="shared" si="2"/>
        <v/>
      </c>
      <c r="J839" s="124" t="str">
        <f t="shared" si="3"/>
        <v/>
      </c>
      <c r="K839" s="113"/>
      <c r="L839" s="113"/>
      <c r="M839" s="113"/>
      <c r="N839" s="113"/>
      <c r="O839" s="113"/>
      <c r="P839" s="113"/>
      <c r="Q839" s="113"/>
      <c r="R839" s="113"/>
      <c r="S839" s="113"/>
      <c r="T839" s="113"/>
      <c r="U839" s="113"/>
      <c r="V839" s="113"/>
      <c r="W839" s="113"/>
      <c r="X839" s="113"/>
      <c r="Y839" s="113"/>
      <c r="Z839" s="113"/>
    </row>
    <row r="840" ht="15.75" customHeight="1">
      <c r="A840" s="130"/>
      <c r="B840" s="129"/>
      <c r="C840" s="119"/>
      <c r="D840" s="120"/>
      <c r="E840" s="121"/>
      <c r="F840" s="122">
        <v>1.0</v>
      </c>
      <c r="G840" s="123" t="str">
        <f t="array" ref="G840">IFERROR(INDEX(Bang_gia!$E$2:$E$1209,MATCH(D840&amp;" | "&amp;E840,Bang_gia!$A$2:$A$1209,0)),"")</f>
        <v/>
      </c>
      <c r="H840" s="123" t="str">
        <f t="shared" si="1"/>
        <v/>
      </c>
      <c r="I840" s="124" t="str">
        <f t="shared" si="2"/>
        <v/>
      </c>
      <c r="J840" s="124" t="str">
        <f t="shared" si="3"/>
        <v/>
      </c>
      <c r="K840" s="113"/>
      <c r="L840" s="113"/>
      <c r="M840" s="113"/>
      <c r="N840" s="113"/>
      <c r="O840" s="113"/>
      <c r="P840" s="113"/>
      <c r="Q840" s="113"/>
      <c r="R840" s="113"/>
      <c r="S840" s="113"/>
      <c r="T840" s="113"/>
      <c r="U840" s="113"/>
      <c r="V840" s="113"/>
      <c r="W840" s="113"/>
      <c r="X840" s="113"/>
      <c r="Y840" s="113"/>
      <c r="Z840" s="113"/>
    </row>
    <row r="841" ht="15.75" customHeight="1">
      <c r="A841" s="130"/>
      <c r="B841" s="129"/>
      <c r="C841" s="119"/>
      <c r="D841" s="120"/>
      <c r="E841" s="121"/>
      <c r="F841" s="122">
        <v>1.0</v>
      </c>
      <c r="G841" s="123" t="str">
        <f t="array" ref="G841">IFERROR(INDEX(Bang_gia!$E$2:$E$1209,MATCH(D841&amp;" | "&amp;E841,Bang_gia!$A$2:$A$1209,0)),"")</f>
        <v/>
      </c>
      <c r="H841" s="123" t="str">
        <f t="shared" si="1"/>
        <v/>
      </c>
      <c r="I841" s="124" t="str">
        <f t="shared" si="2"/>
        <v/>
      </c>
      <c r="J841" s="124" t="str">
        <f t="shared" si="3"/>
        <v/>
      </c>
      <c r="K841" s="113"/>
      <c r="L841" s="113"/>
      <c r="M841" s="113"/>
      <c r="N841" s="113"/>
      <c r="O841" s="113"/>
      <c r="P841" s="113"/>
      <c r="Q841" s="113"/>
      <c r="R841" s="113"/>
      <c r="S841" s="113"/>
      <c r="T841" s="113"/>
      <c r="U841" s="113"/>
      <c r="V841" s="113"/>
      <c r="W841" s="113"/>
      <c r="X841" s="113"/>
      <c r="Y841" s="113"/>
      <c r="Z841" s="113"/>
    </row>
    <row r="842" ht="15.75" customHeight="1">
      <c r="A842" s="130"/>
      <c r="B842" s="129"/>
      <c r="C842" s="119"/>
      <c r="D842" s="120"/>
      <c r="E842" s="121"/>
      <c r="F842" s="122">
        <v>1.0</v>
      </c>
      <c r="G842" s="123" t="str">
        <f t="array" ref="G842">IFERROR(INDEX(Bang_gia!$E$2:$E$1209,MATCH(D842&amp;" | "&amp;E842,Bang_gia!$A$2:$A$1209,0)),"")</f>
        <v/>
      </c>
      <c r="H842" s="123" t="str">
        <f t="shared" si="1"/>
        <v/>
      </c>
      <c r="I842" s="124" t="str">
        <f t="shared" si="2"/>
        <v/>
      </c>
      <c r="J842" s="124" t="str">
        <f t="shared" si="3"/>
        <v/>
      </c>
      <c r="K842" s="113"/>
      <c r="L842" s="113"/>
      <c r="M842" s="113"/>
      <c r="N842" s="113"/>
      <c r="O842" s="113"/>
      <c r="P842" s="113"/>
      <c r="Q842" s="113"/>
      <c r="R842" s="113"/>
      <c r="S842" s="113"/>
      <c r="T842" s="113"/>
      <c r="U842" s="113"/>
      <c r="V842" s="113"/>
      <c r="W842" s="113"/>
      <c r="X842" s="113"/>
      <c r="Y842" s="113"/>
      <c r="Z842" s="113"/>
    </row>
    <row r="843" ht="15.75" customHeight="1">
      <c r="A843" s="130"/>
      <c r="B843" s="129"/>
      <c r="C843" s="119"/>
      <c r="D843" s="120"/>
      <c r="E843" s="121"/>
      <c r="F843" s="122">
        <v>1.0</v>
      </c>
      <c r="G843" s="123" t="str">
        <f t="array" ref="G843">IFERROR(INDEX(Bang_gia!$E$2:$E$1209,MATCH(D843&amp;" | "&amp;E843,Bang_gia!$A$2:$A$1209,0)),"")</f>
        <v/>
      </c>
      <c r="H843" s="123" t="str">
        <f t="shared" si="1"/>
        <v/>
      </c>
      <c r="I843" s="124" t="str">
        <f t="shared" si="2"/>
        <v/>
      </c>
      <c r="J843" s="124" t="str">
        <f t="shared" si="3"/>
        <v/>
      </c>
      <c r="K843" s="113"/>
      <c r="L843" s="113"/>
      <c r="M843" s="113"/>
      <c r="N843" s="113"/>
      <c r="O843" s="113"/>
      <c r="P843" s="113"/>
      <c r="Q843" s="113"/>
      <c r="R843" s="113"/>
      <c r="S843" s="113"/>
      <c r="T843" s="113"/>
      <c r="U843" s="113"/>
      <c r="V843" s="113"/>
      <c r="W843" s="113"/>
      <c r="X843" s="113"/>
      <c r="Y843" s="113"/>
      <c r="Z843" s="113"/>
    </row>
    <row r="844" ht="15.75" customHeight="1">
      <c r="A844" s="130"/>
      <c r="B844" s="129"/>
      <c r="C844" s="119"/>
      <c r="D844" s="120"/>
      <c r="E844" s="121"/>
      <c r="F844" s="122">
        <v>1.0</v>
      </c>
      <c r="G844" s="123" t="str">
        <f t="array" ref="G844">IFERROR(INDEX(Bang_gia!$E$2:$E$1209,MATCH(D844&amp;" | "&amp;E844,Bang_gia!$A$2:$A$1209,0)),"")</f>
        <v/>
      </c>
      <c r="H844" s="123" t="str">
        <f t="shared" si="1"/>
        <v/>
      </c>
      <c r="I844" s="124" t="str">
        <f t="shared" si="2"/>
        <v/>
      </c>
      <c r="J844" s="124" t="str">
        <f t="shared" si="3"/>
        <v/>
      </c>
      <c r="K844" s="113"/>
      <c r="L844" s="113"/>
      <c r="M844" s="113"/>
      <c r="N844" s="113"/>
      <c r="O844" s="113"/>
      <c r="P844" s="113"/>
      <c r="Q844" s="113"/>
      <c r="R844" s="113"/>
      <c r="S844" s="113"/>
      <c r="T844" s="113"/>
      <c r="U844" s="113"/>
      <c r="V844" s="113"/>
      <c r="W844" s="113"/>
      <c r="X844" s="113"/>
      <c r="Y844" s="113"/>
      <c r="Z844" s="113"/>
    </row>
    <row r="845" ht="15.75" customHeight="1">
      <c r="A845" s="130"/>
      <c r="B845" s="129"/>
      <c r="C845" s="119"/>
      <c r="D845" s="120"/>
      <c r="E845" s="121"/>
      <c r="F845" s="122">
        <v>1.0</v>
      </c>
      <c r="G845" s="123" t="str">
        <f t="array" ref="G845">IFERROR(INDEX(Bang_gia!$E$2:$E$1209,MATCH(D845&amp;" | "&amp;E845,Bang_gia!$A$2:$A$1209,0)),"")</f>
        <v/>
      </c>
      <c r="H845" s="123" t="str">
        <f t="shared" si="1"/>
        <v/>
      </c>
      <c r="I845" s="124" t="str">
        <f t="shared" si="2"/>
        <v/>
      </c>
      <c r="J845" s="124" t="str">
        <f t="shared" si="3"/>
        <v/>
      </c>
      <c r="K845" s="113"/>
      <c r="L845" s="113"/>
      <c r="M845" s="113"/>
      <c r="N845" s="113"/>
      <c r="O845" s="113"/>
      <c r="P845" s="113"/>
      <c r="Q845" s="113"/>
      <c r="R845" s="113"/>
      <c r="S845" s="113"/>
      <c r="T845" s="113"/>
      <c r="U845" s="113"/>
      <c r="V845" s="113"/>
      <c r="W845" s="113"/>
      <c r="X845" s="113"/>
      <c r="Y845" s="113"/>
      <c r="Z845" s="113"/>
    </row>
    <row r="846" ht="15.75" customHeight="1">
      <c r="A846" s="130"/>
      <c r="B846" s="129"/>
      <c r="C846" s="119"/>
      <c r="D846" s="120"/>
      <c r="E846" s="121"/>
      <c r="F846" s="122">
        <v>1.0</v>
      </c>
      <c r="G846" s="123" t="str">
        <f t="array" ref="G846">IFERROR(INDEX(Bang_gia!$E$2:$E$1209,MATCH(D846&amp;" | "&amp;E846,Bang_gia!$A$2:$A$1209,0)),"")</f>
        <v/>
      </c>
      <c r="H846" s="123" t="str">
        <f t="shared" si="1"/>
        <v/>
      </c>
      <c r="I846" s="124" t="str">
        <f t="shared" si="2"/>
        <v/>
      </c>
      <c r="J846" s="124" t="str">
        <f t="shared" si="3"/>
        <v/>
      </c>
      <c r="K846" s="113"/>
      <c r="L846" s="113"/>
      <c r="M846" s="113"/>
      <c r="N846" s="113"/>
      <c r="O846" s="113"/>
      <c r="P846" s="113"/>
      <c r="Q846" s="113"/>
      <c r="R846" s="113"/>
      <c r="S846" s="113"/>
      <c r="T846" s="113"/>
      <c r="U846" s="113"/>
      <c r="V846" s="113"/>
      <c r="W846" s="113"/>
      <c r="X846" s="113"/>
      <c r="Y846" s="113"/>
      <c r="Z846" s="113"/>
    </row>
    <row r="847" ht="15.75" customHeight="1">
      <c r="A847" s="130"/>
      <c r="B847" s="129"/>
      <c r="C847" s="119"/>
      <c r="D847" s="120"/>
      <c r="E847" s="121"/>
      <c r="F847" s="122">
        <v>1.0</v>
      </c>
      <c r="G847" s="123" t="str">
        <f t="array" ref="G847">IFERROR(INDEX(Bang_gia!$E$2:$E$1209,MATCH(D847&amp;" | "&amp;E847,Bang_gia!$A$2:$A$1209,0)),"")</f>
        <v/>
      </c>
      <c r="H847" s="123" t="str">
        <f t="shared" si="1"/>
        <v/>
      </c>
      <c r="I847" s="124" t="str">
        <f t="shared" si="2"/>
        <v/>
      </c>
      <c r="J847" s="124" t="str">
        <f t="shared" si="3"/>
        <v/>
      </c>
      <c r="K847" s="113"/>
      <c r="L847" s="113"/>
      <c r="M847" s="113"/>
      <c r="N847" s="113"/>
      <c r="O847" s="113"/>
      <c r="P847" s="113"/>
      <c r="Q847" s="113"/>
      <c r="R847" s="113"/>
      <c r="S847" s="113"/>
      <c r="T847" s="113"/>
      <c r="U847" s="113"/>
      <c r="V847" s="113"/>
      <c r="W847" s="113"/>
      <c r="X847" s="113"/>
      <c r="Y847" s="113"/>
      <c r="Z847" s="113"/>
    </row>
    <row r="848" ht="15.75" customHeight="1">
      <c r="A848" s="130"/>
      <c r="B848" s="129"/>
      <c r="C848" s="119"/>
      <c r="D848" s="120"/>
      <c r="E848" s="121"/>
      <c r="F848" s="122">
        <v>1.0</v>
      </c>
      <c r="G848" s="123" t="str">
        <f t="array" ref="G848">IFERROR(INDEX(Bang_gia!$E$2:$E$1209,MATCH(D848&amp;" | "&amp;E848,Bang_gia!$A$2:$A$1209,0)),"")</f>
        <v/>
      </c>
      <c r="H848" s="123" t="str">
        <f t="shared" si="1"/>
        <v/>
      </c>
      <c r="I848" s="124" t="str">
        <f t="shared" si="2"/>
        <v/>
      </c>
      <c r="J848" s="124" t="str">
        <f t="shared" si="3"/>
        <v/>
      </c>
      <c r="K848" s="113"/>
      <c r="L848" s="113"/>
      <c r="M848" s="113"/>
      <c r="N848" s="113"/>
      <c r="O848" s="113"/>
      <c r="P848" s="113"/>
      <c r="Q848" s="113"/>
      <c r="R848" s="113"/>
      <c r="S848" s="113"/>
      <c r="T848" s="113"/>
      <c r="U848" s="113"/>
      <c r="V848" s="113"/>
      <c r="W848" s="113"/>
      <c r="X848" s="113"/>
      <c r="Y848" s="113"/>
      <c r="Z848" s="113"/>
    </row>
    <row r="849" ht="15.75" customHeight="1">
      <c r="A849" s="130"/>
      <c r="B849" s="129"/>
      <c r="C849" s="119"/>
      <c r="D849" s="120"/>
      <c r="E849" s="121"/>
      <c r="F849" s="122">
        <v>1.0</v>
      </c>
      <c r="G849" s="123" t="str">
        <f t="array" ref="G849">IFERROR(INDEX(Bang_gia!$E$2:$E$1209,MATCH(D849&amp;" | "&amp;E849,Bang_gia!$A$2:$A$1209,0)),"")</f>
        <v/>
      </c>
      <c r="H849" s="123" t="str">
        <f t="shared" si="1"/>
        <v/>
      </c>
      <c r="I849" s="124" t="str">
        <f t="shared" si="2"/>
        <v/>
      </c>
      <c r="J849" s="124" t="str">
        <f t="shared" si="3"/>
        <v/>
      </c>
      <c r="K849" s="113"/>
      <c r="L849" s="113"/>
      <c r="M849" s="113"/>
      <c r="N849" s="113"/>
      <c r="O849" s="113"/>
      <c r="P849" s="113"/>
      <c r="Q849" s="113"/>
      <c r="R849" s="113"/>
      <c r="S849" s="113"/>
      <c r="T849" s="113"/>
      <c r="U849" s="113"/>
      <c r="V849" s="113"/>
      <c r="W849" s="113"/>
      <c r="X849" s="113"/>
      <c r="Y849" s="113"/>
      <c r="Z849" s="113"/>
    </row>
    <row r="850" ht="15.75" customHeight="1">
      <c r="A850" s="130"/>
      <c r="B850" s="129"/>
      <c r="C850" s="119"/>
      <c r="D850" s="120"/>
      <c r="E850" s="121"/>
      <c r="F850" s="122">
        <v>1.0</v>
      </c>
      <c r="G850" s="123" t="str">
        <f t="array" ref="G850">IFERROR(INDEX(Bang_gia!$E$2:$E$1209,MATCH(D850&amp;" | "&amp;E850,Bang_gia!$A$2:$A$1209,0)),"")</f>
        <v/>
      </c>
      <c r="H850" s="123" t="str">
        <f t="shared" si="1"/>
        <v/>
      </c>
      <c r="I850" s="124" t="str">
        <f t="shared" si="2"/>
        <v/>
      </c>
      <c r="J850" s="124" t="str">
        <f t="shared" si="3"/>
        <v/>
      </c>
      <c r="K850" s="113"/>
      <c r="L850" s="113"/>
      <c r="M850" s="113"/>
      <c r="N850" s="113"/>
      <c r="O850" s="113"/>
      <c r="P850" s="113"/>
      <c r="Q850" s="113"/>
      <c r="R850" s="113"/>
      <c r="S850" s="113"/>
      <c r="T850" s="113"/>
      <c r="U850" s="113"/>
      <c r="V850" s="113"/>
      <c r="W850" s="113"/>
      <c r="X850" s="113"/>
      <c r="Y850" s="113"/>
      <c r="Z850" s="113"/>
    </row>
    <row r="851" ht="15.75" customHeight="1">
      <c r="A851" s="130"/>
      <c r="B851" s="129"/>
      <c r="C851" s="119"/>
      <c r="D851" s="120"/>
      <c r="E851" s="121"/>
      <c r="F851" s="122">
        <v>1.0</v>
      </c>
      <c r="G851" s="123" t="str">
        <f t="array" ref="G851">IFERROR(INDEX(Bang_gia!$E$2:$E$1209,MATCH(D851&amp;" | "&amp;E851,Bang_gia!$A$2:$A$1209,0)),"")</f>
        <v/>
      </c>
      <c r="H851" s="123" t="str">
        <f t="shared" si="1"/>
        <v/>
      </c>
      <c r="I851" s="124" t="str">
        <f t="shared" si="2"/>
        <v/>
      </c>
      <c r="J851" s="124" t="str">
        <f t="shared" si="3"/>
        <v/>
      </c>
      <c r="K851" s="113"/>
      <c r="L851" s="113"/>
      <c r="M851" s="113"/>
      <c r="N851" s="113"/>
      <c r="O851" s="113"/>
      <c r="P851" s="113"/>
      <c r="Q851" s="113"/>
      <c r="R851" s="113"/>
      <c r="S851" s="113"/>
      <c r="T851" s="113"/>
      <c r="U851" s="113"/>
      <c r="V851" s="113"/>
      <c r="W851" s="113"/>
      <c r="X851" s="113"/>
      <c r="Y851" s="113"/>
      <c r="Z851" s="113"/>
    </row>
    <row r="852" ht="15.75" customHeight="1">
      <c r="A852" s="130"/>
      <c r="B852" s="129"/>
      <c r="C852" s="119"/>
      <c r="D852" s="120"/>
      <c r="E852" s="121"/>
      <c r="F852" s="122">
        <v>1.0</v>
      </c>
      <c r="G852" s="123" t="str">
        <f t="array" ref="G852">IFERROR(INDEX(Bang_gia!$E$2:$E$1209,MATCH(D852&amp;" | "&amp;E852,Bang_gia!$A$2:$A$1209,0)),"")</f>
        <v/>
      </c>
      <c r="H852" s="123" t="str">
        <f t="shared" si="1"/>
        <v/>
      </c>
      <c r="I852" s="124" t="str">
        <f t="shared" si="2"/>
        <v/>
      </c>
      <c r="J852" s="124" t="str">
        <f t="shared" si="3"/>
        <v/>
      </c>
      <c r="K852" s="113"/>
      <c r="L852" s="113"/>
      <c r="M852" s="113"/>
      <c r="N852" s="113"/>
      <c r="O852" s="113"/>
      <c r="P852" s="113"/>
      <c r="Q852" s="113"/>
      <c r="R852" s="113"/>
      <c r="S852" s="113"/>
      <c r="T852" s="113"/>
      <c r="U852" s="113"/>
      <c r="V852" s="113"/>
      <c r="W852" s="113"/>
      <c r="X852" s="113"/>
      <c r="Y852" s="113"/>
      <c r="Z852" s="113"/>
    </row>
    <row r="853" ht="15.75" customHeight="1">
      <c r="A853" s="130"/>
      <c r="B853" s="129"/>
      <c r="C853" s="119"/>
      <c r="D853" s="120"/>
      <c r="E853" s="121"/>
      <c r="F853" s="122">
        <v>1.0</v>
      </c>
      <c r="G853" s="123" t="str">
        <f t="array" ref="G853">IFERROR(INDEX(Bang_gia!$E$2:$E$1209,MATCH(D853&amp;" | "&amp;E853,Bang_gia!$A$2:$A$1209,0)),"")</f>
        <v/>
      </c>
      <c r="H853" s="123" t="str">
        <f t="shared" si="1"/>
        <v/>
      </c>
      <c r="I853" s="124" t="str">
        <f t="shared" si="2"/>
        <v/>
      </c>
      <c r="J853" s="124" t="str">
        <f t="shared" si="3"/>
        <v/>
      </c>
      <c r="K853" s="113"/>
      <c r="L853" s="113"/>
      <c r="M853" s="113"/>
      <c r="N853" s="113"/>
      <c r="O853" s="113"/>
      <c r="P853" s="113"/>
      <c r="Q853" s="113"/>
      <c r="R853" s="113"/>
      <c r="S853" s="113"/>
      <c r="T853" s="113"/>
      <c r="U853" s="113"/>
      <c r="V853" s="113"/>
      <c r="W853" s="113"/>
      <c r="X853" s="113"/>
      <c r="Y853" s="113"/>
      <c r="Z853" s="113"/>
    </row>
    <row r="854" ht="15.75" customHeight="1">
      <c r="A854" s="130"/>
      <c r="B854" s="129"/>
      <c r="C854" s="119"/>
      <c r="D854" s="120"/>
      <c r="E854" s="121"/>
      <c r="F854" s="122">
        <v>1.0</v>
      </c>
      <c r="G854" s="123" t="str">
        <f t="array" ref="G854">IFERROR(INDEX(Bang_gia!$E$2:$E$1209,MATCH(D854&amp;" | "&amp;E854,Bang_gia!$A$2:$A$1209,0)),"")</f>
        <v/>
      </c>
      <c r="H854" s="123" t="str">
        <f t="shared" si="1"/>
        <v/>
      </c>
      <c r="I854" s="124" t="str">
        <f t="shared" si="2"/>
        <v/>
      </c>
      <c r="J854" s="124" t="str">
        <f t="shared" si="3"/>
        <v/>
      </c>
      <c r="K854" s="113"/>
      <c r="L854" s="113"/>
      <c r="M854" s="113"/>
      <c r="N854" s="113"/>
      <c r="O854" s="113"/>
      <c r="P854" s="113"/>
      <c r="Q854" s="113"/>
      <c r="R854" s="113"/>
      <c r="S854" s="113"/>
      <c r="T854" s="113"/>
      <c r="U854" s="113"/>
      <c r="V854" s="113"/>
      <c r="W854" s="113"/>
      <c r="X854" s="113"/>
      <c r="Y854" s="113"/>
      <c r="Z854" s="113"/>
    </row>
    <row r="855" ht="15.75" customHeight="1">
      <c r="A855" s="130"/>
      <c r="B855" s="129"/>
      <c r="C855" s="119"/>
      <c r="D855" s="120"/>
      <c r="E855" s="121"/>
      <c r="F855" s="122">
        <v>1.0</v>
      </c>
      <c r="G855" s="123" t="str">
        <f t="array" ref="G855">IFERROR(INDEX(Bang_gia!$E$2:$E$1209,MATCH(D855&amp;" | "&amp;E855,Bang_gia!$A$2:$A$1209,0)),"")</f>
        <v/>
      </c>
      <c r="H855" s="123" t="str">
        <f t="shared" si="1"/>
        <v/>
      </c>
      <c r="I855" s="124" t="str">
        <f t="shared" si="2"/>
        <v/>
      </c>
      <c r="J855" s="124" t="str">
        <f t="shared" si="3"/>
        <v/>
      </c>
      <c r="K855" s="113"/>
      <c r="L855" s="113"/>
      <c r="M855" s="113"/>
      <c r="N855" s="113"/>
      <c r="O855" s="113"/>
      <c r="P855" s="113"/>
      <c r="Q855" s="113"/>
      <c r="R855" s="113"/>
      <c r="S855" s="113"/>
      <c r="T855" s="113"/>
      <c r="U855" s="113"/>
      <c r="V855" s="113"/>
      <c r="W855" s="113"/>
      <c r="X855" s="113"/>
      <c r="Y855" s="113"/>
      <c r="Z855" s="113"/>
    </row>
    <row r="856" ht="15.75" customHeight="1">
      <c r="A856" s="130"/>
      <c r="B856" s="129"/>
      <c r="C856" s="119"/>
      <c r="D856" s="120"/>
      <c r="E856" s="121"/>
      <c r="F856" s="122">
        <v>1.0</v>
      </c>
      <c r="G856" s="123" t="str">
        <f t="array" ref="G856">IFERROR(INDEX(Bang_gia!$E$2:$E$1209,MATCH(D856&amp;" | "&amp;E856,Bang_gia!$A$2:$A$1209,0)),"")</f>
        <v/>
      </c>
      <c r="H856" s="123" t="str">
        <f t="shared" si="1"/>
        <v/>
      </c>
      <c r="I856" s="124" t="str">
        <f t="shared" si="2"/>
        <v/>
      </c>
      <c r="J856" s="124" t="str">
        <f t="shared" si="3"/>
        <v/>
      </c>
      <c r="K856" s="113"/>
      <c r="L856" s="113"/>
      <c r="M856" s="113"/>
      <c r="N856" s="113"/>
      <c r="O856" s="113"/>
      <c r="P856" s="113"/>
      <c r="Q856" s="113"/>
      <c r="R856" s="113"/>
      <c r="S856" s="113"/>
      <c r="T856" s="113"/>
      <c r="U856" s="113"/>
      <c r="V856" s="113"/>
      <c r="W856" s="113"/>
      <c r="X856" s="113"/>
      <c r="Y856" s="113"/>
      <c r="Z856" s="113"/>
    </row>
    <row r="857" ht="15.75" customHeight="1">
      <c r="A857" s="130"/>
      <c r="B857" s="129"/>
      <c r="C857" s="119"/>
      <c r="D857" s="120"/>
      <c r="E857" s="121"/>
      <c r="F857" s="122">
        <v>1.0</v>
      </c>
      <c r="G857" s="123" t="str">
        <f t="array" ref="G857">IFERROR(INDEX(Bang_gia!$E$2:$E$1209,MATCH(D857&amp;" | "&amp;E857,Bang_gia!$A$2:$A$1209,0)),"")</f>
        <v/>
      </c>
      <c r="H857" s="123" t="str">
        <f t="shared" si="1"/>
        <v/>
      </c>
      <c r="I857" s="124" t="str">
        <f t="shared" si="2"/>
        <v/>
      </c>
      <c r="J857" s="124" t="str">
        <f t="shared" si="3"/>
        <v/>
      </c>
      <c r="K857" s="113"/>
      <c r="L857" s="113"/>
      <c r="M857" s="113"/>
      <c r="N857" s="113"/>
      <c r="O857" s="113"/>
      <c r="P857" s="113"/>
      <c r="Q857" s="113"/>
      <c r="R857" s="113"/>
      <c r="S857" s="113"/>
      <c r="T857" s="113"/>
      <c r="U857" s="113"/>
      <c r="V857" s="113"/>
      <c r="W857" s="113"/>
      <c r="X857" s="113"/>
      <c r="Y857" s="113"/>
      <c r="Z857" s="113"/>
    </row>
    <row r="858" ht="15.75" customHeight="1">
      <c r="A858" s="130"/>
      <c r="B858" s="129"/>
      <c r="C858" s="119"/>
      <c r="D858" s="120"/>
      <c r="E858" s="121"/>
      <c r="F858" s="122">
        <v>1.0</v>
      </c>
      <c r="G858" s="123" t="str">
        <f t="array" ref="G858">IFERROR(INDEX(Bang_gia!$E$2:$E$1209,MATCH(D858&amp;" | "&amp;E858,Bang_gia!$A$2:$A$1209,0)),"")</f>
        <v/>
      </c>
      <c r="H858" s="123" t="str">
        <f t="shared" si="1"/>
        <v/>
      </c>
      <c r="I858" s="124" t="str">
        <f t="shared" si="2"/>
        <v/>
      </c>
      <c r="J858" s="124" t="str">
        <f t="shared" si="3"/>
        <v/>
      </c>
      <c r="K858" s="113"/>
      <c r="L858" s="113"/>
      <c r="M858" s="113"/>
      <c r="N858" s="113"/>
      <c r="O858" s="113"/>
      <c r="P858" s="113"/>
      <c r="Q858" s="113"/>
      <c r="R858" s="113"/>
      <c r="S858" s="113"/>
      <c r="T858" s="113"/>
      <c r="U858" s="113"/>
      <c r="V858" s="113"/>
      <c r="W858" s="113"/>
      <c r="X858" s="113"/>
      <c r="Y858" s="113"/>
      <c r="Z858" s="113"/>
    </row>
    <row r="859" ht="15.75" customHeight="1">
      <c r="A859" s="130"/>
      <c r="B859" s="129"/>
      <c r="C859" s="119"/>
      <c r="D859" s="120"/>
      <c r="E859" s="121"/>
      <c r="F859" s="122">
        <v>1.0</v>
      </c>
      <c r="G859" s="123" t="str">
        <f t="array" ref="G859">IFERROR(INDEX(Bang_gia!$E$2:$E$1209,MATCH(D859&amp;" | "&amp;E859,Bang_gia!$A$2:$A$1209,0)),"")</f>
        <v/>
      </c>
      <c r="H859" s="123" t="str">
        <f t="shared" si="1"/>
        <v/>
      </c>
      <c r="I859" s="124" t="str">
        <f t="shared" si="2"/>
        <v/>
      </c>
      <c r="J859" s="124" t="str">
        <f t="shared" si="3"/>
        <v/>
      </c>
      <c r="K859" s="113"/>
      <c r="L859" s="113"/>
      <c r="M859" s="113"/>
      <c r="N859" s="113"/>
      <c r="O859" s="113"/>
      <c r="P859" s="113"/>
      <c r="Q859" s="113"/>
      <c r="R859" s="113"/>
      <c r="S859" s="113"/>
      <c r="T859" s="113"/>
      <c r="U859" s="113"/>
      <c r="V859" s="113"/>
      <c r="W859" s="113"/>
      <c r="X859" s="113"/>
      <c r="Y859" s="113"/>
      <c r="Z859" s="113"/>
    </row>
    <row r="860" ht="15.75" customHeight="1">
      <c r="A860" s="130"/>
      <c r="B860" s="129"/>
      <c r="C860" s="119"/>
      <c r="D860" s="120"/>
      <c r="E860" s="121"/>
      <c r="F860" s="122">
        <v>1.0</v>
      </c>
      <c r="G860" s="123" t="str">
        <f t="array" ref="G860">IFERROR(INDEX(Bang_gia!$E$2:$E$1209,MATCH(D860&amp;" | "&amp;E860,Bang_gia!$A$2:$A$1209,0)),"")</f>
        <v/>
      </c>
      <c r="H860" s="123" t="str">
        <f t="shared" si="1"/>
        <v/>
      </c>
      <c r="I860" s="124" t="str">
        <f t="shared" si="2"/>
        <v/>
      </c>
      <c r="J860" s="124" t="str">
        <f t="shared" si="3"/>
        <v/>
      </c>
      <c r="K860" s="113"/>
      <c r="L860" s="113"/>
      <c r="M860" s="113"/>
      <c r="N860" s="113"/>
      <c r="O860" s="113"/>
      <c r="P860" s="113"/>
      <c r="Q860" s="113"/>
      <c r="R860" s="113"/>
      <c r="S860" s="113"/>
      <c r="T860" s="113"/>
      <c r="U860" s="113"/>
      <c r="V860" s="113"/>
      <c r="W860" s="113"/>
      <c r="X860" s="113"/>
      <c r="Y860" s="113"/>
      <c r="Z860" s="113"/>
    </row>
    <row r="861" ht="15.75" customHeight="1">
      <c r="A861" s="130"/>
      <c r="B861" s="129"/>
      <c r="C861" s="119"/>
      <c r="D861" s="120"/>
      <c r="E861" s="121"/>
      <c r="F861" s="122">
        <v>1.0</v>
      </c>
      <c r="G861" s="123" t="str">
        <f t="array" ref="G861">IFERROR(INDEX(Bang_gia!$E$2:$E$1209,MATCH(D861&amp;" | "&amp;E861,Bang_gia!$A$2:$A$1209,0)),"")</f>
        <v/>
      </c>
      <c r="H861" s="123" t="str">
        <f t="shared" si="1"/>
        <v/>
      </c>
      <c r="I861" s="124" t="str">
        <f t="shared" si="2"/>
        <v/>
      </c>
      <c r="J861" s="124" t="str">
        <f t="shared" si="3"/>
        <v/>
      </c>
      <c r="K861" s="113"/>
      <c r="L861" s="113"/>
      <c r="M861" s="113"/>
      <c r="N861" s="113"/>
      <c r="O861" s="113"/>
      <c r="P861" s="113"/>
      <c r="Q861" s="113"/>
      <c r="R861" s="113"/>
      <c r="S861" s="113"/>
      <c r="T861" s="113"/>
      <c r="U861" s="113"/>
      <c r="V861" s="113"/>
      <c r="W861" s="113"/>
      <c r="X861" s="113"/>
      <c r="Y861" s="113"/>
      <c r="Z861" s="113"/>
    </row>
    <row r="862" ht="15.75" customHeight="1">
      <c r="A862" s="130"/>
      <c r="B862" s="129"/>
      <c r="C862" s="119"/>
      <c r="D862" s="120"/>
      <c r="E862" s="121"/>
      <c r="F862" s="122">
        <v>1.0</v>
      </c>
      <c r="G862" s="123" t="str">
        <f t="array" ref="G862">IFERROR(INDEX(Bang_gia!$E$2:$E$1209,MATCH(D862&amp;" | "&amp;E862,Bang_gia!$A$2:$A$1209,0)),"")</f>
        <v/>
      </c>
      <c r="H862" s="123" t="str">
        <f t="shared" si="1"/>
        <v/>
      </c>
      <c r="I862" s="124" t="str">
        <f t="shared" si="2"/>
        <v/>
      </c>
      <c r="J862" s="124" t="str">
        <f t="shared" si="3"/>
        <v/>
      </c>
      <c r="K862" s="113"/>
      <c r="L862" s="113"/>
      <c r="M862" s="113"/>
      <c r="N862" s="113"/>
      <c r="O862" s="113"/>
      <c r="P862" s="113"/>
      <c r="Q862" s="113"/>
      <c r="R862" s="113"/>
      <c r="S862" s="113"/>
      <c r="T862" s="113"/>
      <c r="U862" s="113"/>
      <c r="V862" s="113"/>
      <c r="W862" s="113"/>
      <c r="X862" s="113"/>
      <c r="Y862" s="113"/>
      <c r="Z862" s="113"/>
    </row>
    <row r="863" ht="15.75" customHeight="1">
      <c r="A863" s="130"/>
      <c r="B863" s="129"/>
      <c r="C863" s="119"/>
      <c r="D863" s="120"/>
      <c r="E863" s="121"/>
      <c r="F863" s="122">
        <v>1.0</v>
      </c>
      <c r="G863" s="123" t="str">
        <f t="array" ref="G863">IFERROR(INDEX(Bang_gia!$E$2:$E$1209,MATCH(D863&amp;" | "&amp;E863,Bang_gia!$A$2:$A$1209,0)),"")</f>
        <v/>
      </c>
      <c r="H863" s="123" t="str">
        <f t="shared" si="1"/>
        <v/>
      </c>
      <c r="I863" s="124" t="str">
        <f t="shared" si="2"/>
        <v/>
      </c>
      <c r="J863" s="124" t="str">
        <f t="shared" si="3"/>
        <v/>
      </c>
      <c r="K863" s="113"/>
      <c r="L863" s="113"/>
      <c r="M863" s="113"/>
      <c r="N863" s="113"/>
      <c r="O863" s="113"/>
      <c r="P863" s="113"/>
      <c r="Q863" s="113"/>
      <c r="R863" s="113"/>
      <c r="S863" s="113"/>
      <c r="T863" s="113"/>
      <c r="U863" s="113"/>
      <c r="V863" s="113"/>
      <c r="W863" s="113"/>
      <c r="X863" s="113"/>
      <c r="Y863" s="113"/>
      <c r="Z863" s="113"/>
    </row>
    <row r="864" ht="15.75" customHeight="1">
      <c r="A864" s="130"/>
      <c r="B864" s="129"/>
      <c r="C864" s="119"/>
      <c r="D864" s="120"/>
      <c r="E864" s="121"/>
      <c r="F864" s="122">
        <v>1.0</v>
      </c>
      <c r="G864" s="123" t="str">
        <f t="array" ref="G864">IFERROR(INDEX(Bang_gia!$E$2:$E$1209,MATCH(D864&amp;" | "&amp;E864,Bang_gia!$A$2:$A$1209,0)),"")</f>
        <v/>
      </c>
      <c r="H864" s="123" t="str">
        <f t="shared" si="1"/>
        <v/>
      </c>
      <c r="I864" s="124" t="str">
        <f t="shared" si="2"/>
        <v/>
      </c>
      <c r="J864" s="124" t="str">
        <f t="shared" si="3"/>
        <v/>
      </c>
      <c r="K864" s="113"/>
      <c r="L864" s="113"/>
      <c r="M864" s="113"/>
      <c r="N864" s="113"/>
      <c r="O864" s="113"/>
      <c r="P864" s="113"/>
      <c r="Q864" s="113"/>
      <c r="R864" s="113"/>
      <c r="S864" s="113"/>
      <c r="T864" s="113"/>
      <c r="U864" s="113"/>
      <c r="V864" s="113"/>
      <c r="W864" s="113"/>
      <c r="X864" s="113"/>
      <c r="Y864" s="113"/>
      <c r="Z864" s="113"/>
    </row>
    <row r="865" ht="15.75" customHeight="1">
      <c r="A865" s="130"/>
      <c r="B865" s="129"/>
      <c r="C865" s="119"/>
      <c r="D865" s="120"/>
      <c r="E865" s="121"/>
      <c r="F865" s="122">
        <v>1.0</v>
      </c>
      <c r="G865" s="123" t="str">
        <f t="array" ref="G865">IFERROR(INDEX(Bang_gia!$E$2:$E$1209,MATCH(D865&amp;" | "&amp;E865,Bang_gia!$A$2:$A$1209,0)),"")</f>
        <v/>
      </c>
      <c r="H865" s="123" t="str">
        <f t="shared" si="1"/>
        <v/>
      </c>
      <c r="I865" s="124" t="str">
        <f t="shared" si="2"/>
        <v/>
      </c>
      <c r="J865" s="124" t="str">
        <f t="shared" si="3"/>
        <v/>
      </c>
      <c r="K865" s="113"/>
      <c r="L865" s="113"/>
      <c r="M865" s="113"/>
      <c r="N865" s="113"/>
      <c r="O865" s="113"/>
      <c r="P865" s="113"/>
      <c r="Q865" s="113"/>
      <c r="R865" s="113"/>
      <c r="S865" s="113"/>
      <c r="T865" s="113"/>
      <c r="U865" s="113"/>
      <c r="V865" s="113"/>
      <c r="W865" s="113"/>
      <c r="X865" s="113"/>
      <c r="Y865" s="113"/>
      <c r="Z865" s="113"/>
    </row>
    <row r="866" ht="15.75" customHeight="1">
      <c r="A866" s="130"/>
      <c r="B866" s="129"/>
      <c r="C866" s="119"/>
      <c r="D866" s="120"/>
      <c r="E866" s="121"/>
      <c r="F866" s="122">
        <v>1.0</v>
      </c>
      <c r="G866" s="123" t="str">
        <f t="array" ref="G866">IFERROR(INDEX(Bang_gia!$E$2:$E$1209,MATCH(D866&amp;" | "&amp;E866,Bang_gia!$A$2:$A$1209,0)),"")</f>
        <v/>
      </c>
      <c r="H866" s="123" t="str">
        <f t="shared" si="1"/>
        <v/>
      </c>
      <c r="I866" s="124" t="str">
        <f t="shared" si="2"/>
        <v/>
      </c>
      <c r="J866" s="124" t="str">
        <f t="shared" si="3"/>
        <v/>
      </c>
      <c r="K866" s="113"/>
      <c r="L866" s="113"/>
      <c r="M866" s="113"/>
      <c r="N866" s="113"/>
      <c r="O866" s="113"/>
      <c r="P866" s="113"/>
      <c r="Q866" s="113"/>
      <c r="R866" s="113"/>
      <c r="S866" s="113"/>
      <c r="T866" s="113"/>
      <c r="U866" s="113"/>
      <c r="V866" s="113"/>
      <c r="W866" s="113"/>
      <c r="X866" s="113"/>
      <c r="Y866" s="113"/>
      <c r="Z866" s="113"/>
    </row>
    <row r="867" ht="15.75" customHeight="1">
      <c r="A867" s="130"/>
      <c r="B867" s="129"/>
      <c r="C867" s="119"/>
      <c r="D867" s="120"/>
      <c r="E867" s="121"/>
      <c r="F867" s="122">
        <v>1.0</v>
      </c>
      <c r="G867" s="123" t="str">
        <f t="array" ref="G867">IFERROR(INDEX(Bang_gia!$E$2:$E$1209,MATCH(D867&amp;" | "&amp;E867,Bang_gia!$A$2:$A$1209,0)),"")</f>
        <v/>
      </c>
      <c r="H867" s="123" t="str">
        <f t="shared" si="1"/>
        <v/>
      </c>
      <c r="I867" s="124" t="str">
        <f t="shared" si="2"/>
        <v/>
      </c>
      <c r="J867" s="124" t="str">
        <f t="shared" si="3"/>
        <v/>
      </c>
      <c r="K867" s="113"/>
      <c r="L867" s="113"/>
      <c r="M867" s="113"/>
      <c r="N867" s="113"/>
      <c r="O867" s="113"/>
      <c r="P867" s="113"/>
      <c r="Q867" s="113"/>
      <c r="R867" s="113"/>
      <c r="S867" s="113"/>
      <c r="T867" s="113"/>
      <c r="U867" s="113"/>
      <c r="V867" s="113"/>
      <c r="W867" s="113"/>
      <c r="X867" s="113"/>
      <c r="Y867" s="113"/>
      <c r="Z867" s="113"/>
    </row>
    <row r="868" ht="15.75" customHeight="1">
      <c r="A868" s="130"/>
      <c r="B868" s="129"/>
      <c r="C868" s="119"/>
      <c r="D868" s="120"/>
      <c r="E868" s="121"/>
      <c r="F868" s="122">
        <v>1.0</v>
      </c>
      <c r="G868" s="123" t="str">
        <f t="array" ref="G868">IFERROR(INDEX(Bang_gia!$E$2:$E$1209,MATCH(D868&amp;" | "&amp;E868,Bang_gia!$A$2:$A$1209,0)),"")</f>
        <v/>
      </c>
      <c r="H868" s="123" t="str">
        <f t="shared" si="1"/>
        <v/>
      </c>
      <c r="I868" s="124" t="str">
        <f t="shared" si="2"/>
        <v/>
      </c>
      <c r="J868" s="124" t="str">
        <f t="shared" si="3"/>
        <v/>
      </c>
      <c r="K868" s="113"/>
      <c r="L868" s="113"/>
      <c r="M868" s="113"/>
      <c r="N868" s="113"/>
      <c r="O868" s="113"/>
      <c r="P868" s="113"/>
      <c r="Q868" s="113"/>
      <c r="R868" s="113"/>
      <c r="S868" s="113"/>
      <c r="T868" s="113"/>
      <c r="U868" s="113"/>
      <c r="V868" s="113"/>
      <c r="W868" s="113"/>
      <c r="X868" s="113"/>
      <c r="Y868" s="113"/>
      <c r="Z868" s="113"/>
    </row>
    <row r="869" ht="15.75" customHeight="1">
      <c r="A869" s="130"/>
      <c r="B869" s="129"/>
      <c r="C869" s="119"/>
      <c r="D869" s="120"/>
      <c r="E869" s="121"/>
      <c r="F869" s="122">
        <v>1.0</v>
      </c>
      <c r="G869" s="123" t="str">
        <f t="array" ref="G869">IFERROR(INDEX(Bang_gia!$E$2:$E$1209,MATCH(D869&amp;" | "&amp;E869,Bang_gia!$A$2:$A$1209,0)),"")</f>
        <v/>
      </c>
      <c r="H869" s="123" t="str">
        <f t="shared" si="1"/>
        <v/>
      </c>
      <c r="I869" s="124" t="str">
        <f t="shared" si="2"/>
        <v/>
      </c>
      <c r="J869" s="124" t="str">
        <f t="shared" si="3"/>
        <v/>
      </c>
      <c r="K869" s="113"/>
      <c r="L869" s="113"/>
      <c r="M869" s="113"/>
      <c r="N869" s="113"/>
      <c r="O869" s="113"/>
      <c r="P869" s="113"/>
      <c r="Q869" s="113"/>
      <c r="R869" s="113"/>
      <c r="S869" s="113"/>
      <c r="T869" s="113"/>
      <c r="U869" s="113"/>
      <c r="V869" s="113"/>
      <c r="W869" s="113"/>
      <c r="X869" s="113"/>
      <c r="Y869" s="113"/>
      <c r="Z869" s="113"/>
    </row>
    <row r="870" ht="15.75" customHeight="1">
      <c r="A870" s="130"/>
      <c r="B870" s="129"/>
      <c r="C870" s="119"/>
      <c r="D870" s="120"/>
      <c r="E870" s="121"/>
      <c r="F870" s="122">
        <v>1.0</v>
      </c>
      <c r="G870" s="123" t="str">
        <f t="array" ref="G870">IFERROR(INDEX(Bang_gia!$E$2:$E$1209,MATCH(D870&amp;" | "&amp;E870,Bang_gia!$A$2:$A$1209,0)),"")</f>
        <v/>
      </c>
      <c r="H870" s="123" t="str">
        <f t="shared" si="1"/>
        <v/>
      </c>
      <c r="I870" s="124" t="str">
        <f t="shared" si="2"/>
        <v/>
      </c>
      <c r="J870" s="124" t="str">
        <f t="shared" si="3"/>
        <v/>
      </c>
      <c r="K870" s="113"/>
      <c r="L870" s="113"/>
      <c r="M870" s="113"/>
      <c r="N870" s="113"/>
      <c r="O870" s="113"/>
      <c r="P870" s="113"/>
      <c r="Q870" s="113"/>
      <c r="R870" s="113"/>
      <c r="S870" s="113"/>
      <c r="T870" s="113"/>
      <c r="U870" s="113"/>
      <c r="V870" s="113"/>
      <c r="W870" s="113"/>
      <c r="X870" s="113"/>
      <c r="Y870" s="113"/>
      <c r="Z870" s="113"/>
    </row>
    <row r="871" ht="15.75" customHeight="1">
      <c r="A871" s="130"/>
      <c r="B871" s="129"/>
      <c r="C871" s="119"/>
      <c r="D871" s="120"/>
      <c r="E871" s="121"/>
      <c r="F871" s="122">
        <v>1.0</v>
      </c>
      <c r="G871" s="123" t="str">
        <f t="array" ref="G871">IFERROR(INDEX(Bang_gia!$E$2:$E$1209,MATCH(D871&amp;" | "&amp;E871,Bang_gia!$A$2:$A$1209,0)),"")</f>
        <v/>
      </c>
      <c r="H871" s="123" t="str">
        <f t="shared" si="1"/>
        <v/>
      </c>
      <c r="I871" s="124" t="str">
        <f t="shared" si="2"/>
        <v/>
      </c>
      <c r="J871" s="124" t="str">
        <f t="shared" si="3"/>
        <v/>
      </c>
      <c r="K871" s="113"/>
      <c r="L871" s="113"/>
      <c r="M871" s="113"/>
      <c r="N871" s="113"/>
      <c r="O871" s="113"/>
      <c r="P871" s="113"/>
      <c r="Q871" s="113"/>
      <c r="R871" s="113"/>
      <c r="S871" s="113"/>
      <c r="T871" s="113"/>
      <c r="U871" s="113"/>
      <c r="V871" s="113"/>
      <c r="W871" s="113"/>
      <c r="X871" s="113"/>
      <c r="Y871" s="113"/>
      <c r="Z871" s="113"/>
    </row>
    <row r="872" ht="15.75" customHeight="1">
      <c r="A872" s="130"/>
      <c r="B872" s="129"/>
      <c r="C872" s="119"/>
      <c r="D872" s="120"/>
      <c r="E872" s="121"/>
      <c r="F872" s="122">
        <v>1.0</v>
      </c>
      <c r="G872" s="123" t="str">
        <f t="array" ref="G872">IFERROR(INDEX(Bang_gia!$E$2:$E$1209,MATCH(D872&amp;" | "&amp;E872,Bang_gia!$A$2:$A$1209,0)),"")</f>
        <v/>
      </c>
      <c r="H872" s="123" t="str">
        <f t="shared" si="1"/>
        <v/>
      </c>
      <c r="I872" s="124" t="str">
        <f t="shared" si="2"/>
        <v/>
      </c>
      <c r="J872" s="124" t="str">
        <f t="shared" si="3"/>
        <v/>
      </c>
      <c r="K872" s="113"/>
      <c r="L872" s="113"/>
      <c r="M872" s="113"/>
      <c r="N872" s="113"/>
      <c r="O872" s="113"/>
      <c r="P872" s="113"/>
      <c r="Q872" s="113"/>
      <c r="R872" s="113"/>
      <c r="S872" s="113"/>
      <c r="T872" s="113"/>
      <c r="U872" s="113"/>
      <c r="V872" s="113"/>
      <c r="W872" s="113"/>
      <c r="X872" s="113"/>
      <c r="Y872" s="113"/>
      <c r="Z872" s="113"/>
    </row>
    <row r="873" ht="15.75" customHeight="1">
      <c r="A873" s="130"/>
      <c r="B873" s="129"/>
      <c r="C873" s="119"/>
      <c r="D873" s="120"/>
      <c r="E873" s="121"/>
      <c r="F873" s="122">
        <v>1.0</v>
      </c>
      <c r="G873" s="123" t="str">
        <f t="array" ref="G873">IFERROR(INDEX(Bang_gia!$E$2:$E$1209,MATCH(D873&amp;" | "&amp;E873,Bang_gia!$A$2:$A$1209,0)),"")</f>
        <v/>
      </c>
      <c r="H873" s="123" t="str">
        <f t="shared" si="1"/>
        <v/>
      </c>
      <c r="I873" s="124" t="str">
        <f t="shared" si="2"/>
        <v/>
      </c>
      <c r="J873" s="124" t="str">
        <f t="shared" si="3"/>
        <v/>
      </c>
      <c r="K873" s="113"/>
      <c r="L873" s="113"/>
      <c r="M873" s="113"/>
      <c r="N873" s="113"/>
      <c r="O873" s="113"/>
      <c r="P873" s="113"/>
      <c r="Q873" s="113"/>
      <c r="R873" s="113"/>
      <c r="S873" s="113"/>
      <c r="T873" s="113"/>
      <c r="U873" s="113"/>
      <c r="V873" s="113"/>
      <c r="W873" s="113"/>
      <c r="X873" s="113"/>
      <c r="Y873" s="113"/>
      <c r="Z873" s="113"/>
    </row>
    <row r="874" ht="15.75" customHeight="1">
      <c r="A874" s="130"/>
      <c r="B874" s="129"/>
      <c r="C874" s="119"/>
      <c r="D874" s="120"/>
      <c r="E874" s="121"/>
      <c r="F874" s="122">
        <v>1.0</v>
      </c>
      <c r="G874" s="123" t="str">
        <f t="array" ref="G874">IFERROR(INDEX(Bang_gia!$E$2:$E$1209,MATCH(D874&amp;" | "&amp;E874,Bang_gia!$A$2:$A$1209,0)),"")</f>
        <v/>
      </c>
      <c r="H874" s="123" t="str">
        <f t="shared" si="1"/>
        <v/>
      </c>
      <c r="I874" s="124" t="str">
        <f t="shared" si="2"/>
        <v/>
      </c>
      <c r="J874" s="124" t="str">
        <f t="shared" si="3"/>
        <v/>
      </c>
      <c r="K874" s="113"/>
      <c r="L874" s="113"/>
      <c r="M874" s="113"/>
      <c r="N874" s="113"/>
      <c r="O874" s="113"/>
      <c r="P874" s="113"/>
      <c r="Q874" s="113"/>
      <c r="R874" s="113"/>
      <c r="S874" s="113"/>
      <c r="T874" s="113"/>
      <c r="U874" s="113"/>
      <c r="V874" s="113"/>
      <c r="W874" s="113"/>
      <c r="X874" s="113"/>
      <c r="Y874" s="113"/>
      <c r="Z874" s="113"/>
    </row>
    <row r="875" ht="15.75" customHeight="1">
      <c r="A875" s="130"/>
      <c r="B875" s="129"/>
      <c r="C875" s="119"/>
      <c r="D875" s="120"/>
      <c r="E875" s="121"/>
      <c r="F875" s="122">
        <v>1.0</v>
      </c>
      <c r="G875" s="123" t="str">
        <f t="array" ref="G875">IFERROR(INDEX(Bang_gia!$E$2:$E$1209,MATCH(D875&amp;" | "&amp;E875,Bang_gia!$A$2:$A$1209,0)),"")</f>
        <v/>
      </c>
      <c r="H875" s="123" t="str">
        <f t="shared" si="1"/>
        <v/>
      </c>
      <c r="I875" s="124" t="str">
        <f t="shared" si="2"/>
        <v/>
      </c>
      <c r="J875" s="124" t="str">
        <f t="shared" si="3"/>
        <v/>
      </c>
      <c r="K875" s="113"/>
      <c r="L875" s="113"/>
      <c r="M875" s="113"/>
      <c r="N875" s="113"/>
      <c r="O875" s="113"/>
      <c r="P875" s="113"/>
      <c r="Q875" s="113"/>
      <c r="R875" s="113"/>
      <c r="S875" s="113"/>
      <c r="T875" s="113"/>
      <c r="U875" s="113"/>
      <c r="V875" s="113"/>
      <c r="W875" s="113"/>
      <c r="X875" s="113"/>
      <c r="Y875" s="113"/>
      <c r="Z875" s="113"/>
    </row>
    <row r="876" ht="15.75" customHeight="1">
      <c r="A876" s="130"/>
      <c r="B876" s="129"/>
      <c r="C876" s="119"/>
      <c r="D876" s="120"/>
      <c r="E876" s="121"/>
      <c r="F876" s="122">
        <v>1.0</v>
      </c>
      <c r="G876" s="123" t="str">
        <f t="array" ref="G876">IFERROR(INDEX(Bang_gia!$E$2:$E$1209,MATCH(D876&amp;" | "&amp;E876,Bang_gia!$A$2:$A$1209,0)),"")</f>
        <v/>
      </c>
      <c r="H876" s="123" t="str">
        <f t="shared" si="1"/>
        <v/>
      </c>
      <c r="I876" s="124" t="str">
        <f t="shared" si="2"/>
        <v/>
      </c>
      <c r="J876" s="124" t="str">
        <f t="shared" si="3"/>
        <v/>
      </c>
      <c r="K876" s="113"/>
      <c r="L876" s="113"/>
      <c r="M876" s="113"/>
      <c r="N876" s="113"/>
      <c r="O876" s="113"/>
      <c r="P876" s="113"/>
      <c r="Q876" s="113"/>
      <c r="R876" s="113"/>
      <c r="S876" s="113"/>
      <c r="T876" s="113"/>
      <c r="U876" s="113"/>
      <c r="V876" s="113"/>
      <c r="W876" s="113"/>
      <c r="X876" s="113"/>
      <c r="Y876" s="113"/>
      <c r="Z876" s="113"/>
    </row>
    <row r="877" ht="15.75" customHeight="1">
      <c r="A877" s="130"/>
      <c r="B877" s="129"/>
      <c r="C877" s="119"/>
      <c r="D877" s="120"/>
      <c r="E877" s="121"/>
      <c r="F877" s="122">
        <v>1.0</v>
      </c>
      <c r="G877" s="123" t="str">
        <f t="array" ref="G877">IFERROR(INDEX(Bang_gia!$E$2:$E$1209,MATCH(D877&amp;" | "&amp;E877,Bang_gia!$A$2:$A$1209,0)),"")</f>
        <v/>
      </c>
      <c r="H877" s="123" t="str">
        <f t="shared" si="1"/>
        <v/>
      </c>
      <c r="I877" s="124" t="str">
        <f t="shared" si="2"/>
        <v/>
      </c>
      <c r="J877" s="124" t="str">
        <f t="shared" si="3"/>
        <v/>
      </c>
      <c r="K877" s="113"/>
      <c r="L877" s="113"/>
      <c r="M877" s="113"/>
      <c r="N877" s="113"/>
      <c r="O877" s="113"/>
      <c r="P877" s="113"/>
      <c r="Q877" s="113"/>
      <c r="R877" s="113"/>
      <c r="S877" s="113"/>
      <c r="T877" s="113"/>
      <c r="U877" s="113"/>
      <c r="V877" s="113"/>
      <c r="W877" s="113"/>
      <c r="X877" s="113"/>
      <c r="Y877" s="113"/>
      <c r="Z877" s="113"/>
    </row>
    <row r="878" ht="15.75" customHeight="1">
      <c r="A878" s="130"/>
      <c r="B878" s="129"/>
      <c r="C878" s="119"/>
      <c r="D878" s="120"/>
      <c r="E878" s="121"/>
      <c r="F878" s="122">
        <v>1.0</v>
      </c>
      <c r="G878" s="123" t="str">
        <f t="array" ref="G878">IFERROR(INDEX(Bang_gia!$E$2:$E$1209,MATCH(D878&amp;" | "&amp;E878,Bang_gia!$A$2:$A$1209,0)),"")</f>
        <v/>
      </c>
      <c r="H878" s="123" t="str">
        <f t="shared" si="1"/>
        <v/>
      </c>
      <c r="I878" s="124" t="str">
        <f t="shared" si="2"/>
        <v/>
      </c>
      <c r="J878" s="124" t="str">
        <f t="shared" si="3"/>
        <v/>
      </c>
      <c r="K878" s="113"/>
      <c r="L878" s="113"/>
      <c r="M878" s="113"/>
      <c r="N878" s="113"/>
      <c r="O878" s="113"/>
      <c r="P878" s="113"/>
      <c r="Q878" s="113"/>
      <c r="R878" s="113"/>
      <c r="S878" s="113"/>
      <c r="T878" s="113"/>
      <c r="U878" s="113"/>
      <c r="V878" s="113"/>
      <c r="W878" s="113"/>
      <c r="X878" s="113"/>
      <c r="Y878" s="113"/>
      <c r="Z878" s="113"/>
    </row>
    <row r="879" ht="15.75" customHeight="1">
      <c r="A879" s="130"/>
      <c r="B879" s="129"/>
      <c r="C879" s="119"/>
      <c r="D879" s="120"/>
      <c r="E879" s="121"/>
      <c r="F879" s="122">
        <v>1.0</v>
      </c>
      <c r="G879" s="123" t="str">
        <f t="array" ref="G879">IFERROR(INDEX(Bang_gia!$E$2:$E$1209,MATCH(D879&amp;" | "&amp;E879,Bang_gia!$A$2:$A$1209,0)),"")</f>
        <v/>
      </c>
      <c r="H879" s="123" t="str">
        <f t="shared" si="1"/>
        <v/>
      </c>
      <c r="I879" s="124" t="str">
        <f t="shared" si="2"/>
        <v/>
      </c>
      <c r="J879" s="124" t="str">
        <f t="shared" si="3"/>
        <v/>
      </c>
      <c r="K879" s="113"/>
      <c r="L879" s="113"/>
      <c r="M879" s="113"/>
      <c r="N879" s="113"/>
      <c r="O879" s="113"/>
      <c r="P879" s="113"/>
      <c r="Q879" s="113"/>
      <c r="R879" s="113"/>
      <c r="S879" s="113"/>
      <c r="T879" s="113"/>
      <c r="U879" s="113"/>
      <c r="V879" s="113"/>
      <c r="W879" s="113"/>
      <c r="X879" s="113"/>
      <c r="Y879" s="113"/>
      <c r="Z879" s="113"/>
    </row>
    <row r="880" ht="15.75" customHeight="1">
      <c r="A880" s="130"/>
      <c r="B880" s="129"/>
      <c r="C880" s="119"/>
      <c r="D880" s="120"/>
      <c r="E880" s="121"/>
      <c r="F880" s="122">
        <v>1.0</v>
      </c>
      <c r="G880" s="123" t="str">
        <f t="array" ref="G880">IFERROR(INDEX(Bang_gia!$E$2:$E$1209,MATCH(D880&amp;" | "&amp;E880,Bang_gia!$A$2:$A$1209,0)),"")</f>
        <v/>
      </c>
      <c r="H880" s="123" t="str">
        <f t="shared" si="1"/>
        <v/>
      </c>
      <c r="I880" s="124" t="str">
        <f t="shared" si="2"/>
        <v/>
      </c>
      <c r="J880" s="124" t="str">
        <f t="shared" si="3"/>
        <v/>
      </c>
      <c r="K880" s="113"/>
      <c r="L880" s="113"/>
      <c r="M880" s="113"/>
      <c r="N880" s="113"/>
      <c r="O880" s="113"/>
      <c r="P880" s="113"/>
      <c r="Q880" s="113"/>
      <c r="R880" s="113"/>
      <c r="S880" s="113"/>
      <c r="T880" s="113"/>
      <c r="U880" s="113"/>
      <c r="V880" s="113"/>
      <c r="W880" s="113"/>
      <c r="X880" s="113"/>
      <c r="Y880" s="113"/>
      <c r="Z880" s="113"/>
    </row>
    <row r="881" ht="15.75" customHeight="1">
      <c r="A881" s="130"/>
      <c r="B881" s="129"/>
      <c r="C881" s="119"/>
      <c r="D881" s="120"/>
      <c r="E881" s="121"/>
      <c r="F881" s="122">
        <v>1.0</v>
      </c>
      <c r="G881" s="123" t="str">
        <f t="array" ref="G881">IFERROR(INDEX(Bang_gia!$E$2:$E$1209,MATCH(D881&amp;" | "&amp;E881,Bang_gia!$A$2:$A$1209,0)),"")</f>
        <v/>
      </c>
      <c r="H881" s="123" t="str">
        <f t="shared" si="1"/>
        <v/>
      </c>
      <c r="I881" s="124" t="str">
        <f t="shared" si="2"/>
        <v/>
      </c>
      <c r="J881" s="124" t="str">
        <f t="shared" si="3"/>
        <v/>
      </c>
      <c r="K881" s="113"/>
      <c r="L881" s="113"/>
      <c r="M881" s="113"/>
      <c r="N881" s="113"/>
      <c r="O881" s="113"/>
      <c r="P881" s="113"/>
      <c r="Q881" s="113"/>
      <c r="R881" s="113"/>
      <c r="S881" s="113"/>
      <c r="T881" s="113"/>
      <c r="U881" s="113"/>
      <c r="V881" s="113"/>
      <c r="W881" s="113"/>
      <c r="X881" s="113"/>
      <c r="Y881" s="113"/>
      <c r="Z881" s="113"/>
    </row>
    <row r="882" ht="15.75" customHeight="1">
      <c r="A882" s="130"/>
      <c r="B882" s="129"/>
      <c r="C882" s="119"/>
      <c r="D882" s="120"/>
      <c r="E882" s="121"/>
      <c r="F882" s="122">
        <v>1.0</v>
      </c>
      <c r="G882" s="123" t="str">
        <f t="array" ref="G882">IFERROR(INDEX(Bang_gia!$E$2:$E$1209,MATCH(D882&amp;" | "&amp;E882,Bang_gia!$A$2:$A$1209,0)),"")</f>
        <v/>
      </c>
      <c r="H882" s="123" t="str">
        <f t="shared" si="1"/>
        <v/>
      </c>
      <c r="I882" s="124" t="str">
        <f t="shared" si="2"/>
        <v/>
      </c>
      <c r="J882" s="124" t="str">
        <f t="shared" si="3"/>
        <v/>
      </c>
      <c r="K882" s="113"/>
      <c r="L882" s="113"/>
      <c r="M882" s="113"/>
      <c r="N882" s="113"/>
      <c r="O882" s="113"/>
      <c r="P882" s="113"/>
      <c r="Q882" s="113"/>
      <c r="R882" s="113"/>
      <c r="S882" s="113"/>
      <c r="T882" s="113"/>
      <c r="U882" s="113"/>
      <c r="V882" s="113"/>
      <c r="W882" s="113"/>
      <c r="X882" s="113"/>
      <c r="Y882" s="113"/>
      <c r="Z882" s="113"/>
    </row>
    <row r="883" ht="15.75" customHeight="1">
      <c r="A883" s="130"/>
      <c r="B883" s="129"/>
      <c r="C883" s="119"/>
      <c r="D883" s="120"/>
      <c r="E883" s="121"/>
      <c r="F883" s="122">
        <v>1.0</v>
      </c>
      <c r="G883" s="123" t="str">
        <f t="array" ref="G883">IFERROR(INDEX(Bang_gia!$E$2:$E$1209,MATCH(D883&amp;" | "&amp;E883,Bang_gia!$A$2:$A$1209,0)),"")</f>
        <v/>
      </c>
      <c r="H883" s="123" t="str">
        <f t="shared" si="1"/>
        <v/>
      </c>
      <c r="I883" s="124" t="str">
        <f t="shared" si="2"/>
        <v/>
      </c>
      <c r="J883" s="124" t="str">
        <f t="shared" si="3"/>
        <v/>
      </c>
      <c r="K883" s="113"/>
      <c r="L883" s="113"/>
      <c r="M883" s="113"/>
      <c r="N883" s="113"/>
      <c r="O883" s="113"/>
      <c r="P883" s="113"/>
      <c r="Q883" s="113"/>
      <c r="R883" s="113"/>
      <c r="S883" s="113"/>
      <c r="T883" s="113"/>
      <c r="U883" s="113"/>
      <c r="V883" s="113"/>
      <c r="W883" s="113"/>
      <c r="X883" s="113"/>
      <c r="Y883" s="113"/>
      <c r="Z883" s="113"/>
    </row>
    <row r="884" ht="15.75" customHeight="1">
      <c r="A884" s="130"/>
      <c r="B884" s="129"/>
      <c r="C884" s="119"/>
      <c r="D884" s="120"/>
      <c r="E884" s="121"/>
      <c r="F884" s="122">
        <v>1.0</v>
      </c>
      <c r="G884" s="123" t="str">
        <f t="array" ref="G884">IFERROR(INDEX(Bang_gia!$E$2:$E$1209,MATCH(D884&amp;" | "&amp;E884,Bang_gia!$A$2:$A$1209,0)),"")</f>
        <v/>
      </c>
      <c r="H884" s="123" t="str">
        <f t="shared" si="1"/>
        <v/>
      </c>
      <c r="I884" s="124" t="str">
        <f t="shared" si="2"/>
        <v/>
      </c>
      <c r="J884" s="124" t="str">
        <f t="shared" si="3"/>
        <v/>
      </c>
      <c r="K884" s="113"/>
      <c r="L884" s="113"/>
      <c r="M884" s="113"/>
      <c r="N884" s="113"/>
      <c r="O884" s="113"/>
      <c r="P884" s="113"/>
      <c r="Q884" s="113"/>
      <c r="R884" s="113"/>
      <c r="S884" s="113"/>
      <c r="T884" s="113"/>
      <c r="U884" s="113"/>
      <c r="V884" s="113"/>
      <c r="W884" s="113"/>
      <c r="X884" s="113"/>
      <c r="Y884" s="113"/>
      <c r="Z884" s="113"/>
    </row>
    <row r="885" ht="15.75" customHeight="1">
      <c r="A885" s="130"/>
      <c r="B885" s="129"/>
      <c r="C885" s="119"/>
      <c r="D885" s="120"/>
      <c r="E885" s="121"/>
      <c r="F885" s="122">
        <v>1.0</v>
      </c>
      <c r="G885" s="123" t="str">
        <f t="array" ref="G885">IFERROR(INDEX(Bang_gia!$E$2:$E$1209,MATCH(D885&amp;" | "&amp;E885,Bang_gia!$A$2:$A$1209,0)),"")</f>
        <v/>
      </c>
      <c r="H885" s="123" t="str">
        <f t="shared" si="1"/>
        <v/>
      </c>
      <c r="I885" s="124" t="str">
        <f t="shared" si="2"/>
        <v/>
      </c>
      <c r="J885" s="124" t="str">
        <f t="shared" si="3"/>
        <v/>
      </c>
      <c r="K885" s="113"/>
      <c r="L885" s="113"/>
      <c r="M885" s="113"/>
      <c r="N885" s="113"/>
      <c r="O885" s="113"/>
      <c r="P885" s="113"/>
      <c r="Q885" s="113"/>
      <c r="R885" s="113"/>
      <c r="S885" s="113"/>
      <c r="T885" s="113"/>
      <c r="U885" s="113"/>
      <c r="V885" s="113"/>
      <c r="W885" s="113"/>
      <c r="X885" s="113"/>
      <c r="Y885" s="113"/>
      <c r="Z885" s="113"/>
    </row>
    <row r="886" ht="15.75" customHeight="1">
      <c r="A886" s="130"/>
      <c r="B886" s="129"/>
      <c r="C886" s="119"/>
      <c r="D886" s="120"/>
      <c r="E886" s="121"/>
      <c r="F886" s="122">
        <v>1.0</v>
      </c>
      <c r="G886" s="123" t="str">
        <f t="array" ref="G886">IFERROR(INDEX(Bang_gia!$E$2:$E$1209,MATCH(D886&amp;" | "&amp;E886,Bang_gia!$A$2:$A$1209,0)),"")</f>
        <v/>
      </c>
      <c r="H886" s="123" t="str">
        <f t="shared" si="1"/>
        <v/>
      </c>
      <c r="I886" s="124" t="str">
        <f t="shared" si="2"/>
        <v/>
      </c>
      <c r="J886" s="124" t="str">
        <f t="shared" si="3"/>
        <v/>
      </c>
      <c r="K886" s="113"/>
      <c r="L886" s="113"/>
      <c r="M886" s="113"/>
      <c r="N886" s="113"/>
      <c r="O886" s="113"/>
      <c r="P886" s="113"/>
      <c r="Q886" s="113"/>
      <c r="R886" s="113"/>
      <c r="S886" s="113"/>
      <c r="T886" s="113"/>
      <c r="U886" s="113"/>
      <c r="V886" s="113"/>
      <c r="W886" s="113"/>
      <c r="X886" s="113"/>
      <c r="Y886" s="113"/>
      <c r="Z886" s="113"/>
    </row>
    <row r="887" ht="15.75" customHeight="1">
      <c r="A887" s="130"/>
      <c r="B887" s="129"/>
      <c r="C887" s="119"/>
      <c r="D887" s="120"/>
      <c r="E887" s="121"/>
      <c r="F887" s="122">
        <v>1.0</v>
      </c>
      <c r="G887" s="123" t="str">
        <f t="array" ref="G887">IFERROR(INDEX(Bang_gia!$E$2:$E$1209,MATCH(D887&amp;" | "&amp;E887,Bang_gia!$A$2:$A$1209,0)),"")</f>
        <v/>
      </c>
      <c r="H887" s="123" t="str">
        <f t="shared" si="1"/>
        <v/>
      </c>
      <c r="I887" s="124" t="str">
        <f t="shared" si="2"/>
        <v/>
      </c>
      <c r="J887" s="124" t="str">
        <f t="shared" si="3"/>
        <v/>
      </c>
      <c r="K887" s="113"/>
      <c r="L887" s="113"/>
      <c r="M887" s="113"/>
      <c r="N887" s="113"/>
      <c r="O887" s="113"/>
      <c r="P887" s="113"/>
      <c r="Q887" s="113"/>
      <c r="R887" s="113"/>
      <c r="S887" s="113"/>
      <c r="T887" s="113"/>
      <c r="U887" s="113"/>
      <c r="V887" s="113"/>
      <c r="W887" s="113"/>
      <c r="X887" s="113"/>
      <c r="Y887" s="113"/>
      <c r="Z887" s="113"/>
    </row>
    <row r="888" ht="15.75" customHeight="1">
      <c r="A888" s="130"/>
      <c r="B888" s="129"/>
      <c r="C888" s="119"/>
      <c r="D888" s="120"/>
      <c r="E888" s="121"/>
      <c r="F888" s="122">
        <v>1.0</v>
      </c>
      <c r="G888" s="123" t="str">
        <f t="array" ref="G888">IFERROR(INDEX(Bang_gia!$E$2:$E$1209,MATCH(D888&amp;" | "&amp;E888,Bang_gia!$A$2:$A$1209,0)),"")</f>
        <v/>
      </c>
      <c r="H888" s="123" t="str">
        <f t="shared" si="1"/>
        <v/>
      </c>
      <c r="I888" s="124" t="str">
        <f t="shared" si="2"/>
        <v/>
      </c>
      <c r="J888" s="124" t="str">
        <f t="shared" si="3"/>
        <v/>
      </c>
      <c r="K888" s="113"/>
      <c r="L888" s="113"/>
      <c r="M888" s="113"/>
      <c r="N888" s="113"/>
      <c r="O888" s="113"/>
      <c r="P888" s="113"/>
      <c r="Q888" s="113"/>
      <c r="R888" s="113"/>
      <c r="S888" s="113"/>
      <c r="T888" s="113"/>
      <c r="U888" s="113"/>
      <c r="V888" s="113"/>
      <c r="W888" s="113"/>
      <c r="X888" s="113"/>
      <c r="Y888" s="113"/>
      <c r="Z888" s="113"/>
    </row>
    <row r="889" ht="15.75" customHeight="1">
      <c r="A889" s="130"/>
      <c r="B889" s="129"/>
      <c r="C889" s="119"/>
      <c r="D889" s="120"/>
      <c r="E889" s="121"/>
      <c r="F889" s="122">
        <v>1.0</v>
      </c>
      <c r="G889" s="123" t="str">
        <f t="array" ref="G889">IFERROR(INDEX(Bang_gia!$E$2:$E$1209,MATCH(D889&amp;" | "&amp;E889,Bang_gia!$A$2:$A$1209,0)),"")</f>
        <v/>
      </c>
      <c r="H889" s="123" t="str">
        <f t="shared" si="1"/>
        <v/>
      </c>
      <c r="I889" s="124" t="str">
        <f t="shared" si="2"/>
        <v/>
      </c>
      <c r="J889" s="124" t="str">
        <f t="shared" si="3"/>
        <v/>
      </c>
      <c r="K889" s="113"/>
      <c r="L889" s="113"/>
      <c r="M889" s="113"/>
      <c r="N889" s="113"/>
      <c r="O889" s="113"/>
      <c r="P889" s="113"/>
      <c r="Q889" s="113"/>
      <c r="R889" s="113"/>
      <c r="S889" s="113"/>
      <c r="T889" s="113"/>
      <c r="U889" s="113"/>
      <c r="V889" s="113"/>
      <c r="W889" s="113"/>
      <c r="X889" s="113"/>
      <c r="Y889" s="113"/>
      <c r="Z889" s="113"/>
    </row>
    <row r="890" ht="15.75" customHeight="1">
      <c r="A890" s="130"/>
      <c r="B890" s="129"/>
      <c r="C890" s="119"/>
      <c r="D890" s="120"/>
      <c r="E890" s="121"/>
      <c r="F890" s="122">
        <v>1.0</v>
      </c>
      <c r="G890" s="123" t="str">
        <f t="array" ref="G890">IFERROR(INDEX(Bang_gia!$E$2:$E$1209,MATCH(D890&amp;" | "&amp;E890,Bang_gia!$A$2:$A$1209,0)),"")</f>
        <v/>
      </c>
      <c r="H890" s="123" t="str">
        <f t="shared" si="1"/>
        <v/>
      </c>
      <c r="I890" s="124" t="str">
        <f t="shared" si="2"/>
        <v/>
      </c>
      <c r="J890" s="124" t="str">
        <f t="shared" si="3"/>
        <v/>
      </c>
      <c r="K890" s="113"/>
      <c r="L890" s="113"/>
      <c r="M890" s="113"/>
      <c r="N890" s="113"/>
      <c r="O890" s="113"/>
      <c r="P890" s="113"/>
      <c r="Q890" s="113"/>
      <c r="R890" s="113"/>
      <c r="S890" s="113"/>
      <c r="T890" s="113"/>
      <c r="U890" s="113"/>
      <c r="V890" s="113"/>
      <c r="W890" s="113"/>
      <c r="X890" s="113"/>
      <c r="Y890" s="113"/>
      <c r="Z890" s="113"/>
    </row>
    <row r="891" ht="15.75" customHeight="1">
      <c r="A891" s="130"/>
      <c r="B891" s="129"/>
      <c r="C891" s="119"/>
      <c r="D891" s="120"/>
      <c r="E891" s="121"/>
      <c r="F891" s="122">
        <v>1.0</v>
      </c>
      <c r="G891" s="123" t="str">
        <f t="array" ref="G891">IFERROR(INDEX(Bang_gia!$E$2:$E$1209,MATCH(D891&amp;" | "&amp;E891,Bang_gia!$A$2:$A$1209,0)),"")</f>
        <v/>
      </c>
      <c r="H891" s="123" t="str">
        <f t="shared" si="1"/>
        <v/>
      </c>
      <c r="I891" s="124" t="str">
        <f t="shared" si="2"/>
        <v/>
      </c>
      <c r="J891" s="124" t="str">
        <f t="shared" si="3"/>
        <v/>
      </c>
      <c r="K891" s="113"/>
      <c r="L891" s="113"/>
      <c r="M891" s="113"/>
      <c r="N891" s="113"/>
      <c r="O891" s="113"/>
      <c r="P891" s="113"/>
      <c r="Q891" s="113"/>
      <c r="R891" s="113"/>
      <c r="S891" s="113"/>
      <c r="T891" s="113"/>
      <c r="U891" s="113"/>
      <c r="V891" s="113"/>
      <c r="W891" s="113"/>
      <c r="X891" s="113"/>
      <c r="Y891" s="113"/>
      <c r="Z891" s="113"/>
    </row>
    <row r="892" ht="15.75" customHeight="1">
      <c r="A892" s="130"/>
      <c r="B892" s="129"/>
      <c r="C892" s="119"/>
      <c r="D892" s="120"/>
      <c r="E892" s="121"/>
      <c r="F892" s="122">
        <v>1.0</v>
      </c>
      <c r="G892" s="123" t="str">
        <f t="array" ref="G892">IFERROR(INDEX(Bang_gia!$E$2:$E$1209,MATCH(D892&amp;" | "&amp;E892,Bang_gia!$A$2:$A$1209,0)),"")</f>
        <v/>
      </c>
      <c r="H892" s="123" t="str">
        <f t="shared" si="1"/>
        <v/>
      </c>
      <c r="I892" s="124" t="str">
        <f t="shared" si="2"/>
        <v/>
      </c>
      <c r="J892" s="124" t="str">
        <f t="shared" si="3"/>
        <v/>
      </c>
      <c r="K892" s="113"/>
      <c r="L892" s="113"/>
      <c r="M892" s="113"/>
      <c r="N892" s="113"/>
      <c r="O892" s="113"/>
      <c r="P892" s="113"/>
      <c r="Q892" s="113"/>
      <c r="R892" s="113"/>
      <c r="S892" s="113"/>
      <c r="T892" s="113"/>
      <c r="U892" s="113"/>
      <c r="V892" s="113"/>
      <c r="W892" s="113"/>
      <c r="X892" s="113"/>
      <c r="Y892" s="113"/>
      <c r="Z892" s="113"/>
    </row>
    <row r="893" ht="15.75" customHeight="1">
      <c r="A893" s="130"/>
      <c r="B893" s="129"/>
      <c r="C893" s="119"/>
      <c r="D893" s="120"/>
      <c r="E893" s="121"/>
      <c r="F893" s="122">
        <v>1.0</v>
      </c>
      <c r="G893" s="123" t="str">
        <f t="array" ref="G893">IFERROR(INDEX(Bang_gia!$E$2:$E$1209,MATCH(D893&amp;" | "&amp;E893,Bang_gia!$A$2:$A$1209,0)),"")</f>
        <v/>
      </c>
      <c r="H893" s="123" t="str">
        <f t="shared" si="1"/>
        <v/>
      </c>
      <c r="I893" s="124" t="str">
        <f t="shared" si="2"/>
        <v/>
      </c>
      <c r="J893" s="124" t="str">
        <f t="shared" si="3"/>
        <v/>
      </c>
      <c r="K893" s="113"/>
      <c r="L893" s="113"/>
      <c r="M893" s="113"/>
      <c r="N893" s="113"/>
      <c r="O893" s="113"/>
      <c r="P893" s="113"/>
      <c r="Q893" s="113"/>
      <c r="R893" s="113"/>
      <c r="S893" s="113"/>
      <c r="T893" s="113"/>
      <c r="U893" s="113"/>
      <c r="V893" s="113"/>
      <c r="W893" s="113"/>
      <c r="X893" s="113"/>
      <c r="Y893" s="113"/>
      <c r="Z893" s="113"/>
    </row>
    <row r="894" ht="15.75" customHeight="1">
      <c r="A894" s="130"/>
      <c r="B894" s="129"/>
      <c r="C894" s="119"/>
      <c r="D894" s="120"/>
      <c r="E894" s="121"/>
      <c r="F894" s="122">
        <v>1.0</v>
      </c>
      <c r="G894" s="123" t="str">
        <f t="array" ref="G894">IFERROR(INDEX(Bang_gia!$E$2:$E$1209,MATCH(D894&amp;" | "&amp;E894,Bang_gia!$A$2:$A$1209,0)),"")</f>
        <v/>
      </c>
      <c r="H894" s="123" t="str">
        <f t="shared" si="1"/>
        <v/>
      </c>
      <c r="I894" s="124" t="str">
        <f t="shared" si="2"/>
        <v/>
      </c>
      <c r="J894" s="124" t="str">
        <f t="shared" si="3"/>
        <v/>
      </c>
      <c r="K894" s="113"/>
      <c r="L894" s="113"/>
      <c r="M894" s="113"/>
      <c r="N894" s="113"/>
      <c r="O894" s="113"/>
      <c r="P894" s="113"/>
      <c r="Q894" s="113"/>
      <c r="R894" s="113"/>
      <c r="S894" s="113"/>
      <c r="T894" s="113"/>
      <c r="U894" s="113"/>
      <c r="V894" s="113"/>
      <c r="W894" s="113"/>
      <c r="X894" s="113"/>
      <c r="Y894" s="113"/>
      <c r="Z894" s="113"/>
    </row>
    <row r="895" ht="15.75" customHeight="1">
      <c r="A895" s="130"/>
      <c r="B895" s="129"/>
      <c r="C895" s="119"/>
      <c r="D895" s="120"/>
      <c r="E895" s="121"/>
      <c r="F895" s="122">
        <v>1.0</v>
      </c>
      <c r="G895" s="123" t="str">
        <f t="array" ref="G895">IFERROR(INDEX(Bang_gia!$E$2:$E$1209,MATCH(D895&amp;" | "&amp;E895,Bang_gia!$A$2:$A$1209,0)),"")</f>
        <v/>
      </c>
      <c r="H895" s="123" t="str">
        <f t="shared" si="1"/>
        <v/>
      </c>
      <c r="I895" s="124" t="str">
        <f t="shared" si="2"/>
        <v/>
      </c>
      <c r="J895" s="124" t="str">
        <f t="shared" si="3"/>
        <v/>
      </c>
      <c r="K895" s="113"/>
      <c r="L895" s="113"/>
      <c r="M895" s="113"/>
      <c r="N895" s="113"/>
      <c r="O895" s="113"/>
      <c r="P895" s="113"/>
      <c r="Q895" s="113"/>
      <c r="R895" s="113"/>
      <c r="S895" s="113"/>
      <c r="T895" s="113"/>
      <c r="U895" s="113"/>
      <c r="V895" s="113"/>
      <c r="W895" s="113"/>
      <c r="X895" s="113"/>
      <c r="Y895" s="113"/>
      <c r="Z895" s="113"/>
    </row>
    <row r="896" ht="15.75" customHeight="1">
      <c r="A896" s="130"/>
      <c r="B896" s="129"/>
      <c r="C896" s="119"/>
      <c r="D896" s="120"/>
      <c r="E896" s="121"/>
      <c r="F896" s="122">
        <v>1.0</v>
      </c>
      <c r="G896" s="123" t="str">
        <f t="array" ref="G896">IFERROR(INDEX(Bang_gia!$E$2:$E$1209,MATCH(D896&amp;" | "&amp;E896,Bang_gia!$A$2:$A$1209,0)),"")</f>
        <v/>
      </c>
      <c r="H896" s="123" t="str">
        <f t="shared" si="1"/>
        <v/>
      </c>
      <c r="I896" s="124" t="str">
        <f t="shared" si="2"/>
        <v/>
      </c>
      <c r="J896" s="124" t="str">
        <f t="shared" si="3"/>
        <v/>
      </c>
      <c r="K896" s="113"/>
      <c r="L896" s="113"/>
      <c r="M896" s="113"/>
      <c r="N896" s="113"/>
      <c r="O896" s="113"/>
      <c r="P896" s="113"/>
      <c r="Q896" s="113"/>
      <c r="R896" s="113"/>
      <c r="S896" s="113"/>
      <c r="T896" s="113"/>
      <c r="U896" s="113"/>
      <c r="V896" s="113"/>
      <c r="W896" s="113"/>
      <c r="X896" s="113"/>
      <c r="Y896" s="113"/>
      <c r="Z896" s="113"/>
    </row>
    <row r="897" ht="15.75" customHeight="1">
      <c r="A897" s="130"/>
      <c r="B897" s="129"/>
      <c r="C897" s="119"/>
      <c r="D897" s="120"/>
      <c r="E897" s="121"/>
      <c r="F897" s="122">
        <v>1.0</v>
      </c>
      <c r="G897" s="123" t="str">
        <f t="array" ref="G897">IFERROR(INDEX(Bang_gia!$E$2:$E$1209,MATCH(D897&amp;" | "&amp;E897,Bang_gia!$A$2:$A$1209,0)),"")</f>
        <v/>
      </c>
      <c r="H897" s="123" t="str">
        <f t="shared" si="1"/>
        <v/>
      </c>
      <c r="I897" s="124" t="str">
        <f t="shared" si="2"/>
        <v/>
      </c>
      <c r="J897" s="124" t="str">
        <f t="shared" si="3"/>
        <v/>
      </c>
      <c r="K897" s="113"/>
      <c r="L897" s="113"/>
      <c r="M897" s="113"/>
      <c r="N897" s="113"/>
      <c r="O897" s="113"/>
      <c r="P897" s="113"/>
      <c r="Q897" s="113"/>
      <c r="R897" s="113"/>
      <c r="S897" s="113"/>
      <c r="T897" s="113"/>
      <c r="U897" s="113"/>
      <c r="V897" s="113"/>
      <c r="W897" s="113"/>
      <c r="X897" s="113"/>
      <c r="Y897" s="113"/>
      <c r="Z897" s="113"/>
    </row>
    <row r="898" ht="15.75" customHeight="1">
      <c r="A898" s="130"/>
      <c r="B898" s="129"/>
      <c r="C898" s="119"/>
      <c r="D898" s="120"/>
      <c r="E898" s="121"/>
      <c r="F898" s="122">
        <v>1.0</v>
      </c>
      <c r="G898" s="123" t="str">
        <f t="array" ref="G898">IFERROR(INDEX(Bang_gia!$E$2:$E$1209,MATCH(D898&amp;" | "&amp;E898,Bang_gia!$A$2:$A$1209,0)),"")</f>
        <v/>
      </c>
      <c r="H898" s="123" t="str">
        <f t="shared" si="1"/>
        <v/>
      </c>
      <c r="I898" s="124" t="str">
        <f t="shared" si="2"/>
        <v/>
      </c>
      <c r="J898" s="124" t="str">
        <f t="shared" si="3"/>
        <v/>
      </c>
      <c r="K898" s="113"/>
      <c r="L898" s="113"/>
      <c r="M898" s="113"/>
      <c r="N898" s="113"/>
      <c r="O898" s="113"/>
      <c r="P898" s="113"/>
      <c r="Q898" s="113"/>
      <c r="R898" s="113"/>
      <c r="S898" s="113"/>
      <c r="T898" s="113"/>
      <c r="U898" s="113"/>
      <c r="V898" s="113"/>
      <c r="W898" s="113"/>
      <c r="X898" s="113"/>
      <c r="Y898" s="113"/>
      <c r="Z898" s="113"/>
    </row>
    <row r="899" ht="15.75" customHeight="1">
      <c r="A899" s="130"/>
      <c r="B899" s="129"/>
      <c r="C899" s="119"/>
      <c r="D899" s="120"/>
      <c r="E899" s="121"/>
      <c r="F899" s="122">
        <v>1.0</v>
      </c>
      <c r="G899" s="123" t="str">
        <f t="array" ref="G899">IFERROR(INDEX(Bang_gia!$E$2:$E$1209,MATCH(D899&amp;" | "&amp;E899,Bang_gia!$A$2:$A$1209,0)),"")</f>
        <v/>
      </c>
      <c r="H899" s="123" t="str">
        <f t="shared" si="1"/>
        <v/>
      </c>
      <c r="I899" s="124" t="str">
        <f t="shared" si="2"/>
        <v/>
      </c>
      <c r="J899" s="124" t="str">
        <f t="shared" si="3"/>
        <v/>
      </c>
      <c r="K899" s="113"/>
      <c r="L899" s="113"/>
      <c r="M899" s="113"/>
      <c r="N899" s="113"/>
      <c r="O899" s="113"/>
      <c r="P899" s="113"/>
      <c r="Q899" s="113"/>
      <c r="R899" s="113"/>
      <c r="S899" s="113"/>
      <c r="T899" s="113"/>
      <c r="U899" s="113"/>
      <c r="V899" s="113"/>
      <c r="W899" s="113"/>
      <c r="X899" s="113"/>
      <c r="Y899" s="113"/>
      <c r="Z899" s="113"/>
    </row>
    <row r="900" ht="15.75" customHeight="1">
      <c r="A900" s="130"/>
      <c r="B900" s="129"/>
      <c r="C900" s="119"/>
      <c r="D900" s="120"/>
      <c r="E900" s="121"/>
      <c r="F900" s="122">
        <v>1.0</v>
      </c>
      <c r="G900" s="123" t="str">
        <f t="array" ref="G900">IFERROR(INDEX(Bang_gia!$E$2:$E$1209,MATCH(D900&amp;" | "&amp;E900,Bang_gia!$A$2:$A$1209,0)),"")</f>
        <v/>
      </c>
      <c r="H900" s="123" t="str">
        <f t="shared" si="1"/>
        <v/>
      </c>
      <c r="I900" s="124" t="str">
        <f t="shared" si="2"/>
        <v/>
      </c>
      <c r="J900" s="124" t="str">
        <f t="shared" si="3"/>
        <v/>
      </c>
      <c r="K900" s="113"/>
      <c r="L900" s="113"/>
      <c r="M900" s="113"/>
      <c r="N900" s="113"/>
      <c r="O900" s="113"/>
      <c r="P900" s="113"/>
      <c r="Q900" s="113"/>
      <c r="R900" s="113"/>
      <c r="S900" s="113"/>
      <c r="T900" s="113"/>
      <c r="U900" s="113"/>
      <c r="V900" s="113"/>
      <c r="W900" s="113"/>
      <c r="X900" s="113"/>
      <c r="Y900" s="113"/>
      <c r="Z900" s="113"/>
    </row>
    <row r="901" ht="15.75" customHeight="1">
      <c r="A901" s="130"/>
      <c r="B901" s="129"/>
      <c r="C901" s="119"/>
      <c r="D901" s="120"/>
      <c r="E901" s="121"/>
      <c r="F901" s="122">
        <v>1.0</v>
      </c>
      <c r="G901" s="123" t="str">
        <f t="array" ref="G901">IFERROR(INDEX(Bang_gia!$E$2:$E$1209,MATCH(D901&amp;" | "&amp;E901,Bang_gia!$A$2:$A$1209,0)),"")</f>
        <v/>
      </c>
      <c r="H901" s="123" t="str">
        <f t="shared" si="1"/>
        <v/>
      </c>
      <c r="I901" s="124" t="str">
        <f t="shared" si="2"/>
        <v/>
      </c>
      <c r="J901" s="124" t="str">
        <f t="shared" si="3"/>
        <v/>
      </c>
      <c r="K901" s="113"/>
      <c r="L901" s="113"/>
      <c r="M901" s="113"/>
      <c r="N901" s="113"/>
      <c r="O901" s="113"/>
      <c r="P901" s="113"/>
      <c r="Q901" s="113"/>
      <c r="R901" s="113"/>
      <c r="S901" s="113"/>
      <c r="T901" s="113"/>
      <c r="U901" s="113"/>
      <c r="V901" s="113"/>
      <c r="W901" s="113"/>
      <c r="X901" s="113"/>
      <c r="Y901" s="113"/>
      <c r="Z901" s="113"/>
    </row>
    <row r="902" ht="15.75" customHeight="1">
      <c r="A902" s="130"/>
      <c r="B902" s="129"/>
      <c r="C902" s="119"/>
      <c r="D902" s="120"/>
      <c r="E902" s="121"/>
      <c r="F902" s="122">
        <v>1.0</v>
      </c>
      <c r="G902" s="123" t="str">
        <f t="array" ref="G902">IFERROR(INDEX(Bang_gia!$E$2:$E$1209,MATCH(D902&amp;" | "&amp;E902,Bang_gia!$A$2:$A$1209,0)),"")</f>
        <v/>
      </c>
      <c r="H902" s="123" t="str">
        <f t="shared" si="1"/>
        <v/>
      </c>
      <c r="I902" s="124" t="str">
        <f t="shared" si="2"/>
        <v/>
      </c>
      <c r="J902" s="124" t="str">
        <f t="shared" si="3"/>
        <v/>
      </c>
      <c r="K902" s="113"/>
      <c r="L902" s="113"/>
      <c r="M902" s="113"/>
      <c r="N902" s="113"/>
      <c r="O902" s="113"/>
      <c r="P902" s="113"/>
      <c r="Q902" s="113"/>
      <c r="R902" s="113"/>
      <c r="S902" s="113"/>
      <c r="T902" s="113"/>
      <c r="U902" s="113"/>
      <c r="V902" s="113"/>
      <c r="W902" s="113"/>
      <c r="X902" s="113"/>
      <c r="Y902" s="113"/>
      <c r="Z902" s="113"/>
    </row>
    <row r="903" ht="15.75" customHeight="1">
      <c r="A903" s="130"/>
      <c r="B903" s="129"/>
      <c r="C903" s="119"/>
      <c r="D903" s="120"/>
      <c r="E903" s="121"/>
      <c r="F903" s="122">
        <v>1.0</v>
      </c>
      <c r="G903" s="123" t="str">
        <f t="array" ref="G903">IFERROR(INDEX(Bang_gia!$E$2:$E$1209,MATCH(D903&amp;" | "&amp;E903,Bang_gia!$A$2:$A$1209,0)),"")</f>
        <v/>
      </c>
      <c r="H903" s="123" t="str">
        <f t="shared" si="1"/>
        <v/>
      </c>
      <c r="I903" s="124" t="str">
        <f t="shared" si="2"/>
        <v/>
      </c>
      <c r="J903" s="124" t="str">
        <f t="shared" si="3"/>
        <v/>
      </c>
      <c r="K903" s="113"/>
      <c r="L903" s="113"/>
      <c r="M903" s="113"/>
      <c r="N903" s="113"/>
      <c r="O903" s="113"/>
      <c r="P903" s="113"/>
      <c r="Q903" s="113"/>
      <c r="R903" s="113"/>
      <c r="S903" s="113"/>
      <c r="T903" s="113"/>
      <c r="U903" s="113"/>
      <c r="V903" s="113"/>
      <c r="W903" s="113"/>
      <c r="X903" s="113"/>
      <c r="Y903" s="113"/>
      <c r="Z903" s="113"/>
    </row>
    <row r="904" ht="15.75" customHeight="1">
      <c r="A904" s="130"/>
      <c r="B904" s="129"/>
      <c r="C904" s="119"/>
      <c r="D904" s="120"/>
      <c r="E904" s="121"/>
      <c r="F904" s="122">
        <v>1.0</v>
      </c>
      <c r="G904" s="123" t="str">
        <f t="array" ref="G904">IFERROR(INDEX(Bang_gia!$E$2:$E$1209,MATCH(D904&amp;" | "&amp;E904,Bang_gia!$A$2:$A$1209,0)),"")</f>
        <v/>
      </c>
      <c r="H904" s="123" t="str">
        <f t="shared" si="1"/>
        <v/>
      </c>
      <c r="I904" s="124" t="str">
        <f t="shared" si="2"/>
        <v/>
      </c>
      <c r="J904" s="124" t="str">
        <f t="shared" si="3"/>
        <v/>
      </c>
      <c r="K904" s="113"/>
      <c r="L904" s="113"/>
      <c r="M904" s="113"/>
      <c r="N904" s="113"/>
      <c r="O904" s="113"/>
      <c r="P904" s="113"/>
      <c r="Q904" s="113"/>
      <c r="R904" s="113"/>
      <c r="S904" s="113"/>
      <c r="T904" s="113"/>
      <c r="U904" s="113"/>
      <c r="V904" s="113"/>
      <c r="W904" s="113"/>
      <c r="X904" s="113"/>
      <c r="Y904" s="113"/>
      <c r="Z904" s="113"/>
    </row>
    <row r="905" ht="15.75" customHeight="1">
      <c r="A905" s="130"/>
      <c r="B905" s="129"/>
      <c r="C905" s="119"/>
      <c r="D905" s="120"/>
      <c r="E905" s="121"/>
      <c r="F905" s="122">
        <v>1.0</v>
      </c>
      <c r="G905" s="123" t="str">
        <f t="array" ref="G905">IFERROR(INDEX(Bang_gia!$E$2:$E$1209,MATCH(D905&amp;" | "&amp;E905,Bang_gia!$A$2:$A$1209,0)),"")</f>
        <v/>
      </c>
      <c r="H905" s="123" t="str">
        <f t="shared" si="1"/>
        <v/>
      </c>
      <c r="I905" s="124" t="str">
        <f t="shared" si="2"/>
        <v/>
      </c>
      <c r="J905" s="124" t="str">
        <f t="shared" si="3"/>
        <v/>
      </c>
      <c r="K905" s="113"/>
      <c r="L905" s="113"/>
      <c r="M905" s="113"/>
      <c r="N905" s="113"/>
      <c r="O905" s="113"/>
      <c r="P905" s="113"/>
      <c r="Q905" s="113"/>
      <c r="R905" s="113"/>
      <c r="S905" s="113"/>
      <c r="T905" s="113"/>
      <c r="U905" s="113"/>
      <c r="V905" s="113"/>
      <c r="W905" s="113"/>
      <c r="X905" s="113"/>
      <c r="Y905" s="113"/>
      <c r="Z905" s="113"/>
    </row>
    <row r="906" ht="15.75" customHeight="1">
      <c r="A906" s="130"/>
      <c r="B906" s="129"/>
      <c r="C906" s="119"/>
      <c r="D906" s="120"/>
      <c r="E906" s="121"/>
      <c r="F906" s="122">
        <v>1.0</v>
      </c>
      <c r="G906" s="123" t="str">
        <f t="array" ref="G906">IFERROR(INDEX(Bang_gia!$E$2:$E$1209,MATCH(D906&amp;" | "&amp;E906,Bang_gia!$A$2:$A$1209,0)),"")</f>
        <v/>
      </c>
      <c r="H906" s="123" t="str">
        <f t="shared" si="1"/>
        <v/>
      </c>
      <c r="I906" s="124" t="str">
        <f t="shared" si="2"/>
        <v/>
      </c>
      <c r="J906" s="124" t="str">
        <f t="shared" si="3"/>
        <v/>
      </c>
      <c r="K906" s="113"/>
      <c r="L906" s="113"/>
      <c r="M906" s="113"/>
      <c r="N906" s="113"/>
      <c r="O906" s="113"/>
      <c r="P906" s="113"/>
      <c r="Q906" s="113"/>
      <c r="R906" s="113"/>
      <c r="S906" s="113"/>
      <c r="T906" s="113"/>
      <c r="U906" s="113"/>
      <c r="V906" s="113"/>
      <c r="W906" s="113"/>
      <c r="X906" s="113"/>
      <c r="Y906" s="113"/>
      <c r="Z906" s="113"/>
    </row>
    <row r="907" ht="15.75" customHeight="1">
      <c r="A907" s="130"/>
      <c r="B907" s="129"/>
      <c r="C907" s="119"/>
      <c r="D907" s="120"/>
      <c r="E907" s="121"/>
      <c r="F907" s="122">
        <v>1.0</v>
      </c>
      <c r="G907" s="123" t="str">
        <f t="array" ref="G907">IFERROR(INDEX(Bang_gia!$E$2:$E$1209,MATCH(D907&amp;" | "&amp;E907,Bang_gia!$A$2:$A$1209,0)),"")</f>
        <v/>
      </c>
      <c r="H907" s="123" t="str">
        <f t="shared" si="1"/>
        <v/>
      </c>
      <c r="I907" s="124" t="str">
        <f t="shared" si="2"/>
        <v/>
      </c>
      <c r="J907" s="124" t="str">
        <f t="shared" si="3"/>
        <v/>
      </c>
      <c r="K907" s="113"/>
      <c r="L907" s="113"/>
      <c r="M907" s="113"/>
      <c r="N907" s="113"/>
      <c r="O907" s="113"/>
      <c r="P907" s="113"/>
      <c r="Q907" s="113"/>
      <c r="R907" s="113"/>
      <c r="S907" s="113"/>
      <c r="T907" s="113"/>
      <c r="U907" s="113"/>
      <c r="V907" s="113"/>
      <c r="W907" s="113"/>
      <c r="X907" s="113"/>
      <c r="Y907" s="113"/>
      <c r="Z907" s="113"/>
    </row>
    <row r="908" ht="15.75" customHeight="1">
      <c r="A908" s="130"/>
      <c r="B908" s="129"/>
      <c r="C908" s="119"/>
      <c r="D908" s="120"/>
      <c r="E908" s="121"/>
      <c r="F908" s="122">
        <v>1.0</v>
      </c>
      <c r="G908" s="123" t="str">
        <f t="array" ref="G908">IFERROR(INDEX(Bang_gia!$E$2:$E$1209,MATCH(D908&amp;" | "&amp;E908,Bang_gia!$A$2:$A$1209,0)),"")</f>
        <v/>
      </c>
      <c r="H908" s="123" t="str">
        <f t="shared" si="1"/>
        <v/>
      </c>
      <c r="I908" s="124" t="str">
        <f t="shared" si="2"/>
        <v/>
      </c>
      <c r="J908" s="124" t="str">
        <f t="shared" si="3"/>
        <v/>
      </c>
      <c r="K908" s="113"/>
      <c r="L908" s="113"/>
      <c r="M908" s="113"/>
      <c r="N908" s="113"/>
      <c r="O908" s="113"/>
      <c r="P908" s="113"/>
      <c r="Q908" s="113"/>
      <c r="R908" s="113"/>
      <c r="S908" s="113"/>
      <c r="T908" s="113"/>
      <c r="U908" s="113"/>
      <c r="V908" s="113"/>
      <c r="W908" s="113"/>
      <c r="X908" s="113"/>
      <c r="Y908" s="113"/>
      <c r="Z908" s="113"/>
    </row>
    <row r="909" ht="15.75" customHeight="1">
      <c r="A909" s="130"/>
      <c r="B909" s="129"/>
      <c r="C909" s="119"/>
      <c r="D909" s="120"/>
      <c r="E909" s="121"/>
      <c r="F909" s="122">
        <v>1.0</v>
      </c>
      <c r="G909" s="123" t="str">
        <f t="array" ref="G909">IFERROR(INDEX(Bang_gia!$E$2:$E$1209,MATCH(D909&amp;" | "&amp;E909,Bang_gia!$A$2:$A$1209,0)),"")</f>
        <v/>
      </c>
      <c r="H909" s="123" t="str">
        <f t="shared" si="1"/>
        <v/>
      </c>
      <c r="I909" s="124" t="str">
        <f t="shared" si="2"/>
        <v/>
      </c>
      <c r="J909" s="124" t="str">
        <f t="shared" si="3"/>
        <v/>
      </c>
      <c r="K909" s="113"/>
      <c r="L909" s="113"/>
      <c r="M909" s="113"/>
      <c r="N909" s="113"/>
      <c r="O909" s="113"/>
      <c r="P909" s="113"/>
      <c r="Q909" s="113"/>
      <c r="R909" s="113"/>
      <c r="S909" s="113"/>
      <c r="T909" s="113"/>
      <c r="U909" s="113"/>
      <c r="V909" s="113"/>
      <c r="W909" s="113"/>
      <c r="X909" s="113"/>
      <c r="Y909" s="113"/>
      <c r="Z909" s="113"/>
    </row>
    <row r="910" ht="15.75" customHeight="1">
      <c r="A910" s="130"/>
      <c r="B910" s="129"/>
      <c r="C910" s="119"/>
      <c r="D910" s="120"/>
      <c r="E910" s="121"/>
      <c r="F910" s="122">
        <v>1.0</v>
      </c>
      <c r="G910" s="123" t="str">
        <f t="array" ref="G910">IFERROR(INDEX(Bang_gia!$E$2:$E$1209,MATCH(D910&amp;" | "&amp;E910,Bang_gia!$A$2:$A$1209,0)),"")</f>
        <v/>
      </c>
      <c r="H910" s="123" t="str">
        <f t="shared" si="1"/>
        <v/>
      </c>
      <c r="I910" s="124" t="str">
        <f t="shared" si="2"/>
        <v/>
      </c>
      <c r="J910" s="124" t="str">
        <f t="shared" si="3"/>
        <v/>
      </c>
      <c r="K910" s="113"/>
      <c r="L910" s="113"/>
      <c r="M910" s="113"/>
      <c r="N910" s="113"/>
      <c r="O910" s="113"/>
      <c r="P910" s="113"/>
      <c r="Q910" s="113"/>
      <c r="R910" s="113"/>
      <c r="S910" s="113"/>
      <c r="T910" s="113"/>
      <c r="U910" s="113"/>
      <c r="V910" s="113"/>
      <c r="W910" s="113"/>
      <c r="X910" s="113"/>
      <c r="Y910" s="113"/>
      <c r="Z910" s="113"/>
    </row>
    <row r="911" ht="15.75" customHeight="1">
      <c r="A911" s="130"/>
      <c r="B911" s="129"/>
      <c r="C911" s="119"/>
      <c r="D911" s="120"/>
      <c r="E911" s="121"/>
      <c r="F911" s="122">
        <v>1.0</v>
      </c>
      <c r="G911" s="123" t="str">
        <f t="array" ref="G911">IFERROR(INDEX(Bang_gia!$E$2:$E$1209,MATCH(D911&amp;" | "&amp;E911,Bang_gia!$A$2:$A$1209,0)),"")</f>
        <v/>
      </c>
      <c r="H911" s="123" t="str">
        <f t="shared" si="1"/>
        <v/>
      </c>
      <c r="I911" s="124" t="str">
        <f t="shared" si="2"/>
        <v/>
      </c>
      <c r="J911" s="124" t="str">
        <f t="shared" si="3"/>
        <v/>
      </c>
      <c r="K911" s="113"/>
      <c r="L911" s="113"/>
      <c r="M911" s="113"/>
      <c r="N911" s="113"/>
      <c r="O911" s="113"/>
      <c r="P911" s="113"/>
      <c r="Q911" s="113"/>
      <c r="R911" s="113"/>
      <c r="S911" s="113"/>
      <c r="T911" s="113"/>
      <c r="U911" s="113"/>
      <c r="V911" s="113"/>
      <c r="W911" s="113"/>
      <c r="X911" s="113"/>
      <c r="Y911" s="113"/>
      <c r="Z911" s="113"/>
    </row>
    <row r="912" ht="15.75" customHeight="1">
      <c r="A912" s="130"/>
      <c r="B912" s="129"/>
      <c r="C912" s="119"/>
      <c r="D912" s="120"/>
      <c r="E912" s="121"/>
      <c r="F912" s="122">
        <v>1.0</v>
      </c>
      <c r="G912" s="123" t="str">
        <f t="array" ref="G912">IFERROR(INDEX(Bang_gia!$E$2:$E$1209,MATCH(D912&amp;" | "&amp;E912,Bang_gia!$A$2:$A$1209,0)),"")</f>
        <v/>
      </c>
      <c r="H912" s="123" t="str">
        <f t="shared" si="1"/>
        <v/>
      </c>
      <c r="I912" s="124" t="str">
        <f t="shared" si="2"/>
        <v/>
      </c>
      <c r="J912" s="124" t="str">
        <f t="shared" si="3"/>
        <v/>
      </c>
      <c r="K912" s="113"/>
      <c r="L912" s="113"/>
      <c r="M912" s="113"/>
      <c r="N912" s="113"/>
      <c r="O912" s="113"/>
      <c r="P912" s="113"/>
      <c r="Q912" s="113"/>
      <c r="R912" s="113"/>
      <c r="S912" s="113"/>
      <c r="T912" s="113"/>
      <c r="U912" s="113"/>
      <c r="V912" s="113"/>
      <c r="W912" s="113"/>
      <c r="X912" s="113"/>
      <c r="Y912" s="113"/>
      <c r="Z912" s="113"/>
    </row>
    <row r="913" ht="15.75" customHeight="1">
      <c r="A913" s="130"/>
      <c r="B913" s="129"/>
      <c r="C913" s="119"/>
      <c r="D913" s="120"/>
      <c r="E913" s="121"/>
      <c r="F913" s="122">
        <v>1.0</v>
      </c>
      <c r="G913" s="123" t="str">
        <f t="array" ref="G913">IFERROR(INDEX(Bang_gia!$E$2:$E$1209,MATCH(D913&amp;" | "&amp;E913,Bang_gia!$A$2:$A$1209,0)),"")</f>
        <v/>
      </c>
      <c r="H913" s="123" t="str">
        <f t="shared" si="1"/>
        <v/>
      </c>
      <c r="I913" s="124" t="str">
        <f t="shared" si="2"/>
        <v/>
      </c>
      <c r="J913" s="124" t="str">
        <f t="shared" si="3"/>
        <v/>
      </c>
      <c r="K913" s="113"/>
      <c r="L913" s="113"/>
      <c r="M913" s="113"/>
      <c r="N913" s="113"/>
      <c r="O913" s="113"/>
      <c r="P913" s="113"/>
      <c r="Q913" s="113"/>
      <c r="R913" s="113"/>
      <c r="S913" s="113"/>
      <c r="T913" s="113"/>
      <c r="U913" s="113"/>
      <c r="V913" s="113"/>
      <c r="W913" s="113"/>
      <c r="X913" s="113"/>
      <c r="Y913" s="113"/>
      <c r="Z913" s="113"/>
    </row>
    <row r="914" ht="15.75" customHeight="1">
      <c r="A914" s="130"/>
      <c r="B914" s="129"/>
      <c r="C914" s="119"/>
      <c r="D914" s="120"/>
      <c r="E914" s="121"/>
      <c r="F914" s="122">
        <v>1.0</v>
      </c>
      <c r="G914" s="123" t="str">
        <f t="array" ref="G914">IFERROR(INDEX(Bang_gia!$E$2:$E$1209,MATCH(D914&amp;" | "&amp;E914,Bang_gia!$A$2:$A$1209,0)),"")</f>
        <v/>
      </c>
      <c r="H914" s="123" t="str">
        <f t="shared" si="1"/>
        <v/>
      </c>
      <c r="I914" s="124" t="str">
        <f t="shared" si="2"/>
        <v/>
      </c>
      <c r="J914" s="124" t="str">
        <f t="shared" si="3"/>
        <v/>
      </c>
      <c r="K914" s="113"/>
      <c r="L914" s="113"/>
      <c r="M914" s="113"/>
      <c r="N914" s="113"/>
      <c r="O914" s="113"/>
      <c r="P914" s="113"/>
      <c r="Q914" s="113"/>
      <c r="R914" s="113"/>
      <c r="S914" s="113"/>
      <c r="T914" s="113"/>
      <c r="U914" s="113"/>
      <c r="V914" s="113"/>
      <c r="W914" s="113"/>
      <c r="X914" s="113"/>
      <c r="Y914" s="113"/>
      <c r="Z914" s="113"/>
    </row>
    <row r="915" ht="15.75" customHeight="1">
      <c r="A915" s="130"/>
      <c r="B915" s="129"/>
      <c r="C915" s="119"/>
      <c r="D915" s="120"/>
      <c r="E915" s="121"/>
      <c r="F915" s="122">
        <v>1.0</v>
      </c>
      <c r="G915" s="123" t="str">
        <f t="array" ref="G915">IFERROR(INDEX(Bang_gia!$E$2:$E$1209,MATCH(D915&amp;" | "&amp;E915,Bang_gia!$A$2:$A$1209,0)),"")</f>
        <v/>
      </c>
      <c r="H915" s="123" t="str">
        <f t="shared" si="1"/>
        <v/>
      </c>
      <c r="I915" s="124" t="str">
        <f t="shared" si="2"/>
        <v/>
      </c>
      <c r="J915" s="124" t="str">
        <f t="shared" si="3"/>
        <v/>
      </c>
      <c r="K915" s="113"/>
      <c r="L915" s="113"/>
      <c r="M915" s="113"/>
      <c r="N915" s="113"/>
      <c r="O915" s="113"/>
      <c r="P915" s="113"/>
      <c r="Q915" s="113"/>
      <c r="R915" s="113"/>
      <c r="S915" s="113"/>
      <c r="T915" s="113"/>
      <c r="U915" s="113"/>
      <c r="V915" s="113"/>
      <c r="W915" s="113"/>
      <c r="X915" s="113"/>
      <c r="Y915" s="113"/>
      <c r="Z915" s="113"/>
    </row>
    <row r="916" ht="15.75" customHeight="1">
      <c r="A916" s="130"/>
      <c r="B916" s="129"/>
      <c r="C916" s="119"/>
      <c r="D916" s="120"/>
      <c r="E916" s="121"/>
      <c r="F916" s="122">
        <v>1.0</v>
      </c>
      <c r="G916" s="123" t="str">
        <f t="array" ref="G916">IFERROR(INDEX(Bang_gia!$E$2:$E$1209,MATCH(D916&amp;" | "&amp;E916,Bang_gia!$A$2:$A$1209,0)),"")</f>
        <v/>
      </c>
      <c r="H916" s="123" t="str">
        <f t="shared" si="1"/>
        <v/>
      </c>
      <c r="I916" s="124" t="str">
        <f t="shared" si="2"/>
        <v/>
      </c>
      <c r="J916" s="124" t="str">
        <f t="shared" si="3"/>
        <v/>
      </c>
      <c r="K916" s="113"/>
      <c r="L916" s="113"/>
      <c r="M916" s="113"/>
      <c r="N916" s="113"/>
      <c r="O916" s="113"/>
      <c r="P916" s="113"/>
      <c r="Q916" s="113"/>
      <c r="R916" s="113"/>
      <c r="S916" s="113"/>
      <c r="T916" s="113"/>
      <c r="U916" s="113"/>
      <c r="V916" s="113"/>
      <c r="W916" s="113"/>
      <c r="X916" s="113"/>
      <c r="Y916" s="113"/>
      <c r="Z916" s="113"/>
    </row>
    <row r="917" ht="15.75" customHeight="1">
      <c r="A917" s="130"/>
      <c r="B917" s="129"/>
      <c r="C917" s="119"/>
      <c r="D917" s="120"/>
      <c r="E917" s="121"/>
      <c r="F917" s="122">
        <v>1.0</v>
      </c>
      <c r="G917" s="123" t="str">
        <f t="array" ref="G917">IFERROR(INDEX(Bang_gia!$E$2:$E$1209,MATCH(D917&amp;" | "&amp;E917,Bang_gia!$A$2:$A$1209,0)),"")</f>
        <v/>
      </c>
      <c r="H917" s="123" t="str">
        <f t="shared" si="1"/>
        <v/>
      </c>
      <c r="I917" s="124" t="str">
        <f t="shared" si="2"/>
        <v/>
      </c>
      <c r="J917" s="124" t="str">
        <f t="shared" si="3"/>
        <v/>
      </c>
      <c r="K917" s="113"/>
      <c r="L917" s="113"/>
      <c r="M917" s="113"/>
      <c r="N917" s="113"/>
      <c r="O917" s="113"/>
      <c r="P917" s="113"/>
      <c r="Q917" s="113"/>
      <c r="R917" s="113"/>
      <c r="S917" s="113"/>
      <c r="T917" s="113"/>
      <c r="U917" s="113"/>
      <c r="V917" s="113"/>
      <c r="W917" s="113"/>
      <c r="X917" s="113"/>
      <c r="Y917" s="113"/>
      <c r="Z917" s="113"/>
    </row>
    <row r="918" ht="15.75" customHeight="1">
      <c r="A918" s="130"/>
      <c r="B918" s="129"/>
      <c r="C918" s="119"/>
      <c r="D918" s="120"/>
      <c r="E918" s="121"/>
      <c r="F918" s="122">
        <v>1.0</v>
      </c>
      <c r="G918" s="123" t="str">
        <f t="array" ref="G918">IFERROR(INDEX(Bang_gia!$E$2:$E$1209,MATCH(D918&amp;" | "&amp;E918,Bang_gia!$A$2:$A$1209,0)),"")</f>
        <v/>
      </c>
      <c r="H918" s="123" t="str">
        <f t="shared" si="1"/>
        <v/>
      </c>
      <c r="I918" s="124" t="str">
        <f t="shared" si="2"/>
        <v/>
      </c>
      <c r="J918" s="124" t="str">
        <f t="shared" si="3"/>
        <v/>
      </c>
      <c r="K918" s="113"/>
      <c r="L918" s="113"/>
      <c r="M918" s="113"/>
      <c r="N918" s="113"/>
      <c r="O918" s="113"/>
      <c r="P918" s="113"/>
      <c r="Q918" s="113"/>
      <c r="R918" s="113"/>
      <c r="S918" s="113"/>
      <c r="T918" s="113"/>
      <c r="U918" s="113"/>
      <c r="V918" s="113"/>
      <c r="W918" s="113"/>
      <c r="X918" s="113"/>
      <c r="Y918" s="113"/>
      <c r="Z918" s="113"/>
    </row>
    <row r="919" ht="15.75" customHeight="1">
      <c r="A919" s="130"/>
      <c r="B919" s="129"/>
      <c r="C919" s="119"/>
      <c r="D919" s="120"/>
      <c r="E919" s="121"/>
      <c r="F919" s="122">
        <v>1.0</v>
      </c>
      <c r="G919" s="123" t="str">
        <f t="array" ref="G919">IFERROR(INDEX(Bang_gia!$E$2:$E$1209,MATCH(D919&amp;" | "&amp;E919,Bang_gia!$A$2:$A$1209,0)),"")</f>
        <v/>
      </c>
      <c r="H919" s="123" t="str">
        <f t="shared" si="1"/>
        <v/>
      </c>
      <c r="I919" s="124" t="str">
        <f t="shared" si="2"/>
        <v/>
      </c>
      <c r="J919" s="124" t="str">
        <f t="shared" si="3"/>
        <v/>
      </c>
      <c r="K919" s="113"/>
      <c r="L919" s="113"/>
      <c r="M919" s="113"/>
      <c r="N919" s="113"/>
      <c r="O919" s="113"/>
      <c r="P919" s="113"/>
      <c r="Q919" s="113"/>
      <c r="R919" s="113"/>
      <c r="S919" s="113"/>
      <c r="T919" s="113"/>
      <c r="U919" s="113"/>
      <c r="V919" s="113"/>
      <c r="W919" s="113"/>
      <c r="X919" s="113"/>
      <c r="Y919" s="113"/>
      <c r="Z919" s="113"/>
    </row>
    <row r="920" ht="15.75" customHeight="1">
      <c r="A920" s="130"/>
      <c r="B920" s="129"/>
      <c r="C920" s="119"/>
      <c r="D920" s="120"/>
      <c r="E920" s="121"/>
      <c r="F920" s="122">
        <v>1.0</v>
      </c>
      <c r="G920" s="123" t="str">
        <f t="array" ref="G920">IFERROR(INDEX(Bang_gia!$E$2:$E$1209,MATCH(D920&amp;" | "&amp;E920,Bang_gia!$A$2:$A$1209,0)),"")</f>
        <v/>
      </c>
      <c r="H920" s="123" t="str">
        <f t="shared" si="1"/>
        <v/>
      </c>
      <c r="I920" s="124" t="str">
        <f t="shared" si="2"/>
        <v/>
      </c>
      <c r="J920" s="124" t="str">
        <f t="shared" si="3"/>
        <v/>
      </c>
      <c r="K920" s="113"/>
      <c r="L920" s="113"/>
      <c r="M920" s="113"/>
      <c r="N920" s="113"/>
      <c r="O920" s="113"/>
      <c r="P920" s="113"/>
      <c r="Q920" s="113"/>
      <c r="R920" s="113"/>
      <c r="S920" s="113"/>
      <c r="T920" s="113"/>
      <c r="U920" s="113"/>
      <c r="V920" s="113"/>
      <c r="W920" s="113"/>
      <c r="X920" s="113"/>
      <c r="Y920" s="113"/>
      <c r="Z920" s="113"/>
    </row>
    <row r="921" ht="15.75" customHeight="1">
      <c r="A921" s="130"/>
      <c r="B921" s="129"/>
      <c r="C921" s="119"/>
      <c r="D921" s="120"/>
      <c r="E921" s="121"/>
      <c r="F921" s="122">
        <v>1.0</v>
      </c>
      <c r="G921" s="123" t="str">
        <f t="array" ref="G921">IFERROR(INDEX(Bang_gia!$E$2:$E$1209,MATCH(D921&amp;" | "&amp;E921,Bang_gia!$A$2:$A$1209,0)),"")</f>
        <v/>
      </c>
      <c r="H921" s="123" t="str">
        <f t="shared" si="1"/>
        <v/>
      </c>
      <c r="I921" s="124" t="str">
        <f t="shared" si="2"/>
        <v/>
      </c>
      <c r="J921" s="124" t="str">
        <f t="shared" si="3"/>
        <v/>
      </c>
      <c r="K921" s="113"/>
      <c r="L921" s="113"/>
      <c r="M921" s="113"/>
      <c r="N921" s="113"/>
      <c r="O921" s="113"/>
      <c r="P921" s="113"/>
      <c r="Q921" s="113"/>
      <c r="R921" s="113"/>
      <c r="S921" s="113"/>
      <c r="T921" s="113"/>
      <c r="U921" s="113"/>
      <c r="V921" s="113"/>
      <c r="W921" s="113"/>
      <c r="X921" s="113"/>
      <c r="Y921" s="113"/>
      <c r="Z921" s="113"/>
    </row>
    <row r="922" ht="15.75" customHeight="1">
      <c r="A922" s="130"/>
      <c r="B922" s="129"/>
      <c r="C922" s="119"/>
      <c r="D922" s="120"/>
      <c r="E922" s="121"/>
      <c r="F922" s="122">
        <v>1.0</v>
      </c>
      <c r="G922" s="123" t="str">
        <f t="array" ref="G922">IFERROR(INDEX(Bang_gia!$E$2:$E$1209,MATCH(D922&amp;" | "&amp;E922,Bang_gia!$A$2:$A$1209,0)),"")</f>
        <v/>
      </c>
      <c r="H922" s="123" t="str">
        <f t="shared" si="1"/>
        <v/>
      </c>
      <c r="I922" s="124" t="str">
        <f t="shared" si="2"/>
        <v/>
      </c>
      <c r="J922" s="124" t="str">
        <f t="shared" si="3"/>
        <v/>
      </c>
      <c r="K922" s="113"/>
      <c r="L922" s="113"/>
      <c r="M922" s="113"/>
      <c r="N922" s="113"/>
      <c r="O922" s="113"/>
      <c r="P922" s="113"/>
      <c r="Q922" s="113"/>
      <c r="R922" s="113"/>
      <c r="S922" s="113"/>
      <c r="T922" s="113"/>
      <c r="U922" s="113"/>
      <c r="V922" s="113"/>
      <c r="W922" s="113"/>
      <c r="X922" s="113"/>
      <c r="Y922" s="113"/>
      <c r="Z922" s="113"/>
    </row>
    <row r="923" ht="15.75" customHeight="1">
      <c r="A923" s="130"/>
      <c r="B923" s="129"/>
      <c r="C923" s="119"/>
      <c r="D923" s="120"/>
      <c r="E923" s="121"/>
      <c r="F923" s="122">
        <v>1.0</v>
      </c>
      <c r="G923" s="123" t="str">
        <f t="array" ref="G923">IFERROR(INDEX(Bang_gia!$E$2:$E$1209,MATCH(D923&amp;" | "&amp;E923,Bang_gia!$A$2:$A$1209,0)),"")</f>
        <v/>
      </c>
      <c r="H923" s="123" t="str">
        <f t="shared" si="1"/>
        <v/>
      </c>
      <c r="I923" s="124" t="str">
        <f t="shared" si="2"/>
        <v/>
      </c>
      <c r="J923" s="124" t="str">
        <f t="shared" si="3"/>
        <v/>
      </c>
      <c r="K923" s="113"/>
      <c r="L923" s="113"/>
      <c r="M923" s="113"/>
      <c r="N923" s="113"/>
      <c r="O923" s="113"/>
      <c r="P923" s="113"/>
      <c r="Q923" s="113"/>
      <c r="R923" s="113"/>
      <c r="S923" s="113"/>
      <c r="T923" s="113"/>
      <c r="U923" s="113"/>
      <c r="V923" s="113"/>
      <c r="W923" s="113"/>
      <c r="X923" s="113"/>
      <c r="Y923" s="113"/>
      <c r="Z923" s="113"/>
    </row>
    <row r="924" ht="15.75" customHeight="1">
      <c r="A924" s="130"/>
      <c r="B924" s="129"/>
      <c r="C924" s="119"/>
      <c r="D924" s="120"/>
      <c r="E924" s="121"/>
      <c r="F924" s="122">
        <v>1.0</v>
      </c>
      <c r="G924" s="123" t="str">
        <f t="array" ref="G924">IFERROR(INDEX(Bang_gia!$E$2:$E$1209,MATCH(D924&amp;" | "&amp;E924,Bang_gia!$A$2:$A$1209,0)),"")</f>
        <v/>
      </c>
      <c r="H924" s="123" t="str">
        <f t="shared" si="1"/>
        <v/>
      </c>
      <c r="I924" s="124" t="str">
        <f t="shared" si="2"/>
        <v/>
      </c>
      <c r="J924" s="124" t="str">
        <f t="shared" si="3"/>
        <v/>
      </c>
      <c r="K924" s="113"/>
      <c r="L924" s="113"/>
      <c r="M924" s="113"/>
      <c r="N924" s="113"/>
      <c r="O924" s="113"/>
      <c r="P924" s="113"/>
      <c r="Q924" s="113"/>
      <c r="R924" s="113"/>
      <c r="S924" s="113"/>
      <c r="T924" s="113"/>
      <c r="U924" s="113"/>
      <c r="V924" s="113"/>
      <c r="W924" s="113"/>
      <c r="X924" s="113"/>
      <c r="Y924" s="113"/>
      <c r="Z924" s="113"/>
    </row>
    <row r="925" ht="15.75" customHeight="1">
      <c r="A925" s="130"/>
      <c r="B925" s="129"/>
      <c r="C925" s="119"/>
      <c r="D925" s="120"/>
      <c r="E925" s="121"/>
      <c r="F925" s="122">
        <v>1.0</v>
      </c>
      <c r="G925" s="123" t="str">
        <f t="array" ref="G925">IFERROR(INDEX(Bang_gia!$E$2:$E$1209,MATCH(D925&amp;" | "&amp;E925,Bang_gia!$A$2:$A$1209,0)),"")</f>
        <v/>
      </c>
      <c r="H925" s="123" t="str">
        <f t="shared" si="1"/>
        <v/>
      </c>
      <c r="I925" s="124" t="str">
        <f t="shared" si="2"/>
        <v/>
      </c>
      <c r="J925" s="124" t="str">
        <f t="shared" si="3"/>
        <v/>
      </c>
      <c r="K925" s="113"/>
      <c r="L925" s="113"/>
      <c r="M925" s="113"/>
      <c r="N925" s="113"/>
      <c r="O925" s="113"/>
      <c r="P925" s="113"/>
      <c r="Q925" s="113"/>
      <c r="R925" s="113"/>
      <c r="S925" s="113"/>
      <c r="T925" s="113"/>
      <c r="U925" s="113"/>
      <c r="V925" s="113"/>
      <c r="W925" s="113"/>
      <c r="X925" s="113"/>
      <c r="Y925" s="113"/>
      <c r="Z925" s="113"/>
    </row>
    <row r="926" ht="15.75" customHeight="1">
      <c r="A926" s="130"/>
      <c r="B926" s="129"/>
      <c r="C926" s="119"/>
      <c r="D926" s="120"/>
      <c r="E926" s="121"/>
      <c r="F926" s="122">
        <v>1.0</v>
      </c>
      <c r="G926" s="123" t="str">
        <f t="array" ref="G926">IFERROR(INDEX(Bang_gia!$E$2:$E$1209,MATCH(D926&amp;" | "&amp;E926,Bang_gia!$A$2:$A$1209,0)),"")</f>
        <v/>
      </c>
      <c r="H926" s="123" t="str">
        <f t="shared" si="1"/>
        <v/>
      </c>
      <c r="I926" s="124" t="str">
        <f t="shared" si="2"/>
        <v/>
      </c>
      <c r="J926" s="124" t="str">
        <f t="shared" si="3"/>
        <v/>
      </c>
      <c r="K926" s="113"/>
      <c r="L926" s="113"/>
      <c r="M926" s="113"/>
      <c r="N926" s="113"/>
      <c r="O926" s="113"/>
      <c r="P926" s="113"/>
      <c r="Q926" s="113"/>
      <c r="R926" s="113"/>
      <c r="S926" s="113"/>
      <c r="T926" s="113"/>
      <c r="U926" s="113"/>
      <c r="V926" s="113"/>
      <c r="W926" s="113"/>
      <c r="X926" s="113"/>
      <c r="Y926" s="113"/>
      <c r="Z926" s="113"/>
    </row>
    <row r="927" ht="15.75" customHeight="1">
      <c r="A927" s="130"/>
      <c r="B927" s="129"/>
      <c r="C927" s="119"/>
      <c r="D927" s="120"/>
      <c r="E927" s="121"/>
      <c r="F927" s="122">
        <v>1.0</v>
      </c>
      <c r="G927" s="123" t="str">
        <f t="array" ref="G927">IFERROR(INDEX(Bang_gia!$E$2:$E$1209,MATCH(D927&amp;" | "&amp;E927,Bang_gia!$A$2:$A$1209,0)),"")</f>
        <v/>
      </c>
      <c r="H927" s="123" t="str">
        <f t="shared" si="1"/>
        <v/>
      </c>
      <c r="I927" s="124" t="str">
        <f t="shared" si="2"/>
        <v/>
      </c>
      <c r="J927" s="124" t="str">
        <f t="shared" si="3"/>
        <v/>
      </c>
      <c r="K927" s="113"/>
      <c r="L927" s="113"/>
      <c r="M927" s="113"/>
      <c r="N927" s="113"/>
      <c r="O927" s="113"/>
      <c r="P927" s="113"/>
      <c r="Q927" s="113"/>
      <c r="R927" s="113"/>
      <c r="S927" s="113"/>
      <c r="T927" s="113"/>
      <c r="U927" s="113"/>
      <c r="V927" s="113"/>
      <c r="W927" s="113"/>
      <c r="X927" s="113"/>
      <c r="Y927" s="113"/>
      <c r="Z927" s="113"/>
    </row>
    <row r="928" ht="15.75" customHeight="1">
      <c r="A928" s="130"/>
      <c r="B928" s="129"/>
      <c r="C928" s="119"/>
      <c r="D928" s="120"/>
      <c r="E928" s="121"/>
      <c r="F928" s="122">
        <v>1.0</v>
      </c>
      <c r="G928" s="123" t="str">
        <f t="array" ref="G928">IFERROR(INDEX(Bang_gia!$E$2:$E$1209,MATCH(D928&amp;" | "&amp;E928,Bang_gia!$A$2:$A$1209,0)),"")</f>
        <v/>
      </c>
      <c r="H928" s="123" t="str">
        <f t="shared" si="1"/>
        <v/>
      </c>
      <c r="I928" s="124" t="str">
        <f t="shared" si="2"/>
        <v/>
      </c>
      <c r="J928" s="124" t="str">
        <f t="shared" si="3"/>
        <v/>
      </c>
      <c r="K928" s="113"/>
      <c r="L928" s="113"/>
      <c r="M928" s="113"/>
      <c r="N928" s="113"/>
      <c r="O928" s="113"/>
      <c r="P928" s="113"/>
      <c r="Q928" s="113"/>
      <c r="R928" s="113"/>
      <c r="S928" s="113"/>
      <c r="T928" s="113"/>
      <c r="U928" s="113"/>
      <c r="V928" s="113"/>
      <c r="W928" s="113"/>
      <c r="X928" s="113"/>
      <c r="Y928" s="113"/>
      <c r="Z928" s="113"/>
    </row>
    <row r="929" ht="15.75" customHeight="1">
      <c r="A929" s="130"/>
      <c r="B929" s="129"/>
      <c r="C929" s="119"/>
      <c r="D929" s="120"/>
      <c r="E929" s="121"/>
      <c r="F929" s="122">
        <v>1.0</v>
      </c>
      <c r="G929" s="123" t="str">
        <f t="array" ref="G929">IFERROR(INDEX(Bang_gia!$E$2:$E$1209,MATCH(D929&amp;" | "&amp;E929,Bang_gia!$A$2:$A$1209,0)),"")</f>
        <v/>
      </c>
      <c r="H929" s="123" t="str">
        <f t="shared" si="1"/>
        <v/>
      </c>
      <c r="I929" s="124" t="str">
        <f t="shared" si="2"/>
        <v/>
      </c>
      <c r="J929" s="124" t="str">
        <f t="shared" si="3"/>
        <v/>
      </c>
      <c r="K929" s="113"/>
      <c r="L929" s="113"/>
      <c r="M929" s="113"/>
      <c r="N929" s="113"/>
      <c r="O929" s="113"/>
      <c r="P929" s="113"/>
      <c r="Q929" s="113"/>
      <c r="R929" s="113"/>
      <c r="S929" s="113"/>
      <c r="T929" s="113"/>
      <c r="U929" s="113"/>
      <c r="V929" s="113"/>
      <c r="W929" s="113"/>
      <c r="X929" s="113"/>
      <c r="Y929" s="113"/>
      <c r="Z929" s="113"/>
    </row>
    <row r="930" ht="15.75" customHeight="1">
      <c r="A930" s="130"/>
      <c r="B930" s="129"/>
      <c r="C930" s="119"/>
      <c r="D930" s="120"/>
      <c r="E930" s="121"/>
      <c r="F930" s="122">
        <v>1.0</v>
      </c>
      <c r="G930" s="123" t="str">
        <f t="array" ref="G930">IFERROR(INDEX(Bang_gia!$E$2:$E$1209,MATCH(D930&amp;" | "&amp;E930,Bang_gia!$A$2:$A$1209,0)),"")</f>
        <v/>
      </c>
      <c r="H930" s="123" t="str">
        <f t="shared" si="1"/>
        <v/>
      </c>
      <c r="I930" s="124" t="str">
        <f t="shared" si="2"/>
        <v/>
      </c>
      <c r="J930" s="124" t="str">
        <f t="shared" si="3"/>
        <v/>
      </c>
      <c r="K930" s="113"/>
      <c r="L930" s="113"/>
      <c r="M930" s="113"/>
      <c r="N930" s="113"/>
      <c r="O930" s="113"/>
      <c r="P930" s="113"/>
      <c r="Q930" s="113"/>
      <c r="R930" s="113"/>
      <c r="S930" s="113"/>
      <c r="T930" s="113"/>
      <c r="U930" s="113"/>
      <c r="V930" s="113"/>
      <c r="W930" s="113"/>
      <c r="X930" s="113"/>
      <c r="Y930" s="113"/>
      <c r="Z930" s="113"/>
    </row>
    <row r="931" ht="15.75" customHeight="1">
      <c r="A931" s="130"/>
      <c r="B931" s="129"/>
      <c r="C931" s="119"/>
      <c r="D931" s="120"/>
      <c r="E931" s="121"/>
      <c r="F931" s="122">
        <v>1.0</v>
      </c>
      <c r="G931" s="123" t="str">
        <f t="array" ref="G931">IFERROR(INDEX(Bang_gia!$E$2:$E$1209,MATCH(D931&amp;" | "&amp;E931,Bang_gia!$A$2:$A$1209,0)),"")</f>
        <v/>
      </c>
      <c r="H931" s="123" t="str">
        <f t="shared" si="1"/>
        <v/>
      </c>
      <c r="I931" s="124" t="str">
        <f t="shared" si="2"/>
        <v/>
      </c>
      <c r="J931" s="124" t="str">
        <f t="shared" si="3"/>
        <v/>
      </c>
      <c r="K931" s="113"/>
      <c r="L931" s="113"/>
      <c r="M931" s="113"/>
      <c r="N931" s="113"/>
      <c r="O931" s="113"/>
      <c r="P931" s="113"/>
      <c r="Q931" s="113"/>
      <c r="R931" s="113"/>
      <c r="S931" s="113"/>
      <c r="T931" s="113"/>
      <c r="U931" s="113"/>
      <c r="V931" s="113"/>
      <c r="W931" s="113"/>
      <c r="X931" s="113"/>
      <c r="Y931" s="113"/>
      <c r="Z931" s="113"/>
    </row>
    <row r="932" ht="15.75" customHeight="1">
      <c r="A932" s="130"/>
      <c r="B932" s="129"/>
      <c r="C932" s="119"/>
      <c r="D932" s="120"/>
      <c r="E932" s="121"/>
      <c r="F932" s="122">
        <v>1.0</v>
      </c>
      <c r="G932" s="123" t="str">
        <f t="array" ref="G932">IFERROR(INDEX(Bang_gia!$E$2:$E$1209,MATCH(D932&amp;" | "&amp;E932,Bang_gia!$A$2:$A$1209,0)),"")</f>
        <v/>
      </c>
      <c r="H932" s="123" t="str">
        <f t="shared" si="1"/>
        <v/>
      </c>
      <c r="I932" s="124" t="str">
        <f t="shared" si="2"/>
        <v/>
      </c>
      <c r="J932" s="124" t="str">
        <f t="shared" si="3"/>
        <v/>
      </c>
      <c r="K932" s="113"/>
      <c r="L932" s="113"/>
      <c r="M932" s="113"/>
      <c r="N932" s="113"/>
      <c r="O932" s="113"/>
      <c r="P932" s="113"/>
      <c r="Q932" s="113"/>
      <c r="R932" s="113"/>
      <c r="S932" s="113"/>
      <c r="T932" s="113"/>
      <c r="U932" s="113"/>
      <c r="V932" s="113"/>
      <c r="W932" s="113"/>
      <c r="X932" s="113"/>
      <c r="Y932" s="113"/>
      <c r="Z932" s="113"/>
    </row>
    <row r="933" ht="15.75" customHeight="1">
      <c r="A933" s="130"/>
      <c r="B933" s="129"/>
      <c r="C933" s="119"/>
      <c r="D933" s="120"/>
      <c r="E933" s="121"/>
      <c r="F933" s="122">
        <v>1.0</v>
      </c>
      <c r="G933" s="123" t="str">
        <f t="array" ref="G933">IFERROR(INDEX(Bang_gia!$E$2:$E$1209,MATCH(D933&amp;" | "&amp;E933,Bang_gia!$A$2:$A$1209,0)),"")</f>
        <v/>
      </c>
      <c r="H933" s="123" t="str">
        <f t="shared" si="1"/>
        <v/>
      </c>
      <c r="I933" s="124" t="str">
        <f t="shared" si="2"/>
        <v/>
      </c>
      <c r="J933" s="124" t="str">
        <f t="shared" si="3"/>
        <v/>
      </c>
      <c r="K933" s="113"/>
      <c r="L933" s="113"/>
      <c r="M933" s="113"/>
      <c r="N933" s="113"/>
      <c r="O933" s="113"/>
      <c r="P933" s="113"/>
      <c r="Q933" s="113"/>
      <c r="R933" s="113"/>
      <c r="S933" s="113"/>
      <c r="T933" s="113"/>
      <c r="U933" s="113"/>
      <c r="V933" s="113"/>
      <c r="W933" s="113"/>
      <c r="X933" s="113"/>
      <c r="Y933" s="113"/>
      <c r="Z933" s="113"/>
    </row>
    <row r="934" ht="15.75" customHeight="1">
      <c r="A934" s="130"/>
      <c r="B934" s="129"/>
      <c r="C934" s="119"/>
      <c r="D934" s="120"/>
      <c r="E934" s="121"/>
      <c r="F934" s="122">
        <v>1.0</v>
      </c>
      <c r="G934" s="123" t="str">
        <f t="array" ref="G934">IFERROR(INDEX(Bang_gia!$E$2:$E$1209,MATCH(D934&amp;" | "&amp;E934,Bang_gia!$A$2:$A$1209,0)),"")</f>
        <v/>
      </c>
      <c r="H934" s="123" t="str">
        <f t="shared" si="1"/>
        <v/>
      </c>
      <c r="I934" s="124" t="str">
        <f t="shared" si="2"/>
        <v/>
      </c>
      <c r="J934" s="124" t="str">
        <f t="shared" si="3"/>
        <v/>
      </c>
      <c r="K934" s="113"/>
      <c r="L934" s="113"/>
      <c r="M934" s="113"/>
      <c r="N934" s="113"/>
      <c r="O934" s="113"/>
      <c r="P934" s="113"/>
      <c r="Q934" s="113"/>
      <c r="R934" s="113"/>
      <c r="S934" s="113"/>
      <c r="T934" s="113"/>
      <c r="U934" s="113"/>
      <c r="V934" s="113"/>
      <c r="W934" s="113"/>
      <c r="X934" s="113"/>
      <c r="Y934" s="113"/>
      <c r="Z934" s="113"/>
    </row>
    <row r="935" ht="15.75" customHeight="1">
      <c r="A935" s="130"/>
      <c r="B935" s="129"/>
      <c r="C935" s="119"/>
      <c r="D935" s="120"/>
      <c r="E935" s="121"/>
      <c r="F935" s="122">
        <v>1.0</v>
      </c>
      <c r="G935" s="123" t="str">
        <f t="array" ref="G935">IFERROR(INDEX(Bang_gia!$E$2:$E$1209,MATCH(D935&amp;" | "&amp;E935,Bang_gia!$A$2:$A$1209,0)),"")</f>
        <v/>
      </c>
      <c r="H935" s="123" t="str">
        <f t="shared" si="1"/>
        <v/>
      </c>
      <c r="I935" s="124" t="str">
        <f t="shared" si="2"/>
        <v/>
      </c>
      <c r="J935" s="124" t="str">
        <f t="shared" si="3"/>
        <v/>
      </c>
      <c r="K935" s="113"/>
      <c r="L935" s="113"/>
      <c r="M935" s="113"/>
      <c r="N935" s="113"/>
      <c r="O935" s="113"/>
      <c r="P935" s="113"/>
      <c r="Q935" s="113"/>
      <c r="R935" s="113"/>
      <c r="S935" s="113"/>
      <c r="T935" s="113"/>
      <c r="U935" s="113"/>
      <c r="V935" s="113"/>
      <c r="W935" s="113"/>
      <c r="X935" s="113"/>
      <c r="Y935" s="113"/>
      <c r="Z935" s="113"/>
    </row>
    <row r="936" ht="15.75" customHeight="1">
      <c r="A936" s="130"/>
      <c r="B936" s="129"/>
      <c r="C936" s="119"/>
      <c r="D936" s="120"/>
      <c r="E936" s="121"/>
      <c r="F936" s="122">
        <v>1.0</v>
      </c>
      <c r="G936" s="123" t="str">
        <f t="array" ref="G936">IFERROR(INDEX(Bang_gia!$E$2:$E$1209,MATCH(D936&amp;" | "&amp;E936,Bang_gia!$A$2:$A$1209,0)),"")</f>
        <v/>
      </c>
      <c r="H936" s="123" t="str">
        <f t="shared" si="1"/>
        <v/>
      </c>
      <c r="I936" s="124" t="str">
        <f t="shared" si="2"/>
        <v/>
      </c>
      <c r="J936" s="124" t="str">
        <f t="shared" si="3"/>
        <v/>
      </c>
      <c r="K936" s="113"/>
      <c r="L936" s="113"/>
      <c r="M936" s="113"/>
      <c r="N936" s="113"/>
      <c r="O936" s="113"/>
      <c r="P936" s="113"/>
      <c r="Q936" s="113"/>
      <c r="R936" s="113"/>
      <c r="S936" s="113"/>
      <c r="T936" s="113"/>
      <c r="U936" s="113"/>
      <c r="V936" s="113"/>
      <c r="W936" s="113"/>
      <c r="X936" s="113"/>
      <c r="Y936" s="113"/>
      <c r="Z936" s="113"/>
    </row>
    <row r="937" ht="15.75" customHeight="1">
      <c r="A937" s="130"/>
      <c r="B937" s="129"/>
      <c r="C937" s="119"/>
      <c r="D937" s="120"/>
      <c r="E937" s="121"/>
      <c r="F937" s="122">
        <v>1.0</v>
      </c>
      <c r="G937" s="123" t="str">
        <f t="array" ref="G937">IFERROR(INDEX(Bang_gia!$E$2:$E$1209,MATCH(D937&amp;" | "&amp;E937,Bang_gia!$A$2:$A$1209,0)),"")</f>
        <v/>
      </c>
      <c r="H937" s="123" t="str">
        <f t="shared" si="1"/>
        <v/>
      </c>
      <c r="I937" s="124" t="str">
        <f t="shared" si="2"/>
        <v/>
      </c>
      <c r="J937" s="124" t="str">
        <f t="shared" si="3"/>
        <v/>
      </c>
      <c r="K937" s="113"/>
      <c r="L937" s="113"/>
      <c r="M937" s="113"/>
      <c r="N937" s="113"/>
      <c r="O937" s="113"/>
      <c r="P937" s="113"/>
      <c r="Q937" s="113"/>
      <c r="R937" s="113"/>
      <c r="S937" s="113"/>
      <c r="T937" s="113"/>
      <c r="U937" s="113"/>
      <c r="V937" s="113"/>
      <c r="W937" s="113"/>
      <c r="X937" s="113"/>
      <c r="Y937" s="113"/>
      <c r="Z937" s="113"/>
    </row>
    <row r="938" ht="15.75" customHeight="1">
      <c r="A938" s="130"/>
      <c r="B938" s="129"/>
      <c r="C938" s="119"/>
      <c r="D938" s="120"/>
      <c r="E938" s="121"/>
      <c r="F938" s="122">
        <v>1.0</v>
      </c>
      <c r="G938" s="123" t="str">
        <f t="array" ref="G938">IFERROR(INDEX(Bang_gia!$E$2:$E$1209,MATCH(D938&amp;" | "&amp;E938,Bang_gia!$A$2:$A$1209,0)),"")</f>
        <v/>
      </c>
      <c r="H938" s="123" t="str">
        <f t="shared" si="1"/>
        <v/>
      </c>
      <c r="I938" s="124" t="str">
        <f t="shared" si="2"/>
        <v/>
      </c>
      <c r="J938" s="124" t="str">
        <f t="shared" si="3"/>
        <v/>
      </c>
      <c r="K938" s="113"/>
      <c r="L938" s="113"/>
      <c r="M938" s="113"/>
      <c r="N938" s="113"/>
      <c r="O938" s="113"/>
      <c r="P938" s="113"/>
      <c r="Q938" s="113"/>
      <c r="R938" s="113"/>
      <c r="S938" s="113"/>
      <c r="T938" s="113"/>
      <c r="U938" s="113"/>
      <c r="V938" s="113"/>
      <c r="W938" s="113"/>
      <c r="X938" s="113"/>
      <c r="Y938" s="113"/>
      <c r="Z938" s="113"/>
    </row>
    <row r="939" ht="15.75" customHeight="1">
      <c r="A939" s="130"/>
      <c r="B939" s="129"/>
      <c r="C939" s="119"/>
      <c r="D939" s="120"/>
      <c r="E939" s="121"/>
      <c r="F939" s="122">
        <v>1.0</v>
      </c>
      <c r="G939" s="123" t="str">
        <f t="array" ref="G939">IFERROR(INDEX(Bang_gia!$E$2:$E$1209,MATCH(D939&amp;" | "&amp;E939,Bang_gia!$A$2:$A$1209,0)),"")</f>
        <v/>
      </c>
      <c r="H939" s="123" t="str">
        <f t="shared" si="1"/>
        <v/>
      </c>
      <c r="I939" s="124" t="str">
        <f t="shared" si="2"/>
        <v/>
      </c>
      <c r="J939" s="124" t="str">
        <f t="shared" si="3"/>
        <v/>
      </c>
      <c r="K939" s="113"/>
      <c r="L939" s="113"/>
      <c r="M939" s="113"/>
      <c r="N939" s="113"/>
      <c r="O939" s="113"/>
      <c r="P939" s="113"/>
      <c r="Q939" s="113"/>
      <c r="R939" s="113"/>
      <c r="S939" s="113"/>
      <c r="T939" s="113"/>
      <c r="U939" s="113"/>
      <c r="V939" s="113"/>
      <c r="W939" s="113"/>
      <c r="X939" s="113"/>
      <c r="Y939" s="113"/>
      <c r="Z939" s="113"/>
    </row>
    <row r="940" ht="15.75" customHeight="1">
      <c r="A940" s="130"/>
      <c r="B940" s="129"/>
      <c r="C940" s="119"/>
      <c r="D940" s="120"/>
      <c r="E940" s="121"/>
      <c r="F940" s="122">
        <v>1.0</v>
      </c>
      <c r="G940" s="123" t="str">
        <f t="array" ref="G940">IFERROR(INDEX(Bang_gia!$E$2:$E$1209,MATCH(D940&amp;" | "&amp;E940,Bang_gia!$A$2:$A$1209,0)),"")</f>
        <v/>
      </c>
      <c r="H940" s="123" t="str">
        <f t="shared" si="1"/>
        <v/>
      </c>
      <c r="I940" s="124" t="str">
        <f t="shared" si="2"/>
        <v/>
      </c>
      <c r="J940" s="124" t="str">
        <f t="shared" si="3"/>
        <v/>
      </c>
      <c r="K940" s="113"/>
      <c r="L940" s="113"/>
      <c r="M940" s="113"/>
      <c r="N940" s="113"/>
      <c r="O940" s="113"/>
      <c r="P940" s="113"/>
      <c r="Q940" s="113"/>
      <c r="R940" s="113"/>
      <c r="S940" s="113"/>
      <c r="T940" s="113"/>
      <c r="U940" s="113"/>
      <c r="V940" s="113"/>
      <c r="W940" s="113"/>
      <c r="X940" s="113"/>
      <c r="Y940" s="113"/>
      <c r="Z940" s="113"/>
    </row>
    <row r="941" ht="15.75" customHeight="1">
      <c r="A941" s="130"/>
      <c r="B941" s="129"/>
      <c r="C941" s="119"/>
      <c r="D941" s="120"/>
      <c r="E941" s="121"/>
      <c r="F941" s="122">
        <v>1.0</v>
      </c>
      <c r="G941" s="123" t="str">
        <f t="array" ref="G941">IFERROR(INDEX(Bang_gia!$E$2:$E$1209,MATCH(D941&amp;" | "&amp;E941,Bang_gia!$A$2:$A$1209,0)),"")</f>
        <v/>
      </c>
      <c r="H941" s="123" t="str">
        <f t="shared" si="1"/>
        <v/>
      </c>
      <c r="I941" s="124" t="str">
        <f t="shared" si="2"/>
        <v/>
      </c>
      <c r="J941" s="124" t="str">
        <f t="shared" si="3"/>
        <v/>
      </c>
      <c r="K941" s="113"/>
      <c r="L941" s="113"/>
      <c r="M941" s="113"/>
      <c r="N941" s="113"/>
      <c r="O941" s="113"/>
      <c r="P941" s="113"/>
      <c r="Q941" s="113"/>
      <c r="R941" s="113"/>
      <c r="S941" s="113"/>
      <c r="T941" s="113"/>
      <c r="U941" s="113"/>
      <c r="V941" s="113"/>
      <c r="W941" s="113"/>
      <c r="X941" s="113"/>
      <c r="Y941" s="113"/>
      <c r="Z941" s="113"/>
    </row>
    <row r="942" ht="15.75" customHeight="1">
      <c r="A942" s="130"/>
      <c r="B942" s="129"/>
      <c r="C942" s="119"/>
      <c r="D942" s="120"/>
      <c r="E942" s="121"/>
      <c r="F942" s="122">
        <v>1.0</v>
      </c>
      <c r="G942" s="123" t="str">
        <f t="array" ref="G942">IFERROR(INDEX(Bang_gia!$E$2:$E$1209,MATCH(D942&amp;" | "&amp;E942,Bang_gia!$A$2:$A$1209,0)),"")</f>
        <v/>
      </c>
      <c r="H942" s="123" t="str">
        <f t="shared" si="1"/>
        <v/>
      </c>
      <c r="I942" s="124" t="str">
        <f t="shared" si="2"/>
        <v/>
      </c>
      <c r="J942" s="124" t="str">
        <f t="shared" si="3"/>
        <v/>
      </c>
      <c r="K942" s="113"/>
      <c r="L942" s="113"/>
      <c r="M942" s="113"/>
      <c r="N942" s="113"/>
      <c r="O942" s="113"/>
      <c r="P942" s="113"/>
      <c r="Q942" s="113"/>
      <c r="R942" s="113"/>
      <c r="S942" s="113"/>
      <c r="T942" s="113"/>
      <c r="U942" s="113"/>
      <c r="V942" s="113"/>
      <c r="W942" s="113"/>
      <c r="X942" s="113"/>
      <c r="Y942" s="113"/>
      <c r="Z942" s="113"/>
    </row>
    <row r="943" ht="15.75" customHeight="1">
      <c r="A943" s="130"/>
      <c r="B943" s="129"/>
      <c r="C943" s="119"/>
      <c r="D943" s="120"/>
      <c r="E943" s="121"/>
      <c r="F943" s="122">
        <v>1.0</v>
      </c>
      <c r="G943" s="123" t="str">
        <f t="array" ref="G943">IFERROR(INDEX(Bang_gia!$E$2:$E$1209,MATCH(D943&amp;" | "&amp;E943,Bang_gia!$A$2:$A$1209,0)),"")</f>
        <v/>
      </c>
      <c r="H943" s="123" t="str">
        <f t="shared" si="1"/>
        <v/>
      </c>
      <c r="I943" s="124" t="str">
        <f t="shared" si="2"/>
        <v/>
      </c>
      <c r="J943" s="124" t="str">
        <f t="shared" si="3"/>
        <v/>
      </c>
      <c r="K943" s="113"/>
      <c r="L943" s="113"/>
      <c r="M943" s="113"/>
      <c r="N943" s="113"/>
      <c r="O943" s="113"/>
      <c r="P943" s="113"/>
      <c r="Q943" s="113"/>
      <c r="R943" s="113"/>
      <c r="S943" s="113"/>
      <c r="T943" s="113"/>
      <c r="U943" s="113"/>
      <c r="V943" s="113"/>
      <c r="W943" s="113"/>
      <c r="X943" s="113"/>
      <c r="Y943" s="113"/>
      <c r="Z943" s="113"/>
    </row>
    <row r="944" ht="15.75" customHeight="1">
      <c r="A944" s="130"/>
      <c r="B944" s="129"/>
      <c r="C944" s="119"/>
      <c r="D944" s="120"/>
      <c r="E944" s="121"/>
      <c r="F944" s="122">
        <v>1.0</v>
      </c>
      <c r="G944" s="123" t="str">
        <f t="array" ref="G944">IFERROR(INDEX(Bang_gia!$E$2:$E$1209,MATCH(D944&amp;" | "&amp;E944,Bang_gia!$A$2:$A$1209,0)),"")</f>
        <v/>
      </c>
      <c r="H944" s="123" t="str">
        <f t="shared" si="1"/>
        <v/>
      </c>
      <c r="I944" s="124" t="str">
        <f t="shared" si="2"/>
        <v/>
      </c>
      <c r="J944" s="124" t="str">
        <f t="shared" si="3"/>
        <v/>
      </c>
      <c r="K944" s="113"/>
      <c r="L944" s="113"/>
      <c r="M944" s="113"/>
      <c r="N944" s="113"/>
      <c r="O944" s="113"/>
      <c r="P944" s="113"/>
      <c r="Q944" s="113"/>
      <c r="R944" s="113"/>
      <c r="S944" s="113"/>
      <c r="T944" s="113"/>
      <c r="U944" s="113"/>
      <c r="V944" s="113"/>
      <c r="W944" s="113"/>
      <c r="X944" s="113"/>
      <c r="Y944" s="113"/>
      <c r="Z944" s="113"/>
    </row>
    <row r="945" ht="15.75" customHeight="1">
      <c r="A945" s="130"/>
      <c r="B945" s="129"/>
      <c r="C945" s="119"/>
      <c r="D945" s="120"/>
      <c r="E945" s="121"/>
      <c r="F945" s="122">
        <v>1.0</v>
      </c>
      <c r="G945" s="123" t="str">
        <f t="array" ref="G945">IFERROR(INDEX(Bang_gia!$E$2:$E$1209,MATCH(D945&amp;" | "&amp;E945,Bang_gia!$A$2:$A$1209,0)),"")</f>
        <v/>
      </c>
      <c r="H945" s="123" t="str">
        <f t="shared" si="1"/>
        <v/>
      </c>
      <c r="I945" s="124" t="str">
        <f t="shared" si="2"/>
        <v/>
      </c>
      <c r="J945" s="124" t="str">
        <f t="shared" si="3"/>
        <v/>
      </c>
      <c r="K945" s="113"/>
      <c r="L945" s="113"/>
      <c r="M945" s="113"/>
      <c r="N945" s="113"/>
      <c r="O945" s="113"/>
      <c r="P945" s="113"/>
      <c r="Q945" s="113"/>
      <c r="R945" s="113"/>
      <c r="S945" s="113"/>
      <c r="T945" s="113"/>
      <c r="U945" s="113"/>
      <c r="V945" s="113"/>
      <c r="W945" s="113"/>
      <c r="X945" s="113"/>
      <c r="Y945" s="113"/>
      <c r="Z945" s="113"/>
    </row>
    <row r="946" ht="15.75" customHeight="1">
      <c r="A946" s="130"/>
      <c r="B946" s="129"/>
      <c r="C946" s="119"/>
      <c r="D946" s="120"/>
      <c r="E946" s="121"/>
      <c r="F946" s="122">
        <v>1.0</v>
      </c>
      <c r="G946" s="123" t="str">
        <f t="array" ref="G946">IFERROR(INDEX(Bang_gia!$E$2:$E$1209,MATCH(D946&amp;" | "&amp;E946,Bang_gia!$A$2:$A$1209,0)),"")</f>
        <v/>
      </c>
      <c r="H946" s="123" t="str">
        <f t="shared" si="1"/>
        <v/>
      </c>
      <c r="I946" s="124" t="str">
        <f t="shared" si="2"/>
        <v/>
      </c>
      <c r="J946" s="124" t="str">
        <f t="shared" si="3"/>
        <v/>
      </c>
      <c r="K946" s="113"/>
      <c r="L946" s="113"/>
      <c r="M946" s="113"/>
      <c r="N946" s="113"/>
      <c r="O946" s="113"/>
      <c r="P946" s="113"/>
      <c r="Q946" s="113"/>
      <c r="R946" s="113"/>
      <c r="S946" s="113"/>
      <c r="T946" s="113"/>
      <c r="U946" s="113"/>
      <c r="V946" s="113"/>
      <c r="W946" s="113"/>
      <c r="X946" s="113"/>
      <c r="Y946" s="113"/>
      <c r="Z946" s="113"/>
    </row>
    <row r="947" ht="15.75" customHeight="1">
      <c r="A947" s="130"/>
      <c r="B947" s="129"/>
      <c r="C947" s="119"/>
      <c r="D947" s="120"/>
      <c r="E947" s="121"/>
      <c r="F947" s="122">
        <v>1.0</v>
      </c>
      <c r="G947" s="123" t="str">
        <f t="array" ref="G947">IFERROR(INDEX(Bang_gia!$E$2:$E$1209,MATCH(D947&amp;" | "&amp;E947,Bang_gia!$A$2:$A$1209,0)),"")</f>
        <v/>
      </c>
      <c r="H947" s="123" t="str">
        <f t="shared" si="1"/>
        <v/>
      </c>
      <c r="I947" s="124" t="str">
        <f t="shared" si="2"/>
        <v/>
      </c>
      <c r="J947" s="124" t="str">
        <f t="shared" si="3"/>
        <v/>
      </c>
      <c r="K947" s="113"/>
      <c r="L947" s="113"/>
      <c r="M947" s="113"/>
      <c r="N947" s="113"/>
      <c r="O947" s="113"/>
      <c r="P947" s="113"/>
      <c r="Q947" s="113"/>
      <c r="R947" s="113"/>
      <c r="S947" s="113"/>
      <c r="T947" s="113"/>
      <c r="U947" s="113"/>
      <c r="V947" s="113"/>
      <c r="W947" s="113"/>
      <c r="X947" s="113"/>
      <c r="Y947" s="113"/>
      <c r="Z947" s="113"/>
    </row>
    <row r="948" ht="15.75" customHeight="1">
      <c r="A948" s="130"/>
      <c r="B948" s="129"/>
      <c r="C948" s="119"/>
      <c r="D948" s="120"/>
      <c r="E948" s="121"/>
      <c r="F948" s="122">
        <v>1.0</v>
      </c>
      <c r="G948" s="123" t="str">
        <f t="array" ref="G948">IFERROR(INDEX(Bang_gia!$E$2:$E$1209,MATCH(D948&amp;" | "&amp;E948,Bang_gia!$A$2:$A$1209,0)),"")</f>
        <v/>
      </c>
      <c r="H948" s="123" t="str">
        <f t="shared" si="1"/>
        <v/>
      </c>
      <c r="I948" s="124" t="str">
        <f t="shared" si="2"/>
        <v/>
      </c>
      <c r="J948" s="124" t="str">
        <f t="shared" si="3"/>
        <v/>
      </c>
      <c r="K948" s="113"/>
      <c r="L948" s="113"/>
      <c r="M948" s="113"/>
      <c r="N948" s="113"/>
      <c r="O948" s="113"/>
      <c r="P948" s="113"/>
      <c r="Q948" s="113"/>
      <c r="R948" s="113"/>
      <c r="S948" s="113"/>
      <c r="T948" s="113"/>
      <c r="U948" s="113"/>
      <c r="V948" s="113"/>
      <c r="W948" s="113"/>
      <c r="X948" s="113"/>
      <c r="Y948" s="113"/>
      <c r="Z948" s="113"/>
    </row>
    <row r="949" ht="15.75" customHeight="1">
      <c r="A949" s="130"/>
      <c r="B949" s="129"/>
      <c r="C949" s="119"/>
      <c r="D949" s="120"/>
      <c r="E949" s="121"/>
      <c r="F949" s="122">
        <v>1.0</v>
      </c>
      <c r="G949" s="123" t="str">
        <f t="array" ref="G949">IFERROR(INDEX(Bang_gia!$E$2:$E$1209,MATCH(D949&amp;" | "&amp;E949,Bang_gia!$A$2:$A$1209,0)),"")</f>
        <v/>
      </c>
      <c r="H949" s="123" t="str">
        <f t="shared" si="1"/>
        <v/>
      </c>
      <c r="I949" s="124" t="str">
        <f t="shared" si="2"/>
        <v/>
      </c>
      <c r="J949" s="124" t="str">
        <f t="shared" si="3"/>
        <v/>
      </c>
      <c r="K949" s="113"/>
      <c r="L949" s="113"/>
      <c r="M949" s="113"/>
      <c r="N949" s="113"/>
      <c r="O949" s="113"/>
      <c r="P949" s="113"/>
      <c r="Q949" s="113"/>
      <c r="R949" s="113"/>
      <c r="S949" s="113"/>
      <c r="T949" s="113"/>
      <c r="U949" s="113"/>
      <c r="V949" s="113"/>
      <c r="W949" s="113"/>
      <c r="X949" s="113"/>
      <c r="Y949" s="113"/>
      <c r="Z949" s="113"/>
    </row>
    <row r="950" ht="15.75" customHeight="1">
      <c r="A950" s="130"/>
      <c r="B950" s="129"/>
      <c r="C950" s="119"/>
      <c r="D950" s="120"/>
      <c r="E950" s="121"/>
      <c r="F950" s="122">
        <v>1.0</v>
      </c>
      <c r="G950" s="123" t="str">
        <f t="array" ref="G950">IFERROR(INDEX(Bang_gia!$E$2:$E$1209,MATCH(D950&amp;" | "&amp;E950,Bang_gia!$A$2:$A$1209,0)),"")</f>
        <v/>
      </c>
      <c r="H950" s="123" t="str">
        <f t="shared" si="1"/>
        <v/>
      </c>
      <c r="I950" s="124" t="str">
        <f t="shared" si="2"/>
        <v/>
      </c>
      <c r="J950" s="124" t="str">
        <f t="shared" si="3"/>
        <v/>
      </c>
      <c r="K950" s="113"/>
      <c r="L950" s="113"/>
      <c r="M950" s="113"/>
      <c r="N950" s="113"/>
      <c r="O950" s="113"/>
      <c r="P950" s="113"/>
      <c r="Q950" s="113"/>
      <c r="R950" s="113"/>
      <c r="S950" s="113"/>
      <c r="T950" s="113"/>
      <c r="U950" s="113"/>
      <c r="V950" s="113"/>
      <c r="W950" s="113"/>
      <c r="X950" s="113"/>
      <c r="Y950" s="113"/>
      <c r="Z950" s="113"/>
    </row>
    <row r="951" ht="15.75" customHeight="1">
      <c r="A951" s="130"/>
      <c r="B951" s="129"/>
      <c r="C951" s="119"/>
      <c r="D951" s="120"/>
      <c r="E951" s="121"/>
      <c r="F951" s="122">
        <v>1.0</v>
      </c>
      <c r="G951" s="123" t="str">
        <f t="array" ref="G951">IFERROR(INDEX(Bang_gia!$E$2:$E$1209,MATCH(D951&amp;" | "&amp;E951,Bang_gia!$A$2:$A$1209,0)),"")</f>
        <v/>
      </c>
      <c r="H951" s="123" t="str">
        <f t="shared" si="1"/>
        <v/>
      </c>
      <c r="I951" s="124" t="str">
        <f t="shared" si="2"/>
        <v/>
      </c>
      <c r="J951" s="124" t="str">
        <f t="shared" si="3"/>
        <v/>
      </c>
      <c r="K951" s="113"/>
      <c r="L951" s="113"/>
      <c r="M951" s="113"/>
      <c r="N951" s="113"/>
      <c r="O951" s="113"/>
      <c r="P951" s="113"/>
      <c r="Q951" s="113"/>
      <c r="R951" s="113"/>
      <c r="S951" s="113"/>
      <c r="T951" s="113"/>
      <c r="U951" s="113"/>
      <c r="V951" s="113"/>
      <c r="W951" s="113"/>
      <c r="X951" s="113"/>
      <c r="Y951" s="113"/>
      <c r="Z951" s="113"/>
    </row>
    <row r="952" ht="15.75" customHeight="1">
      <c r="A952" s="130"/>
      <c r="B952" s="129"/>
      <c r="C952" s="119"/>
      <c r="D952" s="120"/>
      <c r="E952" s="121"/>
      <c r="F952" s="122">
        <v>1.0</v>
      </c>
      <c r="G952" s="123" t="str">
        <f t="array" ref="G952">IFERROR(INDEX(Bang_gia!$E$2:$E$1209,MATCH(D952&amp;" | "&amp;E952,Bang_gia!$A$2:$A$1209,0)),"")</f>
        <v/>
      </c>
      <c r="H952" s="123" t="str">
        <f t="shared" si="1"/>
        <v/>
      </c>
      <c r="I952" s="124" t="str">
        <f t="shared" si="2"/>
        <v/>
      </c>
      <c r="J952" s="124" t="str">
        <f t="shared" si="3"/>
        <v/>
      </c>
      <c r="K952" s="113"/>
      <c r="L952" s="113"/>
      <c r="M952" s="113"/>
      <c r="N952" s="113"/>
      <c r="O952" s="113"/>
      <c r="P952" s="113"/>
      <c r="Q952" s="113"/>
      <c r="R952" s="113"/>
      <c r="S952" s="113"/>
      <c r="T952" s="113"/>
      <c r="U952" s="113"/>
      <c r="V952" s="113"/>
      <c r="W952" s="113"/>
      <c r="X952" s="113"/>
      <c r="Y952" s="113"/>
      <c r="Z952" s="113"/>
    </row>
    <row r="953" ht="15.75" customHeight="1">
      <c r="A953" s="130"/>
      <c r="B953" s="129"/>
      <c r="C953" s="119"/>
      <c r="D953" s="120"/>
      <c r="E953" s="121"/>
      <c r="F953" s="122">
        <v>1.0</v>
      </c>
      <c r="G953" s="123" t="str">
        <f t="array" ref="G953">IFERROR(INDEX(Bang_gia!$E$2:$E$1209,MATCH(D953&amp;" | "&amp;E953,Bang_gia!$A$2:$A$1209,0)),"")</f>
        <v/>
      </c>
      <c r="H953" s="123" t="str">
        <f t="shared" si="1"/>
        <v/>
      </c>
      <c r="I953" s="124" t="str">
        <f t="shared" si="2"/>
        <v/>
      </c>
      <c r="J953" s="124" t="str">
        <f t="shared" si="3"/>
        <v/>
      </c>
      <c r="K953" s="113"/>
      <c r="L953" s="113"/>
      <c r="M953" s="113"/>
      <c r="N953" s="113"/>
      <c r="O953" s="113"/>
      <c r="P953" s="113"/>
      <c r="Q953" s="113"/>
      <c r="R953" s="113"/>
      <c r="S953" s="113"/>
      <c r="T953" s="113"/>
      <c r="U953" s="113"/>
      <c r="V953" s="113"/>
      <c r="W953" s="113"/>
      <c r="X953" s="113"/>
      <c r="Y953" s="113"/>
      <c r="Z953" s="113"/>
    </row>
    <row r="954" ht="15.75" customHeight="1">
      <c r="A954" s="130"/>
      <c r="B954" s="129"/>
      <c r="C954" s="119"/>
      <c r="D954" s="120"/>
      <c r="E954" s="121"/>
      <c r="F954" s="122">
        <v>1.0</v>
      </c>
      <c r="G954" s="123" t="str">
        <f t="array" ref="G954">IFERROR(INDEX(Bang_gia!$E$2:$E$1209,MATCH(D954&amp;" | "&amp;E954,Bang_gia!$A$2:$A$1209,0)),"")</f>
        <v/>
      </c>
      <c r="H954" s="123" t="str">
        <f t="shared" si="1"/>
        <v/>
      </c>
      <c r="I954" s="124" t="str">
        <f t="shared" si="2"/>
        <v/>
      </c>
      <c r="J954" s="124" t="str">
        <f t="shared" si="3"/>
        <v/>
      </c>
      <c r="K954" s="113"/>
      <c r="L954" s="113"/>
      <c r="M954" s="113"/>
      <c r="N954" s="113"/>
      <c r="O954" s="113"/>
      <c r="P954" s="113"/>
      <c r="Q954" s="113"/>
      <c r="R954" s="113"/>
      <c r="S954" s="113"/>
      <c r="T954" s="113"/>
      <c r="U954" s="113"/>
      <c r="V954" s="113"/>
      <c r="W954" s="113"/>
      <c r="X954" s="113"/>
      <c r="Y954" s="113"/>
      <c r="Z954" s="113"/>
    </row>
    <row r="955" ht="15.75" customHeight="1">
      <c r="A955" s="130"/>
      <c r="B955" s="129"/>
      <c r="C955" s="119"/>
      <c r="D955" s="120"/>
      <c r="E955" s="121"/>
      <c r="F955" s="122">
        <v>1.0</v>
      </c>
      <c r="G955" s="123" t="str">
        <f t="array" ref="G955">IFERROR(INDEX(Bang_gia!$E$2:$E$1209,MATCH(D955&amp;" | "&amp;E955,Bang_gia!$A$2:$A$1209,0)),"")</f>
        <v/>
      </c>
      <c r="H955" s="123" t="str">
        <f t="shared" si="1"/>
        <v/>
      </c>
      <c r="I955" s="124" t="str">
        <f t="shared" si="2"/>
        <v/>
      </c>
      <c r="J955" s="124" t="str">
        <f t="shared" si="3"/>
        <v/>
      </c>
      <c r="K955" s="113"/>
      <c r="L955" s="113"/>
      <c r="M955" s="113"/>
      <c r="N955" s="113"/>
      <c r="O955" s="113"/>
      <c r="P955" s="113"/>
      <c r="Q955" s="113"/>
      <c r="R955" s="113"/>
      <c r="S955" s="113"/>
      <c r="T955" s="113"/>
      <c r="U955" s="113"/>
      <c r="V955" s="113"/>
      <c r="W955" s="113"/>
      <c r="X955" s="113"/>
      <c r="Y955" s="113"/>
      <c r="Z955" s="113"/>
    </row>
    <row r="956" ht="15.75" customHeight="1">
      <c r="A956" s="130"/>
      <c r="B956" s="129"/>
      <c r="C956" s="119"/>
      <c r="D956" s="120"/>
      <c r="E956" s="121"/>
      <c r="F956" s="122">
        <v>1.0</v>
      </c>
      <c r="G956" s="123" t="str">
        <f t="array" ref="G956">IFERROR(INDEX(Bang_gia!$E$2:$E$1209,MATCH(D956&amp;" | "&amp;E956,Bang_gia!$A$2:$A$1209,0)),"")</f>
        <v/>
      </c>
      <c r="H956" s="123" t="str">
        <f t="shared" si="1"/>
        <v/>
      </c>
      <c r="I956" s="124" t="str">
        <f t="shared" si="2"/>
        <v/>
      </c>
      <c r="J956" s="124" t="str">
        <f t="shared" si="3"/>
        <v/>
      </c>
      <c r="K956" s="113"/>
      <c r="L956" s="113"/>
      <c r="M956" s="113"/>
      <c r="N956" s="113"/>
      <c r="O956" s="113"/>
      <c r="P956" s="113"/>
      <c r="Q956" s="113"/>
      <c r="R956" s="113"/>
      <c r="S956" s="113"/>
      <c r="T956" s="113"/>
      <c r="U956" s="113"/>
      <c r="V956" s="113"/>
      <c r="W956" s="113"/>
      <c r="X956" s="113"/>
      <c r="Y956" s="113"/>
      <c r="Z956" s="113"/>
    </row>
    <row r="957" ht="15.75" customHeight="1">
      <c r="A957" s="130"/>
      <c r="B957" s="129"/>
      <c r="C957" s="119"/>
      <c r="D957" s="120"/>
      <c r="E957" s="121"/>
      <c r="F957" s="122">
        <v>1.0</v>
      </c>
      <c r="G957" s="123" t="str">
        <f t="array" ref="G957">IFERROR(INDEX(Bang_gia!$E$2:$E$1209,MATCH(D957&amp;" | "&amp;E957,Bang_gia!$A$2:$A$1209,0)),"")</f>
        <v/>
      </c>
      <c r="H957" s="123" t="str">
        <f t="shared" si="1"/>
        <v/>
      </c>
      <c r="I957" s="124" t="str">
        <f t="shared" si="2"/>
        <v/>
      </c>
      <c r="J957" s="124" t="str">
        <f t="shared" si="3"/>
        <v/>
      </c>
      <c r="K957" s="113"/>
      <c r="L957" s="113"/>
      <c r="M957" s="113"/>
      <c r="N957" s="113"/>
      <c r="O957" s="113"/>
      <c r="P957" s="113"/>
      <c r="Q957" s="113"/>
      <c r="R957" s="113"/>
      <c r="S957" s="113"/>
      <c r="T957" s="113"/>
      <c r="U957" s="113"/>
      <c r="V957" s="113"/>
      <c r="W957" s="113"/>
      <c r="X957" s="113"/>
      <c r="Y957" s="113"/>
      <c r="Z957" s="113"/>
    </row>
    <row r="958" ht="15.75" customHeight="1">
      <c r="A958" s="130"/>
      <c r="B958" s="129"/>
      <c r="C958" s="119"/>
      <c r="D958" s="120"/>
      <c r="E958" s="121"/>
      <c r="F958" s="122">
        <v>1.0</v>
      </c>
      <c r="G958" s="123" t="str">
        <f t="array" ref="G958">IFERROR(INDEX(Bang_gia!$E$2:$E$1209,MATCH(D958&amp;" | "&amp;E958,Bang_gia!$A$2:$A$1209,0)),"")</f>
        <v/>
      </c>
      <c r="H958" s="123" t="str">
        <f t="shared" si="1"/>
        <v/>
      </c>
      <c r="I958" s="124" t="str">
        <f t="shared" si="2"/>
        <v/>
      </c>
      <c r="J958" s="124" t="str">
        <f t="shared" si="3"/>
        <v/>
      </c>
      <c r="K958" s="113"/>
      <c r="L958" s="113"/>
      <c r="M958" s="113"/>
      <c r="N958" s="113"/>
      <c r="O958" s="113"/>
      <c r="P958" s="113"/>
      <c r="Q958" s="113"/>
      <c r="R958" s="113"/>
      <c r="S958" s="113"/>
      <c r="T958" s="113"/>
      <c r="U958" s="113"/>
      <c r="V958" s="113"/>
      <c r="W958" s="113"/>
      <c r="X958" s="113"/>
      <c r="Y958" s="113"/>
      <c r="Z958" s="113"/>
    </row>
    <row r="959" ht="15.75" customHeight="1">
      <c r="A959" s="130"/>
      <c r="B959" s="129"/>
      <c r="C959" s="119"/>
      <c r="D959" s="120"/>
      <c r="E959" s="121"/>
      <c r="F959" s="122">
        <v>1.0</v>
      </c>
      <c r="G959" s="123" t="str">
        <f t="array" ref="G959">IFERROR(INDEX(Bang_gia!$E$2:$E$1209,MATCH(D959&amp;" | "&amp;E959,Bang_gia!$A$2:$A$1209,0)),"")</f>
        <v/>
      </c>
      <c r="H959" s="123" t="str">
        <f t="shared" si="1"/>
        <v/>
      </c>
      <c r="I959" s="124" t="str">
        <f t="shared" si="2"/>
        <v/>
      </c>
      <c r="J959" s="124" t="str">
        <f t="shared" si="3"/>
        <v/>
      </c>
      <c r="K959" s="113"/>
      <c r="L959" s="113"/>
      <c r="M959" s="113"/>
      <c r="N959" s="113"/>
      <c r="O959" s="113"/>
      <c r="P959" s="113"/>
      <c r="Q959" s="113"/>
      <c r="R959" s="113"/>
      <c r="S959" s="113"/>
      <c r="T959" s="113"/>
      <c r="U959" s="113"/>
      <c r="V959" s="113"/>
      <c r="W959" s="113"/>
      <c r="X959" s="113"/>
      <c r="Y959" s="113"/>
      <c r="Z959" s="113"/>
    </row>
    <row r="960" ht="15.75" customHeight="1">
      <c r="A960" s="130"/>
      <c r="B960" s="129"/>
      <c r="C960" s="119"/>
      <c r="D960" s="120"/>
      <c r="E960" s="121"/>
      <c r="F960" s="122">
        <v>1.0</v>
      </c>
      <c r="G960" s="123" t="str">
        <f t="array" ref="G960">IFERROR(INDEX(Bang_gia!$E$2:$E$1209,MATCH(D960&amp;" | "&amp;E960,Bang_gia!$A$2:$A$1209,0)),"")</f>
        <v/>
      </c>
      <c r="H960" s="123" t="str">
        <f t="shared" si="1"/>
        <v/>
      </c>
      <c r="I960" s="124" t="str">
        <f t="shared" si="2"/>
        <v/>
      </c>
      <c r="J960" s="124" t="str">
        <f t="shared" si="3"/>
        <v/>
      </c>
      <c r="K960" s="113"/>
      <c r="L960" s="113"/>
      <c r="M960" s="113"/>
      <c r="N960" s="113"/>
      <c r="O960" s="113"/>
      <c r="P960" s="113"/>
      <c r="Q960" s="113"/>
      <c r="R960" s="113"/>
      <c r="S960" s="113"/>
      <c r="T960" s="113"/>
      <c r="U960" s="113"/>
      <c r="V960" s="113"/>
      <c r="W960" s="113"/>
      <c r="X960" s="113"/>
      <c r="Y960" s="113"/>
      <c r="Z960" s="113"/>
    </row>
    <row r="961" ht="15.75" customHeight="1">
      <c r="A961" s="130"/>
      <c r="B961" s="129"/>
      <c r="C961" s="119"/>
      <c r="D961" s="120"/>
      <c r="E961" s="121"/>
      <c r="F961" s="122">
        <v>1.0</v>
      </c>
      <c r="G961" s="123" t="str">
        <f t="array" ref="G961">IFERROR(INDEX(Bang_gia!$E$2:$E$1209,MATCH(D961&amp;" | "&amp;E961,Bang_gia!$A$2:$A$1209,0)),"")</f>
        <v/>
      </c>
      <c r="H961" s="123" t="str">
        <f t="shared" si="1"/>
        <v/>
      </c>
      <c r="I961" s="124" t="str">
        <f t="shared" si="2"/>
        <v/>
      </c>
      <c r="J961" s="124" t="str">
        <f t="shared" si="3"/>
        <v/>
      </c>
      <c r="K961" s="113"/>
      <c r="L961" s="113"/>
      <c r="M961" s="113"/>
      <c r="N961" s="113"/>
      <c r="O961" s="113"/>
      <c r="P961" s="113"/>
      <c r="Q961" s="113"/>
      <c r="R961" s="113"/>
      <c r="S961" s="113"/>
      <c r="T961" s="113"/>
      <c r="U961" s="113"/>
      <c r="V961" s="113"/>
      <c r="W961" s="113"/>
      <c r="X961" s="113"/>
      <c r="Y961" s="113"/>
      <c r="Z961" s="113"/>
    </row>
    <row r="962" ht="15.75" customHeight="1">
      <c r="A962" s="130"/>
      <c r="B962" s="129"/>
      <c r="C962" s="119"/>
      <c r="D962" s="120"/>
      <c r="E962" s="121"/>
      <c r="F962" s="122">
        <v>1.0</v>
      </c>
      <c r="G962" s="123" t="str">
        <f t="array" ref="G962">IFERROR(INDEX(Bang_gia!$E$2:$E$1209,MATCH(D962&amp;" | "&amp;E962,Bang_gia!$A$2:$A$1209,0)),"")</f>
        <v/>
      </c>
      <c r="H962" s="123" t="str">
        <f t="shared" si="1"/>
        <v/>
      </c>
      <c r="I962" s="124" t="str">
        <f t="shared" si="2"/>
        <v/>
      </c>
      <c r="J962" s="124" t="str">
        <f t="shared" si="3"/>
        <v/>
      </c>
      <c r="K962" s="113"/>
      <c r="L962" s="113"/>
      <c r="M962" s="113"/>
      <c r="N962" s="113"/>
      <c r="O962" s="113"/>
      <c r="P962" s="113"/>
      <c r="Q962" s="113"/>
      <c r="R962" s="113"/>
      <c r="S962" s="113"/>
      <c r="T962" s="113"/>
      <c r="U962" s="113"/>
      <c r="V962" s="113"/>
      <c r="W962" s="113"/>
      <c r="X962" s="113"/>
      <c r="Y962" s="113"/>
      <c r="Z962" s="113"/>
    </row>
    <row r="963" ht="15.75" customHeight="1">
      <c r="A963" s="130"/>
      <c r="B963" s="129"/>
      <c r="C963" s="119"/>
      <c r="D963" s="120"/>
      <c r="E963" s="121"/>
      <c r="F963" s="122">
        <v>1.0</v>
      </c>
      <c r="G963" s="123" t="str">
        <f t="array" ref="G963">IFERROR(INDEX(Bang_gia!$E$2:$E$1209,MATCH(D963&amp;" | "&amp;E963,Bang_gia!$A$2:$A$1209,0)),"")</f>
        <v/>
      </c>
      <c r="H963" s="123" t="str">
        <f t="shared" si="1"/>
        <v/>
      </c>
      <c r="I963" s="124" t="str">
        <f t="shared" si="2"/>
        <v/>
      </c>
      <c r="J963" s="124" t="str">
        <f t="shared" si="3"/>
        <v/>
      </c>
      <c r="K963" s="113"/>
      <c r="L963" s="113"/>
      <c r="M963" s="113"/>
      <c r="N963" s="113"/>
      <c r="O963" s="113"/>
      <c r="P963" s="113"/>
      <c r="Q963" s="113"/>
      <c r="R963" s="113"/>
      <c r="S963" s="113"/>
      <c r="T963" s="113"/>
      <c r="U963" s="113"/>
      <c r="V963" s="113"/>
      <c r="W963" s="113"/>
      <c r="X963" s="113"/>
      <c r="Y963" s="113"/>
      <c r="Z963" s="113"/>
    </row>
    <row r="964" ht="15.75" customHeight="1">
      <c r="A964" s="130"/>
      <c r="B964" s="129"/>
      <c r="C964" s="119"/>
      <c r="D964" s="120"/>
      <c r="E964" s="121"/>
      <c r="F964" s="122">
        <v>1.0</v>
      </c>
      <c r="G964" s="123" t="str">
        <f t="array" ref="G964">IFERROR(INDEX(Bang_gia!$E$2:$E$1209,MATCH(D964&amp;" | "&amp;E964,Bang_gia!$A$2:$A$1209,0)),"")</f>
        <v/>
      </c>
      <c r="H964" s="123" t="str">
        <f t="shared" si="1"/>
        <v/>
      </c>
      <c r="I964" s="124" t="str">
        <f t="shared" si="2"/>
        <v/>
      </c>
      <c r="J964" s="124" t="str">
        <f t="shared" si="3"/>
        <v/>
      </c>
      <c r="K964" s="113"/>
      <c r="L964" s="113"/>
      <c r="M964" s="113"/>
      <c r="N964" s="113"/>
      <c r="O964" s="113"/>
      <c r="P964" s="113"/>
      <c r="Q964" s="113"/>
      <c r="R964" s="113"/>
      <c r="S964" s="113"/>
      <c r="T964" s="113"/>
      <c r="U964" s="113"/>
      <c r="V964" s="113"/>
      <c r="W964" s="113"/>
      <c r="X964" s="113"/>
      <c r="Y964" s="113"/>
      <c r="Z964" s="113"/>
    </row>
    <row r="965" ht="15.75" customHeight="1">
      <c r="A965" s="130"/>
      <c r="B965" s="129"/>
      <c r="C965" s="119"/>
      <c r="D965" s="120"/>
      <c r="E965" s="121"/>
      <c r="F965" s="122">
        <v>1.0</v>
      </c>
      <c r="G965" s="123" t="str">
        <f t="array" ref="G965">IFERROR(INDEX(Bang_gia!$E$2:$E$1209,MATCH(D965&amp;" | "&amp;E965,Bang_gia!$A$2:$A$1209,0)),"")</f>
        <v/>
      </c>
      <c r="H965" s="123" t="str">
        <f t="shared" si="1"/>
        <v/>
      </c>
      <c r="I965" s="124" t="str">
        <f t="shared" si="2"/>
        <v/>
      </c>
      <c r="J965" s="124" t="str">
        <f t="shared" si="3"/>
        <v/>
      </c>
      <c r="K965" s="113"/>
      <c r="L965" s="113"/>
      <c r="M965" s="113"/>
      <c r="N965" s="113"/>
      <c r="O965" s="113"/>
      <c r="P965" s="113"/>
      <c r="Q965" s="113"/>
      <c r="R965" s="113"/>
      <c r="S965" s="113"/>
      <c r="T965" s="113"/>
      <c r="U965" s="113"/>
      <c r="V965" s="113"/>
      <c r="W965" s="113"/>
      <c r="X965" s="113"/>
      <c r="Y965" s="113"/>
      <c r="Z965" s="113"/>
    </row>
    <row r="966" ht="15.75" customHeight="1">
      <c r="A966" s="130"/>
      <c r="B966" s="129"/>
      <c r="C966" s="119"/>
      <c r="D966" s="120"/>
      <c r="E966" s="121"/>
      <c r="F966" s="122">
        <v>1.0</v>
      </c>
      <c r="G966" s="123" t="str">
        <f t="array" ref="G966">IFERROR(INDEX(Bang_gia!$E$2:$E$1209,MATCH(D966&amp;" | "&amp;E966,Bang_gia!$A$2:$A$1209,0)),"")</f>
        <v/>
      </c>
      <c r="H966" s="123" t="str">
        <f t="shared" si="1"/>
        <v/>
      </c>
      <c r="I966" s="124" t="str">
        <f t="shared" si="2"/>
        <v/>
      </c>
      <c r="J966" s="124" t="str">
        <f t="shared" si="3"/>
        <v/>
      </c>
      <c r="K966" s="113"/>
      <c r="L966" s="113"/>
      <c r="M966" s="113"/>
      <c r="N966" s="113"/>
      <c r="O966" s="113"/>
      <c r="P966" s="113"/>
      <c r="Q966" s="113"/>
      <c r="R966" s="113"/>
      <c r="S966" s="113"/>
      <c r="T966" s="113"/>
      <c r="U966" s="113"/>
      <c r="V966" s="113"/>
      <c r="W966" s="113"/>
      <c r="X966" s="113"/>
      <c r="Y966" s="113"/>
      <c r="Z966" s="113"/>
    </row>
    <row r="967" ht="15.75" customHeight="1">
      <c r="A967" s="130"/>
      <c r="B967" s="129"/>
      <c r="C967" s="119"/>
      <c r="D967" s="120"/>
      <c r="E967" s="121"/>
      <c r="F967" s="122">
        <v>1.0</v>
      </c>
      <c r="G967" s="123" t="str">
        <f t="array" ref="G967">IFERROR(INDEX(Bang_gia!$E$2:$E$1209,MATCH(D967&amp;" | "&amp;E967,Bang_gia!$A$2:$A$1209,0)),"")</f>
        <v/>
      </c>
      <c r="H967" s="123" t="str">
        <f t="shared" si="1"/>
        <v/>
      </c>
      <c r="I967" s="124" t="str">
        <f t="shared" si="2"/>
        <v/>
      </c>
      <c r="J967" s="124" t="str">
        <f t="shared" si="3"/>
        <v/>
      </c>
      <c r="K967" s="113"/>
      <c r="L967" s="113"/>
      <c r="M967" s="113"/>
      <c r="N967" s="113"/>
      <c r="O967" s="113"/>
      <c r="P967" s="113"/>
      <c r="Q967" s="113"/>
      <c r="R967" s="113"/>
      <c r="S967" s="113"/>
      <c r="T967" s="113"/>
      <c r="U967" s="113"/>
      <c r="V967" s="113"/>
      <c r="W967" s="113"/>
      <c r="X967" s="113"/>
      <c r="Y967" s="113"/>
      <c r="Z967" s="113"/>
    </row>
    <row r="968" ht="15.75" customHeight="1">
      <c r="A968" s="130"/>
      <c r="B968" s="129"/>
      <c r="C968" s="119"/>
      <c r="D968" s="120"/>
      <c r="E968" s="121"/>
      <c r="F968" s="122">
        <v>1.0</v>
      </c>
      <c r="G968" s="123" t="str">
        <f t="array" ref="G968">IFERROR(INDEX(Bang_gia!$E$2:$E$1209,MATCH(D968&amp;" | "&amp;E968,Bang_gia!$A$2:$A$1209,0)),"")</f>
        <v/>
      </c>
      <c r="H968" s="123" t="str">
        <f t="shared" si="1"/>
        <v/>
      </c>
      <c r="I968" s="124" t="str">
        <f t="shared" si="2"/>
        <v/>
      </c>
      <c r="J968" s="124" t="str">
        <f t="shared" si="3"/>
        <v/>
      </c>
      <c r="K968" s="113"/>
      <c r="L968" s="113"/>
      <c r="M968" s="113"/>
      <c r="N968" s="113"/>
      <c r="O968" s="113"/>
      <c r="P968" s="113"/>
      <c r="Q968" s="113"/>
      <c r="R968" s="113"/>
      <c r="S968" s="113"/>
      <c r="T968" s="113"/>
      <c r="U968" s="113"/>
      <c r="V968" s="113"/>
      <c r="W968" s="113"/>
      <c r="X968" s="113"/>
      <c r="Y968" s="113"/>
      <c r="Z968" s="113"/>
    </row>
    <row r="969" ht="15.75" customHeight="1">
      <c r="A969" s="130"/>
      <c r="B969" s="129"/>
      <c r="C969" s="119"/>
      <c r="D969" s="120"/>
      <c r="E969" s="121"/>
      <c r="F969" s="122">
        <v>1.0</v>
      </c>
      <c r="G969" s="123" t="str">
        <f t="array" ref="G969">IFERROR(INDEX(Bang_gia!$E$2:$E$1209,MATCH(D969&amp;" | "&amp;E969,Bang_gia!$A$2:$A$1209,0)),"")</f>
        <v/>
      </c>
      <c r="H969" s="123" t="str">
        <f t="shared" si="1"/>
        <v/>
      </c>
      <c r="I969" s="124" t="str">
        <f t="shared" si="2"/>
        <v/>
      </c>
      <c r="J969" s="124" t="str">
        <f t="shared" si="3"/>
        <v/>
      </c>
      <c r="K969" s="113"/>
      <c r="L969" s="113"/>
      <c r="M969" s="113"/>
      <c r="N969" s="113"/>
      <c r="O969" s="113"/>
      <c r="P969" s="113"/>
      <c r="Q969" s="113"/>
      <c r="R969" s="113"/>
      <c r="S969" s="113"/>
      <c r="T969" s="113"/>
      <c r="U969" s="113"/>
      <c r="V969" s="113"/>
      <c r="W969" s="113"/>
      <c r="X969" s="113"/>
      <c r="Y969" s="113"/>
      <c r="Z969" s="113"/>
    </row>
    <row r="970" ht="15.75" customHeight="1">
      <c r="A970" s="130"/>
      <c r="B970" s="129"/>
      <c r="C970" s="119"/>
      <c r="D970" s="120"/>
      <c r="E970" s="121"/>
      <c r="F970" s="122">
        <v>1.0</v>
      </c>
      <c r="G970" s="123" t="str">
        <f t="array" ref="G970">IFERROR(INDEX(Bang_gia!$E$2:$E$1209,MATCH(D970&amp;" | "&amp;E970,Bang_gia!$A$2:$A$1209,0)),"")</f>
        <v/>
      </c>
      <c r="H970" s="123" t="str">
        <f t="shared" si="1"/>
        <v/>
      </c>
      <c r="I970" s="124" t="str">
        <f t="shared" si="2"/>
        <v/>
      </c>
      <c r="J970" s="124" t="str">
        <f t="shared" si="3"/>
        <v/>
      </c>
      <c r="K970" s="113"/>
      <c r="L970" s="113"/>
      <c r="M970" s="113"/>
      <c r="N970" s="113"/>
      <c r="O970" s="113"/>
      <c r="P970" s="113"/>
      <c r="Q970" s="113"/>
      <c r="R970" s="113"/>
      <c r="S970" s="113"/>
      <c r="T970" s="113"/>
      <c r="U970" s="113"/>
      <c r="V970" s="113"/>
      <c r="W970" s="113"/>
      <c r="X970" s="113"/>
      <c r="Y970" s="113"/>
      <c r="Z970" s="113"/>
    </row>
    <row r="971" ht="15.75" customHeight="1">
      <c r="A971" s="130"/>
      <c r="B971" s="129"/>
      <c r="C971" s="119"/>
      <c r="D971" s="120"/>
      <c r="E971" s="121"/>
      <c r="F971" s="122">
        <v>1.0</v>
      </c>
      <c r="G971" s="123" t="str">
        <f t="array" ref="G971">IFERROR(INDEX(Bang_gia!$E$2:$E$1209,MATCH(D971&amp;" | "&amp;E971,Bang_gia!$A$2:$A$1209,0)),"")</f>
        <v/>
      </c>
      <c r="H971" s="123" t="str">
        <f t="shared" si="1"/>
        <v/>
      </c>
      <c r="I971" s="124" t="str">
        <f t="shared" si="2"/>
        <v/>
      </c>
      <c r="J971" s="124" t="str">
        <f t="shared" si="3"/>
        <v/>
      </c>
      <c r="K971" s="113"/>
      <c r="L971" s="113"/>
      <c r="M971" s="113"/>
      <c r="N971" s="113"/>
      <c r="O971" s="113"/>
      <c r="P971" s="113"/>
      <c r="Q971" s="113"/>
      <c r="R971" s="113"/>
      <c r="S971" s="113"/>
      <c r="T971" s="113"/>
      <c r="U971" s="113"/>
      <c r="V971" s="113"/>
      <c r="W971" s="113"/>
      <c r="X971" s="113"/>
      <c r="Y971" s="113"/>
      <c r="Z971" s="113"/>
    </row>
    <row r="972" ht="15.75" customHeight="1">
      <c r="A972" s="130"/>
      <c r="B972" s="129"/>
      <c r="C972" s="119"/>
      <c r="D972" s="120"/>
      <c r="E972" s="121"/>
      <c r="F972" s="122">
        <v>1.0</v>
      </c>
      <c r="G972" s="123" t="str">
        <f t="array" ref="G972">IFERROR(INDEX(Bang_gia!$E$2:$E$1209,MATCH(D972&amp;" | "&amp;E972,Bang_gia!$A$2:$A$1209,0)),"")</f>
        <v/>
      </c>
      <c r="H972" s="123" t="str">
        <f t="shared" si="1"/>
        <v/>
      </c>
      <c r="I972" s="124" t="str">
        <f t="shared" si="2"/>
        <v/>
      </c>
      <c r="J972" s="124" t="str">
        <f t="shared" si="3"/>
        <v/>
      </c>
      <c r="K972" s="113"/>
      <c r="L972" s="113"/>
      <c r="M972" s="113"/>
      <c r="N972" s="113"/>
      <c r="O972" s="113"/>
      <c r="P972" s="113"/>
      <c r="Q972" s="113"/>
      <c r="R972" s="113"/>
      <c r="S972" s="113"/>
      <c r="T972" s="113"/>
      <c r="U972" s="113"/>
      <c r="V972" s="113"/>
      <c r="W972" s="113"/>
      <c r="X972" s="113"/>
      <c r="Y972" s="113"/>
      <c r="Z972" s="113"/>
    </row>
    <row r="973" ht="15.75" customHeight="1">
      <c r="A973" s="130"/>
      <c r="B973" s="129"/>
      <c r="C973" s="119"/>
      <c r="D973" s="120"/>
      <c r="E973" s="121"/>
      <c r="F973" s="122">
        <v>1.0</v>
      </c>
      <c r="G973" s="123" t="str">
        <f t="array" ref="G973">IFERROR(INDEX(Bang_gia!$E$2:$E$1209,MATCH(D973&amp;" | "&amp;E973,Bang_gia!$A$2:$A$1209,0)),"")</f>
        <v/>
      </c>
      <c r="H973" s="123" t="str">
        <f t="shared" si="1"/>
        <v/>
      </c>
      <c r="I973" s="124" t="str">
        <f t="shared" si="2"/>
        <v/>
      </c>
      <c r="J973" s="124" t="str">
        <f t="shared" si="3"/>
        <v/>
      </c>
      <c r="K973" s="113"/>
      <c r="L973" s="113"/>
      <c r="M973" s="113"/>
      <c r="N973" s="113"/>
      <c r="O973" s="113"/>
      <c r="P973" s="113"/>
      <c r="Q973" s="113"/>
      <c r="R973" s="113"/>
      <c r="S973" s="113"/>
      <c r="T973" s="113"/>
      <c r="U973" s="113"/>
      <c r="V973" s="113"/>
      <c r="W973" s="113"/>
      <c r="X973" s="113"/>
      <c r="Y973" s="113"/>
      <c r="Z973" s="113"/>
    </row>
    <row r="974" ht="15.75" customHeight="1">
      <c r="A974" s="130"/>
      <c r="B974" s="129"/>
      <c r="C974" s="119"/>
      <c r="D974" s="120"/>
      <c r="E974" s="121"/>
      <c r="F974" s="122">
        <v>1.0</v>
      </c>
      <c r="G974" s="123" t="str">
        <f t="array" ref="G974">IFERROR(INDEX(Bang_gia!$E$2:$E$1209,MATCH(D974&amp;" | "&amp;E974,Bang_gia!$A$2:$A$1209,0)),"")</f>
        <v/>
      </c>
      <c r="H974" s="123" t="str">
        <f t="shared" si="1"/>
        <v/>
      </c>
      <c r="I974" s="124" t="str">
        <f t="shared" si="2"/>
        <v/>
      </c>
      <c r="J974" s="124" t="str">
        <f t="shared" si="3"/>
        <v/>
      </c>
      <c r="K974" s="113"/>
      <c r="L974" s="113"/>
      <c r="M974" s="113"/>
      <c r="N974" s="113"/>
      <c r="O974" s="113"/>
      <c r="P974" s="113"/>
      <c r="Q974" s="113"/>
      <c r="R974" s="113"/>
      <c r="S974" s="113"/>
      <c r="T974" s="113"/>
      <c r="U974" s="113"/>
      <c r="V974" s="113"/>
      <c r="W974" s="113"/>
      <c r="X974" s="113"/>
      <c r="Y974" s="113"/>
      <c r="Z974" s="113"/>
    </row>
    <row r="975" ht="15.75" customHeight="1">
      <c r="A975" s="130"/>
      <c r="B975" s="129"/>
      <c r="C975" s="119"/>
      <c r="D975" s="120"/>
      <c r="E975" s="121"/>
      <c r="F975" s="122">
        <v>1.0</v>
      </c>
      <c r="G975" s="123" t="str">
        <f t="array" ref="G975">IFERROR(INDEX(Bang_gia!$E$2:$E$1209,MATCH(D975&amp;" | "&amp;E975,Bang_gia!$A$2:$A$1209,0)),"")</f>
        <v/>
      </c>
      <c r="H975" s="123" t="str">
        <f t="shared" si="1"/>
        <v/>
      </c>
      <c r="I975" s="124" t="str">
        <f t="shared" si="2"/>
        <v/>
      </c>
      <c r="J975" s="124" t="str">
        <f t="shared" si="3"/>
        <v/>
      </c>
      <c r="K975" s="113"/>
      <c r="L975" s="113"/>
      <c r="M975" s="113"/>
      <c r="N975" s="113"/>
      <c r="O975" s="113"/>
      <c r="P975" s="113"/>
      <c r="Q975" s="113"/>
      <c r="R975" s="113"/>
      <c r="S975" s="113"/>
      <c r="T975" s="113"/>
      <c r="U975" s="113"/>
      <c r="V975" s="113"/>
      <c r="W975" s="113"/>
      <c r="X975" s="113"/>
      <c r="Y975" s="113"/>
      <c r="Z975" s="113"/>
    </row>
    <row r="976" ht="15.75" customHeight="1">
      <c r="A976" s="130"/>
      <c r="B976" s="129"/>
      <c r="C976" s="119"/>
      <c r="D976" s="120"/>
      <c r="E976" s="121"/>
      <c r="F976" s="122">
        <v>1.0</v>
      </c>
      <c r="G976" s="123" t="str">
        <f t="array" ref="G976">IFERROR(INDEX(Bang_gia!$E$2:$E$1209,MATCH(D976&amp;" | "&amp;E976,Bang_gia!$A$2:$A$1209,0)),"")</f>
        <v/>
      </c>
      <c r="H976" s="123" t="str">
        <f t="shared" si="1"/>
        <v/>
      </c>
      <c r="I976" s="124" t="str">
        <f t="shared" si="2"/>
        <v/>
      </c>
      <c r="J976" s="124" t="str">
        <f t="shared" si="3"/>
        <v/>
      </c>
      <c r="K976" s="113"/>
      <c r="L976" s="113"/>
      <c r="M976" s="113"/>
      <c r="N976" s="113"/>
      <c r="O976" s="113"/>
      <c r="P976" s="113"/>
      <c r="Q976" s="113"/>
      <c r="R976" s="113"/>
      <c r="S976" s="113"/>
      <c r="T976" s="113"/>
      <c r="U976" s="113"/>
      <c r="V976" s="113"/>
      <c r="W976" s="113"/>
      <c r="X976" s="113"/>
      <c r="Y976" s="113"/>
      <c r="Z976" s="113"/>
    </row>
    <row r="977" ht="15.75" customHeight="1">
      <c r="A977" s="130"/>
      <c r="B977" s="129"/>
      <c r="C977" s="119"/>
      <c r="D977" s="120"/>
      <c r="E977" s="121"/>
      <c r="F977" s="122">
        <v>1.0</v>
      </c>
      <c r="G977" s="123" t="str">
        <f t="array" ref="G977">IFERROR(INDEX(Bang_gia!$E$2:$E$1209,MATCH(D977&amp;" | "&amp;E977,Bang_gia!$A$2:$A$1209,0)),"")</f>
        <v/>
      </c>
      <c r="H977" s="123" t="str">
        <f t="shared" si="1"/>
        <v/>
      </c>
      <c r="I977" s="124" t="str">
        <f t="shared" si="2"/>
        <v/>
      </c>
      <c r="J977" s="124" t="str">
        <f t="shared" si="3"/>
        <v/>
      </c>
      <c r="K977" s="113"/>
      <c r="L977" s="113"/>
      <c r="M977" s="113"/>
      <c r="N977" s="113"/>
      <c r="O977" s="113"/>
      <c r="P977" s="113"/>
      <c r="Q977" s="113"/>
      <c r="R977" s="113"/>
      <c r="S977" s="113"/>
      <c r="T977" s="113"/>
      <c r="U977" s="113"/>
      <c r="V977" s="113"/>
      <c r="W977" s="113"/>
      <c r="X977" s="113"/>
      <c r="Y977" s="113"/>
      <c r="Z977" s="113"/>
    </row>
    <row r="978" ht="15.75" customHeight="1">
      <c r="A978" s="130"/>
      <c r="B978" s="129"/>
      <c r="C978" s="119"/>
      <c r="D978" s="120"/>
      <c r="E978" s="121"/>
      <c r="F978" s="122">
        <v>1.0</v>
      </c>
      <c r="G978" s="123" t="str">
        <f t="array" ref="G978">IFERROR(INDEX(Bang_gia!$E$2:$E$1209,MATCH(D978&amp;" | "&amp;E978,Bang_gia!$A$2:$A$1209,0)),"")</f>
        <v/>
      </c>
      <c r="H978" s="123" t="str">
        <f t="shared" si="1"/>
        <v/>
      </c>
      <c r="I978" s="124" t="str">
        <f t="shared" si="2"/>
        <v/>
      </c>
      <c r="J978" s="124" t="str">
        <f t="shared" si="3"/>
        <v/>
      </c>
      <c r="K978" s="113"/>
      <c r="L978" s="113"/>
      <c r="M978" s="113"/>
      <c r="N978" s="113"/>
      <c r="O978" s="113"/>
      <c r="P978" s="113"/>
      <c r="Q978" s="113"/>
      <c r="R978" s="113"/>
      <c r="S978" s="113"/>
      <c r="T978" s="113"/>
      <c r="U978" s="113"/>
      <c r="V978" s="113"/>
      <c r="W978" s="113"/>
      <c r="X978" s="113"/>
      <c r="Y978" s="113"/>
      <c r="Z978" s="113"/>
    </row>
    <row r="979" ht="15.75" customHeight="1">
      <c r="A979" s="130"/>
      <c r="B979" s="129"/>
      <c r="C979" s="119"/>
      <c r="D979" s="120"/>
      <c r="E979" s="121"/>
      <c r="F979" s="122">
        <v>1.0</v>
      </c>
      <c r="G979" s="123" t="str">
        <f t="array" ref="G979">IFERROR(INDEX(Bang_gia!$E$2:$E$1209,MATCH(D979&amp;" | "&amp;E979,Bang_gia!$A$2:$A$1209,0)),"")</f>
        <v/>
      </c>
      <c r="H979" s="123" t="str">
        <f t="shared" si="1"/>
        <v/>
      </c>
      <c r="I979" s="124" t="str">
        <f t="shared" si="2"/>
        <v/>
      </c>
      <c r="J979" s="124" t="str">
        <f t="shared" si="3"/>
        <v/>
      </c>
      <c r="K979" s="113"/>
      <c r="L979" s="113"/>
      <c r="M979" s="113"/>
      <c r="N979" s="113"/>
      <c r="O979" s="113"/>
      <c r="P979" s="113"/>
      <c r="Q979" s="113"/>
      <c r="R979" s="113"/>
      <c r="S979" s="113"/>
      <c r="T979" s="113"/>
      <c r="U979" s="113"/>
      <c r="V979" s="113"/>
      <c r="W979" s="113"/>
      <c r="X979" s="113"/>
      <c r="Y979" s="113"/>
      <c r="Z979" s="113"/>
    </row>
    <row r="980" ht="15.75" customHeight="1">
      <c r="A980" s="130"/>
      <c r="B980" s="129"/>
      <c r="C980" s="119"/>
      <c r="D980" s="120"/>
      <c r="E980" s="121"/>
      <c r="F980" s="122">
        <v>1.0</v>
      </c>
      <c r="G980" s="123" t="str">
        <f t="array" ref="G980">IFERROR(INDEX(Bang_gia!$E$2:$E$1209,MATCH(D980&amp;" | "&amp;E980,Bang_gia!$A$2:$A$1209,0)),"")</f>
        <v/>
      </c>
      <c r="H980" s="123" t="str">
        <f t="shared" si="1"/>
        <v/>
      </c>
      <c r="I980" s="124" t="str">
        <f t="shared" si="2"/>
        <v/>
      </c>
      <c r="J980" s="124" t="str">
        <f t="shared" si="3"/>
        <v/>
      </c>
      <c r="K980" s="113"/>
      <c r="L980" s="113"/>
      <c r="M980" s="113"/>
      <c r="N980" s="113"/>
      <c r="O980" s="113"/>
      <c r="P980" s="113"/>
      <c r="Q980" s="113"/>
      <c r="R980" s="113"/>
      <c r="S980" s="113"/>
      <c r="T980" s="113"/>
      <c r="U980" s="113"/>
      <c r="V980" s="113"/>
      <c r="W980" s="113"/>
      <c r="X980" s="113"/>
      <c r="Y980" s="113"/>
      <c r="Z980" s="113"/>
    </row>
    <row r="981" ht="15.75" customHeight="1">
      <c r="A981" s="130"/>
      <c r="B981" s="129"/>
      <c r="C981" s="119"/>
      <c r="D981" s="120"/>
      <c r="E981" s="121"/>
      <c r="F981" s="122">
        <v>1.0</v>
      </c>
      <c r="G981" s="123" t="str">
        <f t="array" ref="G981">IFERROR(INDEX(Bang_gia!$E$2:$E$1209,MATCH(D981&amp;" | "&amp;E981,Bang_gia!$A$2:$A$1209,0)),"")</f>
        <v/>
      </c>
      <c r="H981" s="123" t="str">
        <f t="shared" si="1"/>
        <v/>
      </c>
      <c r="I981" s="124" t="str">
        <f t="shared" si="2"/>
        <v/>
      </c>
      <c r="J981" s="124" t="str">
        <f t="shared" si="3"/>
        <v/>
      </c>
      <c r="K981" s="113"/>
      <c r="L981" s="113"/>
      <c r="M981" s="113"/>
      <c r="N981" s="113"/>
      <c r="O981" s="113"/>
      <c r="P981" s="113"/>
      <c r="Q981" s="113"/>
      <c r="R981" s="113"/>
      <c r="S981" s="113"/>
      <c r="T981" s="113"/>
      <c r="U981" s="113"/>
      <c r="V981" s="113"/>
      <c r="W981" s="113"/>
      <c r="X981" s="113"/>
      <c r="Y981" s="113"/>
      <c r="Z981" s="113"/>
    </row>
    <row r="982" ht="15.75" customHeight="1">
      <c r="A982" s="130"/>
      <c r="B982" s="129"/>
      <c r="C982" s="119"/>
      <c r="D982" s="120"/>
      <c r="E982" s="121"/>
      <c r="F982" s="122">
        <v>1.0</v>
      </c>
      <c r="G982" s="123" t="str">
        <f t="array" ref="G982">IFERROR(INDEX(Bang_gia!$E$2:$E$1209,MATCH(D982&amp;" | "&amp;E982,Bang_gia!$A$2:$A$1209,0)),"")</f>
        <v/>
      </c>
      <c r="H982" s="123" t="str">
        <f t="shared" si="1"/>
        <v/>
      </c>
      <c r="I982" s="124" t="str">
        <f t="shared" si="2"/>
        <v/>
      </c>
      <c r="J982" s="124" t="str">
        <f t="shared" si="3"/>
        <v/>
      </c>
      <c r="K982" s="113"/>
      <c r="L982" s="113"/>
      <c r="M982" s="113"/>
      <c r="N982" s="113"/>
      <c r="O982" s="113"/>
      <c r="P982" s="113"/>
      <c r="Q982" s="113"/>
      <c r="R982" s="113"/>
      <c r="S982" s="113"/>
      <c r="T982" s="113"/>
      <c r="U982" s="113"/>
      <c r="V982" s="113"/>
      <c r="W982" s="113"/>
      <c r="X982" s="113"/>
      <c r="Y982" s="113"/>
      <c r="Z982" s="113"/>
    </row>
    <row r="983" ht="15.75" customHeight="1">
      <c r="A983" s="130"/>
      <c r="B983" s="129"/>
      <c r="C983" s="119"/>
      <c r="D983" s="120"/>
      <c r="E983" s="121"/>
      <c r="F983" s="122">
        <v>1.0</v>
      </c>
      <c r="G983" s="123" t="str">
        <f t="array" ref="G983">IFERROR(INDEX(Bang_gia!$E$2:$E$1209,MATCH(D983&amp;" | "&amp;E983,Bang_gia!$A$2:$A$1209,0)),"")</f>
        <v/>
      </c>
      <c r="H983" s="123" t="str">
        <f t="shared" si="1"/>
        <v/>
      </c>
      <c r="I983" s="124" t="str">
        <f t="shared" si="2"/>
        <v/>
      </c>
      <c r="J983" s="124" t="str">
        <f t="shared" si="3"/>
        <v/>
      </c>
      <c r="K983" s="113"/>
      <c r="L983" s="113"/>
      <c r="M983" s="113"/>
      <c r="N983" s="113"/>
      <c r="O983" s="113"/>
      <c r="P983" s="113"/>
      <c r="Q983" s="113"/>
      <c r="R983" s="113"/>
      <c r="S983" s="113"/>
      <c r="T983" s="113"/>
      <c r="U983" s="113"/>
      <c r="V983" s="113"/>
      <c r="W983" s="113"/>
      <c r="X983" s="113"/>
      <c r="Y983" s="113"/>
      <c r="Z983" s="113"/>
    </row>
    <row r="984" ht="15.75" customHeight="1">
      <c r="A984" s="130"/>
      <c r="B984" s="129"/>
      <c r="C984" s="119"/>
      <c r="D984" s="120"/>
      <c r="E984" s="121"/>
      <c r="F984" s="122">
        <v>1.0</v>
      </c>
      <c r="G984" s="123" t="str">
        <f t="array" ref="G984">IFERROR(INDEX(Bang_gia!$E$2:$E$1209,MATCH(D984&amp;" | "&amp;E984,Bang_gia!$A$2:$A$1209,0)),"")</f>
        <v/>
      </c>
      <c r="H984" s="123" t="str">
        <f t="shared" si="1"/>
        <v/>
      </c>
      <c r="I984" s="124" t="str">
        <f t="shared" si="2"/>
        <v/>
      </c>
      <c r="J984" s="124" t="str">
        <f t="shared" si="3"/>
        <v/>
      </c>
      <c r="K984" s="113"/>
      <c r="L984" s="113"/>
      <c r="M984" s="113"/>
      <c r="N984" s="113"/>
      <c r="O984" s="113"/>
      <c r="P984" s="113"/>
      <c r="Q984" s="113"/>
      <c r="R984" s="113"/>
      <c r="S984" s="113"/>
      <c r="T984" s="113"/>
      <c r="U984" s="113"/>
      <c r="V984" s="113"/>
      <c r="W984" s="113"/>
      <c r="X984" s="113"/>
      <c r="Y984" s="113"/>
      <c r="Z984" s="113"/>
    </row>
    <row r="985" ht="15.75" customHeight="1">
      <c r="A985" s="130"/>
      <c r="B985" s="129"/>
      <c r="C985" s="119"/>
      <c r="D985" s="120"/>
      <c r="E985" s="121"/>
      <c r="F985" s="122">
        <v>1.0</v>
      </c>
      <c r="G985" s="123" t="str">
        <f t="array" ref="G985">IFERROR(INDEX(Bang_gia!$E$2:$E$1209,MATCH(D985&amp;" | "&amp;E985,Bang_gia!$A$2:$A$1209,0)),"")</f>
        <v/>
      </c>
      <c r="H985" s="123" t="str">
        <f t="shared" si="1"/>
        <v/>
      </c>
      <c r="I985" s="124" t="str">
        <f t="shared" si="2"/>
        <v/>
      </c>
      <c r="J985" s="124" t="str">
        <f t="shared" si="3"/>
        <v/>
      </c>
      <c r="K985" s="113"/>
      <c r="L985" s="113"/>
      <c r="M985" s="113"/>
      <c r="N985" s="113"/>
      <c r="O985" s="113"/>
      <c r="P985" s="113"/>
      <c r="Q985" s="113"/>
      <c r="R985" s="113"/>
      <c r="S985" s="113"/>
      <c r="T985" s="113"/>
      <c r="U985" s="113"/>
      <c r="V985" s="113"/>
      <c r="W985" s="113"/>
      <c r="X985" s="113"/>
      <c r="Y985" s="113"/>
      <c r="Z985" s="113"/>
    </row>
    <row r="986" ht="15.75" customHeight="1">
      <c r="A986" s="130"/>
      <c r="B986" s="129"/>
      <c r="C986" s="119"/>
      <c r="D986" s="120"/>
      <c r="E986" s="121"/>
      <c r="F986" s="122">
        <v>1.0</v>
      </c>
      <c r="G986" s="123" t="str">
        <f t="array" ref="G986">IFERROR(INDEX(Bang_gia!$E$2:$E$1209,MATCH(D986&amp;" | "&amp;E986,Bang_gia!$A$2:$A$1209,0)),"")</f>
        <v/>
      </c>
      <c r="H986" s="123" t="str">
        <f t="shared" si="1"/>
        <v/>
      </c>
      <c r="I986" s="124" t="str">
        <f t="shared" si="2"/>
        <v/>
      </c>
      <c r="J986" s="124" t="str">
        <f t="shared" si="3"/>
        <v/>
      </c>
      <c r="K986" s="113"/>
      <c r="L986" s="113"/>
      <c r="M986" s="113"/>
      <c r="N986" s="113"/>
      <c r="O986" s="113"/>
      <c r="P986" s="113"/>
      <c r="Q986" s="113"/>
      <c r="R986" s="113"/>
      <c r="S986" s="113"/>
      <c r="T986" s="113"/>
      <c r="U986" s="113"/>
      <c r="V986" s="113"/>
      <c r="W986" s="113"/>
      <c r="X986" s="113"/>
      <c r="Y986" s="113"/>
      <c r="Z986" s="113"/>
    </row>
    <row r="987" ht="15.75" customHeight="1">
      <c r="A987" s="130"/>
      <c r="B987" s="129"/>
      <c r="C987" s="119"/>
      <c r="D987" s="120"/>
      <c r="E987" s="121"/>
      <c r="F987" s="122">
        <v>1.0</v>
      </c>
      <c r="G987" s="123" t="str">
        <f t="array" ref="G987">IFERROR(INDEX(Bang_gia!$E$2:$E$1209,MATCH(D987&amp;" | "&amp;E987,Bang_gia!$A$2:$A$1209,0)),"")</f>
        <v/>
      </c>
      <c r="H987" s="123" t="str">
        <f t="shared" si="1"/>
        <v/>
      </c>
      <c r="I987" s="124" t="str">
        <f t="shared" si="2"/>
        <v/>
      </c>
      <c r="J987" s="124" t="str">
        <f t="shared" si="3"/>
        <v/>
      </c>
      <c r="K987" s="113"/>
      <c r="L987" s="113"/>
      <c r="M987" s="113"/>
      <c r="N987" s="113"/>
      <c r="O987" s="113"/>
      <c r="P987" s="113"/>
      <c r="Q987" s="113"/>
      <c r="R987" s="113"/>
      <c r="S987" s="113"/>
      <c r="T987" s="113"/>
      <c r="U987" s="113"/>
      <c r="V987" s="113"/>
      <c r="W987" s="113"/>
      <c r="X987" s="113"/>
      <c r="Y987" s="113"/>
      <c r="Z987" s="113"/>
    </row>
    <row r="988" ht="15.75" customHeight="1">
      <c r="A988" s="130"/>
      <c r="B988" s="129"/>
      <c r="C988" s="119"/>
      <c r="D988" s="120"/>
      <c r="E988" s="121"/>
      <c r="F988" s="122">
        <v>1.0</v>
      </c>
      <c r="G988" s="123" t="str">
        <f t="array" ref="G988">IFERROR(INDEX(Bang_gia!$E$2:$E$1209,MATCH(D988&amp;" | "&amp;E988,Bang_gia!$A$2:$A$1209,0)),"")</f>
        <v/>
      </c>
      <c r="H988" s="123" t="str">
        <f t="shared" si="1"/>
        <v/>
      </c>
      <c r="I988" s="124" t="str">
        <f t="shared" si="2"/>
        <v/>
      </c>
      <c r="J988" s="124" t="str">
        <f t="shared" si="3"/>
        <v/>
      </c>
      <c r="K988" s="113"/>
      <c r="L988" s="113"/>
      <c r="M988" s="113"/>
      <c r="N988" s="113"/>
      <c r="O988" s="113"/>
      <c r="P988" s="113"/>
      <c r="Q988" s="113"/>
      <c r="R988" s="113"/>
      <c r="S988" s="113"/>
      <c r="T988" s="113"/>
      <c r="U988" s="113"/>
      <c r="V988" s="113"/>
      <c r="W988" s="113"/>
      <c r="X988" s="113"/>
      <c r="Y988" s="113"/>
      <c r="Z988" s="113"/>
    </row>
    <row r="989" ht="15.75" customHeight="1">
      <c r="A989" s="130"/>
      <c r="B989" s="129"/>
      <c r="C989" s="119"/>
      <c r="D989" s="120"/>
      <c r="E989" s="121"/>
      <c r="F989" s="122">
        <v>1.0</v>
      </c>
      <c r="G989" s="123" t="str">
        <f t="array" ref="G989">IFERROR(INDEX(Bang_gia!$E$2:$E$1209,MATCH(D989&amp;" | "&amp;E989,Bang_gia!$A$2:$A$1209,0)),"")</f>
        <v/>
      </c>
      <c r="H989" s="123" t="str">
        <f t="shared" si="1"/>
        <v/>
      </c>
      <c r="I989" s="124" t="str">
        <f t="shared" si="2"/>
        <v/>
      </c>
      <c r="J989" s="124" t="str">
        <f t="shared" si="3"/>
        <v/>
      </c>
      <c r="K989" s="113"/>
      <c r="L989" s="113"/>
      <c r="M989" s="113"/>
      <c r="N989" s="113"/>
      <c r="O989" s="113"/>
      <c r="P989" s="113"/>
      <c r="Q989" s="113"/>
      <c r="R989" s="113"/>
      <c r="S989" s="113"/>
      <c r="T989" s="113"/>
      <c r="U989" s="113"/>
      <c r="V989" s="113"/>
      <c r="W989" s="113"/>
      <c r="X989" s="113"/>
      <c r="Y989" s="113"/>
      <c r="Z989" s="113"/>
    </row>
    <row r="990" ht="15.75" customHeight="1">
      <c r="A990" s="130"/>
      <c r="B990" s="129"/>
      <c r="C990" s="119"/>
      <c r="D990" s="120"/>
      <c r="E990" s="121"/>
      <c r="F990" s="122">
        <v>1.0</v>
      </c>
      <c r="G990" s="123" t="str">
        <f t="array" ref="G990">IFERROR(INDEX(Bang_gia!$E$2:$E$1209,MATCH(D990&amp;" | "&amp;E990,Bang_gia!$A$2:$A$1209,0)),"")</f>
        <v/>
      </c>
      <c r="H990" s="123" t="str">
        <f t="shared" si="1"/>
        <v/>
      </c>
      <c r="I990" s="124" t="str">
        <f t="shared" si="2"/>
        <v/>
      </c>
      <c r="J990" s="124" t="str">
        <f t="shared" si="3"/>
        <v/>
      </c>
      <c r="K990" s="113"/>
      <c r="L990" s="113"/>
      <c r="M990" s="113"/>
      <c r="N990" s="113"/>
      <c r="O990" s="113"/>
      <c r="P990" s="113"/>
      <c r="Q990" s="113"/>
      <c r="R990" s="113"/>
      <c r="S990" s="113"/>
      <c r="T990" s="113"/>
      <c r="U990" s="113"/>
      <c r="V990" s="113"/>
      <c r="W990" s="113"/>
      <c r="X990" s="113"/>
      <c r="Y990" s="113"/>
      <c r="Z990" s="113"/>
    </row>
    <row r="991" ht="15.75" customHeight="1">
      <c r="A991" s="130"/>
      <c r="B991" s="129"/>
      <c r="C991" s="119"/>
      <c r="D991" s="120"/>
      <c r="E991" s="121"/>
      <c r="F991" s="122">
        <v>1.0</v>
      </c>
      <c r="G991" s="123" t="str">
        <f t="array" ref="G991">IFERROR(INDEX(Bang_gia!$E$2:$E$1209,MATCH(D991&amp;" | "&amp;E991,Bang_gia!$A$2:$A$1209,0)),"")</f>
        <v/>
      </c>
      <c r="H991" s="123" t="str">
        <f t="shared" si="1"/>
        <v/>
      </c>
      <c r="I991" s="124" t="str">
        <f t="shared" si="2"/>
        <v/>
      </c>
      <c r="J991" s="124" t="str">
        <f t="shared" si="3"/>
        <v/>
      </c>
      <c r="K991" s="113"/>
      <c r="L991" s="113"/>
      <c r="M991" s="113"/>
      <c r="N991" s="113"/>
      <c r="O991" s="113"/>
      <c r="P991" s="113"/>
      <c r="Q991" s="113"/>
      <c r="R991" s="113"/>
      <c r="S991" s="113"/>
      <c r="T991" s="113"/>
      <c r="U991" s="113"/>
      <c r="V991" s="113"/>
      <c r="W991" s="113"/>
      <c r="X991" s="113"/>
      <c r="Y991" s="113"/>
      <c r="Z991" s="113"/>
    </row>
    <row r="992" ht="15.75" customHeight="1">
      <c r="A992" s="130"/>
      <c r="B992" s="129"/>
      <c r="C992" s="119"/>
      <c r="D992" s="120"/>
      <c r="E992" s="121"/>
      <c r="F992" s="122">
        <v>1.0</v>
      </c>
      <c r="G992" s="123" t="str">
        <f t="array" ref="G992">IFERROR(INDEX(Bang_gia!$E$2:$E$1209,MATCH(D992&amp;" | "&amp;E992,Bang_gia!$A$2:$A$1209,0)),"")</f>
        <v/>
      </c>
      <c r="H992" s="123" t="str">
        <f t="shared" si="1"/>
        <v/>
      </c>
      <c r="I992" s="124" t="str">
        <f t="shared" si="2"/>
        <v/>
      </c>
      <c r="J992" s="124" t="str">
        <f t="shared" si="3"/>
        <v/>
      </c>
      <c r="K992" s="113"/>
      <c r="L992" s="113"/>
      <c r="M992" s="113"/>
      <c r="N992" s="113"/>
      <c r="O992" s="113"/>
      <c r="P992" s="113"/>
      <c r="Q992" s="113"/>
      <c r="R992" s="113"/>
      <c r="S992" s="113"/>
      <c r="T992" s="113"/>
      <c r="U992" s="113"/>
      <c r="V992" s="113"/>
      <c r="W992" s="113"/>
      <c r="X992" s="113"/>
      <c r="Y992" s="113"/>
      <c r="Z992" s="113"/>
    </row>
    <row r="993" ht="15.75" customHeight="1">
      <c r="A993" s="130"/>
      <c r="B993" s="129"/>
      <c r="C993" s="119"/>
      <c r="D993" s="120"/>
      <c r="E993" s="121"/>
      <c r="F993" s="122">
        <v>1.0</v>
      </c>
      <c r="G993" s="123" t="str">
        <f t="array" ref="G993">IFERROR(INDEX(Bang_gia!$E$2:$E$1209,MATCH(D993&amp;" | "&amp;E993,Bang_gia!$A$2:$A$1209,0)),"")</f>
        <v/>
      </c>
      <c r="H993" s="123" t="str">
        <f t="shared" si="1"/>
        <v/>
      </c>
      <c r="I993" s="124" t="str">
        <f t="shared" si="2"/>
        <v/>
      </c>
      <c r="J993" s="124" t="str">
        <f t="shared" si="3"/>
        <v/>
      </c>
      <c r="K993" s="113"/>
      <c r="L993" s="113"/>
      <c r="M993" s="113"/>
      <c r="N993" s="113"/>
      <c r="O993" s="113"/>
      <c r="P993" s="113"/>
      <c r="Q993" s="113"/>
      <c r="R993" s="113"/>
      <c r="S993" s="113"/>
      <c r="T993" s="113"/>
      <c r="U993" s="113"/>
      <c r="V993" s="113"/>
      <c r="W993" s="113"/>
      <c r="X993" s="113"/>
      <c r="Y993" s="113"/>
      <c r="Z993" s="113"/>
    </row>
    <row r="994" ht="15.75" customHeight="1">
      <c r="A994" s="130"/>
      <c r="B994" s="129"/>
      <c r="C994" s="119"/>
      <c r="D994" s="120"/>
      <c r="E994" s="121"/>
      <c r="F994" s="122">
        <v>1.0</v>
      </c>
      <c r="G994" s="123" t="str">
        <f t="array" ref="G994">IFERROR(INDEX(Bang_gia!$E$2:$E$1209,MATCH(D994&amp;" | "&amp;E994,Bang_gia!$A$2:$A$1209,0)),"")</f>
        <v/>
      </c>
      <c r="H994" s="123" t="str">
        <f t="shared" si="1"/>
        <v/>
      </c>
      <c r="I994" s="124" t="str">
        <f t="shared" si="2"/>
        <v/>
      </c>
      <c r="J994" s="124" t="str">
        <f t="shared" si="3"/>
        <v/>
      </c>
      <c r="K994" s="113"/>
      <c r="L994" s="113"/>
      <c r="M994" s="113"/>
      <c r="N994" s="113"/>
      <c r="O994" s="113"/>
      <c r="P994" s="113"/>
      <c r="Q994" s="113"/>
      <c r="R994" s="113"/>
      <c r="S994" s="113"/>
      <c r="T994" s="113"/>
      <c r="U994" s="113"/>
      <c r="V994" s="113"/>
      <c r="W994" s="113"/>
      <c r="X994" s="113"/>
      <c r="Y994" s="113"/>
      <c r="Z994" s="113"/>
    </row>
    <row r="995" ht="15.75" customHeight="1">
      <c r="A995" s="130"/>
      <c r="B995" s="129"/>
      <c r="C995" s="119"/>
      <c r="D995" s="120"/>
      <c r="E995" s="121"/>
      <c r="F995" s="122">
        <v>1.0</v>
      </c>
      <c r="G995" s="123" t="str">
        <f t="array" ref="G995">IFERROR(INDEX(Bang_gia!$E$2:$E$1209,MATCH(D995&amp;" | "&amp;E995,Bang_gia!$A$2:$A$1209,0)),"")</f>
        <v/>
      </c>
      <c r="H995" s="123" t="str">
        <f t="shared" si="1"/>
        <v/>
      </c>
      <c r="I995" s="124" t="str">
        <f t="shared" si="2"/>
        <v/>
      </c>
      <c r="J995" s="124" t="str">
        <f t="shared" si="3"/>
        <v/>
      </c>
      <c r="K995" s="113"/>
      <c r="L995" s="113"/>
      <c r="M995" s="113"/>
      <c r="N995" s="113"/>
      <c r="O995" s="113"/>
      <c r="P995" s="113"/>
      <c r="Q995" s="113"/>
      <c r="R995" s="113"/>
      <c r="S995" s="113"/>
      <c r="T995" s="113"/>
      <c r="U995" s="113"/>
      <c r="V995" s="113"/>
      <c r="W995" s="113"/>
      <c r="X995" s="113"/>
      <c r="Y995" s="113"/>
      <c r="Z995" s="113"/>
    </row>
    <row r="996" ht="15.75" customHeight="1">
      <c r="A996" s="130"/>
      <c r="B996" s="129"/>
      <c r="C996" s="119"/>
      <c r="D996" s="120"/>
      <c r="E996" s="121"/>
      <c r="F996" s="122">
        <v>1.0</v>
      </c>
      <c r="G996" s="123" t="str">
        <f t="array" ref="G996">IFERROR(INDEX(Bang_gia!$E$2:$E$1209,MATCH(D996&amp;" | "&amp;E996,Bang_gia!$A$2:$A$1209,0)),"")</f>
        <v/>
      </c>
      <c r="H996" s="123" t="str">
        <f t="shared" si="1"/>
        <v/>
      </c>
      <c r="I996" s="124" t="str">
        <f t="shared" si="2"/>
        <v/>
      </c>
      <c r="J996" s="124" t="str">
        <f t="shared" si="3"/>
        <v/>
      </c>
      <c r="K996" s="113"/>
      <c r="L996" s="113"/>
      <c r="M996" s="113"/>
      <c r="N996" s="113"/>
      <c r="O996" s="113"/>
      <c r="P996" s="113"/>
      <c r="Q996" s="113"/>
      <c r="R996" s="113"/>
      <c r="S996" s="113"/>
      <c r="T996" s="113"/>
      <c r="U996" s="113"/>
      <c r="V996" s="113"/>
      <c r="W996" s="113"/>
      <c r="X996" s="113"/>
      <c r="Y996" s="113"/>
      <c r="Z996" s="113"/>
    </row>
    <row r="997" ht="15.75" customHeight="1">
      <c r="A997" s="130"/>
      <c r="B997" s="129"/>
      <c r="C997" s="119"/>
      <c r="D997" s="120"/>
      <c r="E997" s="121"/>
      <c r="F997" s="122">
        <v>1.0</v>
      </c>
      <c r="G997" s="123" t="str">
        <f t="array" ref="G997">IFERROR(INDEX(Bang_gia!$E$2:$E$1209,MATCH(D997&amp;" | "&amp;E997,Bang_gia!$A$2:$A$1209,0)),"")</f>
        <v/>
      </c>
      <c r="H997" s="123" t="str">
        <f t="shared" si="1"/>
        <v/>
      </c>
      <c r="I997" s="124" t="str">
        <f t="shared" si="2"/>
        <v/>
      </c>
      <c r="J997" s="124" t="str">
        <f t="shared" si="3"/>
        <v/>
      </c>
      <c r="K997" s="113"/>
      <c r="L997" s="113"/>
      <c r="M997" s="113"/>
      <c r="N997" s="113"/>
      <c r="O997" s="113"/>
      <c r="P997" s="113"/>
      <c r="Q997" s="113"/>
      <c r="R997" s="113"/>
      <c r="S997" s="113"/>
      <c r="T997" s="113"/>
      <c r="U997" s="113"/>
      <c r="V997" s="113"/>
      <c r="W997" s="113"/>
      <c r="X997" s="113"/>
      <c r="Y997" s="113"/>
      <c r="Z997" s="113"/>
    </row>
    <row r="998" ht="15.75" customHeight="1">
      <c r="A998" s="130"/>
      <c r="B998" s="129"/>
      <c r="C998" s="119"/>
      <c r="D998" s="120"/>
      <c r="E998" s="121"/>
      <c r="F998" s="122">
        <v>1.0</v>
      </c>
      <c r="G998" s="123" t="str">
        <f t="array" ref="G998">IFERROR(INDEX(Bang_gia!$E$2:$E$1209,MATCH(D998&amp;" | "&amp;E998,Bang_gia!$A$2:$A$1209,0)),"")</f>
        <v/>
      </c>
      <c r="H998" s="123" t="str">
        <f t="shared" si="1"/>
        <v/>
      </c>
      <c r="I998" s="124" t="str">
        <f t="shared" si="2"/>
        <v/>
      </c>
      <c r="J998" s="124" t="str">
        <f t="shared" si="3"/>
        <v/>
      </c>
      <c r="K998" s="113"/>
      <c r="L998" s="113"/>
      <c r="M998" s="113"/>
      <c r="N998" s="113"/>
      <c r="O998" s="113"/>
      <c r="P998" s="113"/>
      <c r="Q998" s="113"/>
      <c r="R998" s="113"/>
      <c r="S998" s="113"/>
      <c r="T998" s="113"/>
      <c r="U998" s="113"/>
      <c r="V998" s="113"/>
      <c r="W998" s="113"/>
      <c r="X998" s="113"/>
      <c r="Y998" s="113"/>
      <c r="Z998" s="113"/>
    </row>
    <row r="999" ht="15.75" customHeight="1">
      <c r="A999" s="130"/>
      <c r="B999" s="129"/>
      <c r="C999" s="119"/>
      <c r="D999" s="120"/>
      <c r="E999" s="121"/>
      <c r="F999" s="122">
        <v>1.0</v>
      </c>
      <c r="G999" s="123" t="str">
        <f t="array" ref="G999">IFERROR(INDEX(Bang_gia!$E$2:$E$1209,MATCH(D999&amp;" | "&amp;E999,Bang_gia!$A$2:$A$1209,0)),"")</f>
        <v/>
      </c>
      <c r="H999" s="123" t="str">
        <f t="shared" si="1"/>
        <v/>
      </c>
      <c r="I999" s="124" t="str">
        <f t="shared" si="2"/>
        <v/>
      </c>
      <c r="J999" s="124" t="str">
        <f t="shared" si="3"/>
        <v/>
      </c>
      <c r="K999" s="113"/>
      <c r="L999" s="113"/>
      <c r="M999" s="113"/>
      <c r="N999" s="113"/>
      <c r="O999" s="113"/>
      <c r="P999" s="113"/>
      <c r="Q999" s="113"/>
      <c r="R999" s="113"/>
      <c r="S999" s="113"/>
      <c r="T999" s="113"/>
      <c r="U999" s="113"/>
      <c r="V999" s="113"/>
      <c r="W999" s="113"/>
      <c r="X999" s="113"/>
      <c r="Y999" s="113"/>
      <c r="Z999" s="113"/>
    </row>
    <row r="1000" ht="15.75" customHeight="1">
      <c r="A1000" s="130"/>
      <c r="B1000" s="129"/>
      <c r="C1000" s="119"/>
      <c r="D1000" s="120"/>
      <c r="E1000" s="121"/>
      <c r="F1000" s="122">
        <v>1.0</v>
      </c>
      <c r="G1000" s="123" t="str">
        <f t="array" ref="G1000">IFERROR(INDEX(Bang_gia!$E$2:$E$1209,MATCH(D1000&amp;" | "&amp;E1000,Bang_gia!$A$2:$A$1209,0)),"")</f>
        <v/>
      </c>
      <c r="H1000" s="123" t="str">
        <f t="shared" si="1"/>
        <v/>
      </c>
      <c r="I1000" s="124" t="str">
        <f t="shared" si="2"/>
        <v/>
      </c>
      <c r="J1000" s="124" t="str">
        <f t="shared" si="3"/>
        <v/>
      </c>
      <c r="K1000" s="113"/>
      <c r="L1000" s="113"/>
      <c r="M1000" s="113"/>
      <c r="N1000" s="113"/>
      <c r="O1000" s="113"/>
      <c r="P1000" s="113"/>
      <c r="Q1000" s="113"/>
      <c r="R1000" s="113"/>
      <c r="S1000" s="113"/>
      <c r="T1000" s="113"/>
      <c r="U1000" s="113"/>
      <c r="V1000" s="113"/>
      <c r="W1000" s="113"/>
      <c r="X1000" s="113"/>
      <c r="Y1000" s="113"/>
      <c r="Z1000" s="113"/>
    </row>
  </sheetData>
  <mergeCells count="1">
    <mergeCell ref="A1:J1"/>
  </mergeCells>
  <dataValidations>
    <dataValidation type="list" allowBlank="1" sqref="E3:E1000">
      <formula1>"100g,150g,200g"</formula1>
    </dataValidation>
    <dataValidation type="list" allowBlank="1" showErrorMessage="1" sqref="D3:D1000">
      <formula1>Thuc_don!$A$2:A1000</formula1>
    </dataValidation>
    <dataValidation type="list" allowBlank="1" showErrorMessage="1" sqref="B67:B1000">
      <formula1>Combo_tong_hop!$B$3:$B1000</formula1>
    </dataValidation>
    <dataValidation type="list" allowBlank="1" showErrorMessage="1" sqref="A67:A1000">
      <formula1>Combo_tong_hop!$A$3:$A1000</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57"/>
    <col customWidth="1" min="2" max="2" width="31.29"/>
    <col customWidth="1" min="3" max="3" width="46.14"/>
    <col customWidth="1" min="4" max="4" width="24.14"/>
    <col customWidth="1" min="6" max="6" width="45.0"/>
  </cols>
  <sheetData>
    <row r="1">
      <c r="A1" s="45" t="s">
        <v>269</v>
      </c>
      <c r="B1" s="45" t="s">
        <v>168</v>
      </c>
      <c r="C1" s="45" t="s">
        <v>169</v>
      </c>
      <c r="D1" s="45" t="s">
        <v>170</v>
      </c>
      <c r="E1" s="4"/>
      <c r="F1" s="4"/>
      <c r="G1" s="4"/>
      <c r="H1" s="4"/>
      <c r="I1" s="4"/>
      <c r="J1" s="4"/>
      <c r="K1" s="4"/>
      <c r="L1" s="4"/>
      <c r="M1" s="4"/>
      <c r="N1" s="4"/>
      <c r="O1" s="4"/>
      <c r="P1" s="4"/>
      <c r="Q1" s="4"/>
      <c r="R1" s="4"/>
      <c r="S1" s="4"/>
      <c r="T1" s="4"/>
      <c r="U1" s="4"/>
      <c r="V1" s="4"/>
      <c r="W1" s="4"/>
      <c r="X1" s="4"/>
      <c r="Y1" s="4"/>
      <c r="Z1" s="4"/>
    </row>
    <row r="2">
      <c r="A2" s="46" t="s">
        <v>270</v>
      </c>
      <c r="B2" s="47"/>
      <c r="C2" s="47"/>
      <c r="D2" s="47"/>
      <c r="E2" s="4"/>
      <c r="F2" s="48" t="s">
        <v>271</v>
      </c>
      <c r="G2" s="4"/>
      <c r="H2" s="4"/>
      <c r="I2" s="4"/>
      <c r="J2" s="4"/>
      <c r="K2" s="4"/>
      <c r="L2" s="4"/>
      <c r="M2" s="4"/>
      <c r="N2" s="4"/>
      <c r="O2" s="4"/>
      <c r="P2" s="4"/>
      <c r="Q2" s="4"/>
      <c r="R2" s="4"/>
      <c r="S2" s="4"/>
      <c r="T2" s="4"/>
      <c r="U2" s="4"/>
      <c r="V2" s="4"/>
      <c r="W2" s="4"/>
      <c r="X2" s="4"/>
      <c r="Y2" s="4"/>
      <c r="Z2" s="4"/>
    </row>
    <row r="3">
      <c r="A3" s="46" t="s">
        <v>272</v>
      </c>
      <c r="B3" s="47"/>
      <c r="C3" s="47"/>
      <c r="D3" s="47"/>
      <c r="E3" s="4"/>
      <c r="F3" s="4"/>
      <c r="G3" s="4"/>
      <c r="H3" s="4"/>
      <c r="I3" s="4"/>
      <c r="J3" s="4"/>
      <c r="K3" s="4"/>
      <c r="L3" s="4"/>
      <c r="M3" s="4"/>
      <c r="N3" s="4"/>
      <c r="O3" s="4"/>
      <c r="P3" s="4"/>
      <c r="Q3" s="4"/>
      <c r="R3" s="4"/>
      <c r="S3" s="4"/>
      <c r="T3" s="4"/>
      <c r="U3" s="4"/>
      <c r="V3" s="4"/>
      <c r="W3" s="4"/>
      <c r="X3" s="4"/>
      <c r="Y3" s="4"/>
      <c r="Z3" s="4"/>
    </row>
    <row r="4">
      <c r="A4" s="46" t="s">
        <v>273</v>
      </c>
      <c r="B4" s="47"/>
      <c r="C4" s="47"/>
      <c r="D4" s="47"/>
      <c r="E4" s="4"/>
      <c r="F4" s="4"/>
      <c r="G4" s="4"/>
      <c r="H4" s="4"/>
      <c r="I4" s="4"/>
      <c r="J4" s="4"/>
      <c r="K4" s="4"/>
      <c r="L4" s="4"/>
      <c r="M4" s="4"/>
      <c r="N4" s="4"/>
      <c r="O4" s="4"/>
      <c r="P4" s="4"/>
      <c r="Q4" s="4"/>
      <c r="R4" s="4"/>
      <c r="S4" s="4"/>
      <c r="T4" s="4"/>
      <c r="U4" s="4"/>
      <c r="V4" s="4"/>
      <c r="W4" s="4"/>
      <c r="X4" s="4"/>
      <c r="Y4" s="4"/>
      <c r="Z4" s="4"/>
    </row>
    <row r="5">
      <c r="A5" s="46" t="s">
        <v>274</v>
      </c>
      <c r="B5" s="47"/>
      <c r="C5" s="47"/>
      <c r="D5" s="47"/>
      <c r="E5" s="4"/>
      <c r="F5" s="4"/>
      <c r="G5" s="4"/>
      <c r="H5" s="4"/>
      <c r="I5" s="4"/>
      <c r="J5" s="4"/>
      <c r="K5" s="4"/>
      <c r="L5" s="4"/>
      <c r="M5" s="4"/>
      <c r="N5" s="4"/>
      <c r="O5" s="4"/>
      <c r="P5" s="4"/>
      <c r="Q5" s="4"/>
      <c r="R5" s="4"/>
      <c r="S5" s="4"/>
      <c r="T5" s="4"/>
      <c r="U5" s="4"/>
      <c r="V5" s="4"/>
      <c r="W5" s="4"/>
      <c r="X5" s="4"/>
      <c r="Y5" s="4"/>
      <c r="Z5" s="4"/>
    </row>
    <row r="6">
      <c r="A6" s="46" t="s">
        <v>275</v>
      </c>
      <c r="B6" s="47"/>
      <c r="C6" s="47"/>
      <c r="D6" s="47"/>
      <c r="E6" s="4"/>
      <c r="F6" s="4"/>
      <c r="G6" s="4"/>
      <c r="H6" s="4"/>
      <c r="I6" s="4"/>
      <c r="J6" s="4"/>
      <c r="K6" s="4"/>
      <c r="L6" s="4"/>
      <c r="M6" s="4"/>
      <c r="N6" s="4"/>
      <c r="O6" s="4"/>
      <c r="P6" s="4"/>
      <c r="Q6" s="4"/>
      <c r="R6" s="4"/>
      <c r="S6" s="4"/>
      <c r="T6" s="4"/>
      <c r="U6" s="4"/>
      <c r="V6" s="4"/>
      <c r="W6" s="4"/>
      <c r="X6" s="4"/>
      <c r="Y6" s="4"/>
      <c r="Z6" s="4"/>
    </row>
    <row r="7">
      <c r="A7" s="46" t="s">
        <v>276</v>
      </c>
      <c r="B7" s="47"/>
      <c r="C7" s="47"/>
      <c r="D7" s="47"/>
      <c r="E7" s="4"/>
      <c r="F7" s="4"/>
      <c r="G7" s="4"/>
      <c r="H7" s="4"/>
      <c r="I7" s="4"/>
      <c r="J7" s="4"/>
      <c r="K7" s="4"/>
      <c r="L7" s="4"/>
      <c r="M7" s="4"/>
      <c r="N7" s="4"/>
      <c r="O7" s="4"/>
      <c r="P7" s="4"/>
      <c r="Q7" s="4"/>
      <c r="R7" s="4"/>
      <c r="S7" s="4"/>
      <c r="T7" s="4"/>
      <c r="U7" s="4"/>
      <c r="V7" s="4"/>
      <c r="W7" s="4"/>
      <c r="X7" s="4"/>
      <c r="Y7" s="4"/>
      <c r="Z7" s="4"/>
    </row>
    <row r="8">
      <c r="A8" s="46" t="s">
        <v>277</v>
      </c>
      <c r="B8" s="47"/>
      <c r="C8" s="50"/>
      <c r="D8" s="47"/>
      <c r="E8" s="4"/>
      <c r="F8" s="4"/>
      <c r="G8" s="4"/>
      <c r="H8" s="4"/>
      <c r="I8" s="4"/>
      <c r="J8" s="4"/>
      <c r="K8" s="4"/>
      <c r="L8" s="4"/>
      <c r="M8" s="4"/>
      <c r="N8" s="4"/>
      <c r="O8" s="4"/>
      <c r="P8" s="4"/>
      <c r="Q8" s="4"/>
      <c r="R8" s="4"/>
      <c r="S8" s="4"/>
      <c r="T8" s="4"/>
      <c r="U8" s="4"/>
      <c r="V8" s="4"/>
      <c r="W8" s="4"/>
      <c r="X8" s="4"/>
      <c r="Y8" s="4"/>
      <c r="Z8" s="4"/>
    </row>
    <row r="9">
      <c r="A9" s="46" t="s">
        <v>278</v>
      </c>
      <c r="B9" s="47"/>
      <c r="C9" s="47"/>
      <c r="D9" s="47"/>
      <c r="E9" s="4"/>
      <c r="F9" s="4"/>
      <c r="G9" s="4"/>
      <c r="H9" s="4"/>
      <c r="I9" s="4"/>
      <c r="J9" s="4"/>
      <c r="K9" s="4"/>
      <c r="L9" s="4"/>
      <c r="M9" s="4"/>
      <c r="N9" s="4"/>
      <c r="O9" s="4"/>
      <c r="P9" s="4"/>
      <c r="Q9" s="4"/>
      <c r="R9" s="4"/>
      <c r="S9" s="4"/>
      <c r="T9" s="4"/>
      <c r="U9" s="4"/>
      <c r="V9" s="4"/>
      <c r="W9" s="4"/>
      <c r="X9" s="4"/>
      <c r="Y9" s="4"/>
      <c r="Z9" s="4"/>
    </row>
    <row r="10">
      <c r="A10" s="49" t="s">
        <v>279</v>
      </c>
      <c r="B10" s="47"/>
      <c r="C10" s="47"/>
      <c r="D10" s="47"/>
      <c r="E10" s="4"/>
      <c r="F10" s="4"/>
      <c r="G10" s="4"/>
      <c r="H10" s="4"/>
      <c r="I10" s="4"/>
      <c r="J10" s="4"/>
      <c r="K10" s="4"/>
      <c r="L10" s="4"/>
      <c r="M10" s="4"/>
      <c r="N10" s="4"/>
      <c r="O10" s="4"/>
      <c r="P10" s="4"/>
      <c r="Q10" s="4"/>
      <c r="R10" s="4"/>
      <c r="S10" s="4"/>
      <c r="T10" s="4"/>
      <c r="U10" s="4"/>
      <c r="V10" s="4"/>
      <c r="W10" s="4"/>
      <c r="X10" s="4"/>
      <c r="Y10" s="4"/>
      <c r="Z10" s="4"/>
    </row>
    <row r="11">
      <c r="A11" s="49" t="s">
        <v>280</v>
      </c>
      <c r="B11" s="131" t="s">
        <v>281</v>
      </c>
      <c r="C11" s="50" t="s">
        <v>282</v>
      </c>
      <c r="D11" s="47"/>
      <c r="E11" s="4"/>
      <c r="F11" s="4"/>
      <c r="G11" s="4"/>
      <c r="H11" s="4"/>
      <c r="I11" s="4"/>
      <c r="J11" s="4"/>
      <c r="K11" s="4"/>
      <c r="L11" s="4"/>
      <c r="M11" s="4"/>
      <c r="N11" s="4"/>
      <c r="O11" s="4"/>
      <c r="P11" s="4"/>
      <c r="Q11" s="4"/>
      <c r="R11" s="4"/>
      <c r="S11" s="4"/>
      <c r="T11" s="4"/>
      <c r="U11" s="4"/>
      <c r="V11" s="4"/>
      <c r="W11" s="4"/>
      <c r="X11" s="4"/>
      <c r="Y11" s="4"/>
      <c r="Z11" s="4"/>
    </row>
    <row r="12">
      <c r="A12" s="49" t="s">
        <v>283</v>
      </c>
      <c r="B12" s="47"/>
      <c r="C12" s="47"/>
      <c r="D12" s="47"/>
      <c r="E12" s="4"/>
      <c r="F12" s="4"/>
      <c r="G12" s="4"/>
      <c r="H12" s="4"/>
      <c r="I12" s="4"/>
      <c r="J12" s="4"/>
      <c r="K12" s="4"/>
      <c r="L12" s="4"/>
      <c r="M12" s="4"/>
      <c r="N12" s="4"/>
      <c r="O12" s="4"/>
      <c r="P12" s="4"/>
      <c r="Q12" s="4"/>
      <c r="R12" s="4"/>
      <c r="S12" s="4"/>
      <c r="T12" s="4"/>
      <c r="U12" s="4"/>
      <c r="V12" s="4"/>
      <c r="W12" s="4"/>
      <c r="X12" s="4"/>
      <c r="Y12" s="4"/>
      <c r="Z12" s="4"/>
    </row>
    <row r="13">
      <c r="A13" s="49" t="s">
        <v>284</v>
      </c>
      <c r="B13" s="131" t="s">
        <v>285</v>
      </c>
      <c r="C13" s="50" t="s">
        <v>286</v>
      </c>
      <c r="D13" s="47"/>
      <c r="E13" s="4"/>
      <c r="F13" s="4"/>
      <c r="G13" s="4"/>
      <c r="H13" s="4"/>
      <c r="I13" s="4"/>
      <c r="J13" s="4"/>
      <c r="K13" s="4"/>
      <c r="L13" s="4"/>
      <c r="M13" s="4"/>
      <c r="N13" s="4"/>
      <c r="O13" s="4"/>
      <c r="P13" s="4"/>
      <c r="Q13" s="4"/>
      <c r="R13" s="4"/>
      <c r="S13" s="4"/>
      <c r="T13" s="4"/>
      <c r="U13" s="4"/>
      <c r="V13" s="4"/>
      <c r="W13" s="4"/>
      <c r="X13" s="4"/>
      <c r="Y13" s="4"/>
      <c r="Z13" s="4"/>
    </row>
    <row r="14">
      <c r="A14" s="49" t="s">
        <v>287</v>
      </c>
      <c r="B14" s="131" t="s">
        <v>288</v>
      </c>
      <c r="C14" s="50" t="s">
        <v>289</v>
      </c>
      <c r="D14" s="47"/>
      <c r="E14" s="4"/>
      <c r="F14" s="4"/>
      <c r="G14" s="4"/>
      <c r="H14" s="4"/>
      <c r="I14" s="4"/>
      <c r="J14" s="4"/>
      <c r="K14" s="4"/>
      <c r="L14" s="4"/>
      <c r="M14" s="4"/>
      <c r="N14" s="4"/>
      <c r="O14" s="4"/>
      <c r="P14" s="4"/>
      <c r="Q14" s="4"/>
      <c r="R14" s="4"/>
      <c r="S14" s="4"/>
      <c r="T14" s="4"/>
      <c r="U14" s="4"/>
      <c r="V14" s="4"/>
      <c r="W14" s="4"/>
      <c r="X14" s="4"/>
      <c r="Y14" s="4"/>
      <c r="Z14" s="4"/>
    </row>
    <row r="15">
      <c r="A15" s="49" t="s">
        <v>290</v>
      </c>
      <c r="B15" s="47"/>
      <c r="C15" s="47"/>
      <c r="D15" s="47"/>
      <c r="E15" s="4"/>
      <c r="F15" s="4"/>
      <c r="G15" s="4"/>
      <c r="H15" s="4"/>
      <c r="I15" s="4"/>
      <c r="J15" s="4"/>
      <c r="K15" s="4"/>
      <c r="L15" s="4"/>
      <c r="M15" s="4"/>
      <c r="N15" s="4"/>
      <c r="O15" s="4"/>
      <c r="P15" s="4"/>
      <c r="Q15" s="4"/>
      <c r="R15" s="4"/>
      <c r="S15" s="4"/>
      <c r="T15" s="4"/>
      <c r="U15" s="4"/>
      <c r="V15" s="4"/>
      <c r="W15" s="4"/>
      <c r="X15" s="4"/>
      <c r="Y15" s="4"/>
      <c r="Z15" s="4"/>
    </row>
    <row r="16">
      <c r="A16" s="49" t="s">
        <v>291</v>
      </c>
      <c r="B16" s="131" t="s">
        <v>292</v>
      </c>
      <c r="C16" s="50" t="s">
        <v>293</v>
      </c>
      <c r="D16" s="47"/>
      <c r="E16" s="4"/>
      <c r="F16" s="4"/>
      <c r="G16" s="4"/>
      <c r="H16" s="4"/>
      <c r="I16" s="4"/>
      <c r="J16" s="4"/>
      <c r="K16" s="4"/>
      <c r="L16" s="4"/>
      <c r="M16" s="4"/>
      <c r="N16" s="4"/>
      <c r="O16" s="4"/>
      <c r="P16" s="4"/>
      <c r="Q16" s="4"/>
      <c r="R16" s="4"/>
      <c r="S16" s="4"/>
      <c r="T16" s="4"/>
      <c r="U16" s="4"/>
      <c r="V16" s="4"/>
      <c r="W16" s="4"/>
      <c r="X16" s="4"/>
      <c r="Y16" s="4"/>
      <c r="Z16" s="4"/>
    </row>
    <row r="17">
      <c r="A17" s="49" t="s">
        <v>294</v>
      </c>
      <c r="B17" s="47"/>
      <c r="C17" s="50" t="s">
        <v>295</v>
      </c>
      <c r="D17" s="47"/>
      <c r="E17" s="4"/>
      <c r="F17" s="4"/>
      <c r="G17" s="4"/>
      <c r="H17" s="4"/>
      <c r="I17" s="4"/>
      <c r="J17" s="4"/>
      <c r="K17" s="4"/>
      <c r="L17" s="4"/>
      <c r="M17" s="4"/>
      <c r="N17" s="4"/>
      <c r="O17" s="4"/>
      <c r="P17" s="4"/>
      <c r="Q17" s="4"/>
      <c r="R17" s="4"/>
      <c r="S17" s="4"/>
      <c r="T17" s="4"/>
      <c r="U17" s="4"/>
      <c r="V17" s="4"/>
      <c r="W17" s="4"/>
      <c r="X17" s="4"/>
      <c r="Y17" s="4"/>
      <c r="Z17" s="4"/>
    </row>
    <row r="18">
      <c r="A18" s="49" t="s">
        <v>296</v>
      </c>
      <c r="B18" s="131" t="s">
        <v>297</v>
      </c>
      <c r="C18" s="50" t="s">
        <v>298</v>
      </c>
      <c r="D18" s="47"/>
      <c r="E18" s="4"/>
      <c r="F18" s="4"/>
      <c r="G18" s="4"/>
      <c r="H18" s="4"/>
      <c r="I18" s="4"/>
      <c r="J18" s="4"/>
      <c r="K18" s="4"/>
      <c r="L18" s="4"/>
      <c r="M18" s="4"/>
      <c r="N18" s="4"/>
      <c r="O18" s="4"/>
      <c r="P18" s="4"/>
      <c r="Q18" s="4"/>
      <c r="R18" s="4"/>
      <c r="S18" s="4"/>
      <c r="T18" s="4"/>
      <c r="U18" s="4"/>
      <c r="V18" s="4"/>
      <c r="W18" s="4"/>
      <c r="X18" s="4"/>
      <c r="Y18" s="4"/>
      <c r="Z18" s="4"/>
    </row>
    <row r="19">
      <c r="A19" s="49" t="s">
        <v>299</v>
      </c>
      <c r="B19" s="47"/>
      <c r="C19" s="50" t="s">
        <v>300</v>
      </c>
      <c r="D19" s="47"/>
      <c r="E19" s="4"/>
      <c r="F19" s="4"/>
      <c r="G19" s="4"/>
      <c r="H19" s="4"/>
      <c r="I19" s="4"/>
      <c r="J19" s="4"/>
      <c r="K19" s="4"/>
      <c r="L19" s="4"/>
      <c r="M19" s="4"/>
      <c r="N19" s="4"/>
      <c r="O19" s="4"/>
      <c r="P19" s="4"/>
      <c r="Q19" s="4"/>
      <c r="R19" s="4"/>
      <c r="S19" s="4"/>
      <c r="T19" s="4"/>
      <c r="U19" s="4"/>
      <c r="V19" s="4"/>
      <c r="W19" s="4"/>
      <c r="X19" s="4"/>
      <c r="Y19" s="4"/>
      <c r="Z19" s="4"/>
    </row>
    <row r="20">
      <c r="A20" s="49" t="s">
        <v>301</v>
      </c>
      <c r="B20" s="47"/>
      <c r="C20" s="50" t="s">
        <v>302</v>
      </c>
      <c r="D20" s="47"/>
      <c r="E20" s="4"/>
      <c r="F20" s="4"/>
      <c r="G20" s="4"/>
      <c r="H20" s="4"/>
      <c r="I20" s="4"/>
      <c r="J20" s="4"/>
      <c r="K20" s="4"/>
      <c r="L20" s="4"/>
      <c r="M20" s="4"/>
      <c r="N20" s="4"/>
      <c r="O20" s="4"/>
      <c r="P20" s="4"/>
      <c r="Q20" s="4"/>
      <c r="R20" s="4"/>
      <c r="S20" s="4"/>
      <c r="T20" s="4"/>
      <c r="U20" s="4"/>
      <c r="V20" s="4"/>
      <c r="W20" s="4"/>
      <c r="X20" s="4"/>
      <c r="Y20" s="4"/>
      <c r="Z20" s="4"/>
    </row>
    <row r="21">
      <c r="A21" s="49" t="s">
        <v>303</v>
      </c>
      <c r="B21" s="47"/>
      <c r="C21" s="50" t="s">
        <v>304</v>
      </c>
      <c r="D21" s="47"/>
      <c r="E21" s="4"/>
      <c r="F21" s="4"/>
      <c r="G21" s="4"/>
      <c r="H21" s="4"/>
      <c r="I21" s="4"/>
      <c r="J21" s="4"/>
      <c r="K21" s="4"/>
      <c r="L21" s="4"/>
      <c r="M21" s="4"/>
      <c r="N21" s="4"/>
      <c r="O21" s="4"/>
      <c r="P21" s="4"/>
      <c r="Q21" s="4"/>
      <c r="R21" s="4"/>
      <c r="S21" s="4"/>
      <c r="T21" s="4"/>
      <c r="U21" s="4"/>
      <c r="V21" s="4"/>
      <c r="W21" s="4"/>
      <c r="X21" s="4"/>
      <c r="Y21" s="4"/>
      <c r="Z21" s="4"/>
    </row>
    <row r="22">
      <c r="A22" s="49" t="s">
        <v>305</v>
      </c>
      <c r="B22" s="47"/>
      <c r="C22" s="50" t="s">
        <v>306</v>
      </c>
      <c r="D22" s="50" t="s">
        <v>307</v>
      </c>
      <c r="E22" s="4"/>
      <c r="F22" s="4"/>
      <c r="G22" s="4"/>
      <c r="H22" s="4"/>
      <c r="I22" s="4"/>
      <c r="J22" s="4"/>
      <c r="K22" s="4"/>
      <c r="L22" s="4"/>
      <c r="M22" s="4"/>
      <c r="N22" s="4"/>
      <c r="O22" s="4"/>
      <c r="P22" s="4"/>
      <c r="Q22" s="4"/>
      <c r="R22" s="4"/>
      <c r="S22" s="4"/>
      <c r="T22" s="4"/>
      <c r="U22" s="4"/>
      <c r="V22" s="4"/>
      <c r="W22" s="4"/>
      <c r="X22" s="4"/>
      <c r="Y22" s="4"/>
      <c r="Z22" s="4"/>
    </row>
    <row r="23">
      <c r="A23" s="49" t="s">
        <v>308</v>
      </c>
      <c r="B23" s="47"/>
      <c r="C23" s="50" t="s">
        <v>309</v>
      </c>
      <c r="D23" s="47"/>
      <c r="E23" s="4"/>
      <c r="F23" s="4"/>
      <c r="G23" s="4"/>
      <c r="H23" s="4"/>
      <c r="I23" s="4"/>
      <c r="J23" s="4"/>
      <c r="K23" s="4"/>
      <c r="L23" s="4"/>
      <c r="M23" s="4"/>
      <c r="N23" s="4"/>
      <c r="O23" s="4"/>
      <c r="P23" s="4"/>
      <c r="Q23" s="4"/>
      <c r="R23" s="4"/>
      <c r="S23" s="4"/>
      <c r="T23" s="4"/>
      <c r="U23" s="4"/>
      <c r="V23" s="4"/>
      <c r="W23" s="4"/>
      <c r="X23" s="4"/>
      <c r="Y23" s="4"/>
      <c r="Z23" s="4"/>
    </row>
    <row r="24">
      <c r="A24" s="49" t="s">
        <v>310</v>
      </c>
      <c r="B24" s="47"/>
      <c r="C24" s="50" t="s">
        <v>311</v>
      </c>
      <c r="D24" s="47"/>
      <c r="E24" s="4"/>
      <c r="F24" s="4"/>
      <c r="G24" s="4"/>
      <c r="H24" s="4"/>
      <c r="I24" s="4"/>
      <c r="J24" s="4"/>
      <c r="K24" s="4"/>
      <c r="L24" s="4"/>
      <c r="M24" s="4"/>
      <c r="N24" s="4"/>
      <c r="O24" s="4"/>
      <c r="P24" s="4"/>
      <c r="Q24" s="4"/>
      <c r="R24" s="4"/>
      <c r="S24" s="4"/>
      <c r="T24" s="4"/>
      <c r="U24" s="4"/>
      <c r="V24" s="4"/>
      <c r="W24" s="4"/>
      <c r="X24" s="4"/>
      <c r="Y24" s="4"/>
      <c r="Z24" s="4"/>
    </row>
    <row r="25">
      <c r="A25" s="49" t="s">
        <v>312</v>
      </c>
      <c r="B25" s="47"/>
      <c r="C25" s="50" t="s">
        <v>313</v>
      </c>
      <c r="D25" s="47"/>
      <c r="E25" s="4"/>
      <c r="F25" s="4"/>
      <c r="G25" s="4"/>
      <c r="H25" s="4"/>
      <c r="I25" s="4"/>
      <c r="J25" s="4"/>
      <c r="K25" s="4"/>
      <c r="L25" s="4"/>
      <c r="M25" s="4"/>
      <c r="N25" s="4"/>
      <c r="O25" s="4"/>
      <c r="P25" s="4"/>
      <c r="Q25" s="4"/>
      <c r="R25" s="4"/>
      <c r="S25" s="4"/>
      <c r="T25" s="4"/>
      <c r="U25" s="4"/>
      <c r="V25" s="4"/>
      <c r="W25" s="4"/>
      <c r="X25" s="4"/>
      <c r="Y25" s="4"/>
      <c r="Z25" s="4"/>
    </row>
    <row r="26">
      <c r="A26" s="49" t="s">
        <v>314</v>
      </c>
      <c r="B26" s="47"/>
      <c r="C26" s="50" t="s">
        <v>315</v>
      </c>
      <c r="D26" s="47"/>
      <c r="E26" s="4"/>
      <c r="F26" s="4"/>
      <c r="G26" s="4"/>
      <c r="H26" s="4"/>
      <c r="I26" s="4"/>
      <c r="J26" s="4"/>
      <c r="K26" s="4"/>
      <c r="L26" s="4"/>
      <c r="M26" s="4"/>
      <c r="N26" s="4"/>
      <c r="O26" s="4"/>
      <c r="P26" s="4"/>
      <c r="Q26" s="4"/>
      <c r="R26" s="4"/>
      <c r="S26" s="4"/>
      <c r="T26" s="4"/>
      <c r="U26" s="4"/>
      <c r="V26" s="4"/>
      <c r="W26" s="4"/>
      <c r="X26" s="4"/>
      <c r="Y26" s="4"/>
      <c r="Z26" s="4"/>
    </row>
    <row r="27">
      <c r="A27" s="49" t="s">
        <v>316</v>
      </c>
      <c r="B27" s="131" t="s">
        <v>317</v>
      </c>
      <c r="C27" s="50" t="s">
        <v>318</v>
      </c>
      <c r="D27" s="47"/>
      <c r="E27" s="4"/>
      <c r="F27" s="4"/>
      <c r="G27" s="4"/>
      <c r="H27" s="4"/>
      <c r="I27" s="4"/>
      <c r="J27" s="4"/>
      <c r="K27" s="4"/>
      <c r="L27" s="4"/>
      <c r="M27" s="4"/>
      <c r="N27" s="4"/>
      <c r="O27" s="4"/>
      <c r="P27" s="4"/>
      <c r="Q27" s="4"/>
      <c r="R27" s="4"/>
      <c r="S27" s="4"/>
      <c r="T27" s="4"/>
      <c r="U27" s="4"/>
      <c r="V27" s="4"/>
      <c r="W27" s="4"/>
      <c r="X27" s="4"/>
      <c r="Y27" s="4"/>
      <c r="Z27" s="4"/>
    </row>
    <row r="28">
      <c r="A28" s="49" t="s">
        <v>319</v>
      </c>
      <c r="B28" s="131" t="s">
        <v>320</v>
      </c>
      <c r="C28" s="50" t="s">
        <v>321</v>
      </c>
      <c r="D28" s="47"/>
      <c r="E28" s="4"/>
      <c r="F28" s="4"/>
      <c r="G28" s="4"/>
      <c r="H28" s="4"/>
      <c r="I28" s="4"/>
      <c r="J28" s="4"/>
      <c r="K28" s="4"/>
      <c r="L28" s="4"/>
      <c r="M28" s="4"/>
      <c r="N28" s="4"/>
      <c r="O28" s="4"/>
      <c r="P28" s="4"/>
      <c r="Q28" s="4"/>
      <c r="R28" s="4"/>
      <c r="S28" s="4"/>
      <c r="T28" s="4"/>
      <c r="U28" s="4"/>
      <c r="V28" s="4"/>
      <c r="W28" s="4"/>
      <c r="X28" s="4"/>
      <c r="Y28" s="4"/>
      <c r="Z28" s="4"/>
    </row>
    <row r="29">
      <c r="A29" s="49" t="s">
        <v>322</v>
      </c>
      <c r="B29" s="47"/>
      <c r="C29" s="50" t="s">
        <v>311</v>
      </c>
      <c r="D29" s="47"/>
      <c r="E29" s="4"/>
      <c r="F29" s="4"/>
      <c r="G29" s="4"/>
      <c r="H29" s="4"/>
      <c r="I29" s="4"/>
      <c r="J29" s="4"/>
      <c r="K29" s="4"/>
      <c r="L29" s="4"/>
      <c r="M29" s="4"/>
      <c r="N29" s="4"/>
      <c r="O29" s="4"/>
      <c r="P29" s="4"/>
      <c r="Q29" s="4"/>
      <c r="R29" s="4"/>
      <c r="S29" s="4"/>
      <c r="T29" s="4"/>
      <c r="U29" s="4"/>
      <c r="V29" s="4"/>
      <c r="W29" s="4"/>
      <c r="X29" s="4"/>
      <c r="Y29" s="4"/>
      <c r="Z29" s="4"/>
    </row>
    <row r="30">
      <c r="A30" s="49" t="s">
        <v>323</v>
      </c>
      <c r="B30" s="131" t="s">
        <v>324</v>
      </c>
      <c r="C30" s="50" t="s">
        <v>325</v>
      </c>
      <c r="D30" s="47"/>
      <c r="E30" s="4"/>
      <c r="F30" s="4"/>
      <c r="G30" s="4"/>
      <c r="H30" s="4"/>
      <c r="I30" s="4"/>
      <c r="J30" s="4"/>
      <c r="K30" s="4"/>
      <c r="L30" s="4"/>
      <c r="M30" s="4"/>
      <c r="N30" s="4"/>
      <c r="O30" s="4"/>
      <c r="P30" s="4"/>
      <c r="Q30" s="4"/>
      <c r="R30" s="4"/>
      <c r="S30" s="4"/>
      <c r="T30" s="4"/>
      <c r="U30" s="4"/>
      <c r="V30" s="4"/>
      <c r="W30" s="4"/>
      <c r="X30" s="4"/>
      <c r="Y30" s="4"/>
      <c r="Z30" s="4"/>
    </row>
    <row r="31">
      <c r="A31" s="132" t="s">
        <v>326</v>
      </c>
      <c r="B31" s="133" t="s">
        <v>327</v>
      </c>
      <c r="C31" s="134" t="s">
        <v>328</v>
      </c>
      <c r="D31" s="134" t="s">
        <v>329</v>
      </c>
      <c r="E31" s="4"/>
      <c r="F31" s="4"/>
      <c r="G31" s="4"/>
      <c r="H31" s="4"/>
      <c r="I31" s="4"/>
      <c r="J31" s="4"/>
      <c r="K31" s="4"/>
      <c r="L31" s="4"/>
      <c r="M31" s="4"/>
      <c r="N31" s="4"/>
      <c r="O31" s="4"/>
      <c r="P31" s="4"/>
      <c r="Q31" s="4"/>
      <c r="R31" s="4"/>
      <c r="S31" s="4"/>
      <c r="T31" s="4"/>
      <c r="U31" s="4"/>
      <c r="V31" s="4"/>
      <c r="W31" s="4"/>
      <c r="X31" s="4"/>
      <c r="Y31" s="4"/>
      <c r="Z31" s="4"/>
    </row>
    <row r="32">
      <c r="A32" s="132" t="s">
        <v>330</v>
      </c>
      <c r="B32" s="133" t="s">
        <v>331</v>
      </c>
      <c r="C32" s="134" t="s">
        <v>332</v>
      </c>
      <c r="D32" s="134" t="s">
        <v>333</v>
      </c>
      <c r="E32" s="4"/>
      <c r="F32" s="4"/>
      <c r="G32" s="4"/>
      <c r="H32" s="4"/>
      <c r="I32" s="4"/>
      <c r="J32" s="4"/>
      <c r="K32" s="4"/>
      <c r="L32" s="4"/>
      <c r="M32" s="4"/>
      <c r="N32" s="4"/>
      <c r="O32" s="4"/>
      <c r="P32" s="4"/>
      <c r="Q32" s="4"/>
      <c r="R32" s="4"/>
      <c r="S32" s="4"/>
      <c r="T32" s="4"/>
      <c r="U32" s="4"/>
      <c r="V32" s="4"/>
      <c r="W32" s="4"/>
      <c r="X32" s="4"/>
      <c r="Y32" s="4"/>
      <c r="Z32" s="4"/>
    </row>
    <row r="33">
      <c r="A33" s="132" t="s">
        <v>334</v>
      </c>
      <c r="B33" s="135" t="s">
        <v>335</v>
      </c>
      <c r="C33" s="50" t="s">
        <v>336</v>
      </c>
      <c r="D33" s="50" t="s">
        <v>337</v>
      </c>
      <c r="E33" s="4"/>
      <c r="F33" s="4"/>
      <c r="G33" s="4"/>
      <c r="H33" s="4"/>
      <c r="I33" s="4"/>
      <c r="J33" s="4"/>
      <c r="K33" s="4"/>
      <c r="L33" s="4"/>
      <c r="M33" s="4"/>
      <c r="N33" s="4"/>
      <c r="O33" s="4"/>
      <c r="P33" s="4"/>
      <c r="Q33" s="4"/>
      <c r="R33" s="4"/>
      <c r="S33" s="4"/>
      <c r="T33" s="4"/>
      <c r="U33" s="4"/>
      <c r="V33" s="4"/>
      <c r="W33" s="4"/>
      <c r="X33" s="4"/>
      <c r="Y33" s="4"/>
      <c r="Z33" s="4"/>
    </row>
    <row r="34">
      <c r="A34" s="132" t="s">
        <v>338</v>
      </c>
      <c r="B34" s="136"/>
      <c r="C34" s="134" t="s">
        <v>339</v>
      </c>
      <c r="D34" s="137"/>
      <c r="E34" s="4"/>
      <c r="F34" s="4"/>
      <c r="G34" s="4"/>
      <c r="H34" s="4"/>
      <c r="I34" s="4"/>
      <c r="J34" s="4"/>
      <c r="K34" s="4"/>
      <c r="L34" s="4"/>
      <c r="M34" s="4"/>
      <c r="N34" s="4"/>
      <c r="O34" s="4"/>
      <c r="P34" s="4"/>
      <c r="Q34" s="4"/>
      <c r="R34" s="4"/>
      <c r="S34" s="4"/>
      <c r="T34" s="4"/>
      <c r="U34" s="4"/>
      <c r="V34" s="4"/>
      <c r="W34" s="4"/>
      <c r="X34" s="4"/>
      <c r="Y34" s="4"/>
      <c r="Z34" s="4"/>
    </row>
    <row r="35">
      <c r="A35" s="132" t="s">
        <v>340</v>
      </c>
      <c r="B35" s="135" t="s">
        <v>335</v>
      </c>
      <c r="C35" s="134" t="s">
        <v>339</v>
      </c>
      <c r="D35" s="137"/>
      <c r="E35" s="4"/>
      <c r="F35" s="4"/>
      <c r="G35" s="4"/>
      <c r="H35" s="4"/>
      <c r="I35" s="4"/>
      <c r="J35" s="4"/>
      <c r="K35" s="4"/>
      <c r="L35" s="4"/>
      <c r="M35" s="4"/>
      <c r="N35" s="4"/>
      <c r="O35" s="4"/>
      <c r="P35" s="4"/>
      <c r="Q35" s="4"/>
      <c r="R35" s="4"/>
      <c r="S35" s="4"/>
      <c r="T35" s="4"/>
      <c r="U35" s="4"/>
      <c r="V35" s="4"/>
      <c r="W35" s="4"/>
      <c r="X35" s="4"/>
      <c r="Y35" s="4"/>
      <c r="Z35" s="4"/>
    </row>
    <row r="36">
      <c r="A36" s="132" t="s">
        <v>341</v>
      </c>
      <c r="B36" s="133" t="s">
        <v>342</v>
      </c>
      <c r="C36" s="134" t="s">
        <v>343</v>
      </c>
      <c r="D36" s="134" t="s">
        <v>344</v>
      </c>
      <c r="E36" s="4"/>
      <c r="F36" s="4"/>
      <c r="G36" s="4"/>
      <c r="H36" s="4"/>
      <c r="I36" s="4"/>
      <c r="J36" s="4"/>
      <c r="K36" s="4"/>
      <c r="L36" s="4"/>
      <c r="M36" s="4"/>
      <c r="N36" s="4"/>
      <c r="O36" s="4"/>
      <c r="P36" s="4"/>
      <c r="Q36" s="4"/>
      <c r="R36" s="4"/>
      <c r="S36" s="4"/>
      <c r="T36" s="4"/>
      <c r="U36" s="4"/>
      <c r="V36" s="4"/>
      <c r="W36" s="4"/>
      <c r="X36" s="4"/>
      <c r="Y36" s="4"/>
      <c r="Z36" s="4"/>
    </row>
    <row r="37">
      <c r="A37" s="132" t="s">
        <v>345</v>
      </c>
      <c r="B37" s="136"/>
      <c r="C37" s="134" t="s">
        <v>306</v>
      </c>
      <c r="D37" s="134" t="s">
        <v>329</v>
      </c>
      <c r="E37" s="4"/>
      <c r="F37" s="4"/>
      <c r="G37" s="4"/>
      <c r="H37" s="4"/>
      <c r="I37" s="4"/>
      <c r="J37" s="4"/>
      <c r="K37" s="4"/>
      <c r="L37" s="4"/>
      <c r="M37" s="4"/>
      <c r="N37" s="4"/>
      <c r="O37" s="4"/>
      <c r="P37" s="4"/>
      <c r="Q37" s="4"/>
      <c r="R37" s="4"/>
      <c r="S37" s="4"/>
      <c r="T37" s="4"/>
      <c r="U37" s="4"/>
      <c r="V37" s="4"/>
      <c r="W37" s="4"/>
      <c r="X37" s="4"/>
      <c r="Y37" s="4"/>
      <c r="Z37" s="4"/>
    </row>
    <row r="38">
      <c r="A38" s="132" t="s">
        <v>346</v>
      </c>
      <c r="B38" s="136"/>
      <c r="C38" s="134" t="s">
        <v>347</v>
      </c>
      <c r="D38" s="137"/>
      <c r="E38" s="4"/>
      <c r="F38" s="4"/>
      <c r="G38" s="4"/>
      <c r="H38" s="4"/>
      <c r="I38" s="4"/>
      <c r="J38" s="4"/>
      <c r="K38" s="4"/>
      <c r="L38" s="4"/>
      <c r="M38" s="4"/>
      <c r="N38" s="4"/>
      <c r="O38" s="4"/>
      <c r="P38" s="4"/>
      <c r="Q38" s="4"/>
      <c r="R38" s="4"/>
      <c r="S38" s="4"/>
      <c r="T38" s="4"/>
      <c r="U38" s="4"/>
      <c r="V38" s="4"/>
      <c r="W38" s="4"/>
      <c r="X38" s="4"/>
      <c r="Y38" s="4"/>
      <c r="Z38" s="4"/>
    </row>
    <row r="39">
      <c r="A39" s="132" t="s">
        <v>348</v>
      </c>
      <c r="B39" s="133" t="s">
        <v>349</v>
      </c>
      <c r="C39" s="134" t="s">
        <v>350</v>
      </c>
      <c r="D39" s="134" t="s">
        <v>344</v>
      </c>
      <c r="E39" s="4"/>
      <c r="F39" s="4"/>
      <c r="G39" s="4"/>
      <c r="H39" s="4"/>
      <c r="I39" s="4"/>
      <c r="J39" s="4"/>
      <c r="K39" s="4"/>
      <c r="L39" s="4"/>
      <c r="M39" s="4"/>
      <c r="N39" s="4"/>
      <c r="O39" s="4"/>
      <c r="P39" s="4"/>
      <c r="Q39" s="4"/>
      <c r="R39" s="4"/>
      <c r="S39" s="4"/>
      <c r="T39" s="4"/>
      <c r="U39" s="4"/>
      <c r="V39" s="4"/>
      <c r="W39" s="4"/>
      <c r="X39" s="4"/>
      <c r="Y39" s="4"/>
      <c r="Z39" s="4"/>
    </row>
    <row r="40">
      <c r="A40" s="132" t="s">
        <v>351</v>
      </c>
      <c r="B40" s="133" t="s">
        <v>352</v>
      </c>
      <c r="C40" s="134" t="s">
        <v>353</v>
      </c>
      <c r="D40" s="134" t="s">
        <v>344</v>
      </c>
      <c r="E40" s="4"/>
      <c r="F40" s="4"/>
      <c r="G40" s="4"/>
      <c r="H40" s="4"/>
      <c r="I40" s="4"/>
      <c r="J40" s="4"/>
      <c r="K40" s="4"/>
      <c r="L40" s="4"/>
      <c r="M40" s="4"/>
      <c r="N40" s="4"/>
      <c r="O40" s="4"/>
      <c r="P40" s="4"/>
      <c r="Q40" s="4"/>
      <c r="R40" s="4"/>
      <c r="S40" s="4"/>
      <c r="T40" s="4"/>
      <c r="U40" s="4"/>
      <c r="V40" s="4"/>
      <c r="W40" s="4"/>
      <c r="X40" s="4"/>
      <c r="Y40" s="4"/>
      <c r="Z40" s="4"/>
    </row>
    <row r="41">
      <c r="A41" s="132" t="s">
        <v>354</v>
      </c>
      <c r="B41" s="133" t="s">
        <v>355</v>
      </c>
      <c r="C41" s="134" t="s">
        <v>356</v>
      </c>
      <c r="D41" s="134" t="s">
        <v>357</v>
      </c>
      <c r="E41" s="4"/>
      <c r="F41" s="4"/>
      <c r="G41" s="4"/>
      <c r="H41" s="4"/>
      <c r="I41" s="4"/>
      <c r="J41" s="4"/>
      <c r="K41" s="4"/>
      <c r="L41" s="4"/>
      <c r="M41" s="4"/>
      <c r="N41" s="4"/>
      <c r="O41" s="4"/>
      <c r="P41" s="4"/>
      <c r="Q41" s="4"/>
      <c r="R41" s="4"/>
      <c r="S41" s="4"/>
      <c r="T41" s="4"/>
      <c r="U41" s="4"/>
      <c r="V41" s="4"/>
      <c r="W41" s="4"/>
      <c r="X41" s="4"/>
      <c r="Y41" s="4"/>
      <c r="Z41" s="4"/>
    </row>
    <row r="42">
      <c r="A42" s="132" t="s">
        <v>358</v>
      </c>
      <c r="B42" s="133" t="s">
        <v>359</v>
      </c>
      <c r="C42" s="134" t="s">
        <v>360</v>
      </c>
      <c r="D42" s="134" t="s">
        <v>361</v>
      </c>
      <c r="E42" s="4"/>
      <c r="F42" s="4"/>
      <c r="G42" s="4"/>
      <c r="H42" s="4"/>
      <c r="I42" s="4"/>
      <c r="J42" s="4"/>
      <c r="K42" s="4"/>
      <c r="L42" s="4"/>
      <c r="M42" s="4"/>
      <c r="N42" s="4"/>
      <c r="O42" s="4"/>
      <c r="P42" s="4"/>
      <c r="Q42" s="4"/>
      <c r="R42" s="4"/>
      <c r="S42" s="4"/>
      <c r="T42" s="4"/>
      <c r="U42" s="4"/>
      <c r="V42" s="4"/>
      <c r="W42" s="4"/>
      <c r="X42" s="4"/>
      <c r="Y42" s="4"/>
      <c r="Z42" s="4"/>
    </row>
    <row r="43">
      <c r="A43" s="132" t="s">
        <v>362</v>
      </c>
      <c r="B43" s="133" t="s">
        <v>363</v>
      </c>
      <c r="C43" s="134" t="s">
        <v>364</v>
      </c>
      <c r="D43" s="137"/>
      <c r="E43" s="4"/>
      <c r="F43" s="4"/>
      <c r="G43" s="4"/>
      <c r="H43" s="4"/>
      <c r="I43" s="4"/>
      <c r="J43" s="4"/>
      <c r="K43" s="4"/>
      <c r="L43" s="4"/>
      <c r="M43" s="4"/>
      <c r="N43" s="4"/>
      <c r="O43" s="4"/>
      <c r="P43" s="4"/>
      <c r="Q43" s="4"/>
      <c r="R43" s="4"/>
      <c r="S43" s="4"/>
      <c r="T43" s="4"/>
      <c r="U43" s="4"/>
      <c r="V43" s="4"/>
      <c r="W43" s="4"/>
      <c r="X43" s="4"/>
      <c r="Y43" s="4"/>
      <c r="Z43" s="4"/>
    </row>
    <row r="44">
      <c r="A44" s="132" t="s">
        <v>365</v>
      </c>
      <c r="B44" s="133" t="s">
        <v>366</v>
      </c>
      <c r="C44" s="134" t="s">
        <v>367</v>
      </c>
      <c r="D44" s="50" t="s">
        <v>368</v>
      </c>
      <c r="E44" s="4"/>
      <c r="F44" s="4"/>
      <c r="G44" s="4"/>
      <c r="H44" s="4"/>
      <c r="I44" s="4"/>
      <c r="J44" s="4"/>
      <c r="K44" s="4"/>
      <c r="L44" s="4"/>
      <c r="M44" s="4"/>
      <c r="N44" s="4"/>
      <c r="O44" s="4"/>
      <c r="P44" s="4"/>
      <c r="Q44" s="4"/>
      <c r="R44" s="4"/>
      <c r="S44" s="4"/>
      <c r="T44" s="4"/>
      <c r="U44" s="4"/>
      <c r="V44" s="4"/>
      <c r="W44" s="4"/>
      <c r="X44" s="4"/>
      <c r="Y44" s="4"/>
      <c r="Z44" s="4"/>
    </row>
    <row r="45">
      <c r="A45" s="132" t="s">
        <v>369</v>
      </c>
      <c r="B45" s="133" t="s">
        <v>370</v>
      </c>
      <c r="C45" s="50" t="s">
        <v>371</v>
      </c>
      <c r="D45" s="50" t="s">
        <v>368</v>
      </c>
      <c r="E45" s="4"/>
      <c r="F45" s="4"/>
      <c r="G45" s="4"/>
      <c r="H45" s="4"/>
      <c r="I45" s="4"/>
      <c r="J45" s="4"/>
      <c r="K45" s="4"/>
      <c r="L45" s="4"/>
      <c r="M45" s="4"/>
      <c r="N45" s="4"/>
      <c r="O45" s="4"/>
      <c r="P45" s="4"/>
      <c r="Q45" s="4"/>
      <c r="R45" s="4"/>
      <c r="S45" s="4"/>
      <c r="T45" s="4"/>
      <c r="U45" s="4"/>
      <c r="V45" s="4"/>
      <c r="W45" s="4"/>
      <c r="X45" s="4"/>
      <c r="Y45" s="4"/>
      <c r="Z45" s="4"/>
    </row>
    <row r="46">
      <c r="A46" s="49" t="s">
        <v>372</v>
      </c>
      <c r="B46" s="47"/>
      <c r="C46" s="50" t="s">
        <v>373</v>
      </c>
      <c r="D46" s="47"/>
      <c r="E46" s="4"/>
      <c r="F46" s="4"/>
      <c r="G46" s="4"/>
      <c r="H46" s="4"/>
      <c r="I46" s="4"/>
      <c r="J46" s="4"/>
      <c r="K46" s="4"/>
      <c r="L46" s="4"/>
      <c r="M46" s="4"/>
      <c r="N46" s="4"/>
      <c r="O46" s="4"/>
      <c r="P46" s="4"/>
      <c r="Q46" s="4"/>
      <c r="R46" s="4"/>
      <c r="S46" s="4"/>
      <c r="T46" s="4"/>
      <c r="U46" s="4"/>
      <c r="V46" s="4"/>
      <c r="W46" s="4"/>
      <c r="X46" s="4"/>
      <c r="Y46" s="4"/>
      <c r="Z46" s="4"/>
    </row>
    <row r="47">
      <c r="A47" s="49" t="s">
        <v>374</v>
      </c>
      <c r="B47" s="47"/>
      <c r="C47" s="50" t="s">
        <v>375</v>
      </c>
      <c r="D47" s="47"/>
      <c r="E47" s="4"/>
      <c r="F47" s="4"/>
      <c r="G47" s="4"/>
      <c r="H47" s="4"/>
      <c r="I47" s="4"/>
      <c r="J47" s="4"/>
      <c r="K47" s="4"/>
      <c r="L47" s="4"/>
      <c r="M47" s="4"/>
      <c r="N47" s="4"/>
      <c r="O47" s="4"/>
      <c r="P47" s="4"/>
      <c r="Q47" s="4"/>
      <c r="R47" s="4"/>
      <c r="S47" s="4"/>
      <c r="T47" s="4"/>
      <c r="U47" s="4"/>
      <c r="V47" s="4"/>
      <c r="W47" s="4"/>
      <c r="X47" s="4"/>
      <c r="Y47" s="4"/>
      <c r="Z47" s="4"/>
    </row>
    <row r="48">
      <c r="A48" s="49" t="s">
        <v>376</v>
      </c>
      <c r="B48" s="47"/>
      <c r="C48" s="47"/>
      <c r="D48" s="47"/>
      <c r="E48" s="4"/>
      <c r="F48" s="4"/>
      <c r="G48" s="4"/>
      <c r="H48" s="4"/>
      <c r="I48" s="4"/>
      <c r="J48" s="4"/>
      <c r="K48" s="4"/>
      <c r="L48" s="4"/>
      <c r="M48" s="4"/>
      <c r="N48" s="4"/>
      <c r="O48" s="4"/>
      <c r="P48" s="4"/>
      <c r="Q48" s="4"/>
      <c r="R48" s="4"/>
      <c r="S48" s="4"/>
      <c r="T48" s="4"/>
      <c r="U48" s="4"/>
      <c r="V48" s="4"/>
      <c r="W48" s="4"/>
      <c r="X48" s="4"/>
      <c r="Y48" s="4"/>
      <c r="Z48" s="4"/>
    </row>
    <row r="49">
      <c r="A49" s="49" t="s">
        <v>377</v>
      </c>
      <c r="B49" s="50" t="s">
        <v>378</v>
      </c>
      <c r="C49" s="50" t="s">
        <v>379</v>
      </c>
      <c r="D49" s="47"/>
      <c r="E49" s="4"/>
      <c r="F49" s="4"/>
      <c r="G49" s="4"/>
      <c r="H49" s="4"/>
      <c r="I49" s="4"/>
      <c r="J49" s="4"/>
      <c r="K49" s="4"/>
      <c r="L49" s="4"/>
      <c r="M49" s="4"/>
      <c r="N49" s="4"/>
      <c r="O49" s="4"/>
      <c r="P49" s="4"/>
      <c r="Q49" s="4"/>
      <c r="R49" s="4"/>
      <c r="S49" s="4"/>
      <c r="T49" s="4"/>
      <c r="U49" s="4"/>
      <c r="V49" s="4"/>
      <c r="W49" s="4"/>
      <c r="X49" s="4"/>
      <c r="Y49" s="4"/>
      <c r="Z49" s="4"/>
    </row>
    <row r="50">
      <c r="A50" s="49" t="s">
        <v>380</v>
      </c>
      <c r="B50" s="131" t="s">
        <v>381</v>
      </c>
      <c r="C50" s="50" t="s">
        <v>382</v>
      </c>
      <c r="D50" s="50" t="s">
        <v>383</v>
      </c>
      <c r="E50" s="4"/>
      <c r="F50" s="4"/>
      <c r="G50" s="4"/>
      <c r="H50" s="4"/>
      <c r="I50" s="4"/>
      <c r="J50" s="4"/>
      <c r="K50" s="4"/>
      <c r="L50" s="4"/>
      <c r="M50" s="4"/>
      <c r="N50" s="4"/>
      <c r="O50" s="4"/>
      <c r="P50" s="4"/>
      <c r="Q50" s="4"/>
      <c r="R50" s="4"/>
      <c r="S50" s="4"/>
      <c r="T50" s="4"/>
      <c r="U50" s="4"/>
      <c r="V50" s="4"/>
      <c r="W50" s="4"/>
      <c r="X50" s="4"/>
      <c r="Y50" s="4"/>
      <c r="Z50" s="4"/>
    </row>
    <row r="51">
      <c r="A51" s="49" t="s">
        <v>384</v>
      </c>
      <c r="B51" s="131" t="s">
        <v>385</v>
      </c>
      <c r="C51" s="50" t="s">
        <v>386</v>
      </c>
      <c r="D51" s="50" t="s">
        <v>387</v>
      </c>
      <c r="E51" s="4"/>
      <c r="F51" s="4"/>
      <c r="G51" s="4"/>
      <c r="H51" s="4"/>
      <c r="I51" s="4"/>
      <c r="J51" s="4"/>
      <c r="K51" s="4"/>
      <c r="L51" s="4"/>
      <c r="M51" s="4"/>
      <c r="N51" s="4"/>
      <c r="O51" s="4"/>
      <c r="P51" s="4"/>
      <c r="Q51" s="4"/>
      <c r="R51" s="4"/>
      <c r="S51" s="4"/>
      <c r="T51" s="4"/>
      <c r="U51" s="4"/>
      <c r="V51" s="4"/>
      <c r="W51" s="4"/>
      <c r="X51" s="4"/>
      <c r="Y51" s="4"/>
      <c r="Z51" s="4"/>
    </row>
    <row r="52">
      <c r="A52" s="49" t="s">
        <v>388</v>
      </c>
      <c r="B52" s="131" t="s">
        <v>389</v>
      </c>
      <c r="C52" s="50" t="s">
        <v>390</v>
      </c>
      <c r="D52" s="50" t="s">
        <v>391</v>
      </c>
      <c r="E52" s="4"/>
      <c r="F52" s="4"/>
      <c r="G52" s="4"/>
      <c r="H52" s="4"/>
      <c r="I52" s="4"/>
      <c r="J52" s="4"/>
      <c r="K52" s="4"/>
      <c r="L52" s="4"/>
      <c r="M52" s="4"/>
      <c r="N52" s="4"/>
      <c r="O52" s="4"/>
      <c r="P52" s="4"/>
      <c r="Q52" s="4"/>
      <c r="R52" s="4"/>
      <c r="S52" s="4"/>
      <c r="T52" s="4"/>
      <c r="U52" s="4"/>
      <c r="V52" s="4"/>
      <c r="W52" s="4"/>
      <c r="X52" s="4"/>
      <c r="Y52" s="4"/>
      <c r="Z52" s="4"/>
    </row>
    <row r="53">
      <c r="A53" s="49" t="s">
        <v>392</v>
      </c>
      <c r="B53" s="131" t="s">
        <v>393</v>
      </c>
      <c r="C53" s="50" t="s">
        <v>394</v>
      </c>
      <c r="D53" s="50" t="s">
        <v>395</v>
      </c>
      <c r="E53" s="4"/>
      <c r="F53" s="4"/>
      <c r="G53" s="4"/>
      <c r="H53" s="4"/>
      <c r="I53" s="4"/>
      <c r="J53" s="4"/>
      <c r="K53" s="4"/>
      <c r="L53" s="4"/>
      <c r="M53" s="4"/>
      <c r="N53" s="4"/>
      <c r="O53" s="4"/>
      <c r="P53" s="4"/>
      <c r="Q53" s="4"/>
      <c r="R53" s="4"/>
      <c r="S53" s="4"/>
      <c r="T53" s="4"/>
      <c r="U53" s="4"/>
      <c r="V53" s="4"/>
      <c r="W53" s="4"/>
      <c r="X53" s="4"/>
      <c r="Y53" s="4"/>
      <c r="Z53" s="4"/>
    </row>
    <row r="54">
      <c r="A54" s="138" t="s">
        <v>303</v>
      </c>
      <c r="B54" s="47"/>
      <c r="C54" s="47"/>
      <c r="D54" s="50" t="s">
        <v>396</v>
      </c>
      <c r="E54" s="4"/>
      <c r="F54" s="4"/>
      <c r="G54" s="4"/>
      <c r="H54" s="4"/>
      <c r="I54" s="4"/>
      <c r="J54" s="4"/>
      <c r="K54" s="4"/>
      <c r="L54" s="4"/>
      <c r="M54" s="4"/>
      <c r="N54" s="4"/>
      <c r="O54" s="4"/>
      <c r="P54" s="4"/>
      <c r="Q54" s="4"/>
      <c r="R54" s="4"/>
      <c r="S54" s="4"/>
      <c r="T54" s="4"/>
      <c r="U54" s="4"/>
      <c r="V54" s="4"/>
      <c r="W54" s="4"/>
      <c r="X54" s="4"/>
      <c r="Y54" s="4"/>
      <c r="Z54" s="4"/>
    </row>
    <row r="55">
      <c r="A55" s="51"/>
      <c r="B55" s="47"/>
      <c r="C55" s="47"/>
      <c r="D55" s="47"/>
      <c r="E55" s="4"/>
      <c r="F55" s="4"/>
      <c r="G55" s="4"/>
      <c r="H55" s="4"/>
      <c r="I55" s="4"/>
      <c r="J55" s="4"/>
      <c r="K55" s="4"/>
      <c r="L55" s="4"/>
      <c r="M55" s="4"/>
      <c r="N55" s="4"/>
      <c r="O55" s="4"/>
      <c r="P55" s="4"/>
      <c r="Q55" s="4"/>
      <c r="R55" s="4"/>
      <c r="S55" s="4"/>
      <c r="T55" s="4"/>
      <c r="U55" s="4"/>
      <c r="V55" s="4"/>
      <c r="W55" s="4"/>
      <c r="X55" s="4"/>
      <c r="Y55" s="4"/>
      <c r="Z55" s="4"/>
    </row>
    <row r="56">
      <c r="A56" s="51"/>
      <c r="B56" s="47"/>
      <c r="C56" s="47"/>
      <c r="D56" s="47"/>
      <c r="E56" s="4"/>
      <c r="F56" s="4"/>
      <c r="G56" s="4"/>
      <c r="H56" s="4"/>
      <c r="I56" s="4"/>
      <c r="J56" s="4"/>
      <c r="K56" s="4"/>
      <c r="L56" s="4"/>
      <c r="M56" s="4"/>
      <c r="N56" s="4"/>
      <c r="O56" s="4"/>
      <c r="P56" s="4"/>
      <c r="Q56" s="4"/>
      <c r="R56" s="4"/>
      <c r="S56" s="4"/>
      <c r="T56" s="4"/>
      <c r="U56" s="4"/>
      <c r="V56" s="4"/>
      <c r="W56" s="4"/>
      <c r="X56" s="4"/>
      <c r="Y56" s="4"/>
      <c r="Z56" s="4"/>
    </row>
    <row r="57">
      <c r="A57" s="51"/>
      <c r="B57" s="47"/>
      <c r="C57" s="47"/>
      <c r="D57" s="47"/>
      <c r="E57" s="4"/>
      <c r="F57" s="4"/>
      <c r="G57" s="4"/>
      <c r="H57" s="4"/>
      <c r="I57" s="4"/>
      <c r="J57" s="4"/>
      <c r="K57" s="4"/>
      <c r="L57" s="4"/>
      <c r="M57" s="4"/>
      <c r="N57" s="4"/>
      <c r="O57" s="4"/>
      <c r="P57" s="4"/>
      <c r="Q57" s="4"/>
      <c r="R57" s="4"/>
      <c r="S57" s="4"/>
      <c r="T57" s="4"/>
      <c r="U57" s="4"/>
      <c r="V57" s="4"/>
      <c r="W57" s="4"/>
      <c r="X57" s="4"/>
      <c r="Y57" s="4"/>
      <c r="Z57" s="4"/>
    </row>
    <row r="58">
      <c r="A58" s="51"/>
      <c r="B58" s="47"/>
      <c r="C58" s="47"/>
      <c r="D58" s="47"/>
      <c r="E58" s="4"/>
      <c r="F58" s="4"/>
      <c r="G58" s="4"/>
      <c r="H58" s="4"/>
      <c r="I58" s="4"/>
      <c r="J58" s="4"/>
      <c r="K58" s="4"/>
      <c r="L58" s="4"/>
      <c r="M58" s="4"/>
      <c r="N58" s="4"/>
      <c r="O58" s="4"/>
      <c r="P58" s="4"/>
      <c r="Q58" s="4"/>
      <c r="R58" s="4"/>
      <c r="S58" s="4"/>
      <c r="T58" s="4"/>
      <c r="U58" s="4"/>
      <c r="V58" s="4"/>
      <c r="W58" s="4"/>
      <c r="X58" s="4"/>
      <c r="Y58" s="4"/>
      <c r="Z58" s="4"/>
    </row>
    <row r="59">
      <c r="A59" s="51"/>
      <c r="B59" s="47"/>
      <c r="C59" s="47"/>
      <c r="D59" s="47"/>
      <c r="E59" s="4"/>
      <c r="F59" s="4"/>
      <c r="G59" s="4"/>
      <c r="H59" s="4"/>
      <c r="I59" s="4"/>
      <c r="J59" s="4"/>
      <c r="K59" s="4"/>
      <c r="L59" s="4"/>
      <c r="M59" s="4"/>
      <c r="N59" s="4"/>
      <c r="O59" s="4"/>
      <c r="P59" s="4"/>
      <c r="Q59" s="4"/>
      <c r="R59" s="4"/>
      <c r="S59" s="4"/>
      <c r="T59" s="4"/>
      <c r="U59" s="4"/>
      <c r="V59" s="4"/>
      <c r="W59" s="4"/>
      <c r="X59" s="4"/>
      <c r="Y59" s="4"/>
      <c r="Z59" s="4"/>
    </row>
    <row r="60">
      <c r="A60" s="51"/>
      <c r="B60" s="47"/>
      <c r="C60" s="47"/>
      <c r="D60" s="47"/>
      <c r="E60" s="4"/>
      <c r="F60" s="4"/>
      <c r="G60" s="4"/>
      <c r="H60" s="4"/>
      <c r="I60" s="4"/>
      <c r="J60" s="4"/>
      <c r="K60" s="4"/>
      <c r="L60" s="4"/>
      <c r="M60" s="4"/>
      <c r="N60" s="4"/>
      <c r="O60" s="4"/>
      <c r="P60" s="4"/>
      <c r="Q60" s="4"/>
      <c r="R60" s="4"/>
      <c r="S60" s="4"/>
      <c r="T60" s="4"/>
      <c r="U60" s="4"/>
      <c r="V60" s="4"/>
      <c r="W60" s="4"/>
      <c r="X60" s="4"/>
      <c r="Y60" s="4"/>
      <c r="Z60" s="4"/>
    </row>
    <row r="61">
      <c r="A61" s="51"/>
      <c r="B61" s="47"/>
      <c r="C61" s="47"/>
      <c r="D61" s="47"/>
      <c r="E61" s="4"/>
      <c r="F61" s="4"/>
      <c r="G61" s="4"/>
      <c r="H61" s="4"/>
      <c r="I61" s="4"/>
      <c r="J61" s="4"/>
      <c r="K61" s="4"/>
      <c r="L61" s="4"/>
      <c r="M61" s="4"/>
      <c r="N61" s="4"/>
      <c r="O61" s="4"/>
      <c r="P61" s="4"/>
      <c r="Q61" s="4"/>
      <c r="R61" s="4"/>
      <c r="S61" s="4"/>
      <c r="T61" s="4"/>
      <c r="U61" s="4"/>
      <c r="V61" s="4"/>
      <c r="W61" s="4"/>
      <c r="X61" s="4"/>
      <c r="Y61" s="4"/>
      <c r="Z61" s="4"/>
    </row>
    <row r="62">
      <c r="A62" s="51"/>
      <c r="B62" s="47"/>
      <c r="C62" s="47"/>
      <c r="D62" s="47"/>
      <c r="E62" s="4"/>
      <c r="F62" s="4"/>
      <c r="G62" s="4"/>
      <c r="H62" s="4"/>
      <c r="I62" s="4"/>
      <c r="J62" s="4"/>
      <c r="K62" s="4"/>
      <c r="L62" s="4"/>
      <c r="M62" s="4"/>
      <c r="N62" s="4"/>
      <c r="O62" s="4"/>
      <c r="P62" s="4"/>
      <c r="Q62" s="4"/>
      <c r="R62" s="4"/>
      <c r="S62" s="4"/>
      <c r="T62" s="4"/>
      <c r="U62" s="4"/>
      <c r="V62" s="4"/>
      <c r="W62" s="4"/>
      <c r="X62" s="4"/>
      <c r="Y62" s="4"/>
      <c r="Z62" s="4"/>
    </row>
    <row r="63">
      <c r="A63" s="51"/>
      <c r="B63" s="47"/>
      <c r="C63" s="47"/>
      <c r="D63" s="47"/>
      <c r="E63" s="4"/>
      <c r="F63" s="4"/>
      <c r="G63" s="4"/>
      <c r="H63" s="4"/>
      <c r="I63" s="4"/>
      <c r="J63" s="4"/>
      <c r="K63" s="4"/>
      <c r="L63" s="4"/>
      <c r="M63" s="4"/>
      <c r="N63" s="4"/>
      <c r="O63" s="4"/>
      <c r="P63" s="4"/>
      <c r="Q63" s="4"/>
      <c r="R63" s="4"/>
      <c r="S63" s="4"/>
      <c r="T63" s="4"/>
      <c r="U63" s="4"/>
      <c r="V63" s="4"/>
      <c r="W63" s="4"/>
      <c r="X63" s="4"/>
      <c r="Y63" s="4"/>
      <c r="Z63" s="4"/>
    </row>
    <row r="64">
      <c r="A64" s="51"/>
      <c r="B64" s="47"/>
      <c r="C64" s="47"/>
      <c r="D64" s="47"/>
      <c r="E64" s="4"/>
      <c r="F64" s="4"/>
      <c r="G64" s="4"/>
      <c r="H64" s="4"/>
      <c r="I64" s="4"/>
      <c r="J64" s="4"/>
      <c r="K64" s="4"/>
      <c r="L64" s="4"/>
      <c r="M64" s="4"/>
      <c r="N64" s="4"/>
      <c r="O64" s="4"/>
      <c r="P64" s="4"/>
      <c r="Q64" s="4"/>
      <c r="R64" s="4"/>
      <c r="S64" s="4"/>
      <c r="T64" s="4"/>
      <c r="U64" s="4"/>
      <c r="V64" s="4"/>
      <c r="W64" s="4"/>
      <c r="X64" s="4"/>
      <c r="Y64" s="4"/>
      <c r="Z64" s="4"/>
    </row>
    <row r="65">
      <c r="A65" s="51"/>
      <c r="B65" s="47"/>
      <c r="C65" s="47"/>
      <c r="D65" s="47"/>
      <c r="E65" s="4"/>
      <c r="F65" s="4"/>
      <c r="G65" s="4"/>
      <c r="H65" s="4"/>
      <c r="I65" s="4"/>
      <c r="J65" s="4"/>
      <c r="K65" s="4"/>
      <c r="L65" s="4"/>
      <c r="M65" s="4"/>
      <c r="N65" s="4"/>
      <c r="O65" s="4"/>
      <c r="P65" s="4"/>
      <c r="Q65" s="4"/>
      <c r="R65" s="4"/>
      <c r="S65" s="4"/>
      <c r="T65" s="4"/>
      <c r="U65" s="4"/>
      <c r="V65" s="4"/>
      <c r="W65" s="4"/>
      <c r="X65" s="4"/>
      <c r="Y65" s="4"/>
      <c r="Z65" s="4"/>
    </row>
    <row r="66">
      <c r="A66" s="51"/>
      <c r="B66" s="47"/>
      <c r="C66" s="47"/>
      <c r="D66" s="47"/>
      <c r="E66" s="4"/>
      <c r="F66" s="4"/>
      <c r="G66" s="4"/>
      <c r="H66" s="4"/>
      <c r="I66" s="4"/>
      <c r="J66" s="4"/>
      <c r="K66" s="4"/>
      <c r="L66" s="4"/>
      <c r="M66" s="4"/>
      <c r="N66" s="4"/>
      <c r="O66" s="4"/>
      <c r="P66" s="4"/>
      <c r="Q66" s="4"/>
      <c r="R66" s="4"/>
      <c r="S66" s="4"/>
      <c r="T66" s="4"/>
      <c r="U66" s="4"/>
      <c r="V66" s="4"/>
      <c r="W66" s="4"/>
      <c r="X66" s="4"/>
      <c r="Y66" s="4"/>
      <c r="Z66" s="4"/>
    </row>
    <row r="67">
      <c r="A67" s="51"/>
      <c r="B67" s="47"/>
      <c r="C67" s="47"/>
      <c r="D67" s="47"/>
      <c r="E67" s="4"/>
      <c r="F67" s="4"/>
      <c r="G67" s="4"/>
      <c r="H67" s="4"/>
      <c r="I67" s="4"/>
      <c r="J67" s="4"/>
      <c r="K67" s="4"/>
      <c r="L67" s="4"/>
      <c r="M67" s="4"/>
      <c r="N67" s="4"/>
      <c r="O67" s="4"/>
      <c r="P67" s="4"/>
      <c r="Q67" s="4"/>
      <c r="R67" s="4"/>
      <c r="S67" s="4"/>
      <c r="T67" s="4"/>
      <c r="U67" s="4"/>
      <c r="V67" s="4"/>
      <c r="W67" s="4"/>
      <c r="X67" s="4"/>
      <c r="Y67" s="4"/>
      <c r="Z67" s="4"/>
    </row>
    <row r="68">
      <c r="A68" s="51"/>
      <c r="B68" s="47"/>
      <c r="C68" s="47"/>
      <c r="D68" s="47"/>
      <c r="E68" s="4"/>
      <c r="F68" s="4"/>
      <c r="G68" s="4"/>
      <c r="H68" s="4"/>
      <c r="I68" s="4"/>
      <c r="J68" s="4"/>
      <c r="K68" s="4"/>
      <c r="L68" s="4"/>
      <c r="M68" s="4"/>
      <c r="N68" s="4"/>
      <c r="O68" s="4"/>
      <c r="P68" s="4"/>
      <c r="Q68" s="4"/>
      <c r="R68" s="4"/>
      <c r="S68" s="4"/>
      <c r="T68" s="4"/>
      <c r="U68" s="4"/>
      <c r="V68" s="4"/>
      <c r="W68" s="4"/>
      <c r="X68" s="4"/>
      <c r="Y68" s="4"/>
      <c r="Z68" s="4"/>
    </row>
    <row r="69">
      <c r="A69" s="51"/>
      <c r="B69" s="47"/>
      <c r="C69" s="47"/>
      <c r="D69" s="47"/>
      <c r="E69" s="4"/>
      <c r="F69" s="4"/>
      <c r="G69" s="4"/>
      <c r="H69" s="4"/>
      <c r="I69" s="4"/>
      <c r="J69" s="4"/>
      <c r="K69" s="4"/>
      <c r="L69" s="4"/>
      <c r="M69" s="4"/>
      <c r="N69" s="4"/>
      <c r="O69" s="4"/>
      <c r="P69" s="4"/>
      <c r="Q69" s="4"/>
      <c r="R69" s="4"/>
      <c r="S69" s="4"/>
      <c r="T69" s="4"/>
      <c r="U69" s="4"/>
      <c r="V69" s="4"/>
      <c r="W69" s="4"/>
      <c r="X69" s="4"/>
      <c r="Y69" s="4"/>
      <c r="Z69" s="4"/>
    </row>
    <row r="70">
      <c r="A70" s="51"/>
      <c r="B70" s="47"/>
      <c r="C70" s="47"/>
      <c r="D70" s="47"/>
      <c r="E70" s="4"/>
      <c r="F70" s="4"/>
      <c r="G70" s="4"/>
      <c r="H70" s="4"/>
      <c r="I70" s="4"/>
      <c r="J70" s="4"/>
      <c r="K70" s="4"/>
      <c r="L70" s="4"/>
      <c r="M70" s="4"/>
      <c r="N70" s="4"/>
      <c r="O70" s="4"/>
      <c r="P70" s="4"/>
      <c r="Q70" s="4"/>
      <c r="R70" s="4"/>
      <c r="S70" s="4"/>
      <c r="T70" s="4"/>
      <c r="U70" s="4"/>
      <c r="V70" s="4"/>
      <c r="W70" s="4"/>
      <c r="X70" s="4"/>
      <c r="Y70" s="4"/>
      <c r="Z70" s="4"/>
    </row>
    <row r="71">
      <c r="A71" s="51"/>
      <c r="B71" s="47"/>
      <c r="C71" s="47"/>
      <c r="D71" s="47"/>
      <c r="E71" s="4"/>
      <c r="F71" s="4"/>
      <c r="G71" s="4"/>
      <c r="H71" s="4"/>
      <c r="I71" s="4"/>
      <c r="J71" s="4"/>
      <c r="K71" s="4"/>
      <c r="L71" s="4"/>
      <c r="M71" s="4"/>
      <c r="N71" s="4"/>
      <c r="O71" s="4"/>
      <c r="P71" s="4"/>
      <c r="Q71" s="4"/>
      <c r="R71" s="4"/>
      <c r="S71" s="4"/>
      <c r="T71" s="4"/>
      <c r="U71" s="4"/>
      <c r="V71" s="4"/>
      <c r="W71" s="4"/>
      <c r="X71" s="4"/>
      <c r="Y71" s="4"/>
      <c r="Z71" s="4"/>
    </row>
    <row r="72">
      <c r="A72" s="51"/>
      <c r="B72" s="47"/>
      <c r="C72" s="47"/>
      <c r="D72" s="47"/>
      <c r="E72" s="4"/>
      <c r="F72" s="4"/>
      <c r="G72" s="4"/>
      <c r="H72" s="4"/>
      <c r="I72" s="4"/>
      <c r="J72" s="4"/>
      <c r="K72" s="4"/>
      <c r="L72" s="4"/>
      <c r="M72" s="4"/>
      <c r="N72" s="4"/>
      <c r="O72" s="4"/>
      <c r="P72" s="4"/>
      <c r="Q72" s="4"/>
      <c r="R72" s="4"/>
      <c r="S72" s="4"/>
      <c r="T72" s="4"/>
      <c r="U72" s="4"/>
      <c r="V72" s="4"/>
      <c r="W72" s="4"/>
      <c r="X72" s="4"/>
      <c r="Y72" s="4"/>
      <c r="Z72" s="4"/>
    </row>
    <row r="73">
      <c r="A73" s="51"/>
      <c r="B73" s="47"/>
      <c r="C73" s="47"/>
      <c r="D73" s="47"/>
      <c r="E73" s="4"/>
      <c r="F73" s="4"/>
      <c r="G73" s="4"/>
      <c r="H73" s="4"/>
      <c r="I73" s="4"/>
      <c r="J73" s="4"/>
      <c r="K73" s="4"/>
      <c r="L73" s="4"/>
      <c r="M73" s="4"/>
      <c r="N73" s="4"/>
      <c r="O73" s="4"/>
      <c r="P73" s="4"/>
      <c r="Q73" s="4"/>
      <c r="R73" s="4"/>
      <c r="S73" s="4"/>
      <c r="T73" s="4"/>
      <c r="U73" s="4"/>
      <c r="V73" s="4"/>
      <c r="W73" s="4"/>
      <c r="X73" s="4"/>
      <c r="Y73" s="4"/>
      <c r="Z73" s="4"/>
    </row>
    <row r="74">
      <c r="A74" s="51"/>
      <c r="B74" s="47"/>
      <c r="C74" s="47"/>
      <c r="D74" s="47"/>
      <c r="E74" s="4"/>
      <c r="F74" s="4"/>
      <c r="G74" s="4"/>
      <c r="H74" s="4"/>
      <c r="I74" s="4"/>
      <c r="J74" s="4"/>
      <c r="K74" s="4"/>
      <c r="L74" s="4"/>
      <c r="M74" s="4"/>
      <c r="N74" s="4"/>
      <c r="O74" s="4"/>
      <c r="P74" s="4"/>
      <c r="Q74" s="4"/>
      <c r="R74" s="4"/>
      <c r="S74" s="4"/>
      <c r="T74" s="4"/>
      <c r="U74" s="4"/>
      <c r="V74" s="4"/>
      <c r="W74" s="4"/>
      <c r="X74" s="4"/>
      <c r="Y74" s="4"/>
      <c r="Z74" s="4"/>
    </row>
    <row r="75">
      <c r="A75" s="51"/>
      <c r="B75" s="47"/>
      <c r="C75" s="47"/>
      <c r="D75" s="47"/>
      <c r="E75" s="4"/>
      <c r="F75" s="4"/>
      <c r="G75" s="4"/>
      <c r="H75" s="4"/>
      <c r="I75" s="4"/>
      <c r="J75" s="4"/>
      <c r="K75" s="4"/>
      <c r="L75" s="4"/>
      <c r="M75" s="4"/>
      <c r="N75" s="4"/>
      <c r="O75" s="4"/>
      <c r="P75" s="4"/>
      <c r="Q75" s="4"/>
      <c r="R75" s="4"/>
      <c r="S75" s="4"/>
      <c r="T75" s="4"/>
      <c r="U75" s="4"/>
      <c r="V75" s="4"/>
      <c r="W75" s="4"/>
      <c r="X75" s="4"/>
      <c r="Y75" s="4"/>
      <c r="Z75" s="4"/>
    </row>
    <row r="76">
      <c r="A76" s="51"/>
      <c r="B76" s="47"/>
      <c r="C76" s="47"/>
      <c r="D76" s="47"/>
      <c r="E76" s="4"/>
      <c r="F76" s="4"/>
      <c r="G76" s="4"/>
      <c r="H76" s="4"/>
      <c r="I76" s="4"/>
      <c r="J76" s="4"/>
      <c r="K76" s="4"/>
      <c r="L76" s="4"/>
      <c r="M76" s="4"/>
      <c r="N76" s="4"/>
      <c r="O76" s="4"/>
      <c r="P76" s="4"/>
      <c r="Q76" s="4"/>
      <c r="R76" s="4"/>
      <c r="S76" s="4"/>
      <c r="T76" s="4"/>
      <c r="U76" s="4"/>
      <c r="V76" s="4"/>
      <c r="W76" s="4"/>
      <c r="X76" s="4"/>
      <c r="Y76" s="4"/>
      <c r="Z76" s="4"/>
    </row>
    <row r="77">
      <c r="A77" s="51"/>
      <c r="B77" s="47"/>
      <c r="C77" s="47"/>
      <c r="D77" s="47"/>
      <c r="E77" s="4"/>
      <c r="F77" s="4"/>
      <c r="G77" s="4"/>
      <c r="H77" s="4"/>
      <c r="I77" s="4"/>
      <c r="J77" s="4"/>
      <c r="K77" s="4"/>
      <c r="L77" s="4"/>
      <c r="M77" s="4"/>
      <c r="N77" s="4"/>
      <c r="O77" s="4"/>
      <c r="P77" s="4"/>
      <c r="Q77" s="4"/>
      <c r="R77" s="4"/>
      <c r="S77" s="4"/>
      <c r="T77" s="4"/>
      <c r="U77" s="4"/>
      <c r="V77" s="4"/>
      <c r="W77" s="4"/>
      <c r="X77" s="4"/>
      <c r="Y77" s="4"/>
      <c r="Z77" s="4"/>
    </row>
    <row r="78">
      <c r="A78" s="51"/>
      <c r="B78" s="47"/>
      <c r="C78" s="47"/>
      <c r="D78" s="47"/>
      <c r="E78" s="4"/>
      <c r="F78" s="4"/>
      <c r="G78" s="4"/>
      <c r="H78" s="4"/>
      <c r="I78" s="4"/>
      <c r="J78" s="4"/>
      <c r="K78" s="4"/>
      <c r="L78" s="4"/>
      <c r="M78" s="4"/>
      <c r="N78" s="4"/>
      <c r="O78" s="4"/>
      <c r="P78" s="4"/>
      <c r="Q78" s="4"/>
      <c r="R78" s="4"/>
      <c r="S78" s="4"/>
      <c r="T78" s="4"/>
      <c r="U78" s="4"/>
      <c r="V78" s="4"/>
      <c r="W78" s="4"/>
      <c r="X78" s="4"/>
      <c r="Y78" s="4"/>
      <c r="Z78" s="4"/>
    </row>
    <row r="79">
      <c r="A79" s="51"/>
      <c r="B79" s="47"/>
      <c r="C79" s="47"/>
      <c r="D79" s="47"/>
      <c r="E79" s="4"/>
      <c r="F79" s="4"/>
      <c r="G79" s="4"/>
      <c r="H79" s="4"/>
      <c r="I79" s="4"/>
      <c r="J79" s="4"/>
      <c r="K79" s="4"/>
      <c r="L79" s="4"/>
      <c r="M79" s="4"/>
      <c r="N79" s="4"/>
      <c r="O79" s="4"/>
      <c r="P79" s="4"/>
      <c r="Q79" s="4"/>
      <c r="R79" s="4"/>
      <c r="S79" s="4"/>
      <c r="T79" s="4"/>
      <c r="U79" s="4"/>
      <c r="V79" s="4"/>
      <c r="W79" s="4"/>
      <c r="X79" s="4"/>
      <c r="Y79" s="4"/>
      <c r="Z79" s="4"/>
    </row>
    <row r="80">
      <c r="A80" s="51"/>
      <c r="B80" s="47"/>
      <c r="C80" s="47"/>
      <c r="D80" s="47"/>
      <c r="E80" s="4"/>
      <c r="F80" s="4"/>
      <c r="G80" s="4"/>
      <c r="H80" s="4"/>
      <c r="I80" s="4"/>
      <c r="J80" s="4"/>
      <c r="K80" s="4"/>
      <c r="L80" s="4"/>
      <c r="M80" s="4"/>
      <c r="N80" s="4"/>
      <c r="O80" s="4"/>
      <c r="P80" s="4"/>
      <c r="Q80" s="4"/>
      <c r="R80" s="4"/>
      <c r="S80" s="4"/>
      <c r="T80" s="4"/>
      <c r="U80" s="4"/>
      <c r="V80" s="4"/>
      <c r="W80" s="4"/>
      <c r="X80" s="4"/>
      <c r="Y80" s="4"/>
      <c r="Z80" s="4"/>
    </row>
    <row r="81">
      <c r="A81" s="51"/>
      <c r="B81" s="47"/>
      <c r="C81" s="47"/>
      <c r="D81" s="47"/>
      <c r="E81" s="4"/>
      <c r="F81" s="4"/>
      <c r="G81" s="4"/>
      <c r="H81" s="4"/>
      <c r="I81" s="4"/>
      <c r="J81" s="4"/>
      <c r="K81" s="4"/>
      <c r="L81" s="4"/>
      <c r="M81" s="4"/>
      <c r="N81" s="4"/>
      <c r="O81" s="4"/>
      <c r="P81" s="4"/>
      <c r="Q81" s="4"/>
      <c r="R81" s="4"/>
      <c r="S81" s="4"/>
      <c r="T81" s="4"/>
      <c r="U81" s="4"/>
      <c r="V81" s="4"/>
      <c r="W81" s="4"/>
      <c r="X81" s="4"/>
      <c r="Y81" s="4"/>
      <c r="Z81" s="4"/>
    </row>
    <row r="82">
      <c r="A82" s="51"/>
      <c r="B82" s="47"/>
      <c r="C82" s="47"/>
      <c r="D82" s="47"/>
      <c r="E82" s="4"/>
      <c r="F82" s="4"/>
      <c r="G82" s="4"/>
      <c r="H82" s="4"/>
      <c r="I82" s="4"/>
      <c r="J82" s="4"/>
      <c r="K82" s="4"/>
      <c r="L82" s="4"/>
      <c r="M82" s="4"/>
      <c r="N82" s="4"/>
      <c r="O82" s="4"/>
      <c r="P82" s="4"/>
      <c r="Q82" s="4"/>
      <c r="R82" s="4"/>
      <c r="S82" s="4"/>
      <c r="T82" s="4"/>
      <c r="U82" s="4"/>
      <c r="V82" s="4"/>
      <c r="W82" s="4"/>
      <c r="X82" s="4"/>
      <c r="Y82" s="4"/>
      <c r="Z82" s="4"/>
    </row>
    <row r="83">
      <c r="A83" s="51"/>
      <c r="B83" s="47"/>
      <c r="C83" s="47"/>
      <c r="D83" s="47"/>
      <c r="E83" s="4"/>
      <c r="F83" s="4"/>
      <c r="G83" s="4"/>
      <c r="H83" s="4"/>
      <c r="I83" s="4"/>
      <c r="J83" s="4"/>
      <c r="K83" s="4"/>
      <c r="L83" s="4"/>
      <c r="M83" s="4"/>
      <c r="N83" s="4"/>
      <c r="O83" s="4"/>
      <c r="P83" s="4"/>
      <c r="Q83" s="4"/>
      <c r="R83" s="4"/>
      <c r="S83" s="4"/>
      <c r="T83" s="4"/>
      <c r="U83" s="4"/>
      <c r="V83" s="4"/>
      <c r="W83" s="4"/>
      <c r="X83" s="4"/>
      <c r="Y83" s="4"/>
      <c r="Z83" s="4"/>
    </row>
    <row r="84">
      <c r="A84" s="51"/>
      <c r="B84" s="47"/>
      <c r="C84" s="47"/>
      <c r="D84" s="47"/>
      <c r="E84" s="4"/>
      <c r="F84" s="4"/>
      <c r="G84" s="4"/>
      <c r="H84" s="4"/>
      <c r="I84" s="4"/>
      <c r="J84" s="4"/>
      <c r="K84" s="4"/>
      <c r="L84" s="4"/>
      <c r="M84" s="4"/>
      <c r="N84" s="4"/>
      <c r="O84" s="4"/>
      <c r="P84" s="4"/>
      <c r="Q84" s="4"/>
      <c r="R84" s="4"/>
      <c r="S84" s="4"/>
      <c r="T84" s="4"/>
      <c r="U84" s="4"/>
      <c r="V84" s="4"/>
      <c r="W84" s="4"/>
      <c r="X84" s="4"/>
      <c r="Y84" s="4"/>
      <c r="Z84" s="4"/>
    </row>
    <row r="85">
      <c r="A85" s="51"/>
      <c r="B85" s="47"/>
      <c r="C85" s="47"/>
      <c r="D85" s="47"/>
      <c r="E85" s="4"/>
      <c r="F85" s="4"/>
      <c r="G85" s="4"/>
      <c r="H85" s="4"/>
      <c r="I85" s="4"/>
      <c r="J85" s="4"/>
      <c r="K85" s="4"/>
      <c r="L85" s="4"/>
      <c r="M85" s="4"/>
      <c r="N85" s="4"/>
      <c r="O85" s="4"/>
      <c r="P85" s="4"/>
      <c r="Q85" s="4"/>
      <c r="R85" s="4"/>
      <c r="S85" s="4"/>
      <c r="T85" s="4"/>
      <c r="U85" s="4"/>
      <c r="V85" s="4"/>
      <c r="W85" s="4"/>
      <c r="X85" s="4"/>
      <c r="Y85" s="4"/>
      <c r="Z85" s="4"/>
    </row>
    <row r="86">
      <c r="A86" s="51"/>
      <c r="B86" s="47"/>
      <c r="C86" s="47"/>
      <c r="D86" s="47"/>
      <c r="E86" s="4"/>
      <c r="F86" s="4"/>
      <c r="G86" s="4"/>
      <c r="H86" s="4"/>
      <c r="I86" s="4"/>
      <c r="J86" s="4"/>
      <c r="K86" s="4"/>
      <c r="L86" s="4"/>
      <c r="M86" s="4"/>
      <c r="N86" s="4"/>
      <c r="O86" s="4"/>
      <c r="P86" s="4"/>
      <c r="Q86" s="4"/>
      <c r="R86" s="4"/>
      <c r="S86" s="4"/>
      <c r="T86" s="4"/>
      <c r="U86" s="4"/>
      <c r="V86" s="4"/>
      <c r="W86" s="4"/>
      <c r="X86" s="4"/>
      <c r="Y86" s="4"/>
      <c r="Z86" s="4"/>
    </row>
    <row r="87">
      <c r="A87" s="51"/>
      <c r="B87" s="47"/>
      <c r="C87" s="47"/>
      <c r="D87" s="47"/>
      <c r="E87" s="4"/>
      <c r="F87" s="4"/>
      <c r="G87" s="4"/>
      <c r="H87" s="4"/>
      <c r="I87" s="4"/>
      <c r="J87" s="4"/>
      <c r="K87" s="4"/>
      <c r="L87" s="4"/>
      <c r="M87" s="4"/>
      <c r="N87" s="4"/>
      <c r="O87" s="4"/>
      <c r="P87" s="4"/>
      <c r="Q87" s="4"/>
      <c r="R87" s="4"/>
      <c r="S87" s="4"/>
      <c r="T87" s="4"/>
      <c r="U87" s="4"/>
      <c r="V87" s="4"/>
      <c r="W87" s="4"/>
      <c r="X87" s="4"/>
      <c r="Y87" s="4"/>
      <c r="Z87" s="4"/>
    </row>
    <row r="88">
      <c r="A88" s="51"/>
      <c r="B88" s="47"/>
      <c r="C88" s="47"/>
      <c r="D88" s="47"/>
      <c r="E88" s="4"/>
      <c r="F88" s="4"/>
      <c r="G88" s="4"/>
      <c r="H88" s="4"/>
      <c r="I88" s="4"/>
      <c r="J88" s="4"/>
      <c r="K88" s="4"/>
      <c r="L88" s="4"/>
      <c r="M88" s="4"/>
      <c r="N88" s="4"/>
      <c r="O88" s="4"/>
      <c r="P88" s="4"/>
      <c r="Q88" s="4"/>
      <c r="R88" s="4"/>
      <c r="S88" s="4"/>
      <c r="T88" s="4"/>
      <c r="U88" s="4"/>
      <c r="V88" s="4"/>
      <c r="W88" s="4"/>
      <c r="X88" s="4"/>
      <c r="Y88" s="4"/>
      <c r="Z88" s="4"/>
    </row>
    <row r="89">
      <c r="A89" s="51"/>
      <c r="B89" s="47"/>
      <c r="C89" s="47"/>
      <c r="D89" s="47"/>
      <c r="E89" s="4"/>
      <c r="F89" s="4"/>
      <c r="G89" s="4"/>
      <c r="H89" s="4"/>
      <c r="I89" s="4"/>
      <c r="J89" s="4"/>
      <c r="K89" s="4"/>
      <c r="L89" s="4"/>
      <c r="M89" s="4"/>
      <c r="N89" s="4"/>
      <c r="O89" s="4"/>
      <c r="P89" s="4"/>
      <c r="Q89" s="4"/>
      <c r="R89" s="4"/>
      <c r="S89" s="4"/>
      <c r="T89" s="4"/>
      <c r="U89" s="4"/>
      <c r="V89" s="4"/>
      <c r="W89" s="4"/>
      <c r="X89" s="4"/>
      <c r="Y89" s="4"/>
      <c r="Z89" s="4"/>
    </row>
    <row r="90">
      <c r="A90" s="51"/>
      <c r="B90" s="47"/>
      <c r="C90" s="47"/>
      <c r="D90" s="47"/>
      <c r="E90" s="4"/>
      <c r="F90" s="4"/>
      <c r="G90" s="4"/>
      <c r="H90" s="4"/>
      <c r="I90" s="4"/>
      <c r="J90" s="4"/>
      <c r="K90" s="4"/>
      <c r="L90" s="4"/>
      <c r="M90" s="4"/>
      <c r="N90" s="4"/>
      <c r="O90" s="4"/>
      <c r="P90" s="4"/>
      <c r="Q90" s="4"/>
      <c r="R90" s="4"/>
      <c r="S90" s="4"/>
      <c r="T90" s="4"/>
      <c r="U90" s="4"/>
      <c r="V90" s="4"/>
      <c r="W90" s="4"/>
      <c r="X90" s="4"/>
      <c r="Y90" s="4"/>
      <c r="Z90" s="4"/>
    </row>
    <row r="91">
      <c r="A91" s="51"/>
      <c r="B91" s="47"/>
      <c r="C91" s="47"/>
      <c r="D91" s="47"/>
      <c r="E91" s="4"/>
      <c r="F91" s="4"/>
      <c r="G91" s="4"/>
      <c r="H91" s="4"/>
      <c r="I91" s="4"/>
      <c r="J91" s="4"/>
      <c r="K91" s="4"/>
      <c r="L91" s="4"/>
      <c r="M91" s="4"/>
      <c r="N91" s="4"/>
      <c r="O91" s="4"/>
      <c r="P91" s="4"/>
      <c r="Q91" s="4"/>
      <c r="R91" s="4"/>
      <c r="S91" s="4"/>
      <c r="T91" s="4"/>
      <c r="U91" s="4"/>
      <c r="V91" s="4"/>
      <c r="W91" s="4"/>
      <c r="X91" s="4"/>
      <c r="Y91" s="4"/>
      <c r="Z91" s="4"/>
    </row>
    <row r="92">
      <c r="A92" s="51"/>
      <c r="B92" s="47"/>
      <c r="C92" s="47"/>
      <c r="D92" s="47"/>
      <c r="E92" s="4"/>
      <c r="F92" s="4"/>
      <c r="G92" s="4"/>
      <c r="H92" s="4"/>
      <c r="I92" s="4"/>
      <c r="J92" s="4"/>
      <c r="K92" s="4"/>
      <c r="L92" s="4"/>
      <c r="M92" s="4"/>
      <c r="N92" s="4"/>
      <c r="O92" s="4"/>
      <c r="P92" s="4"/>
      <c r="Q92" s="4"/>
      <c r="R92" s="4"/>
      <c r="S92" s="4"/>
      <c r="T92" s="4"/>
      <c r="U92" s="4"/>
      <c r="V92" s="4"/>
      <c r="W92" s="4"/>
      <c r="X92" s="4"/>
      <c r="Y92" s="4"/>
      <c r="Z92" s="4"/>
    </row>
    <row r="93">
      <c r="A93" s="51"/>
      <c r="B93" s="47"/>
      <c r="C93" s="47"/>
      <c r="D93" s="47"/>
      <c r="E93" s="4"/>
      <c r="F93" s="4"/>
      <c r="G93" s="4"/>
      <c r="H93" s="4"/>
      <c r="I93" s="4"/>
      <c r="J93" s="4"/>
      <c r="K93" s="4"/>
      <c r="L93" s="4"/>
      <c r="M93" s="4"/>
      <c r="N93" s="4"/>
      <c r="O93" s="4"/>
      <c r="P93" s="4"/>
      <c r="Q93" s="4"/>
      <c r="R93" s="4"/>
      <c r="S93" s="4"/>
      <c r="T93" s="4"/>
      <c r="U93" s="4"/>
      <c r="V93" s="4"/>
      <c r="W93" s="4"/>
      <c r="X93" s="4"/>
      <c r="Y93" s="4"/>
      <c r="Z93" s="4"/>
    </row>
    <row r="94">
      <c r="A94" s="51"/>
      <c r="B94" s="47"/>
      <c r="C94" s="47"/>
      <c r="D94" s="47"/>
      <c r="E94" s="4"/>
      <c r="F94" s="4"/>
      <c r="G94" s="4"/>
      <c r="H94" s="4"/>
      <c r="I94" s="4"/>
      <c r="J94" s="4"/>
      <c r="K94" s="4"/>
      <c r="L94" s="4"/>
      <c r="M94" s="4"/>
      <c r="N94" s="4"/>
      <c r="O94" s="4"/>
      <c r="P94" s="4"/>
      <c r="Q94" s="4"/>
      <c r="R94" s="4"/>
      <c r="S94" s="4"/>
      <c r="T94" s="4"/>
      <c r="U94" s="4"/>
      <c r="V94" s="4"/>
      <c r="W94" s="4"/>
      <c r="X94" s="4"/>
      <c r="Y94" s="4"/>
      <c r="Z94" s="4"/>
    </row>
    <row r="95">
      <c r="A95" s="51"/>
      <c r="B95" s="47"/>
      <c r="C95" s="47"/>
      <c r="D95" s="47"/>
      <c r="E95" s="4"/>
      <c r="F95" s="4"/>
      <c r="G95" s="4"/>
      <c r="H95" s="4"/>
      <c r="I95" s="4"/>
      <c r="J95" s="4"/>
      <c r="K95" s="4"/>
      <c r="L95" s="4"/>
      <c r="M95" s="4"/>
      <c r="N95" s="4"/>
      <c r="O95" s="4"/>
      <c r="P95" s="4"/>
      <c r="Q95" s="4"/>
      <c r="R95" s="4"/>
      <c r="S95" s="4"/>
      <c r="T95" s="4"/>
      <c r="U95" s="4"/>
      <c r="V95" s="4"/>
      <c r="W95" s="4"/>
      <c r="X95" s="4"/>
      <c r="Y95" s="4"/>
      <c r="Z95" s="4"/>
    </row>
    <row r="96">
      <c r="A96" s="51"/>
      <c r="B96" s="47"/>
      <c r="C96" s="47"/>
      <c r="D96" s="47"/>
      <c r="E96" s="4"/>
      <c r="F96" s="4"/>
      <c r="G96" s="4"/>
      <c r="H96" s="4"/>
      <c r="I96" s="4"/>
      <c r="J96" s="4"/>
      <c r="K96" s="4"/>
      <c r="L96" s="4"/>
      <c r="M96" s="4"/>
      <c r="N96" s="4"/>
      <c r="O96" s="4"/>
      <c r="P96" s="4"/>
      <c r="Q96" s="4"/>
      <c r="R96" s="4"/>
      <c r="S96" s="4"/>
      <c r="T96" s="4"/>
      <c r="U96" s="4"/>
      <c r="V96" s="4"/>
      <c r="W96" s="4"/>
      <c r="X96" s="4"/>
      <c r="Y96" s="4"/>
      <c r="Z96" s="4"/>
    </row>
    <row r="97">
      <c r="A97" s="51"/>
      <c r="B97" s="47"/>
      <c r="C97" s="47"/>
      <c r="D97" s="47"/>
      <c r="E97" s="4"/>
      <c r="F97" s="4"/>
      <c r="G97" s="4"/>
      <c r="H97" s="4"/>
      <c r="I97" s="4"/>
      <c r="J97" s="4"/>
      <c r="K97" s="4"/>
      <c r="L97" s="4"/>
      <c r="M97" s="4"/>
      <c r="N97" s="4"/>
      <c r="O97" s="4"/>
      <c r="P97" s="4"/>
      <c r="Q97" s="4"/>
      <c r="R97" s="4"/>
      <c r="S97" s="4"/>
      <c r="T97" s="4"/>
      <c r="U97" s="4"/>
      <c r="V97" s="4"/>
      <c r="W97" s="4"/>
      <c r="X97" s="4"/>
      <c r="Y97" s="4"/>
      <c r="Z97" s="4"/>
    </row>
    <row r="98">
      <c r="A98" s="51"/>
      <c r="B98" s="47"/>
      <c r="C98" s="47"/>
      <c r="D98" s="47"/>
      <c r="E98" s="4"/>
      <c r="F98" s="4"/>
      <c r="G98" s="4"/>
      <c r="H98" s="4"/>
      <c r="I98" s="4"/>
      <c r="J98" s="4"/>
      <c r="K98" s="4"/>
      <c r="L98" s="4"/>
      <c r="M98" s="4"/>
      <c r="N98" s="4"/>
      <c r="O98" s="4"/>
      <c r="P98" s="4"/>
      <c r="Q98" s="4"/>
      <c r="R98" s="4"/>
      <c r="S98" s="4"/>
      <c r="T98" s="4"/>
      <c r="U98" s="4"/>
      <c r="V98" s="4"/>
      <c r="W98" s="4"/>
      <c r="X98" s="4"/>
      <c r="Y98" s="4"/>
      <c r="Z98" s="4"/>
    </row>
    <row r="99">
      <c r="A99" s="51"/>
      <c r="B99" s="47"/>
      <c r="C99" s="47"/>
      <c r="D99" s="47"/>
      <c r="E99" s="4"/>
      <c r="F99" s="4"/>
      <c r="G99" s="4"/>
      <c r="H99" s="4"/>
      <c r="I99" s="4"/>
      <c r="J99" s="4"/>
      <c r="K99" s="4"/>
      <c r="L99" s="4"/>
      <c r="M99" s="4"/>
      <c r="N99" s="4"/>
      <c r="O99" s="4"/>
      <c r="P99" s="4"/>
      <c r="Q99" s="4"/>
      <c r="R99" s="4"/>
      <c r="S99" s="4"/>
      <c r="T99" s="4"/>
      <c r="U99" s="4"/>
      <c r="V99" s="4"/>
      <c r="W99" s="4"/>
      <c r="X99" s="4"/>
      <c r="Y99" s="4"/>
      <c r="Z99" s="4"/>
    </row>
    <row r="100">
      <c r="A100" s="51"/>
      <c r="B100" s="47"/>
      <c r="C100" s="47"/>
      <c r="D100" s="47"/>
      <c r="E100" s="4"/>
      <c r="F100" s="4"/>
      <c r="G100" s="4"/>
      <c r="H100" s="4"/>
      <c r="I100" s="4"/>
      <c r="J100" s="4"/>
      <c r="K100" s="4"/>
      <c r="L100" s="4"/>
      <c r="M100" s="4"/>
      <c r="N100" s="4"/>
      <c r="O100" s="4"/>
      <c r="P100" s="4"/>
      <c r="Q100" s="4"/>
      <c r="R100" s="4"/>
      <c r="S100" s="4"/>
      <c r="T100" s="4"/>
      <c r="U100" s="4"/>
      <c r="V100" s="4"/>
      <c r="W100" s="4"/>
      <c r="X100" s="4"/>
      <c r="Y100" s="4"/>
      <c r="Z100" s="4"/>
    </row>
    <row r="101">
      <c r="A101" s="51"/>
      <c r="B101" s="47"/>
      <c r="C101" s="47"/>
      <c r="D101" s="47"/>
      <c r="E101" s="4"/>
      <c r="F101" s="4"/>
      <c r="G101" s="4"/>
      <c r="H101" s="4"/>
      <c r="I101" s="4"/>
      <c r="J101" s="4"/>
      <c r="K101" s="4"/>
      <c r="L101" s="4"/>
      <c r="M101" s="4"/>
      <c r="N101" s="4"/>
      <c r="O101" s="4"/>
      <c r="P101" s="4"/>
      <c r="Q101" s="4"/>
      <c r="R101" s="4"/>
      <c r="S101" s="4"/>
      <c r="T101" s="4"/>
      <c r="U101" s="4"/>
      <c r="V101" s="4"/>
      <c r="W101" s="4"/>
      <c r="X101" s="4"/>
      <c r="Y101" s="4"/>
      <c r="Z101" s="4"/>
    </row>
    <row r="102">
      <c r="A102" s="51"/>
      <c r="B102" s="47"/>
      <c r="C102" s="47"/>
      <c r="D102" s="47"/>
      <c r="E102" s="4"/>
      <c r="F102" s="4"/>
      <c r="G102" s="4"/>
      <c r="H102" s="4"/>
      <c r="I102" s="4"/>
      <c r="J102" s="4"/>
      <c r="K102" s="4"/>
      <c r="L102" s="4"/>
      <c r="M102" s="4"/>
      <c r="N102" s="4"/>
      <c r="O102" s="4"/>
      <c r="P102" s="4"/>
      <c r="Q102" s="4"/>
      <c r="R102" s="4"/>
      <c r="S102" s="4"/>
      <c r="T102" s="4"/>
      <c r="U102" s="4"/>
      <c r="V102" s="4"/>
      <c r="W102" s="4"/>
      <c r="X102" s="4"/>
      <c r="Y102" s="4"/>
      <c r="Z102" s="4"/>
    </row>
    <row r="103">
      <c r="A103" s="51"/>
      <c r="B103" s="47"/>
      <c r="C103" s="47"/>
      <c r="D103" s="47"/>
      <c r="E103" s="4"/>
      <c r="F103" s="4"/>
      <c r="G103" s="4"/>
      <c r="H103" s="4"/>
      <c r="I103" s="4"/>
      <c r="J103" s="4"/>
      <c r="K103" s="4"/>
      <c r="L103" s="4"/>
      <c r="M103" s="4"/>
      <c r="N103" s="4"/>
      <c r="O103" s="4"/>
      <c r="P103" s="4"/>
      <c r="Q103" s="4"/>
      <c r="R103" s="4"/>
      <c r="S103" s="4"/>
      <c r="T103" s="4"/>
      <c r="U103" s="4"/>
      <c r="V103" s="4"/>
      <c r="W103" s="4"/>
      <c r="X103" s="4"/>
      <c r="Y103" s="4"/>
      <c r="Z103" s="4"/>
    </row>
    <row r="104">
      <c r="A104" s="51"/>
      <c r="B104" s="47"/>
      <c r="C104" s="47"/>
      <c r="D104" s="47"/>
      <c r="E104" s="4"/>
      <c r="F104" s="4"/>
      <c r="G104" s="4"/>
      <c r="H104" s="4"/>
      <c r="I104" s="4"/>
      <c r="J104" s="4"/>
      <c r="K104" s="4"/>
      <c r="L104" s="4"/>
      <c r="M104" s="4"/>
      <c r="N104" s="4"/>
      <c r="O104" s="4"/>
      <c r="P104" s="4"/>
      <c r="Q104" s="4"/>
      <c r="R104" s="4"/>
      <c r="S104" s="4"/>
      <c r="T104" s="4"/>
      <c r="U104" s="4"/>
      <c r="V104" s="4"/>
      <c r="W104" s="4"/>
      <c r="X104" s="4"/>
      <c r="Y104" s="4"/>
      <c r="Z104" s="4"/>
    </row>
    <row r="105">
      <c r="A105" s="51"/>
      <c r="B105" s="47"/>
      <c r="C105" s="47"/>
      <c r="D105" s="47"/>
      <c r="E105" s="4"/>
      <c r="F105" s="4"/>
      <c r="G105" s="4"/>
      <c r="H105" s="4"/>
      <c r="I105" s="4"/>
      <c r="J105" s="4"/>
      <c r="K105" s="4"/>
      <c r="L105" s="4"/>
      <c r="M105" s="4"/>
      <c r="N105" s="4"/>
      <c r="O105" s="4"/>
      <c r="P105" s="4"/>
      <c r="Q105" s="4"/>
      <c r="R105" s="4"/>
      <c r="S105" s="4"/>
      <c r="T105" s="4"/>
      <c r="U105" s="4"/>
      <c r="V105" s="4"/>
      <c r="W105" s="4"/>
      <c r="X105" s="4"/>
      <c r="Y105" s="4"/>
      <c r="Z105" s="4"/>
    </row>
    <row r="106">
      <c r="A106" s="51"/>
      <c r="B106" s="47"/>
      <c r="C106" s="47"/>
      <c r="D106" s="47"/>
      <c r="E106" s="4"/>
      <c r="F106" s="4"/>
      <c r="G106" s="4"/>
      <c r="H106" s="4"/>
      <c r="I106" s="4"/>
      <c r="J106" s="4"/>
      <c r="K106" s="4"/>
      <c r="L106" s="4"/>
      <c r="M106" s="4"/>
      <c r="N106" s="4"/>
      <c r="O106" s="4"/>
      <c r="P106" s="4"/>
      <c r="Q106" s="4"/>
      <c r="R106" s="4"/>
      <c r="S106" s="4"/>
      <c r="T106" s="4"/>
      <c r="U106" s="4"/>
      <c r="V106" s="4"/>
      <c r="W106" s="4"/>
      <c r="X106" s="4"/>
      <c r="Y106" s="4"/>
      <c r="Z106" s="4"/>
    </row>
    <row r="107">
      <c r="A107" s="51"/>
      <c r="B107" s="47"/>
      <c r="C107" s="47"/>
      <c r="D107" s="47"/>
      <c r="E107" s="4"/>
      <c r="F107" s="4"/>
      <c r="G107" s="4"/>
      <c r="H107" s="4"/>
      <c r="I107" s="4"/>
      <c r="J107" s="4"/>
      <c r="K107" s="4"/>
      <c r="L107" s="4"/>
      <c r="M107" s="4"/>
      <c r="N107" s="4"/>
      <c r="O107" s="4"/>
      <c r="P107" s="4"/>
      <c r="Q107" s="4"/>
      <c r="R107" s="4"/>
      <c r="S107" s="4"/>
      <c r="T107" s="4"/>
      <c r="U107" s="4"/>
      <c r="V107" s="4"/>
      <c r="W107" s="4"/>
      <c r="X107" s="4"/>
      <c r="Y107" s="4"/>
      <c r="Z107" s="4"/>
    </row>
    <row r="108">
      <c r="A108" s="51"/>
      <c r="B108" s="47"/>
      <c r="C108" s="47"/>
      <c r="D108" s="47"/>
      <c r="E108" s="4"/>
      <c r="F108" s="4"/>
      <c r="G108" s="4"/>
      <c r="H108" s="4"/>
      <c r="I108" s="4"/>
      <c r="J108" s="4"/>
      <c r="K108" s="4"/>
      <c r="L108" s="4"/>
      <c r="M108" s="4"/>
      <c r="N108" s="4"/>
      <c r="O108" s="4"/>
      <c r="P108" s="4"/>
      <c r="Q108" s="4"/>
      <c r="R108" s="4"/>
      <c r="S108" s="4"/>
      <c r="T108" s="4"/>
      <c r="U108" s="4"/>
      <c r="V108" s="4"/>
      <c r="W108" s="4"/>
      <c r="X108" s="4"/>
      <c r="Y108" s="4"/>
      <c r="Z108" s="4"/>
    </row>
    <row r="109">
      <c r="A109" s="51"/>
      <c r="B109" s="47"/>
      <c r="C109" s="47"/>
      <c r="D109" s="47"/>
      <c r="E109" s="4"/>
      <c r="F109" s="4"/>
      <c r="G109" s="4"/>
      <c r="H109" s="4"/>
      <c r="I109" s="4"/>
      <c r="J109" s="4"/>
      <c r="K109" s="4"/>
      <c r="L109" s="4"/>
      <c r="M109" s="4"/>
      <c r="N109" s="4"/>
      <c r="O109" s="4"/>
      <c r="P109" s="4"/>
      <c r="Q109" s="4"/>
      <c r="R109" s="4"/>
      <c r="S109" s="4"/>
      <c r="T109" s="4"/>
      <c r="U109" s="4"/>
      <c r="V109" s="4"/>
      <c r="W109" s="4"/>
      <c r="X109" s="4"/>
      <c r="Y109" s="4"/>
      <c r="Z109" s="4"/>
    </row>
    <row r="110">
      <c r="A110" s="51"/>
      <c r="B110" s="47"/>
      <c r="C110" s="47"/>
      <c r="D110" s="47"/>
      <c r="E110" s="4"/>
      <c r="F110" s="4"/>
      <c r="G110" s="4"/>
      <c r="H110" s="4"/>
      <c r="I110" s="4"/>
      <c r="J110" s="4"/>
      <c r="K110" s="4"/>
      <c r="L110" s="4"/>
      <c r="M110" s="4"/>
      <c r="N110" s="4"/>
      <c r="O110" s="4"/>
      <c r="P110" s="4"/>
      <c r="Q110" s="4"/>
      <c r="R110" s="4"/>
      <c r="S110" s="4"/>
      <c r="T110" s="4"/>
      <c r="U110" s="4"/>
      <c r="V110" s="4"/>
      <c r="W110" s="4"/>
      <c r="X110" s="4"/>
      <c r="Y110" s="4"/>
      <c r="Z110" s="4"/>
    </row>
    <row r="111">
      <c r="A111" s="51"/>
      <c r="B111" s="47"/>
      <c r="C111" s="47"/>
      <c r="D111" s="47"/>
      <c r="E111" s="4"/>
      <c r="F111" s="4"/>
      <c r="G111" s="4"/>
      <c r="H111" s="4"/>
      <c r="I111" s="4"/>
      <c r="J111" s="4"/>
      <c r="K111" s="4"/>
      <c r="L111" s="4"/>
      <c r="M111" s="4"/>
      <c r="N111" s="4"/>
      <c r="O111" s="4"/>
      <c r="P111" s="4"/>
      <c r="Q111" s="4"/>
      <c r="R111" s="4"/>
      <c r="S111" s="4"/>
      <c r="T111" s="4"/>
      <c r="U111" s="4"/>
      <c r="V111" s="4"/>
      <c r="W111" s="4"/>
      <c r="X111" s="4"/>
      <c r="Y111" s="4"/>
      <c r="Z111" s="4"/>
    </row>
    <row r="112">
      <c r="A112" s="51"/>
      <c r="B112" s="47"/>
      <c r="C112" s="47"/>
      <c r="D112" s="47"/>
      <c r="E112" s="4"/>
      <c r="F112" s="4"/>
      <c r="G112" s="4"/>
      <c r="H112" s="4"/>
      <c r="I112" s="4"/>
      <c r="J112" s="4"/>
      <c r="K112" s="4"/>
      <c r="L112" s="4"/>
      <c r="M112" s="4"/>
      <c r="N112" s="4"/>
      <c r="O112" s="4"/>
      <c r="P112" s="4"/>
      <c r="Q112" s="4"/>
      <c r="R112" s="4"/>
      <c r="S112" s="4"/>
      <c r="T112" s="4"/>
      <c r="U112" s="4"/>
      <c r="V112" s="4"/>
      <c r="W112" s="4"/>
      <c r="X112" s="4"/>
      <c r="Y112" s="4"/>
      <c r="Z112" s="4"/>
    </row>
    <row r="113">
      <c r="A113" s="51"/>
      <c r="B113" s="47"/>
      <c r="C113" s="47"/>
      <c r="D113" s="47"/>
      <c r="E113" s="4"/>
      <c r="F113" s="4"/>
      <c r="G113" s="4"/>
      <c r="H113" s="4"/>
      <c r="I113" s="4"/>
      <c r="J113" s="4"/>
      <c r="K113" s="4"/>
      <c r="L113" s="4"/>
      <c r="M113" s="4"/>
      <c r="N113" s="4"/>
      <c r="O113" s="4"/>
      <c r="P113" s="4"/>
      <c r="Q113" s="4"/>
      <c r="R113" s="4"/>
      <c r="S113" s="4"/>
      <c r="T113" s="4"/>
      <c r="U113" s="4"/>
      <c r="V113" s="4"/>
      <c r="W113" s="4"/>
      <c r="X113" s="4"/>
      <c r="Y113" s="4"/>
      <c r="Z113" s="4"/>
    </row>
    <row r="114">
      <c r="A114" s="51"/>
      <c r="B114" s="47"/>
      <c r="C114" s="47"/>
      <c r="D114" s="47"/>
      <c r="E114" s="4"/>
      <c r="F114" s="4"/>
      <c r="G114" s="4"/>
      <c r="H114" s="4"/>
      <c r="I114" s="4"/>
      <c r="J114" s="4"/>
      <c r="K114" s="4"/>
      <c r="L114" s="4"/>
      <c r="M114" s="4"/>
      <c r="N114" s="4"/>
      <c r="O114" s="4"/>
      <c r="P114" s="4"/>
      <c r="Q114" s="4"/>
      <c r="R114" s="4"/>
      <c r="S114" s="4"/>
      <c r="T114" s="4"/>
      <c r="U114" s="4"/>
      <c r="V114" s="4"/>
      <c r="W114" s="4"/>
      <c r="X114" s="4"/>
      <c r="Y114" s="4"/>
      <c r="Z114" s="4"/>
    </row>
    <row r="115">
      <c r="A115" s="51"/>
      <c r="B115" s="47"/>
      <c r="C115" s="47"/>
      <c r="D115" s="47"/>
      <c r="E115" s="4"/>
      <c r="F115" s="4"/>
      <c r="G115" s="4"/>
      <c r="H115" s="4"/>
      <c r="I115" s="4"/>
      <c r="J115" s="4"/>
      <c r="K115" s="4"/>
      <c r="L115" s="4"/>
      <c r="M115" s="4"/>
      <c r="N115" s="4"/>
      <c r="O115" s="4"/>
      <c r="P115" s="4"/>
      <c r="Q115" s="4"/>
      <c r="R115" s="4"/>
      <c r="S115" s="4"/>
      <c r="T115" s="4"/>
      <c r="U115" s="4"/>
      <c r="V115" s="4"/>
      <c r="W115" s="4"/>
      <c r="X115" s="4"/>
      <c r="Y115" s="4"/>
      <c r="Z115" s="4"/>
    </row>
    <row r="116">
      <c r="A116" s="51"/>
      <c r="B116" s="47"/>
      <c r="C116" s="47"/>
      <c r="D116" s="47"/>
      <c r="E116" s="4"/>
      <c r="F116" s="4"/>
      <c r="G116" s="4"/>
      <c r="H116" s="4"/>
      <c r="I116" s="4"/>
      <c r="J116" s="4"/>
      <c r="K116" s="4"/>
      <c r="L116" s="4"/>
      <c r="M116" s="4"/>
      <c r="N116" s="4"/>
      <c r="O116" s="4"/>
      <c r="P116" s="4"/>
      <c r="Q116" s="4"/>
      <c r="R116" s="4"/>
      <c r="S116" s="4"/>
      <c r="T116" s="4"/>
      <c r="U116" s="4"/>
      <c r="V116" s="4"/>
      <c r="W116" s="4"/>
      <c r="X116" s="4"/>
      <c r="Y116" s="4"/>
      <c r="Z116" s="4"/>
    </row>
    <row r="117">
      <c r="A117" s="51"/>
      <c r="B117" s="47"/>
      <c r="C117" s="47"/>
      <c r="D117" s="47"/>
      <c r="E117" s="4"/>
      <c r="F117" s="4"/>
      <c r="G117" s="4"/>
      <c r="H117" s="4"/>
      <c r="I117" s="4"/>
      <c r="J117" s="4"/>
      <c r="K117" s="4"/>
      <c r="L117" s="4"/>
      <c r="M117" s="4"/>
      <c r="N117" s="4"/>
      <c r="O117" s="4"/>
      <c r="P117" s="4"/>
      <c r="Q117" s="4"/>
      <c r="R117" s="4"/>
      <c r="S117" s="4"/>
      <c r="T117" s="4"/>
      <c r="U117" s="4"/>
      <c r="V117" s="4"/>
      <c r="W117" s="4"/>
      <c r="X117" s="4"/>
      <c r="Y117" s="4"/>
      <c r="Z117" s="4"/>
    </row>
    <row r="118">
      <c r="A118" s="51"/>
      <c r="B118" s="47"/>
      <c r="C118" s="47"/>
      <c r="D118" s="47"/>
      <c r="E118" s="4"/>
      <c r="F118" s="4"/>
      <c r="G118" s="4"/>
      <c r="H118" s="4"/>
      <c r="I118" s="4"/>
      <c r="J118" s="4"/>
      <c r="K118" s="4"/>
      <c r="L118" s="4"/>
      <c r="M118" s="4"/>
      <c r="N118" s="4"/>
      <c r="O118" s="4"/>
      <c r="P118" s="4"/>
      <c r="Q118" s="4"/>
      <c r="R118" s="4"/>
      <c r="S118" s="4"/>
      <c r="T118" s="4"/>
      <c r="U118" s="4"/>
      <c r="V118" s="4"/>
      <c r="W118" s="4"/>
      <c r="X118" s="4"/>
      <c r="Y118" s="4"/>
      <c r="Z118" s="4"/>
    </row>
    <row r="119">
      <c r="A119" s="51"/>
      <c r="B119" s="47"/>
      <c r="C119" s="47"/>
      <c r="D119" s="47"/>
      <c r="E119" s="4"/>
      <c r="F119" s="4"/>
      <c r="G119" s="4"/>
      <c r="H119" s="4"/>
      <c r="I119" s="4"/>
      <c r="J119" s="4"/>
      <c r="K119" s="4"/>
      <c r="L119" s="4"/>
      <c r="M119" s="4"/>
      <c r="N119" s="4"/>
      <c r="O119" s="4"/>
      <c r="P119" s="4"/>
      <c r="Q119" s="4"/>
      <c r="R119" s="4"/>
      <c r="S119" s="4"/>
      <c r="T119" s="4"/>
      <c r="U119" s="4"/>
      <c r="V119" s="4"/>
      <c r="W119" s="4"/>
      <c r="X119" s="4"/>
      <c r="Y119" s="4"/>
      <c r="Z119" s="4"/>
    </row>
    <row r="120">
      <c r="A120" s="51"/>
      <c r="B120" s="47"/>
      <c r="C120" s="47"/>
      <c r="D120" s="47"/>
      <c r="E120" s="4"/>
      <c r="F120" s="4"/>
      <c r="G120" s="4"/>
      <c r="H120" s="4"/>
      <c r="I120" s="4"/>
      <c r="J120" s="4"/>
      <c r="K120" s="4"/>
      <c r="L120" s="4"/>
      <c r="M120" s="4"/>
      <c r="N120" s="4"/>
      <c r="O120" s="4"/>
      <c r="P120" s="4"/>
      <c r="Q120" s="4"/>
      <c r="R120" s="4"/>
      <c r="S120" s="4"/>
      <c r="T120" s="4"/>
      <c r="U120" s="4"/>
      <c r="V120" s="4"/>
      <c r="W120" s="4"/>
      <c r="X120" s="4"/>
      <c r="Y120" s="4"/>
      <c r="Z120" s="4"/>
    </row>
    <row r="121">
      <c r="A121" s="51"/>
      <c r="B121" s="47"/>
      <c r="C121" s="47"/>
      <c r="D121" s="47"/>
      <c r="E121" s="4"/>
      <c r="F121" s="4"/>
      <c r="G121" s="4"/>
      <c r="H121" s="4"/>
      <c r="I121" s="4"/>
      <c r="J121" s="4"/>
      <c r="K121" s="4"/>
      <c r="L121" s="4"/>
      <c r="M121" s="4"/>
      <c r="N121" s="4"/>
      <c r="O121" s="4"/>
      <c r="P121" s="4"/>
      <c r="Q121" s="4"/>
      <c r="R121" s="4"/>
      <c r="S121" s="4"/>
      <c r="T121" s="4"/>
      <c r="U121" s="4"/>
      <c r="V121" s="4"/>
      <c r="W121" s="4"/>
      <c r="X121" s="4"/>
      <c r="Y121" s="4"/>
      <c r="Z121" s="4"/>
    </row>
    <row r="122">
      <c r="A122" s="51"/>
      <c r="B122" s="47"/>
      <c r="C122" s="47"/>
      <c r="D122" s="47"/>
      <c r="E122" s="4"/>
      <c r="F122" s="4"/>
      <c r="G122" s="4"/>
      <c r="H122" s="4"/>
      <c r="I122" s="4"/>
      <c r="J122" s="4"/>
      <c r="K122" s="4"/>
      <c r="L122" s="4"/>
      <c r="M122" s="4"/>
      <c r="N122" s="4"/>
      <c r="O122" s="4"/>
      <c r="P122" s="4"/>
      <c r="Q122" s="4"/>
      <c r="R122" s="4"/>
      <c r="S122" s="4"/>
      <c r="T122" s="4"/>
      <c r="U122" s="4"/>
      <c r="V122" s="4"/>
      <c r="W122" s="4"/>
      <c r="X122" s="4"/>
      <c r="Y122" s="4"/>
      <c r="Z122" s="4"/>
    </row>
    <row r="123">
      <c r="A123" s="51"/>
      <c r="B123" s="47"/>
      <c r="C123" s="47"/>
      <c r="D123" s="47"/>
      <c r="E123" s="4"/>
      <c r="F123" s="4"/>
      <c r="G123" s="4"/>
      <c r="H123" s="4"/>
      <c r="I123" s="4"/>
      <c r="J123" s="4"/>
      <c r="K123" s="4"/>
      <c r="L123" s="4"/>
      <c r="M123" s="4"/>
      <c r="N123" s="4"/>
      <c r="O123" s="4"/>
      <c r="P123" s="4"/>
      <c r="Q123" s="4"/>
      <c r="R123" s="4"/>
      <c r="S123" s="4"/>
      <c r="T123" s="4"/>
      <c r="U123" s="4"/>
      <c r="V123" s="4"/>
      <c r="W123" s="4"/>
      <c r="X123" s="4"/>
      <c r="Y123" s="4"/>
      <c r="Z123" s="4"/>
    </row>
    <row r="124">
      <c r="A124" s="51"/>
      <c r="B124" s="47"/>
      <c r="C124" s="47"/>
      <c r="D124" s="47"/>
      <c r="E124" s="4"/>
      <c r="F124" s="4"/>
      <c r="G124" s="4"/>
      <c r="H124" s="4"/>
      <c r="I124" s="4"/>
      <c r="J124" s="4"/>
      <c r="K124" s="4"/>
      <c r="L124" s="4"/>
      <c r="M124" s="4"/>
      <c r="N124" s="4"/>
      <c r="O124" s="4"/>
      <c r="P124" s="4"/>
      <c r="Q124" s="4"/>
      <c r="R124" s="4"/>
      <c r="S124" s="4"/>
      <c r="T124" s="4"/>
      <c r="U124" s="4"/>
      <c r="V124" s="4"/>
      <c r="W124" s="4"/>
      <c r="X124" s="4"/>
      <c r="Y124" s="4"/>
      <c r="Z124" s="4"/>
    </row>
    <row r="125">
      <c r="A125" s="51"/>
      <c r="B125" s="47"/>
      <c r="C125" s="47"/>
      <c r="D125" s="47"/>
      <c r="E125" s="4"/>
      <c r="F125" s="4"/>
      <c r="G125" s="4"/>
      <c r="H125" s="4"/>
      <c r="I125" s="4"/>
      <c r="J125" s="4"/>
      <c r="K125" s="4"/>
      <c r="L125" s="4"/>
      <c r="M125" s="4"/>
      <c r="N125" s="4"/>
      <c r="O125" s="4"/>
      <c r="P125" s="4"/>
      <c r="Q125" s="4"/>
      <c r="R125" s="4"/>
      <c r="S125" s="4"/>
      <c r="T125" s="4"/>
      <c r="U125" s="4"/>
      <c r="V125" s="4"/>
      <c r="W125" s="4"/>
      <c r="X125" s="4"/>
      <c r="Y125" s="4"/>
      <c r="Z125" s="4"/>
    </row>
    <row r="126">
      <c r="A126" s="51"/>
      <c r="B126" s="47"/>
      <c r="C126" s="47"/>
      <c r="D126" s="47"/>
      <c r="E126" s="4"/>
      <c r="F126" s="4"/>
      <c r="G126" s="4"/>
      <c r="H126" s="4"/>
      <c r="I126" s="4"/>
      <c r="J126" s="4"/>
      <c r="K126" s="4"/>
      <c r="L126" s="4"/>
      <c r="M126" s="4"/>
      <c r="N126" s="4"/>
      <c r="O126" s="4"/>
      <c r="P126" s="4"/>
      <c r="Q126" s="4"/>
      <c r="R126" s="4"/>
      <c r="S126" s="4"/>
      <c r="T126" s="4"/>
      <c r="U126" s="4"/>
      <c r="V126" s="4"/>
      <c r="W126" s="4"/>
      <c r="X126" s="4"/>
      <c r="Y126" s="4"/>
      <c r="Z126" s="4"/>
    </row>
    <row r="127">
      <c r="A127" s="51"/>
      <c r="B127" s="47"/>
      <c r="C127" s="47"/>
      <c r="D127" s="47"/>
      <c r="E127" s="4"/>
      <c r="F127" s="4"/>
      <c r="G127" s="4"/>
      <c r="H127" s="4"/>
      <c r="I127" s="4"/>
      <c r="J127" s="4"/>
      <c r="K127" s="4"/>
      <c r="L127" s="4"/>
      <c r="M127" s="4"/>
      <c r="N127" s="4"/>
      <c r="O127" s="4"/>
      <c r="P127" s="4"/>
      <c r="Q127" s="4"/>
      <c r="R127" s="4"/>
      <c r="S127" s="4"/>
      <c r="T127" s="4"/>
      <c r="U127" s="4"/>
      <c r="V127" s="4"/>
      <c r="W127" s="4"/>
      <c r="X127" s="4"/>
      <c r="Y127" s="4"/>
      <c r="Z127" s="4"/>
    </row>
    <row r="128">
      <c r="A128" s="51"/>
      <c r="B128" s="47"/>
      <c r="C128" s="47"/>
      <c r="D128" s="47"/>
      <c r="E128" s="4"/>
      <c r="F128" s="4"/>
      <c r="G128" s="4"/>
      <c r="H128" s="4"/>
      <c r="I128" s="4"/>
      <c r="J128" s="4"/>
      <c r="K128" s="4"/>
      <c r="L128" s="4"/>
      <c r="M128" s="4"/>
      <c r="N128" s="4"/>
      <c r="O128" s="4"/>
      <c r="P128" s="4"/>
      <c r="Q128" s="4"/>
      <c r="R128" s="4"/>
      <c r="S128" s="4"/>
      <c r="T128" s="4"/>
      <c r="U128" s="4"/>
      <c r="V128" s="4"/>
      <c r="W128" s="4"/>
      <c r="X128" s="4"/>
      <c r="Y128" s="4"/>
      <c r="Z128" s="4"/>
    </row>
    <row r="129">
      <c r="A129" s="51"/>
      <c r="B129" s="47"/>
      <c r="C129" s="47"/>
      <c r="D129" s="47"/>
      <c r="E129" s="4"/>
      <c r="F129" s="4"/>
      <c r="G129" s="4"/>
      <c r="H129" s="4"/>
      <c r="I129" s="4"/>
      <c r="J129" s="4"/>
      <c r="K129" s="4"/>
      <c r="L129" s="4"/>
      <c r="M129" s="4"/>
      <c r="N129" s="4"/>
      <c r="O129" s="4"/>
      <c r="P129" s="4"/>
      <c r="Q129" s="4"/>
      <c r="R129" s="4"/>
      <c r="S129" s="4"/>
      <c r="T129" s="4"/>
      <c r="U129" s="4"/>
      <c r="V129" s="4"/>
      <c r="W129" s="4"/>
      <c r="X129" s="4"/>
      <c r="Y129" s="4"/>
      <c r="Z129" s="4"/>
    </row>
    <row r="130">
      <c r="A130" s="51"/>
      <c r="B130" s="47"/>
      <c r="C130" s="47"/>
      <c r="D130" s="47"/>
      <c r="E130" s="4"/>
      <c r="F130" s="4"/>
      <c r="G130" s="4"/>
      <c r="H130" s="4"/>
      <c r="I130" s="4"/>
      <c r="J130" s="4"/>
      <c r="K130" s="4"/>
      <c r="L130" s="4"/>
      <c r="M130" s="4"/>
      <c r="N130" s="4"/>
      <c r="O130" s="4"/>
      <c r="P130" s="4"/>
      <c r="Q130" s="4"/>
      <c r="R130" s="4"/>
      <c r="S130" s="4"/>
      <c r="T130" s="4"/>
      <c r="U130" s="4"/>
      <c r="V130" s="4"/>
      <c r="W130" s="4"/>
      <c r="X130" s="4"/>
      <c r="Y130" s="4"/>
      <c r="Z130" s="4"/>
    </row>
    <row r="131">
      <c r="A131" s="51"/>
      <c r="B131" s="47"/>
      <c r="C131" s="47"/>
      <c r="D131" s="47"/>
      <c r="E131" s="4"/>
      <c r="F131" s="4"/>
      <c r="G131" s="4"/>
      <c r="H131" s="4"/>
      <c r="I131" s="4"/>
      <c r="J131" s="4"/>
      <c r="K131" s="4"/>
      <c r="L131" s="4"/>
      <c r="M131" s="4"/>
      <c r="N131" s="4"/>
      <c r="O131" s="4"/>
      <c r="P131" s="4"/>
      <c r="Q131" s="4"/>
      <c r="R131" s="4"/>
      <c r="S131" s="4"/>
      <c r="T131" s="4"/>
      <c r="U131" s="4"/>
      <c r="V131" s="4"/>
      <c r="W131" s="4"/>
      <c r="X131" s="4"/>
      <c r="Y131" s="4"/>
      <c r="Z131" s="4"/>
    </row>
    <row r="132">
      <c r="A132" s="51"/>
      <c r="B132" s="47"/>
      <c r="C132" s="47"/>
      <c r="D132" s="47"/>
      <c r="E132" s="4"/>
      <c r="F132" s="4"/>
      <c r="G132" s="4"/>
      <c r="H132" s="4"/>
      <c r="I132" s="4"/>
      <c r="J132" s="4"/>
      <c r="K132" s="4"/>
      <c r="L132" s="4"/>
      <c r="M132" s="4"/>
      <c r="N132" s="4"/>
      <c r="O132" s="4"/>
      <c r="P132" s="4"/>
      <c r="Q132" s="4"/>
      <c r="R132" s="4"/>
      <c r="S132" s="4"/>
      <c r="T132" s="4"/>
      <c r="U132" s="4"/>
      <c r="V132" s="4"/>
      <c r="W132" s="4"/>
      <c r="X132" s="4"/>
      <c r="Y132" s="4"/>
      <c r="Z132" s="4"/>
    </row>
    <row r="133">
      <c r="A133" s="51"/>
      <c r="B133" s="47"/>
      <c r="C133" s="47"/>
      <c r="D133" s="47"/>
      <c r="E133" s="4"/>
      <c r="F133" s="4"/>
      <c r="G133" s="4"/>
      <c r="H133" s="4"/>
      <c r="I133" s="4"/>
      <c r="J133" s="4"/>
      <c r="K133" s="4"/>
      <c r="L133" s="4"/>
      <c r="M133" s="4"/>
      <c r="N133" s="4"/>
      <c r="O133" s="4"/>
      <c r="P133" s="4"/>
      <c r="Q133" s="4"/>
      <c r="R133" s="4"/>
      <c r="S133" s="4"/>
      <c r="T133" s="4"/>
      <c r="U133" s="4"/>
      <c r="V133" s="4"/>
      <c r="W133" s="4"/>
      <c r="X133" s="4"/>
      <c r="Y133" s="4"/>
      <c r="Z133" s="4"/>
    </row>
    <row r="134">
      <c r="A134" s="51"/>
      <c r="B134" s="47"/>
      <c r="C134" s="47"/>
      <c r="D134" s="47"/>
      <c r="E134" s="4"/>
      <c r="F134" s="4"/>
      <c r="G134" s="4"/>
      <c r="H134" s="4"/>
      <c r="I134" s="4"/>
      <c r="J134" s="4"/>
      <c r="K134" s="4"/>
      <c r="L134" s="4"/>
      <c r="M134" s="4"/>
      <c r="N134" s="4"/>
      <c r="O134" s="4"/>
      <c r="P134" s="4"/>
      <c r="Q134" s="4"/>
      <c r="R134" s="4"/>
      <c r="S134" s="4"/>
      <c r="T134" s="4"/>
      <c r="U134" s="4"/>
      <c r="V134" s="4"/>
      <c r="W134" s="4"/>
      <c r="X134" s="4"/>
      <c r="Y134" s="4"/>
      <c r="Z134" s="4"/>
    </row>
    <row r="135">
      <c r="A135" s="51"/>
      <c r="B135" s="47"/>
      <c r="C135" s="47"/>
      <c r="D135" s="47"/>
      <c r="E135" s="4"/>
      <c r="F135" s="4"/>
      <c r="G135" s="4"/>
      <c r="H135" s="4"/>
      <c r="I135" s="4"/>
      <c r="J135" s="4"/>
      <c r="K135" s="4"/>
      <c r="L135" s="4"/>
      <c r="M135" s="4"/>
      <c r="N135" s="4"/>
      <c r="O135" s="4"/>
      <c r="P135" s="4"/>
      <c r="Q135" s="4"/>
      <c r="R135" s="4"/>
      <c r="S135" s="4"/>
      <c r="T135" s="4"/>
      <c r="U135" s="4"/>
      <c r="V135" s="4"/>
      <c r="W135" s="4"/>
      <c r="X135" s="4"/>
      <c r="Y135" s="4"/>
      <c r="Z135" s="4"/>
    </row>
    <row r="136">
      <c r="A136" s="51"/>
      <c r="B136" s="47"/>
      <c r="C136" s="47"/>
      <c r="D136" s="47"/>
      <c r="E136" s="4"/>
      <c r="F136" s="4"/>
      <c r="G136" s="4"/>
      <c r="H136" s="4"/>
      <c r="I136" s="4"/>
      <c r="J136" s="4"/>
      <c r="K136" s="4"/>
      <c r="L136" s="4"/>
      <c r="M136" s="4"/>
      <c r="N136" s="4"/>
      <c r="O136" s="4"/>
      <c r="P136" s="4"/>
      <c r="Q136" s="4"/>
      <c r="R136" s="4"/>
      <c r="S136" s="4"/>
      <c r="T136" s="4"/>
      <c r="U136" s="4"/>
      <c r="V136" s="4"/>
      <c r="W136" s="4"/>
      <c r="X136" s="4"/>
      <c r="Y136" s="4"/>
      <c r="Z136" s="4"/>
    </row>
    <row r="137">
      <c r="A137" s="51"/>
      <c r="B137" s="47"/>
      <c r="C137" s="47"/>
      <c r="D137" s="47"/>
      <c r="E137" s="4"/>
      <c r="F137" s="4"/>
      <c r="G137" s="4"/>
      <c r="H137" s="4"/>
      <c r="I137" s="4"/>
      <c r="J137" s="4"/>
      <c r="K137" s="4"/>
      <c r="L137" s="4"/>
      <c r="M137" s="4"/>
      <c r="N137" s="4"/>
      <c r="O137" s="4"/>
      <c r="P137" s="4"/>
      <c r="Q137" s="4"/>
      <c r="R137" s="4"/>
      <c r="S137" s="4"/>
      <c r="T137" s="4"/>
      <c r="U137" s="4"/>
      <c r="V137" s="4"/>
      <c r="W137" s="4"/>
      <c r="X137" s="4"/>
      <c r="Y137" s="4"/>
      <c r="Z137" s="4"/>
    </row>
    <row r="138">
      <c r="A138" s="51"/>
      <c r="B138" s="47"/>
      <c r="C138" s="47"/>
      <c r="D138" s="47"/>
      <c r="E138" s="4"/>
      <c r="F138" s="4"/>
      <c r="G138" s="4"/>
      <c r="H138" s="4"/>
      <c r="I138" s="4"/>
      <c r="J138" s="4"/>
      <c r="K138" s="4"/>
      <c r="L138" s="4"/>
      <c r="M138" s="4"/>
      <c r="N138" s="4"/>
      <c r="O138" s="4"/>
      <c r="P138" s="4"/>
      <c r="Q138" s="4"/>
      <c r="R138" s="4"/>
      <c r="S138" s="4"/>
      <c r="T138" s="4"/>
      <c r="U138" s="4"/>
      <c r="V138" s="4"/>
      <c r="W138" s="4"/>
      <c r="X138" s="4"/>
      <c r="Y138" s="4"/>
      <c r="Z138" s="4"/>
    </row>
    <row r="139">
      <c r="A139" s="51"/>
      <c r="B139" s="47"/>
      <c r="C139" s="47"/>
      <c r="D139" s="47"/>
      <c r="E139" s="4"/>
      <c r="F139" s="4"/>
      <c r="G139" s="4"/>
      <c r="H139" s="4"/>
      <c r="I139" s="4"/>
      <c r="J139" s="4"/>
      <c r="K139" s="4"/>
      <c r="L139" s="4"/>
      <c r="M139" s="4"/>
      <c r="N139" s="4"/>
      <c r="O139" s="4"/>
      <c r="P139" s="4"/>
      <c r="Q139" s="4"/>
      <c r="R139" s="4"/>
      <c r="S139" s="4"/>
      <c r="T139" s="4"/>
      <c r="U139" s="4"/>
      <c r="V139" s="4"/>
      <c r="W139" s="4"/>
      <c r="X139" s="4"/>
      <c r="Y139" s="4"/>
      <c r="Z139" s="4"/>
    </row>
    <row r="140">
      <c r="A140" s="51"/>
      <c r="B140" s="47"/>
      <c r="C140" s="47"/>
      <c r="D140" s="47"/>
      <c r="E140" s="4"/>
      <c r="F140" s="4"/>
      <c r="G140" s="4"/>
      <c r="H140" s="4"/>
      <c r="I140" s="4"/>
      <c r="J140" s="4"/>
      <c r="K140" s="4"/>
      <c r="L140" s="4"/>
      <c r="M140" s="4"/>
      <c r="N140" s="4"/>
      <c r="O140" s="4"/>
      <c r="P140" s="4"/>
      <c r="Q140" s="4"/>
      <c r="R140" s="4"/>
      <c r="S140" s="4"/>
      <c r="T140" s="4"/>
      <c r="U140" s="4"/>
      <c r="V140" s="4"/>
      <c r="W140" s="4"/>
      <c r="X140" s="4"/>
      <c r="Y140" s="4"/>
      <c r="Z140" s="4"/>
    </row>
    <row r="141">
      <c r="A141" s="51"/>
      <c r="B141" s="47"/>
      <c r="C141" s="47"/>
      <c r="D141" s="47"/>
      <c r="E141" s="4"/>
      <c r="F141" s="4"/>
      <c r="G141" s="4"/>
      <c r="H141" s="4"/>
      <c r="I141" s="4"/>
      <c r="J141" s="4"/>
      <c r="K141" s="4"/>
      <c r="L141" s="4"/>
      <c r="M141" s="4"/>
      <c r="N141" s="4"/>
      <c r="O141" s="4"/>
      <c r="P141" s="4"/>
      <c r="Q141" s="4"/>
      <c r="R141" s="4"/>
      <c r="S141" s="4"/>
      <c r="T141" s="4"/>
      <c r="U141" s="4"/>
      <c r="V141" s="4"/>
      <c r="W141" s="4"/>
      <c r="X141" s="4"/>
      <c r="Y141" s="4"/>
      <c r="Z141" s="4"/>
    </row>
    <row r="142">
      <c r="A142" s="51"/>
      <c r="B142" s="47"/>
      <c r="C142" s="47"/>
      <c r="D142" s="47"/>
      <c r="E142" s="4"/>
      <c r="F142" s="4"/>
      <c r="G142" s="4"/>
      <c r="H142" s="4"/>
      <c r="I142" s="4"/>
      <c r="J142" s="4"/>
      <c r="K142" s="4"/>
      <c r="L142" s="4"/>
      <c r="M142" s="4"/>
      <c r="N142" s="4"/>
      <c r="O142" s="4"/>
      <c r="P142" s="4"/>
      <c r="Q142" s="4"/>
      <c r="R142" s="4"/>
      <c r="S142" s="4"/>
      <c r="T142" s="4"/>
      <c r="U142" s="4"/>
      <c r="V142" s="4"/>
      <c r="W142" s="4"/>
      <c r="X142" s="4"/>
      <c r="Y142" s="4"/>
      <c r="Z142" s="4"/>
    </row>
    <row r="143">
      <c r="A143" s="51"/>
      <c r="B143" s="47"/>
      <c r="C143" s="47"/>
      <c r="D143" s="47"/>
      <c r="E143" s="4"/>
      <c r="F143" s="4"/>
      <c r="G143" s="4"/>
      <c r="H143" s="4"/>
      <c r="I143" s="4"/>
      <c r="J143" s="4"/>
      <c r="K143" s="4"/>
      <c r="L143" s="4"/>
      <c r="M143" s="4"/>
      <c r="N143" s="4"/>
      <c r="O143" s="4"/>
      <c r="P143" s="4"/>
      <c r="Q143" s="4"/>
      <c r="R143" s="4"/>
      <c r="S143" s="4"/>
      <c r="T143" s="4"/>
      <c r="U143" s="4"/>
      <c r="V143" s="4"/>
      <c r="W143" s="4"/>
      <c r="X143" s="4"/>
      <c r="Y143" s="4"/>
      <c r="Z143" s="4"/>
    </row>
    <row r="144">
      <c r="A144" s="51"/>
      <c r="B144" s="47"/>
      <c r="C144" s="47"/>
      <c r="D144" s="47"/>
      <c r="E144" s="4"/>
      <c r="F144" s="4"/>
      <c r="G144" s="4"/>
      <c r="H144" s="4"/>
      <c r="I144" s="4"/>
      <c r="J144" s="4"/>
      <c r="K144" s="4"/>
      <c r="L144" s="4"/>
      <c r="M144" s="4"/>
      <c r="N144" s="4"/>
      <c r="O144" s="4"/>
      <c r="P144" s="4"/>
      <c r="Q144" s="4"/>
      <c r="R144" s="4"/>
      <c r="S144" s="4"/>
      <c r="T144" s="4"/>
      <c r="U144" s="4"/>
      <c r="V144" s="4"/>
      <c r="W144" s="4"/>
      <c r="X144" s="4"/>
      <c r="Y144" s="4"/>
      <c r="Z144" s="4"/>
    </row>
    <row r="145">
      <c r="A145" s="51"/>
      <c r="B145" s="47"/>
      <c r="C145" s="47"/>
      <c r="D145" s="47"/>
      <c r="E145" s="4"/>
      <c r="F145" s="4"/>
      <c r="G145" s="4"/>
      <c r="H145" s="4"/>
      <c r="I145" s="4"/>
      <c r="J145" s="4"/>
      <c r="K145" s="4"/>
      <c r="L145" s="4"/>
      <c r="M145" s="4"/>
      <c r="N145" s="4"/>
      <c r="O145" s="4"/>
      <c r="P145" s="4"/>
      <c r="Q145" s="4"/>
      <c r="R145" s="4"/>
      <c r="S145" s="4"/>
      <c r="T145" s="4"/>
      <c r="U145" s="4"/>
      <c r="V145" s="4"/>
      <c r="W145" s="4"/>
      <c r="X145" s="4"/>
      <c r="Y145" s="4"/>
      <c r="Z145" s="4"/>
    </row>
    <row r="146">
      <c r="A146" s="51"/>
      <c r="B146" s="47"/>
      <c r="C146" s="47"/>
      <c r="D146" s="47"/>
      <c r="E146" s="4"/>
      <c r="F146" s="4"/>
      <c r="G146" s="4"/>
      <c r="H146" s="4"/>
      <c r="I146" s="4"/>
      <c r="J146" s="4"/>
      <c r="K146" s="4"/>
      <c r="L146" s="4"/>
      <c r="M146" s="4"/>
      <c r="N146" s="4"/>
      <c r="O146" s="4"/>
      <c r="P146" s="4"/>
      <c r="Q146" s="4"/>
      <c r="R146" s="4"/>
      <c r="S146" s="4"/>
      <c r="T146" s="4"/>
      <c r="U146" s="4"/>
      <c r="V146" s="4"/>
      <c r="W146" s="4"/>
      <c r="X146" s="4"/>
      <c r="Y146" s="4"/>
      <c r="Z146" s="4"/>
    </row>
    <row r="147">
      <c r="A147" s="51"/>
      <c r="B147" s="47"/>
      <c r="C147" s="47"/>
      <c r="D147" s="47"/>
      <c r="E147" s="4"/>
      <c r="F147" s="4"/>
      <c r="G147" s="4"/>
      <c r="H147" s="4"/>
      <c r="I147" s="4"/>
      <c r="J147" s="4"/>
      <c r="K147" s="4"/>
      <c r="L147" s="4"/>
      <c r="M147" s="4"/>
      <c r="N147" s="4"/>
      <c r="O147" s="4"/>
      <c r="P147" s="4"/>
      <c r="Q147" s="4"/>
      <c r="R147" s="4"/>
      <c r="S147" s="4"/>
      <c r="T147" s="4"/>
      <c r="U147" s="4"/>
      <c r="V147" s="4"/>
      <c r="W147" s="4"/>
      <c r="X147" s="4"/>
      <c r="Y147" s="4"/>
      <c r="Z147" s="4"/>
    </row>
    <row r="148">
      <c r="A148" s="51"/>
      <c r="B148" s="47"/>
      <c r="C148" s="47"/>
      <c r="D148" s="47"/>
      <c r="E148" s="4"/>
      <c r="F148" s="4"/>
      <c r="G148" s="4"/>
      <c r="H148" s="4"/>
      <c r="I148" s="4"/>
      <c r="J148" s="4"/>
      <c r="K148" s="4"/>
      <c r="L148" s="4"/>
      <c r="M148" s="4"/>
      <c r="N148" s="4"/>
      <c r="O148" s="4"/>
      <c r="P148" s="4"/>
      <c r="Q148" s="4"/>
      <c r="R148" s="4"/>
      <c r="S148" s="4"/>
      <c r="T148" s="4"/>
      <c r="U148" s="4"/>
      <c r="V148" s="4"/>
      <c r="W148" s="4"/>
      <c r="X148" s="4"/>
      <c r="Y148" s="4"/>
      <c r="Z148" s="4"/>
    </row>
    <row r="149">
      <c r="A149" s="51"/>
      <c r="B149" s="47"/>
      <c r="C149" s="47"/>
      <c r="D149" s="47"/>
      <c r="E149" s="4"/>
      <c r="F149" s="4"/>
      <c r="G149" s="4"/>
      <c r="H149" s="4"/>
      <c r="I149" s="4"/>
      <c r="J149" s="4"/>
      <c r="K149" s="4"/>
      <c r="L149" s="4"/>
      <c r="M149" s="4"/>
      <c r="N149" s="4"/>
      <c r="O149" s="4"/>
      <c r="P149" s="4"/>
      <c r="Q149" s="4"/>
      <c r="R149" s="4"/>
      <c r="S149" s="4"/>
      <c r="T149" s="4"/>
      <c r="U149" s="4"/>
      <c r="V149" s="4"/>
      <c r="W149" s="4"/>
      <c r="X149" s="4"/>
      <c r="Y149" s="4"/>
      <c r="Z149" s="4"/>
    </row>
    <row r="150">
      <c r="A150" s="51"/>
      <c r="B150" s="47"/>
      <c r="C150" s="47"/>
      <c r="D150" s="47"/>
      <c r="E150" s="4"/>
      <c r="F150" s="4"/>
      <c r="G150" s="4"/>
      <c r="H150" s="4"/>
      <c r="I150" s="4"/>
      <c r="J150" s="4"/>
      <c r="K150" s="4"/>
      <c r="L150" s="4"/>
      <c r="M150" s="4"/>
      <c r="N150" s="4"/>
      <c r="O150" s="4"/>
      <c r="P150" s="4"/>
      <c r="Q150" s="4"/>
      <c r="R150" s="4"/>
      <c r="S150" s="4"/>
      <c r="T150" s="4"/>
      <c r="U150" s="4"/>
      <c r="V150" s="4"/>
      <c r="W150" s="4"/>
      <c r="X150" s="4"/>
      <c r="Y150" s="4"/>
      <c r="Z150" s="4"/>
    </row>
    <row r="151">
      <c r="A151" s="51"/>
      <c r="B151" s="47"/>
      <c r="C151" s="47"/>
      <c r="D151" s="47"/>
      <c r="E151" s="4"/>
      <c r="F151" s="4"/>
      <c r="G151" s="4"/>
      <c r="H151" s="4"/>
      <c r="I151" s="4"/>
      <c r="J151" s="4"/>
      <c r="K151" s="4"/>
      <c r="L151" s="4"/>
      <c r="M151" s="4"/>
      <c r="N151" s="4"/>
      <c r="O151" s="4"/>
      <c r="P151" s="4"/>
      <c r="Q151" s="4"/>
      <c r="R151" s="4"/>
      <c r="S151" s="4"/>
      <c r="T151" s="4"/>
      <c r="U151" s="4"/>
      <c r="V151" s="4"/>
      <c r="W151" s="4"/>
      <c r="X151" s="4"/>
      <c r="Y151" s="4"/>
      <c r="Z151" s="4"/>
    </row>
    <row r="152">
      <c r="A152" s="51"/>
      <c r="B152" s="47"/>
      <c r="C152" s="47"/>
      <c r="D152" s="47"/>
      <c r="E152" s="4"/>
      <c r="F152" s="4"/>
      <c r="G152" s="4"/>
      <c r="H152" s="4"/>
      <c r="I152" s="4"/>
      <c r="J152" s="4"/>
      <c r="K152" s="4"/>
      <c r="L152" s="4"/>
      <c r="M152" s="4"/>
      <c r="N152" s="4"/>
      <c r="O152" s="4"/>
      <c r="P152" s="4"/>
      <c r="Q152" s="4"/>
      <c r="R152" s="4"/>
      <c r="S152" s="4"/>
      <c r="T152" s="4"/>
      <c r="U152" s="4"/>
      <c r="V152" s="4"/>
      <c r="W152" s="4"/>
      <c r="X152" s="4"/>
      <c r="Y152" s="4"/>
      <c r="Z152" s="4"/>
    </row>
    <row r="153">
      <c r="A153" s="51"/>
      <c r="B153" s="47"/>
      <c r="C153" s="47"/>
      <c r="D153" s="47"/>
      <c r="E153" s="4"/>
      <c r="F153" s="4"/>
      <c r="G153" s="4"/>
      <c r="H153" s="4"/>
      <c r="I153" s="4"/>
      <c r="J153" s="4"/>
      <c r="K153" s="4"/>
      <c r="L153" s="4"/>
      <c r="M153" s="4"/>
      <c r="N153" s="4"/>
      <c r="O153" s="4"/>
      <c r="P153" s="4"/>
      <c r="Q153" s="4"/>
      <c r="R153" s="4"/>
      <c r="S153" s="4"/>
      <c r="T153" s="4"/>
      <c r="U153" s="4"/>
      <c r="V153" s="4"/>
      <c r="W153" s="4"/>
      <c r="X153" s="4"/>
      <c r="Y153" s="4"/>
      <c r="Z153" s="4"/>
    </row>
    <row r="154">
      <c r="A154" s="51"/>
      <c r="B154" s="47"/>
      <c r="C154" s="47"/>
      <c r="D154" s="47"/>
      <c r="E154" s="4"/>
      <c r="F154" s="4"/>
      <c r="G154" s="4"/>
      <c r="H154" s="4"/>
      <c r="I154" s="4"/>
      <c r="J154" s="4"/>
      <c r="K154" s="4"/>
      <c r="L154" s="4"/>
      <c r="M154" s="4"/>
      <c r="N154" s="4"/>
      <c r="O154" s="4"/>
      <c r="P154" s="4"/>
      <c r="Q154" s="4"/>
      <c r="R154" s="4"/>
      <c r="S154" s="4"/>
      <c r="T154" s="4"/>
      <c r="U154" s="4"/>
      <c r="V154" s="4"/>
      <c r="W154" s="4"/>
      <c r="X154" s="4"/>
      <c r="Y154" s="4"/>
      <c r="Z154" s="4"/>
    </row>
    <row r="155">
      <c r="A155" s="51"/>
      <c r="B155" s="47"/>
      <c r="C155" s="47"/>
      <c r="D155" s="47"/>
      <c r="E155" s="4"/>
      <c r="F155" s="4"/>
      <c r="G155" s="4"/>
      <c r="H155" s="4"/>
      <c r="I155" s="4"/>
      <c r="J155" s="4"/>
      <c r="K155" s="4"/>
      <c r="L155" s="4"/>
      <c r="M155" s="4"/>
      <c r="N155" s="4"/>
      <c r="O155" s="4"/>
      <c r="P155" s="4"/>
      <c r="Q155" s="4"/>
      <c r="R155" s="4"/>
      <c r="S155" s="4"/>
      <c r="T155" s="4"/>
      <c r="U155" s="4"/>
      <c r="V155" s="4"/>
      <c r="W155" s="4"/>
      <c r="X155" s="4"/>
      <c r="Y155" s="4"/>
      <c r="Z155" s="4"/>
    </row>
    <row r="156">
      <c r="A156" s="51"/>
      <c r="B156" s="47"/>
      <c r="C156" s="47"/>
      <c r="D156" s="47"/>
      <c r="E156" s="4"/>
      <c r="F156" s="4"/>
      <c r="G156" s="4"/>
      <c r="H156" s="4"/>
      <c r="I156" s="4"/>
      <c r="J156" s="4"/>
      <c r="K156" s="4"/>
      <c r="L156" s="4"/>
      <c r="M156" s="4"/>
      <c r="N156" s="4"/>
      <c r="O156" s="4"/>
      <c r="P156" s="4"/>
      <c r="Q156" s="4"/>
      <c r="R156" s="4"/>
      <c r="S156" s="4"/>
      <c r="T156" s="4"/>
      <c r="U156" s="4"/>
      <c r="V156" s="4"/>
      <c r="W156" s="4"/>
      <c r="X156" s="4"/>
      <c r="Y156" s="4"/>
      <c r="Z156" s="4"/>
    </row>
    <row r="157">
      <c r="A157" s="51"/>
      <c r="B157" s="47"/>
      <c r="C157" s="47"/>
      <c r="D157" s="47"/>
      <c r="E157" s="4"/>
      <c r="F157" s="4"/>
      <c r="G157" s="4"/>
      <c r="H157" s="4"/>
      <c r="I157" s="4"/>
      <c r="J157" s="4"/>
      <c r="K157" s="4"/>
      <c r="L157" s="4"/>
      <c r="M157" s="4"/>
      <c r="N157" s="4"/>
      <c r="O157" s="4"/>
      <c r="P157" s="4"/>
      <c r="Q157" s="4"/>
      <c r="R157" s="4"/>
      <c r="S157" s="4"/>
      <c r="T157" s="4"/>
      <c r="U157" s="4"/>
      <c r="V157" s="4"/>
      <c r="W157" s="4"/>
      <c r="X157" s="4"/>
      <c r="Y157" s="4"/>
      <c r="Z157" s="4"/>
    </row>
    <row r="158">
      <c r="A158" s="51"/>
      <c r="B158" s="47"/>
      <c r="C158" s="47"/>
      <c r="D158" s="47"/>
      <c r="E158" s="4"/>
      <c r="F158" s="4"/>
      <c r="G158" s="4"/>
      <c r="H158" s="4"/>
      <c r="I158" s="4"/>
      <c r="J158" s="4"/>
      <c r="K158" s="4"/>
      <c r="L158" s="4"/>
      <c r="M158" s="4"/>
      <c r="N158" s="4"/>
      <c r="O158" s="4"/>
      <c r="P158" s="4"/>
      <c r="Q158" s="4"/>
      <c r="R158" s="4"/>
      <c r="S158" s="4"/>
      <c r="T158" s="4"/>
      <c r="U158" s="4"/>
      <c r="V158" s="4"/>
      <c r="W158" s="4"/>
      <c r="X158" s="4"/>
      <c r="Y158" s="4"/>
      <c r="Z158" s="4"/>
    </row>
    <row r="159">
      <c r="A159" s="51"/>
      <c r="B159" s="47"/>
      <c r="C159" s="47"/>
      <c r="D159" s="47"/>
      <c r="E159" s="4"/>
      <c r="F159" s="4"/>
      <c r="G159" s="4"/>
      <c r="H159" s="4"/>
      <c r="I159" s="4"/>
      <c r="J159" s="4"/>
      <c r="K159" s="4"/>
      <c r="L159" s="4"/>
      <c r="M159" s="4"/>
      <c r="N159" s="4"/>
      <c r="O159" s="4"/>
      <c r="P159" s="4"/>
      <c r="Q159" s="4"/>
      <c r="R159" s="4"/>
      <c r="S159" s="4"/>
      <c r="T159" s="4"/>
      <c r="U159" s="4"/>
      <c r="V159" s="4"/>
      <c r="W159" s="4"/>
      <c r="X159" s="4"/>
      <c r="Y159" s="4"/>
      <c r="Z159" s="4"/>
    </row>
    <row r="160">
      <c r="A160" s="51"/>
      <c r="B160" s="47"/>
      <c r="C160" s="47"/>
      <c r="D160" s="47"/>
      <c r="E160" s="4"/>
      <c r="F160" s="4"/>
      <c r="G160" s="4"/>
      <c r="H160" s="4"/>
      <c r="I160" s="4"/>
      <c r="J160" s="4"/>
      <c r="K160" s="4"/>
      <c r="L160" s="4"/>
      <c r="M160" s="4"/>
      <c r="N160" s="4"/>
      <c r="O160" s="4"/>
      <c r="P160" s="4"/>
      <c r="Q160" s="4"/>
      <c r="R160" s="4"/>
      <c r="S160" s="4"/>
      <c r="T160" s="4"/>
      <c r="U160" s="4"/>
      <c r="V160" s="4"/>
      <c r="W160" s="4"/>
      <c r="X160" s="4"/>
      <c r="Y160" s="4"/>
      <c r="Z160" s="4"/>
    </row>
    <row r="161">
      <c r="A161" s="51"/>
      <c r="B161" s="47"/>
      <c r="C161" s="47"/>
      <c r="D161" s="47"/>
      <c r="E161" s="4"/>
      <c r="F161" s="4"/>
      <c r="G161" s="4"/>
      <c r="H161" s="4"/>
      <c r="I161" s="4"/>
      <c r="J161" s="4"/>
      <c r="K161" s="4"/>
      <c r="L161" s="4"/>
      <c r="M161" s="4"/>
      <c r="N161" s="4"/>
      <c r="O161" s="4"/>
      <c r="P161" s="4"/>
      <c r="Q161" s="4"/>
      <c r="R161" s="4"/>
      <c r="S161" s="4"/>
      <c r="T161" s="4"/>
      <c r="U161" s="4"/>
      <c r="V161" s="4"/>
      <c r="W161" s="4"/>
      <c r="X161" s="4"/>
      <c r="Y161" s="4"/>
      <c r="Z161" s="4"/>
    </row>
    <row r="162">
      <c r="A162" s="51"/>
      <c r="B162" s="47"/>
      <c r="C162" s="47"/>
      <c r="D162" s="47"/>
      <c r="E162" s="4"/>
      <c r="F162" s="4"/>
      <c r="G162" s="4"/>
      <c r="H162" s="4"/>
      <c r="I162" s="4"/>
      <c r="J162" s="4"/>
      <c r="K162" s="4"/>
      <c r="L162" s="4"/>
      <c r="M162" s="4"/>
      <c r="N162" s="4"/>
      <c r="O162" s="4"/>
      <c r="P162" s="4"/>
      <c r="Q162" s="4"/>
      <c r="R162" s="4"/>
      <c r="S162" s="4"/>
      <c r="T162" s="4"/>
      <c r="U162" s="4"/>
      <c r="V162" s="4"/>
      <c r="W162" s="4"/>
      <c r="X162" s="4"/>
      <c r="Y162" s="4"/>
      <c r="Z162" s="4"/>
    </row>
    <row r="163">
      <c r="A163" s="51"/>
      <c r="B163" s="47"/>
      <c r="C163" s="47"/>
      <c r="D163" s="47"/>
      <c r="E163" s="4"/>
      <c r="F163" s="4"/>
      <c r="G163" s="4"/>
      <c r="H163" s="4"/>
      <c r="I163" s="4"/>
      <c r="J163" s="4"/>
      <c r="K163" s="4"/>
      <c r="L163" s="4"/>
      <c r="M163" s="4"/>
      <c r="N163" s="4"/>
      <c r="O163" s="4"/>
      <c r="P163" s="4"/>
      <c r="Q163" s="4"/>
      <c r="R163" s="4"/>
      <c r="S163" s="4"/>
      <c r="T163" s="4"/>
      <c r="U163" s="4"/>
      <c r="V163" s="4"/>
      <c r="W163" s="4"/>
      <c r="X163" s="4"/>
      <c r="Y163" s="4"/>
      <c r="Z163" s="4"/>
    </row>
    <row r="164">
      <c r="A164" s="51"/>
      <c r="B164" s="47"/>
      <c r="C164" s="47"/>
      <c r="D164" s="47"/>
      <c r="E164" s="4"/>
      <c r="F164" s="4"/>
      <c r="G164" s="4"/>
      <c r="H164" s="4"/>
      <c r="I164" s="4"/>
      <c r="J164" s="4"/>
      <c r="K164" s="4"/>
      <c r="L164" s="4"/>
      <c r="M164" s="4"/>
      <c r="N164" s="4"/>
      <c r="O164" s="4"/>
      <c r="P164" s="4"/>
      <c r="Q164" s="4"/>
      <c r="R164" s="4"/>
      <c r="S164" s="4"/>
      <c r="T164" s="4"/>
      <c r="U164" s="4"/>
      <c r="V164" s="4"/>
      <c r="W164" s="4"/>
      <c r="X164" s="4"/>
      <c r="Y164" s="4"/>
      <c r="Z164" s="4"/>
    </row>
    <row r="165">
      <c r="A165" s="51"/>
      <c r="B165" s="47"/>
      <c r="C165" s="47"/>
      <c r="D165" s="47"/>
      <c r="E165" s="4"/>
      <c r="F165" s="4"/>
      <c r="G165" s="4"/>
      <c r="H165" s="4"/>
      <c r="I165" s="4"/>
      <c r="J165" s="4"/>
      <c r="K165" s="4"/>
      <c r="L165" s="4"/>
      <c r="M165" s="4"/>
      <c r="N165" s="4"/>
      <c r="O165" s="4"/>
      <c r="P165" s="4"/>
      <c r="Q165" s="4"/>
      <c r="R165" s="4"/>
      <c r="S165" s="4"/>
      <c r="T165" s="4"/>
      <c r="U165" s="4"/>
      <c r="V165" s="4"/>
      <c r="W165" s="4"/>
      <c r="X165" s="4"/>
      <c r="Y165" s="4"/>
      <c r="Z165" s="4"/>
    </row>
    <row r="166">
      <c r="A166" s="51"/>
      <c r="B166" s="47"/>
      <c r="C166" s="47"/>
      <c r="D166" s="47"/>
      <c r="E166" s="4"/>
      <c r="F166" s="4"/>
      <c r="G166" s="4"/>
      <c r="H166" s="4"/>
      <c r="I166" s="4"/>
      <c r="J166" s="4"/>
      <c r="K166" s="4"/>
      <c r="L166" s="4"/>
      <c r="M166" s="4"/>
      <c r="N166" s="4"/>
      <c r="O166" s="4"/>
      <c r="P166" s="4"/>
      <c r="Q166" s="4"/>
      <c r="R166" s="4"/>
      <c r="S166" s="4"/>
      <c r="T166" s="4"/>
      <c r="U166" s="4"/>
      <c r="V166" s="4"/>
      <c r="W166" s="4"/>
      <c r="X166" s="4"/>
      <c r="Y166" s="4"/>
      <c r="Z166" s="4"/>
    </row>
    <row r="167">
      <c r="A167" s="51"/>
      <c r="B167" s="47"/>
      <c r="C167" s="47"/>
      <c r="D167" s="47"/>
      <c r="E167" s="4"/>
      <c r="F167" s="4"/>
      <c r="G167" s="4"/>
      <c r="H167" s="4"/>
      <c r="I167" s="4"/>
      <c r="J167" s="4"/>
      <c r="K167" s="4"/>
      <c r="L167" s="4"/>
      <c r="M167" s="4"/>
      <c r="N167" s="4"/>
      <c r="O167" s="4"/>
      <c r="P167" s="4"/>
      <c r="Q167" s="4"/>
      <c r="R167" s="4"/>
      <c r="S167" s="4"/>
      <c r="T167" s="4"/>
      <c r="U167" s="4"/>
      <c r="V167" s="4"/>
      <c r="W167" s="4"/>
      <c r="X167" s="4"/>
      <c r="Y167" s="4"/>
      <c r="Z167" s="4"/>
    </row>
    <row r="168">
      <c r="A168" s="51"/>
      <c r="B168" s="47"/>
      <c r="C168" s="47"/>
      <c r="D168" s="47"/>
      <c r="E168" s="4"/>
      <c r="F168" s="4"/>
      <c r="G168" s="4"/>
      <c r="H168" s="4"/>
      <c r="I168" s="4"/>
      <c r="J168" s="4"/>
      <c r="K168" s="4"/>
      <c r="L168" s="4"/>
      <c r="M168" s="4"/>
      <c r="N168" s="4"/>
      <c r="O168" s="4"/>
      <c r="P168" s="4"/>
      <c r="Q168" s="4"/>
      <c r="R168" s="4"/>
      <c r="S168" s="4"/>
      <c r="T168" s="4"/>
      <c r="U168" s="4"/>
      <c r="V168" s="4"/>
      <c r="W168" s="4"/>
      <c r="X168" s="4"/>
      <c r="Y168" s="4"/>
      <c r="Z168" s="4"/>
    </row>
    <row r="169">
      <c r="A169" s="51"/>
      <c r="B169" s="47"/>
      <c r="C169" s="47"/>
      <c r="D169" s="47"/>
      <c r="E169" s="4"/>
      <c r="F169" s="4"/>
      <c r="G169" s="4"/>
      <c r="H169" s="4"/>
      <c r="I169" s="4"/>
      <c r="J169" s="4"/>
      <c r="K169" s="4"/>
      <c r="L169" s="4"/>
      <c r="M169" s="4"/>
      <c r="N169" s="4"/>
      <c r="O169" s="4"/>
      <c r="P169" s="4"/>
      <c r="Q169" s="4"/>
      <c r="R169" s="4"/>
      <c r="S169" s="4"/>
      <c r="T169" s="4"/>
      <c r="U169" s="4"/>
      <c r="V169" s="4"/>
      <c r="W169" s="4"/>
      <c r="X169" s="4"/>
      <c r="Y169" s="4"/>
      <c r="Z169" s="4"/>
    </row>
    <row r="170">
      <c r="A170" s="51"/>
      <c r="B170" s="47"/>
      <c r="C170" s="47"/>
      <c r="D170" s="47"/>
      <c r="E170" s="4"/>
      <c r="F170" s="4"/>
      <c r="G170" s="4"/>
      <c r="H170" s="4"/>
      <c r="I170" s="4"/>
      <c r="J170" s="4"/>
      <c r="K170" s="4"/>
      <c r="L170" s="4"/>
      <c r="M170" s="4"/>
      <c r="N170" s="4"/>
      <c r="O170" s="4"/>
      <c r="P170" s="4"/>
      <c r="Q170" s="4"/>
      <c r="R170" s="4"/>
      <c r="S170" s="4"/>
      <c r="T170" s="4"/>
      <c r="U170" s="4"/>
      <c r="V170" s="4"/>
      <c r="W170" s="4"/>
      <c r="X170" s="4"/>
      <c r="Y170" s="4"/>
      <c r="Z170" s="4"/>
    </row>
    <row r="171">
      <c r="A171" s="51"/>
      <c r="B171" s="47"/>
      <c r="C171" s="47"/>
      <c r="D171" s="47"/>
      <c r="E171" s="4"/>
      <c r="F171" s="4"/>
      <c r="G171" s="4"/>
      <c r="H171" s="4"/>
      <c r="I171" s="4"/>
      <c r="J171" s="4"/>
      <c r="K171" s="4"/>
      <c r="L171" s="4"/>
      <c r="M171" s="4"/>
      <c r="N171" s="4"/>
      <c r="O171" s="4"/>
      <c r="P171" s="4"/>
      <c r="Q171" s="4"/>
      <c r="R171" s="4"/>
      <c r="S171" s="4"/>
      <c r="T171" s="4"/>
      <c r="U171" s="4"/>
      <c r="V171" s="4"/>
      <c r="W171" s="4"/>
      <c r="X171" s="4"/>
      <c r="Y171" s="4"/>
      <c r="Z171" s="4"/>
    </row>
    <row r="172">
      <c r="A172" s="51"/>
      <c r="B172" s="47"/>
      <c r="C172" s="47"/>
      <c r="D172" s="47"/>
      <c r="E172" s="4"/>
      <c r="F172" s="4"/>
      <c r="G172" s="4"/>
      <c r="H172" s="4"/>
      <c r="I172" s="4"/>
      <c r="J172" s="4"/>
      <c r="K172" s="4"/>
      <c r="L172" s="4"/>
      <c r="M172" s="4"/>
      <c r="N172" s="4"/>
      <c r="O172" s="4"/>
      <c r="P172" s="4"/>
      <c r="Q172" s="4"/>
      <c r="R172" s="4"/>
      <c r="S172" s="4"/>
      <c r="T172" s="4"/>
      <c r="U172" s="4"/>
      <c r="V172" s="4"/>
      <c r="W172" s="4"/>
      <c r="X172" s="4"/>
      <c r="Y172" s="4"/>
      <c r="Z172" s="4"/>
    </row>
    <row r="173">
      <c r="A173" s="51"/>
      <c r="B173" s="47"/>
      <c r="C173" s="47"/>
      <c r="D173" s="47"/>
      <c r="E173" s="4"/>
      <c r="F173" s="4"/>
      <c r="G173" s="4"/>
      <c r="H173" s="4"/>
      <c r="I173" s="4"/>
      <c r="J173" s="4"/>
      <c r="K173" s="4"/>
      <c r="L173" s="4"/>
      <c r="M173" s="4"/>
      <c r="N173" s="4"/>
      <c r="O173" s="4"/>
      <c r="P173" s="4"/>
      <c r="Q173" s="4"/>
      <c r="R173" s="4"/>
      <c r="S173" s="4"/>
      <c r="T173" s="4"/>
      <c r="U173" s="4"/>
      <c r="V173" s="4"/>
      <c r="W173" s="4"/>
      <c r="X173" s="4"/>
      <c r="Y173" s="4"/>
      <c r="Z173" s="4"/>
    </row>
    <row r="174">
      <c r="A174" s="51"/>
      <c r="B174" s="47"/>
      <c r="C174" s="47"/>
      <c r="D174" s="47"/>
      <c r="E174" s="4"/>
      <c r="F174" s="4"/>
      <c r="G174" s="4"/>
      <c r="H174" s="4"/>
      <c r="I174" s="4"/>
      <c r="J174" s="4"/>
      <c r="K174" s="4"/>
      <c r="L174" s="4"/>
      <c r="M174" s="4"/>
      <c r="N174" s="4"/>
      <c r="O174" s="4"/>
      <c r="P174" s="4"/>
      <c r="Q174" s="4"/>
      <c r="R174" s="4"/>
      <c r="S174" s="4"/>
      <c r="T174" s="4"/>
      <c r="U174" s="4"/>
      <c r="V174" s="4"/>
      <c r="W174" s="4"/>
      <c r="X174" s="4"/>
      <c r="Y174" s="4"/>
      <c r="Z174" s="4"/>
    </row>
    <row r="175">
      <c r="A175" s="51"/>
      <c r="B175" s="47"/>
      <c r="C175" s="47"/>
      <c r="D175" s="47"/>
      <c r="E175" s="4"/>
      <c r="F175" s="4"/>
      <c r="G175" s="4"/>
      <c r="H175" s="4"/>
      <c r="I175" s="4"/>
      <c r="J175" s="4"/>
      <c r="K175" s="4"/>
      <c r="L175" s="4"/>
      <c r="M175" s="4"/>
      <c r="N175" s="4"/>
      <c r="O175" s="4"/>
      <c r="P175" s="4"/>
      <c r="Q175" s="4"/>
      <c r="R175" s="4"/>
      <c r="S175" s="4"/>
      <c r="T175" s="4"/>
      <c r="U175" s="4"/>
      <c r="V175" s="4"/>
      <c r="W175" s="4"/>
      <c r="X175" s="4"/>
      <c r="Y175" s="4"/>
      <c r="Z175" s="4"/>
    </row>
    <row r="176">
      <c r="A176" s="51"/>
      <c r="B176" s="47"/>
      <c r="C176" s="47"/>
      <c r="D176" s="47"/>
      <c r="E176" s="4"/>
      <c r="F176" s="4"/>
      <c r="G176" s="4"/>
      <c r="H176" s="4"/>
      <c r="I176" s="4"/>
      <c r="J176" s="4"/>
      <c r="K176" s="4"/>
      <c r="L176" s="4"/>
      <c r="M176" s="4"/>
      <c r="N176" s="4"/>
      <c r="O176" s="4"/>
      <c r="P176" s="4"/>
      <c r="Q176" s="4"/>
      <c r="R176" s="4"/>
      <c r="S176" s="4"/>
      <c r="T176" s="4"/>
      <c r="U176" s="4"/>
      <c r="V176" s="4"/>
      <c r="W176" s="4"/>
      <c r="X176" s="4"/>
      <c r="Y176" s="4"/>
      <c r="Z176" s="4"/>
    </row>
    <row r="177">
      <c r="A177" s="51"/>
      <c r="B177" s="47"/>
      <c r="C177" s="47"/>
      <c r="D177" s="47"/>
      <c r="E177" s="4"/>
      <c r="F177" s="4"/>
      <c r="G177" s="4"/>
      <c r="H177" s="4"/>
      <c r="I177" s="4"/>
      <c r="J177" s="4"/>
      <c r="K177" s="4"/>
      <c r="L177" s="4"/>
      <c r="M177" s="4"/>
      <c r="N177" s="4"/>
      <c r="O177" s="4"/>
      <c r="P177" s="4"/>
      <c r="Q177" s="4"/>
      <c r="R177" s="4"/>
      <c r="S177" s="4"/>
      <c r="T177" s="4"/>
      <c r="U177" s="4"/>
      <c r="V177" s="4"/>
      <c r="W177" s="4"/>
      <c r="X177" s="4"/>
      <c r="Y177" s="4"/>
      <c r="Z177" s="4"/>
    </row>
    <row r="178">
      <c r="A178" s="51"/>
      <c r="B178" s="47"/>
      <c r="C178" s="47"/>
      <c r="D178" s="47"/>
      <c r="E178" s="4"/>
      <c r="F178" s="4"/>
      <c r="G178" s="4"/>
      <c r="H178" s="4"/>
      <c r="I178" s="4"/>
      <c r="J178" s="4"/>
      <c r="K178" s="4"/>
      <c r="L178" s="4"/>
      <c r="M178" s="4"/>
      <c r="N178" s="4"/>
      <c r="O178" s="4"/>
      <c r="P178" s="4"/>
      <c r="Q178" s="4"/>
      <c r="R178" s="4"/>
      <c r="S178" s="4"/>
      <c r="T178" s="4"/>
      <c r="U178" s="4"/>
      <c r="V178" s="4"/>
      <c r="W178" s="4"/>
      <c r="X178" s="4"/>
      <c r="Y178" s="4"/>
      <c r="Z178" s="4"/>
    </row>
    <row r="179">
      <c r="A179" s="51"/>
      <c r="B179" s="47"/>
      <c r="C179" s="47"/>
      <c r="D179" s="47"/>
      <c r="E179" s="4"/>
      <c r="F179" s="4"/>
      <c r="G179" s="4"/>
      <c r="H179" s="4"/>
      <c r="I179" s="4"/>
      <c r="J179" s="4"/>
      <c r="K179" s="4"/>
      <c r="L179" s="4"/>
      <c r="M179" s="4"/>
      <c r="N179" s="4"/>
      <c r="O179" s="4"/>
      <c r="P179" s="4"/>
      <c r="Q179" s="4"/>
      <c r="R179" s="4"/>
      <c r="S179" s="4"/>
      <c r="T179" s="4"/>
      <c r="U179" s="4"/>
      <c r="V179" s="4"/>
      <c r="W179" s="4"/>
      <c r="X179" s="4"/>
      <c r="Y179" s="4"/>
      <c r="Z179" s="4"/>
    </row>
    <row r="180">
      <c r="A180" s="51"/>
      <c r="B180" s="47"/>
      <c r="C180" s="47"/>
      <c r="D180" s="47"/>
      <c r="E180" s="4"/>
      <c r="F180" s="4"/>
      <c r="G180" s="4"/>
      <c r="H180" s="4"/>
      <c r="I180" s="4"/>
      <c r="J180" s="4"/>
      <c r="K180" s="4"/>
      <c r="L180" s="4"/>
      <c r="M180" s="4"/>
      <c r="N180" s="4"/>
      <c r="O180" s="4"/>
      <c r="P180" s="4"/>
      <c r="Q180" s="4"/>
      <c r="R180" s="4"/>
      <c r="S180" s="4"/>
      <c r="T180" s="4"/>
      <c r="U180" s="4"/>
      <c r="V180" s="4"/>
      <c r="W180" s="4"/>
      <c r="X180" s="4"/>
      <c r="Y180" s="4"/>
      <c r="Z180" s="4"/>
    </row>
    <row r="181">
      <c r="A181" s="51"/>
      <c r="B181" s="47"/>
      <c r="C181" s="47"/>
      <c r="D181" s="47"/>
      <c r="E181" s="4"/>
      <c r="F181" s="4"/>
      <c r="G181" s="4"/>
      <c r="H181" s="4"/>
      <c r="I181" s="4"/>
      <c r="J181" s="4"/>
      <c r="K181" s="4"/>
      <c r="L181" s="4"/>
      <c r="M181" s="4"/>
      <c r="N181" s="4"/>
      <c r="O181" s="4"/>
      <c r="P181" s="4"/>
      <c r="Q181" s="4"/>
      <c r="R181" s="4"/>
      <c r="S181" s="4"/>
      <c r="T181" s="4"/>
      <c r="U181" s="4"/>
      <c r="V181" s="4"/>
      <c r="W181" s="4"/>
      <c r="X181" s="4"/>
      <c r="Y181" s="4"/>
      <c r="Z181" s="4"/>
    </row>
    <row r="182">
      <c r="A182" s="51"/>
      <c r="B182" s="47"/>
      <c r="C182" s="47"/>
      <c r="D182" s="47"/>
      <c r="E182" s="4"/>
      <c r="F182" s="4"/>
      <c r="G182" s="4"/>
      <c r="H182" s="4"/>
      <c r="I182" s="4"/>
      <c r="J182" s="4"/>
      <c r="K182" s="4"/>
      <c r="L182" s="4"/>
      <c r="M182" s="4"/>
      <c r="N182" s="4"/>
      <c r="O182" s="4"/>
      <c r="P182" s="4"/>
      <c r="Q182" s="4"/>
      <c r="R182" s="4"/>
      <c r="S182" s="4"/>
      <c r="T182" s="4"/>
      <c r="U182" s="4"/>
      <c r="V182" s="4"/>
      <c r="W182" s="4"/>
      <c r="X182" s="4"/>
      <c r="Y182" s="4"/>
      <c r="Z182" s="4"/>
    </row>
    <row r="183">
      <c r="A183" s="51"/>
      <c r="B183" s="47"/>
      <c r="C183" s="47"/>
      <c r="D183" s="47"/>
      <c r="E183" s="4"/>
      <c r="F183" s="4"/>
      <c r="G183" s="4"/>
      <c r="H183" s="4"/>
      <c r="I183" s="4"/>
      <c r="J183" s="4"/>
      <c r="K183" s="4"/>
      <c r="L183" s="4"/>
      <c r="M183" s="4"/>
      <c r="N183" s="4"/>
      <c r="O183" s="4"/>
      <c r="P183" s="4"/>
      <c r="Q183" s="4"/>
      <c r="R183" s="4"/>
      <c r="S183" s="4"/>
      <c r="T183" s="4"/>
      <c r="U183" s="4"/>
      <c r="V183" s="4"/>
      <c r="W183" s="4"/>
      <c r="X183" s="4"/>
      <c r="Y183" s="4"/>
      <c r="Z183" s="4"/>
    </row>
    <row r="184">
      <c r="A184" s="51"/>
      <c r="B184" s="47"/>
      <c r="C184" s="47"/>
      <c r="D184" s="47"/>
      <c r="E184" s="4"/>
      <c r="F184" s="4"/>
      <c r="G184" s="4"/>
      <c r="H184" s="4"/>
      <c r="I184" s="4"/>
      <c r="J184" s="4"/>
      <c r="K184" s="4"/>
      <c r="L184" s="4"/>
      <c r="M184" s="4"/>
      <c r="N184" s="4"/>
      <c r="O184" s="4"/>
      <c r="P184" s="4"/>
      <c r="Q184" s="4"/>
      <c r="R184" s="4"/>
      <c r="S184" s="4"/>
      <c r="T184" s="4"/>
      <c r="U184" s="4"/>
      <c r="V184" s="4"/>
      <c r="W184" s="4"/>
      <c r="X184" s="4"/>
      <c r="Y184" s="4"/>
      <c r="Z184" s="4"/>
    </row>
    <row r="185">
      <c r="A185" s="51"/>
      <c r="B185" s="47"/>
      <c r="C185" s="47"/>
      <c r="D185" s="47"/>
      <c r="E185" s="4"/>
      <c r="F185" s="4"/>
      <c r="G185" s="4"/>
      <c r="H185" s="4"/>
      <c r="I185" s="4"/>
      <c r="J185" s="4"/>
      <c r="K185" s="4"/>
      <c r="L185" s="4"/>
      <c r="M185" s="4"/>
      <c r="N185" s="4"/>
      <c r="O185" s="4"/>
      <c r="P185" s="4"/>
      <c r="Q185" s="4"/>
      <c r="R185" s="4"/>
      <c r="S185" s="4"/>
      <c r="T185" s="4"/>
      <c r="U185" s="4"/>
      <c r="V185" s="4"/>
      <c r="W185" s="4"/>
      <c r="X185" s="4"/>
      <c r="Y185" s="4"/>
      <c r="Z185" s="4"/>
    </row>
    <row r="186">
      <c r="A186" s="51"/>
      <c r="B186" s="47"/>
      <c r="C186" s="47"/>
      <c r="D186" s="47"/>
      <c r="E186" s="4"/>
      <c r="F186" s="4"/>
      <c r="G186" s="4"/>
      <c r="H186" s="4"/>
      <c r="I186" s="4"/>
      <c r="J186" s="4"/>
      <c r="K186" s="4"/>
      <c r="L186" s="4"/>
      <c r="M186" s="4"/>
      <c r="N186" s="4"/>
      <c r="O186" s="4"/>
      <c r="P186" s="4"/>
      <c r="Q186" s="4"/>
      <c r="R186" s="4"/>
      <c r="S186" s="4"/>
      <c r="T186" s="4"/>
      <c r="U186" s="4"/>
      <c r="V186" s="4"/>
      <c r="W186" s="4"/>
      <c r="X186" s="4"/>
      <c r="Y186" s="4"/>
      <c r="Z186" s="4"/>
    </row>
    <row r="187">
      <c r="A187" s="51"/>
      <c r="B187" s="47"/>
      <c r="C187" s="47"/>
      <c r="D187" s="47"/>
      <c r="E187" s="4"/>
      <c r="F187" s="4"/>
      <c r="G187" s="4"/>
      <c r="H187" s="4"/>
      <c r="I187" s="4"/>
      <c r="J187" s="4"/>
      <c r="K187" s="4"/>
      <c r="L187" s="4"/>
      <c r="M187" s="4"/>
      <c r="N187" s="4"/>
      <c r="O187" s="4"/>
      <c r="P187" s="4"/>
      <c r="Q187" s="4"/>
      <c r="R187" s="4"/>
      <c r="S187" s="4"/>
      <c r="T187" s="4"/>
      <c r="U187" s="4"/>
      <c r="V187" s="4"/>
      <c r="W187" s="4"/>
      <c r="X187" s="4"/>
      <c r="Y187" s="4"/>
      <c r="Z187" s="4"/>
    </row>
    <row r="188">
      <c r="A188" s="51"/>
      <c r="B188" s="47"/>
      <c r="C188" s="47"/>
      <c r="D188" s="47"/>
      <c r="E188" s="4"/>
      <c r="F188" s="4"/>
      <c r="G188" s="4"/>
      <c r="H188" s="4"/>
      <c r="I188" s="4"/>
      <c r="J188" s="4"/>
      <c r="K188" s="4"/>
      <c r="L188" s="4"/>
      <c r="M188" s="4"/>
      <c r="N188" s="4"/>
      <c r="O188" s="4"/>
      <c r="P188" s="4"/>
      <c r="Q188" s="4"/>
      <c r="R188" s="4"/>
      <c r="S188" s="4"/>
      <c r="T188" s="4"/>
      <c r="U188" s="4"/>
      <c r="V188" s="4"/>
      <c r="W188" s="4"/>
      <c r="X188" s="4"/>
      <c r="Y188" s="4"/>
      <c r="Z188" s="4"/>
    </row>
    <row r="189">
      <c r="A189" s="51"/>
      <c r="B189" s="47"/>
      <c r="C189" s="47"/>
      <c r="D189" s="47"/>
      <c r="E189" s="4"/>
      <c r="F189" s="4"/>
      <c r="G189" s="4"/>
      <c r="H189" s="4"/>
      <c r="I189" s="4"/>
      <c r="J189" s="4"/>
      <c r="K189" s="4"/>
      <c r="L189" s="4"/>
      <c r="M189" s="4"/>
      <c r="N189" s="4"/>
      <c r="O189" s="4"/>
      <c r="P189" s="4"/>
      <c r="Q189" s="4"/>
      <c r="R189" s="4"/>
      <c r="S189" s="4"/>
      <c r="T189" s="4"/>
      <c r="U189" s="4"/>
      <c r="V189" s="4"/>
      <c r="W189" s="4"/>
      <c r="X189" s="4"/>
      <c r="Y189" s="4"/>
      <c r="Z189" s="4"/>
    </row>
    <row r="190">
      <c r="A190" s="51"/>
      <c r="B190" s="47"/>
      <c r="C190" s="47"/>
      <c r="D190" s="47"/>
      <c r="E190" s="4"/>
      <c r="F190" s="4"/>
      <c r="G190" s="4"/>
      <c r="H190" s="4"/>
      <c r="I190" s="4"/>
      <c r="J190" s="4"/>
      <c r="K190" s="4"/>
      <c r="L190" s="4"/>
      <c r="M190" s="4"/>
      <c r="N190" s="4"/>
      <c r="O190" s="4"/>
      <c r="P190" s="4"/>
      <c r="Q190" s="4"/>
      <c r="R190" s="4"/>
      <c r="S190" s="4"/>
      <c r="T190" s="4"/>
      <c r="U190" s="4"/>
      <c r="V190" s="4"/>
      <c r="W190" s="4"/>
      <c r="X190" s="4"/>
      <c r="Y190" s="4"/>
      <c r="Z190" s="4"/>
    </row>
    <row r="191">
      <c r="A191" s="51"/>
      <c r="B191" s="47"/>
      <c r="C191" s="47"/>
      <c r="D191" s="47"/>
      <c r="E191" s="4"/>
      <c r="F191" s="4"/>
      <c r="G191" s="4"/>
      <c r="H191" s="4"/>
      <c r="I191" s="4"/>
      <c r="J191" s="4"/>
      <c r="K191" s="4"/>
      <c r="L191" s="4"/>
      <c r="M191" s="4"/>
      <c r="N191" s="4"/>
      <c r="O191" s="4"/>
      <c r="P191" s="4"/>
      <c r="Q191" s="4"/>
      <c r="R191" s="4"/>
      <c r="S191" s="4"/>
      <c r="T191" s="4"/>
      <c r="U191" s="4"/>
      <c r="V191" s="4"/>
      <c r="W191" s="4"/>
      <c r="X191" s="4"/>
      <c r="Y191" s="4"/>
      <c r="Z191" s="4"/>
    </row>
    <row r="192">
      <c r="A192" s="51"/>
      <c r="B192" s="47"/>
      <c r="C192" s="47"/>
      <c r="D192" s="47"/>
      <c r="E192" s="4"/>
      <c r="F192" s="4"/>
      <c r="G192" s="4"/>
      <c r="H192" s="4"/>
      <c r="I192" s="4"/>
      <c r="J192" s="4"/>
      <c r="K192" s="4"/>
      <c r="L192" s="4"/>
      <c r="M192" s="4"/>
      <c r="N192" s="4"/>
      <c r="O192" s="4"/>
      <c r="P192" s="4"/>
      <c r="Q192" s="4"/>
      <c r="R192" s="4"/>
      <c r="S192" s="4"/>
      <c r="T192" s="4"/>
      <c r="U192" s="4"/>
      <c r="V192" s="4"/>
      <c r="W192" s="4"/>
      <c r="X192" s="4"/>
      <c r="Y192" s="4"/>
      <c r="Z192" s="4"/>
    </row>
    <row r="193">
      <c r="A193" s="51"/>
      <c r="B193" s="47"/>
      <c r="C193" s="47"/>
      <c r="D193" s="47"/>
      <c r="E193" s="4"/>
      <c r="F193" s="4"/>
      <c r="G193" s="4"/>
      <c r="H193" s="4"/>
      <c r="I193" s="4"/>
      <c r="J193" s="4"/>
      <c r="K193" s="4"/>
      <c r="L193" s="4"/>
      <c r="M193" s="4"/>
      <c r="N193" s="4"/>
      <c r="O193" s="4"/>
      <c r="P193" s="4"/>
      <c r="Q193" s="4"/>
      <c r="R193" s="4"/>
      <c r="S193" s="4"/>
      <c r="T193" s="4"/>
      <c r="U193" s="4"/>
      <c r="V193" s="4"/>
      <c r="W193" s="4"/>
      <c r="X193" s="4"/>
      <c r="Y193" s="4"/>
      <c r="Z193" s="4"/>
    </row>
    <row r="194">
      <c r="A194" s="51"/>
      <c r="B194" s="47"/>
      <c r="C194" s="47"/>
      <c r="D194" s="47"/>
      <c r="E194" s="4"/>
      <c r="F194" s="4"/>
      <c r="G194" s="4"/>
      <c r="H194" s="4"/>
      <c r="I194" s="4"/>
      <c r="J194" s="4"/>
      <c r="K194" s="4"/>
      <c r="L194" s="4"/>
      <c r="M194" s="4"/>
      <c r="N194" s="4"/>
      <c r="O194" s="4"/>
      <c r="P194" s="4"/>
      <c r="Q194" s="4"/>
      <c r="R194" s="4"/>
      <c r="S194" s="4"/>
      <c r="T194" s="4"/>
      <c r="U194" s="4"/>
      <c r="V194" s="4"/>
      <c r="W194" s="4"/>
      <c r="X194" s="4"/>
      <c r="Y194" s="4"/>
      <c r="Z194" s="4"/>
    </row>
    <row r="195">
      <c r="A195" s="51"/>
      <c r="B195" s="47"/>
      <c r="C195" s="47"/>
      <c r="D195" s="47"/>
      <c r="E195" s="4"/>
      <c r="F195" s="4"/>
      <c r="G195" s="4"/>
      <c r="H195" s="4"/>
      <c r="I195" s="4"/>
      <c r="J195" s="4"/>
      <c r="K195" s="4"/>
      <c r="L195" s="4"/>
      <c r="M195" s="4"/>
      <c r="N195" s="4"/>
      <c r="O195" s="4"/>
      <c r="P195" s="4"/>
      <c r="Q195" s="4"/>
      <c r="R195" s="4"/>
      <c r="S195" s="4"/>
      <c r="T195" s="4"/>
      <c r="U195" s="4"/>
      <c r="V195" s="4"/>
      <c r="W195" s="4"/>
      <c r="X195" s="4"/>
      <c r="Y195" s="4"/>
      <c r="Z195" s="4"/>
    </row>
    <row r="196">
      <c r="A196" s="51"/>
      <c r="B196" s="47"/>
      <c r="C196" s="47"/>
      <c r="D196" s="47"/>
      <c r="E196" s="4"/>
      <c r="F196" s="4"/>
      <c r="G196" s="4"/>
      <c r="H196" s="4"/>
      <c r="I196" s="4"/>
      <c r="J196" s="4"/>
      <c r="K196" s="4"/>
      <c r="L196" s="4"/>
      <c r="M196" s="4"/>
      <c r="N196" s="4"/>
      <c r="O196" s="4"/>
      <c r="P196" s="4"/>
      <c r="Q196" s="4"/>
      <c r="R196" s="4"/>
      <c r="S196" s="4"/>
      <c r="T196" s="4"/>
      <c r="U196" s="4"/>
      <c r="V196" s="4"/>
      <c r="W196" s="4"/>
      <c r="X196" s="4"/>
      <c r="Y196" s="4"/>
      <c r="Z196" s="4"/>
    </row>
    <row r="197">
      <c r="A197" s="51"/>
      <c r="B197" s="47"/>
      <c r="C197" s="47"/>
      <c r="D197" s="47"/>
      <c r="E197" s="4"/>
      <c r="F197" s="4"/>
      <c r="G197" s="4"/>
      <c r="H197" s="4"/>
      <c r="I197" s="4"/>
      <c r="J197" s="4"/>
      <c r="K197" s="4"/>
      <c r="L197" s="4"/>
      <c r="M197" s="4"/>
      <c r="N197" s="4"/>
      <c r="O197" s="4"/>
      <c r="P197" s="4"/>
      <c r="Q197" s="4"/>
      <c r="R197" s="4"/>
      <c r="S197" s="4"/>
      <c r="T197" s="4"/>
      <c r="U197" s="4"/>
      <c r="V197" s="4"/>
      <c r="W197" s="4"/>
      <c r="X197" s="4"/>
      <c r="Y197" s="4"/>
      <c r="Z197" s="4"/>
    </row>
    <row r="198">
      <c r="A198" s="51"/>
      <c r="B198" s="47"/>
      <c r="C198" s="47"/>
      <c r="D198" s="47"/>
      <c r="E198" s="4"/>
      <c r="F198" s="4"/>
      <c r="G198" s="4"/>
      <c r="H198" s="4"/>
      <c r="I198" s="4"/>
      <c r="J198" s="4"/>
      <c r="K198" s="4"/>
      <c r="L198" s="4"/>
      <c r="M198" s="4"/>
      <c r="N198" s="4"/>
      <c r="O198" s="4"/>
      <c r="P198" s="4"/>
      <c r="Q198" s="4"/>
      <c r="R198" s="4"/>
      <c r="S198" s="4"/>
      <c r="T198" s="4"/>
      <c r="U198" s="4"/>
      <c r="V198" s="4"/>
      <c r="W198" s="4"/>
      <c r="X198" s="4"/>
      <c r="Y198" s="4"/>
      <c r="Z198" s="4"/>
    </row>
    <row r="199">
      <c r="A199" s="51"/>
      <c r="B199" s="47"/>
      <c r="C199" s="47"/>
      <c r="D199" s="47"/>
      <c r="E199" s="4"/>
      <c r="F199" s="4"/>
      <c r="G199" s="4"/>
      <c r="H199" s="4"/>
      <c r="I199" s="4"/>
      <c r="J199" s="4"/>
      <c r="K199" s="4"/>
      <c r="L199" s="4"/>
      <c r="M199" s="4"/>
      <c r="N199" s="4"/>
      <c r="O199" s="4"/>
      <c r="P199" s="4"/>
      <c r="Q199" s="4"/>
      <c r="R199" s="4"/>
      <c r="S199" s="4"/>
      <c r="T199" s="4"/>
      <c r="U199" s="4"/>
      <c r="V199" s="4"/>
      <c r="W199" s="4"/>
      <c r="X199" s="4"/>
      <c r="Y199" s="4"/>
      <c r="Z199" s="4"/>
    </row>
    <row r="200">
      <c r="A200" s="51"/>
      <c r="B200" s="47"/>
      <c r="C200" s="47"/>
      <c r="D200" s="47"/>
      <c r="E200" s="4"/>
      <c r="F200" s="4"/>
      <c r="G200" s="4"/>
      <c r="H200" s="4"/>
      <c r="I200" s="4"/>
      <c r="J200" s="4"/>
      <c r="K200" s="4"/>
      <c r="L200" s="4"/>
      <c r="M200" s="4"/>
      <c r="N200" s="4"/>
      <c r="O200" s="4"/>
      <c r="P200" s="4"/>
      <c r="Q200" s="4"/>
      <c r="R200" s="4"/>
      <c r="S200" s="4"/>
      <c r="T200" s="4"/>
      <c r="U200" s="4"/>
      <c r="V200" s="4"/>
      <c r="W200" s="4"/>
      <c r="X200" s="4"/>
      <c r="Y200" s="4"/>
      <c r="Z200" s="4"/>
    </row>
    <row r="201">
      <c r="A201" s="51"/>
      <c r="B201" s="47"/>
      <c r="C201" s="47"/>
      <c r="D201" s="47"/>
      <c r="E201" s="4"/>
      <c r="F201" s="4"/>
      <c r="G201" s="4"/>
      <c r="H201" s="4"/>
      <c r="I201" s="4"/>
      <c r="J201" s="4"/>
      <c r="K201" s="4"/>
      <c r="L201" s="4"/>
      <c r="M201" s="4"/>
      <c r="N201" s="4"/>
      <c r="O201" s="4"/>
      <c r="P201" s="4"/>
      <c r="Q201" s="4"/>
      <c r="R201" s="4"/>
      <c r="S201" s="4"/>
      <c r="T201" s="4"/>
      <c r="U201" s="4"/>
      <c r="V201" s="4"/>
      <c r="W201" s="4"/>
      <c r="X201" s="4"/>
      <c r="Y201" s="4"/>
      <c r="Z201" s="4"/>
    </row>
    <row r="202">
      <c r="A202" s="51"/>
      <c r="B202" s="47"/>
      <c r="C202" s="47"/>
      <c r="D202" s="47"/>
      <c r="E202" s="4"/>
      <c r="F202" s="4"/>
      <c r="G202" s="4"/>
      <c r="H202" s="4"/>
      <c r="I202" s="4"/>
      <c r="J202" s="4"/>
      <c r="K202" s="4"/>
      <c r="L202" s="4"/>
      <c r="M202" s="4"/>
      <c r="N202" s="4"/>
      <c r="O202" s="4"/>
      <c r="P202" s="4"/>
      <c r="Q202" s="4"/>
      <c r="R202" s="4"/>
      <c r="S202" s="4"/>
      <c r="T202" s="4"/>
      <c r="U202" s="4"/>
      <c r="V202" s="4"/>
      <c r="W202" s="4"/>
      <c r="X202" s="4"/>
      <c r="Y202" s="4"/>
      <c r="Z202" s="4"/>
    </row>
    <row r="203">
      <c r="A203" s="51"/>
      <c r="B203" s="47"/>
      <c r="C203" s="47"/>
      <c r="D203" s="47"/>
      <c r="E203" s="4"/>
      <c r="F203" s="4"/>
      <c r="G203" s="4"/>
      <c r="H203" s="4"/>
      <c r="I203" s="4"/>
      <c r="J203" s="4"/>
      <c r="K203" s="4"/>
      <c r="L203" s="4"/>
      <c r="M203" s="4"/>
      <c r="N203" s="4"/>
      <c r="O203" s="4"/>
      <c r="P203" s="4"/>
      <c r="Q203" s="4"/>
      <c r="R203" s="4"/>
      <c r="S203" s="4"/>
      <c r="T203" s="4"/>
      <c r="U203" s="4"/>
      <c r="V203" s="4"/>
      <c r="W203" s="4"/>
      <c r="X203" s="4"/>
      <c r="Y203" s="4"/>
      <c r="Z203" s="4"/>
    </row>
    <row r="204">
      <c r="A204" s="51"/>
      <c r="B204" s="47"/>
      <c r="C204" s="47"/>
      <c r="D204" s="47"/>
      <c r="E204" s="4"/>
      <c r="F204" s="4"/>
      <c r="G204" s="4"/>
      <c r="H204" s="4"/>
      <c r="I204" s="4"/>
      <c r="J204" s="4"/>
      <c r="K204" s="4"/>
      <c r="L204" s="4"/>
      <c r="M204" s="4"/>
      <c r="N204" s="4"/>
      <c r="O204" s="4"/>
      <c r="P204" s="4"/>
      <c r="Q204" s="4"/>
      <c r="R204" s="4"/>
      <c r="S204" s="4"/>
      <c r="T204" s="4"/>
      <c r="U204" s="4"/>
      <c r="V204" s="4"/>
      <c r="W204" s="4"/>
      <c r="X204" s="4"/>
      <c r="Y204" s="4"/>
      <c r="Z204" s="4"/>
    </row>
    <row r="205">
      <c r="A205" s="51"/>
      <c r="B205" s="47"/>
      <c r="C205" s="47"/>
      <c r="D205" s="47"/>
      <c r="E205" s="4"/>
      <c r="F205" s="4"/>
      <c r="G205" s="4"/>
      <c r="H205" s="4"/>
      <c r="I205" s="4"/>
      <c r="J205" s="4"/>
      <c r="K205" s="4"/>
      <c r="L205" s="4"/>
      <c r="M205" s="4"/>
      <c r="N205" s="4"/>
      <c r="O205" s="4"/>
      <c r="P205" s="4"/>
      <c r="Q205" s="4"/>
      <c r="R205" s="4"/>
      <c r="S205" s="4"/>
      <c r="T205" s="4"/>
      <c r="U205" s="4"/>
      <c r="V205" s="4"/>
      <c r="W205" s="4"/>
      <c r="X205" s="4"/>
      <c r="Y205" s="4"/>
      <c r="Z205" s="4"/>
    </row>
    <row r="206">
      <c r="A206" s="51"/>
      <c r="B206" s="47"/>
      <c r="C206" s="47"/>
      <c r="D206" s="47"/>
      <c r="E206" s="4"/>
      <c r="F206" s="4"/>
      <c r="G206" s="4"/>
      <c r="H206" s="4"/>
      <c r="I206" s="4"/>
      <c r="J206" s="4"/>
      <c r="K206" s="4"/>
      <c r="L206" s="4"/>
      <c r="M206" s="4"/>
      <c r="N206" s="4"/>
      <c r="O206" s="4"/>
      <c r="P206" s="4"/>
      <c r="Q206" s="4"/>
      <c r="R206" s="4"/>
      <c r="S206" s="4"/>
      <c r="T206" s="4"/>
      <c r="U206" s="4"/>
      <c r="V206" s="4"/>
      <c r="W206" s="4"/>
      <c r="X206" s="4"/>
      <c r="Y206" s="4"/>
      <c r="Z206" s="4"/>
    </row>
    <row r="207">
      <c r="A207" s="51"/>
      <c r="B207" s="47"/>
      <c r="C207" s="47"/>
      <c r="D207" s="47"/>
      <c r="E207" s="4"/>
      <c r="F207" s="4"/>
      <c r="G207" s="4"/>
      <c r="H207" s="4"/>
      <c r="I207" s="4"/>
      <c r="J207" s="4"/>
      <c r="K207" s="4"/>
      <c r="L207" s="4"/>
      <c r="M207" s="4"/>
      <c r="N207" s="4"/>
      <c r="O207" s="4"/>
      <c r="P207" s="4"/>
      <c r="Q207" s="4"/>
      <c r="R207" s="4"/>
      <c r="S207" s="4"/>
      <c r="T207" s="4"/>
      <c r="U207" s="4"/>
      <c r="V207" s="4"/>
      <c r="W207" s="4"/>
      <c r="X207" s="4"/>
      <c r="Y207" s="4"/>
      <c r="Z207" s="4"/>
    </row>
    <row r="208">
      <c r="A208" s="51"/>
      <c r="B208" s="47"/>
      <c r="C208" s="47"/>
      <c r="D208" s="47"/>
      <c r="E208" s="4"/>
      <c r="F208" s="4"/>
      <c r="G208" s="4"/>
      <c r="H208" s="4"/>
      <c r="I208" s="4"/>
      <c r="J208" s="4"/>
      <c r="K208" s="4"/>
      <c r="L208" s="4"/>
      <c r="M208" s="4"/>
      <c r="N208" s="4"/>
      <c r="O208" s="4"/>
      <c r="P208" s="4"/>
      <c r="Q208" s="4"/>
      <c r="R208" s="4"/>
      <c r="S208" s="4"/>
      <c r="T208" s="4"/>
      <c r="U208" s="4"/>
      <c r="V208" s="4"/>
      <c r="W208" s="4"/>
      <c r="X208" s="4"/>
      <c r="Y208" s="4"/>
      <c r="Z208" s="4"/>
    </row>
    <row r="209">
      <c r="A209" s="51"/>
      <c r="B209" s="47"/>
      <c r="C209" s="47"/>
      <c r="D209" s="47"/>
      <c r="E209" s="4"/>
      <c r="F209" s="4"/>
      <c r="G209" s="4"/>
      <c r="H209" s="4"/>
      <c r="I209" s="4"/>
      <c r="J209" s="4"/>
      <c r="K209" s="4"/>
      <c r="L209" s="4"/>
      <c r="M209" s="4"/>
      <c r="N209" s="4"/>
      <c r="O209" s="4"/>
      <c r="P209" s="4"/>
      <c r="Q209" s="4"/>
      <c r="R209" s="4"/>
      <c r="S209" s="4"/>
      <c r="T209" s="4"/>
      <c r="U209" s="4"/>
      <c r="V209" s="4"/>
      <c r="W209" s="4"/>
      <c r="X209" s="4"/>
      <c r="Y209" s="4"/>
      <c r="Z209" s="4"/>
    </row>
    <row r="210">
      <c r="A210" s="51"/>
      <c r="B210" s="47"/>
      <c r="C210" s="47"/>
      <c r="D210" s="47"/>
      <c r="E210" s="4"/>
      <c r="F210" s="4"/>
      <c r="G210" s="4"/>
      <c r="H210" s="4"/>
      <c r="I210" s="4"/>
      <c r="J210" s="4"/>
      <c r="K210" s="4"/>
      <c r="L210" s="4"/>
      <c r="M210" s="4"/>
      <c r="N210" s="4"/>
      <c r="O210" s="4"/>
      <c r="P210" s="4"/>
      <c r="Q210" s="4"/>
      <c r="R210" s="4"/>
      <c r="S210" s="4"/>
      <c r="T210" s="4"/>
      <c r="U210" s="4"/>
      <c r="V210" s="4"/>
      <c r="W210" s="4"/>
      <c r="X210" s="4"/>
      <c r="Y210" s="4"/>
      <c r="Z210" s="4"/>
    </row>
    <row r="211">
      <c r="A211" s="51"/>
      <c r="B211" s="47"/>
      <c r="C211" s="47"/>
      <c r="D211" s="47"/>
      <c r="E211" s="4"/>
      <c r="F211" s="4"/>
      <c r="G211" s="4"/>
      <c r="H211" s="4"/>
      <c r="I211" s="4"/>
      <c r="J211" s="4"/>
      <c r="K211" s="4"/>
      <c r="L211" s="4"/>
      <c r="M211" s="4"/>
      <c r="N211" s="4"/>
      <c r="O211" s="4"/>
      <c r="P211" s="4"/>
      <c r="Q211" s="4"/>
      <c r="R211" s="4"/>
      <c r="S211" s="4"/>
      <c r="T211" s="4"/>
      <c r="U211" s="4"/>
      <c r="V211" s="4"/>
      <c r="W211" s="4"/>
      <c r="X211" s="4"/>
      <c r="Y211" s="4"/>
      <c r="Z211" s="4"/>
    </row>
    <row r="212">
      <c r="A212" s="51"/>
      <c r="B212" s="47"/>
      <c r="C212" s="47"/>
      <c r="D212" s="47"/>
      <c r="E212" s="4"/>
      <c r="F212" s="4"/>
      <c r="G212" s="4"/>
      <c r="H212" s="4"/>
      <c r="I212" s="4"/>
      <c r="J212" s="4"/>
      <c r="K212" s="4"/>
      <c r="L212" s="4"/>
      <c r="M212" s="4"/>
      <c r="N212" s="4"/>
      <c r="O212" s="4"/>
      <c r="P212" s="4"/>
      <c r="Q212" s="4"/>
      <c r="R212" s="4"/>
      <c r="S212" s="4"/>
      <c r="T212" s="4"/>
      <c r="U212" s="4"/>
      <c r="V212" s="4"/>
      <c r="W212" s="4"/>
      <c r="X212" s="4"/>
      <c r="Y212" s="4"/>
      <c r="Z212" s="4"/>
    </row>
    <row r="213">
      <c r="A213" s="51"/>
      <c r="B213" s="47"/>
      <c r="C213" s="47"/>
      <c r="D213" s="47"/>
      <c r="E213" s="4"/>
      <c r="F213" s="4"/>
      <c r="G213" s="4"/>
      <c r="H213" s="4"/>
      <c r="I213" s="4"/>
      <c r="J213" s="4"/>
      <c r="K213" s="4"/>
      <c r="L213" s="4"/>
      <c r="M213" s="4"/>
      <c r="N213" s="4"/>
      <c r="O213" s="4"/>
      <c r="P213" s="4"/>
      <c r="Q213" s="4"/>
      <c r="R213" s="4"/>
      <c r="S213" s="4"/>
      <c r="T213" s="4"/>
      <c r="U213" s="4"/>
      <c r="V213" s="4"/>
      <c r="W213" s="4"/>
      <c r="X213" s="4"/>
      <c r="Y213" s="4"/>
      <c r="Z213" s="4"/>
    </row>
    <row r="214">
      <c r="A214" s="51"/>
      <c r="B214" s="47"/>
      <c r="C214" s="47"/>
      <c r="D214" s="47"/>
      <c r="E214" s="4"/>
      <c r="F214" s="4"/>
      <c r="G214" s="4"/>
      <c r="H214" s="4"/>
      <c r="I214" s="4"/>
      <c r="J214" s="4"/>
      <c r="K214" s="4"/>
      <c r="L214" s="4"/>
      <c r="M214" s="4"/>
      <c r="N214" s="4"/>
      <c r="O214" s="4"/>
      <c r="P214" s="4"/>
      <c r="Q214" s="4"/>
      <c r="R214" s="4"/>
      <c r="S214" s="4"/>
      <c r="T214" s="4"/>
      <c r="U214" s="4"/>
      <c r="V214" s="4"/>
      <c r="W214" s="4"/>
      <c r="X214" s="4"/>
      <c r="Y214" s="4"/>
      <c r="Z214" s="4"/>
    </row>
    <row r="215">
      <c r="A215" s="51"/>
      <c r="B215" s="47"/>
      <c r="C215" s="47"/>
      <c r="D215" s="47"/>
      <c r="E215" s="4"/>
      <c r="F215" s="4"/>
      <c r="G215" s="4"/>
      <c r="H215" s="4"/>
      <c r="I215" s="4"/>
      <c r="J215" s="4"/>
      <c r="K215" s="4"/>
      <c r="L215" s="4"/>
      <c r="M215" s="4"/>
      <c r="N215" s="4"/>
      <c r="O215" s="4"/>
      <c r="P215" s="4"/>
      <c r="Q215" s="4"/>
      <c r="R215" s="4"/>
      <c r="S215" s="4"/>
      <c r="T215" s="4"/>
      <c r="U215" s="4"/>
      <c r="V215" s="4"/>
      <c r="W215" s="4"/>
      <c r="X215" s="4"/>
      <c r="Y215" s="4"/>
      <c r="Z215" s="4"/>
    </row>
    <row r="216">
      <c r="A216" s="51"/>
      <c r="B216" s="47"/>
      <c r="C216" s="47"/>
      <c r="D216" s="47"/>
      <c r="E216" s="4"/>
      <c r="F216" s="4"/>
      <c r="G216" s="4"/>
      <c r="H216" s="4"/>
      <c r="I216" s="4"/>
      <c r="J216" s="4"/>
      <c r="K216" s="4"/>
      <c r="L216" s="4"/>
      <c r="M216" s="4"/>
      <c r="N216" s="4"/>
      <c r="O216" s="4"/>
      <c r="P216" s="4"/>
      <c r="Q216" s="4"/>
      <c r="R216" s="4"/>
      <c r="S216" s="4"/>
      <c r="T216" s="4"/>
      <c r="U216" s="4"/>
      <c r="V216" s="4"/>
      <c r="W216" s="4"/>
      <c r="X216" s="4"/>
      <c r="Y216" s="4"/>
      <c r="Z216" s="4"/>
    </row>
    <row r="217">
      <c r="A217" s="51"/>
      <c r="B217" s="47"/>
      <c r="C217" s="47"/>
      <c r="D217" s="47"/>
      <c r="E217" s="4"/>
      <c r="F217" s="4"/>
      <c r="G217" s="4"/>
      <c r="H217" s="4"/>
      <c r="I217" s="4"/>
      <c r="J217" s="4"/>
      <c r="K217" s="4"/>
      <c r="L217" s="4"/>
      <c r="M217" s="4"/>
      <c r="N217" s="4"/>
      <c r="O217" s="4"/>
      <c r="P217" s="4"/>
      <c r="Q217" s="4"/>
      <c r="R217" s="4"/>
      <c r="S217" s="4"/>
      <c r="T217" s="4"/>
      <c r="U217" s="4"/>
      <c r="V217" s="4"/>
      <c r="W217" s="4"/>
      <c r="X217" s="4"/>
      <c r="Y217" s="4"/>
      <c r="Z217" s="4"/>
    </row>
    <row r="218">
      <c r="A218" s="51"/>
      <c r="B218" s="47"/>
      <c r="C218" s="47"/>
      <c r="D218" s="47"/>
      <c r="E218" s="4"/>
      <c r="F218" s="4"/>
      <c r="G218" s="4"/>
      <c r="H218" s="4"/>
      <c r="I218" s="4"/>
      <c r="J218" s="4"/>
      <c r="K218" s="4"/>
      <c r="L218" s="4"/>
      <c r="M218" s="4"/>
      <c r="N218" s="4"/>
      <c r="O218" s="4"/>
      <c r="P218" s="4"/>
      <c r="Q218" s="4"/>
      <c r="R218" s="4"/>
      <c r="S218" s="4"/>
      <c r="T218" s="4"/>
      <c r="U218" s="4"/>
      <c r="V218" s="4"/>
      <c r="W218" s="4"/>
      <c r="X218" s="4"/>
      <c r="Y218" s="4"/>
      <c r="Z218" s="4"/>
    </row>
    <row r="219">
      <c r="A219" s="51"/>
      <c r="B219" s="47"/>
      <c r="C219" s="47"/>
      <c r="D219" s="47"/>
      <c r="E219" s="4"/>
      <c r="F219" s="4"/>
      <c r="G219" s="4"/>
      <c r="H219" s="4"/>
      <c r="I219" s="4"/>
      <c r="J219" s="4"/>
      <c r="K219" s="4"/>
      <c r="L219" s="4"/>
      <c r="M219" s="4"/>
      <c r="N219" s="4"/>
      <c r="O219" s="4"/>
      <c r="P219" s="4"/>
      <c r="Q219" s="4"/>
      <c r="R219" s="4"/>
      <c r="S219" s="4"/>
      <c r="T219" s="4"/>
      <c r="U219" s="4"/>
      <c r="V219" s="4"/>
      <c r="W219" s="4"/>
      <c r="X219" s="4"/>
      <c r="Y219" s="4"/>
      <c r="Z219" s="4"/>
    </row>
    <row r="220">
      <c r="A220" s="51"/>
      <c r="B220" s="47"/>
      <c r="C220" s="47"/>
      <c r="D220" s="47"/>
      <c r="E220" s="4"/>
      <c r="F220" s="4"/>
      <c r="G220" s="4"/>
      <c r="H220" s="4"/>
      <c r="I220" s="4"/>
      <c r="J220" s="4"/>
      <c r="K220" s="4"/>
      <c r="L220" s="4"/>
      <c r="M220" s="4"/>
      <c r="N220" s="4"/>
      <c r="O220" s="4"/>
      <c r="P220" s="4"/>
      <c r="Q220" s="4"/>
      <c r="R220" s="4"/>
      <c r="S220" s="4"/>
      <c r="T220" s="4"/>
      <c r="U220" s="4"/>
      <c r="V220" s="4"/>
      <c r="W220" s="4"/>
      <c r="X220" s="4"/>
      <c r="Y220" s="4"/>
      <c r="Z220" s="4"/>
    </row>
    <row r="221">
      <c r="A221" s="51"/>
      <c r="B221" s="47"/>
      <c r="C221" s="47"/>
      <c r="D221" s="47"/>
      <c r="E221" s="4"/>
      <c r="F221" s="4"/>
      <c r="G221" s="4"/>
      <c r="H221" s="4"/>
      <c r="I221" s="4"/>
      <c r="J221" s="4"/>
      <c r="K221" s="4"/>
      <c r="L221" s="4"/>
      <c r="M221" s="4"/>
      <c r="N221" s="4"/>
      <c r="O221" s="4"/>
      <c r="P221" s="4"/>
      <c r="Q221" s="4"/>
      <c r="R221" s="4"/>
      <c r="S221" s="4"/>
      <c r="T221" s="4"/>
      <c r="U221" s="4"/>
      <c r="V221" s="4"/>
      <c r="W221" s="4"/>
      <c r="X221" s="4"/>
      <c r="Y221" s="4"/>
      <c r="Z221" s="4"/>
    </row>
    <row r="222">
      <c r="A222" s="51"/>
      <c r="B222" s="47"/>
      <c r="C222" s="47"/>
      <c r="D222" s="47"/>
      <c r="E222" s="4"/>
      <c r="F222" s="4"/>
      <c r="G222" s="4"/>
      <c r="H222" s="4"/>
      <c r="I222" s="4"/>
      <c r="J222" s="4"/>
      <c r="K222" s="4"/>
      <c r="L222" s="4"/>
      <c r="M222" s="4"/>
      <c r="N222" s="4"/>
      <c r="O222" s="4"/>
      <c r="P222" s="4"/>
      <c r="Q222" s="4"/>
      <c r="R222" s="4"/>
      <c r="S222" s="4"/>
      <c r="T222" s="4"/>
      <c r="U222" s="4"/>
      <c r="V222" s="4"/>
      <c r="W222" s="4"/>
      <c r="X222" s="4"/>
      <c r="Y222" s="4"/>
      <c r="Z222" s="4"/>
    </row>
    <row r="223">
      <c r="A223" s="51"/>
      <c r="B223" s="47"/>
      <c r="C223" s="47"/>
      <c r="D223" s="47"/>
      <c r="E223" s="4"/>
      <c r="F223" s="4"/>
      <c r="G223" s="4"/>
      <c r="H223" s="4"/>
      <c r="I223" s="4"/>
      <c r="J223" s="4"/>
      <c r="K223" s="4"/>
      <c r="L223" s="4"/>
      <c r="M223" s="4"/>
      <c r="N223" s="4"/>
      <c r="O223" s="4"/>
      <c r="P223" s="4"/>
      <c r="Q223" s="4"/>
      <c r="R223" s="4"/>
      <c r="S223" s="4"/>
      <c r="T223" s="4"/>
      <c r="U223" s="4"/>
      <c r="V223" s="4"/>
      <c r="W223" s="4"/>
      <c r="X223" s="4"/>
      <c r="Y223" s="4"/>
      <c r="Z223" s="4"/>
    </row>
    <row r="224">
      <c r="A224" s="51"/>
      <c r="B224" s="47"/>
      <c r="C224" s="47"/>
      <c r="D224" s="47"/>
      <c r="E224" s="4"/>
      <c r="F224" s="4"/>
      <c r="G224" s="4"/>
      <c r="H224" s="4"/>
      <c r="I224" s="4"/>
      <c r="J224" s="4"/>
      <c r="K224" s="4"/>
      <c r="L224" s="4"/>
      <c r="M224" s="4"/>
      <c r="N224" s="4"/>
      <c r="O224" s="4"/>
      <c r="P224" s="4"/>
      <c r="Q224" s="4"/>
      <c r="R224" s="4"/>
      <c r="S224" s="4"/>
      <c r="T224" s="4"/>
      <c r="U224" s="4"/>
      <c r="V224" s="4"/>
      <c r="W224" s="4"/>
      <c r="X224" s="4"/>
      <c r="Y224" s="4"/>
      <c r="Z224" s="4"/>
    </row>
    <row r="225">
      <c r="A225" s="51"/>
      <c r="B225" s="47"/>
      <c r="C225" s="47"/>
      <c r="D225" s="47"/>
      <c r="E225" s="4"/>
      <c r="F225" s="4"/>
      <c r="G225" s="4"/>
      <c r="H225" s="4"/>
      <c r="I225" s="4"/>
      <c r="J225" s="4"/>
      <c r="K225" s="4"/>
      <c r="L225" s="4"/>
      <c r="M225" s="4"/>
      <c r="N225" s="4"/>
      <c r="O225" s="4"/>
      <c r="P225" s="4"/>
      <c r="Q225" s="4"/>
      <c r="R225" s="4"/>
      <c r="S225" s="4"/>
      <c r="T225" s="4"/>
      <c r="U225" s="4"/>
      <c r="V225" s="4"/>
      <c r="W225" s="4"/>
      <c r="X225" s="4"/>
      <c r="Y225" s="4"/>
      <c r="Z225" s="4"/>
    </row>
    <row r="226">
      <c r="A226" s="51"/>
      <c r="B226" s="47"/>
      <c r="C226" s="47"/>
      <c r="D226" s="47"/>
      <c r="E226" s="4"/>
      <c r="F226" s="4"/>
      <c r="G226" s="4"/>
      <c r="H226" s="4"/>
      <c r="I226" s="4"/>
      <c r="J226" s="4"/>
      <c r="K226" s="4"/>
      <c r="L226" s="4"/>
      <c r="M226" s="4"/>
      <c r="N226" s="4"/>
      <c r="O226" s="4"/>
      <c r="P226" s="4"/>
      <c r="Q226" s="4"/>
      <c r="R226" s="4"/>
      <c r="S226" s="4"/>
      <c r="T226" s="4"/>
      <c r="U226" s="4"/>
      <c r="V226" s="4"/>
      <c r="W226" s="4"/>
      <c r="X226" s="4"/>
      <c r="Y226" s="4"/>
      <c r="Z226" s="4"/>
    </row>
    <row r="227">
      <c r="A227" s="51"/>
      <c r="B227" s="47"/>
      <c r="C227" s="47"/>
      <c r="D227" s="47"/>
      <c r="E227" s="4"/>
      <c r="F227" s="4"/>
      <c r="G227" s="4"/>
      <c r="H227" s="4"/>
      <c r="I227" s="4"/>
      <c r="J227" s="4"/>
      <c r="K227" s="4"/>
      <c r="L227" s="4"/>
      <c r="M227" s="4"/>
      <c r="N227" s="4"/>
      <c r="O227" s="4"/>
      <c r="P227" s="4"/>
      <c r="Q227" s="4"/>
      <c r="R227" s="4"/>
      <c r="S227" s="4"/>
      <c r="T227" s="4"/>
      <c r="U227" s="4"/>
      <c r="V227" s="4"/>
      <c r="W227" s="4"/>
      <c r="X227" s="4"/>
      <c r="Y227" s="4"/>
      <c r="Z227" s="4"/>
    </row>
    <row r="228">
      <c r="A228" s="51"/>
      <c r="B228" s="47"/>
      <c r="C228" s="47"/>
      <c r="D228" s="47"/>
      <c r="E228" s="4"/>
      <c r="F228" s="4"/>
      <c r="G228" s="4"/>
      <c r="H228" s="4"/>
      <c r="I228" s="4"/>
      <c r="J228" s="4"/>
      <c r="K228" s="4"/>
      <c r="L228" s="4"/>
      <c r="M228" s="4"/>
      <c r="N228" s="4"/>
      <c r="O228" s="4"/>
      <c r="P228" s="4"/>
      <c r="Q228" s="4"/>
      <c r="R228" s="4"/>
      <c r="S228" s="4"/>
      <c r="T228" s="4"/>
      <c r="U228" s="4"/>
      <c r="V228" s="4"/>
      <c r="W228" s="4"/>
      <c r="X228" s="4"/>
      <c r="Y228" s="4"/>
      <c r="Z228" s="4"/>
    </row>
    <row r="229">
      <c r="A229" s="51"/>
      <c r="B229" s="47"/>
      <c r="C229" s="47"/>
      <c r="D229" s="47"/>
      <c r="E229" s="4"/>
      <c r="F229" s="4"/>
      <c r="G229" s="4"/>
      <c r="H229" s="4"/>
      <c r="I229" s="4"/>
      <c r="J229" s="4"/>
      <c r="K229" s="4"/>
      <c r="L229" s="4"/>
      <c r="M229" s="4"/>
      <c r="N229" s="4"/>
      <c r="O229" s="4"/>
      <c r="P229" s="4"/>
      <c r="Q229" s="4"/>
      <c r="R229" s="4"/>
      <c r="S229" s="4"/>
      <c r="T229" s="4"/>
      <c r="U229" s="4"/>
      <c r="V229" s="4"/>
      <c r="W229" s="4"/>
      <c r="X229" s="4"/>
      <c r="Y229" s="4"/>
      <c r="Z229" s="4"/>
    </row>
    <row r="230">
      <c r="A230" s="51"/>
      <c r="B230" s="47"/>
      <c r="C230" s="47"/>
      <c r="D230" s="47"/>
      <c r="E230" s="4"/>
      <c r="F230" s="4"/>
      <c r="G230" s="4"/>
      <c r="H230" s="4"/>
      <c r="I230" s="4"/>
      <c r="J230" s="4"/>
      <c r="K230" s="4"/>
      <c r="L230" s="4"/>
      <c r="M230" s="4"/>
      <c r="N230" s="4"/>
      <c r="O230" s="4"/>
      <c r="P230" s="4"/>
      <c r="Q230" s="4"/>
      <c r="R230" s="4"/>
      <c r="S230" s="4"/>
      <c r="T230" s="4"/>
      <c r="U230" s="4"/>
      <c r="V230" s="4"/>
      <c r="W230" s="4"/>
      <c r="X230" s="4"/>
      <c r="Y230" s="4"/>
      <c r="Z230" s="4"/>
    </row>
    <row r="231">
      <c r="A231" s="51"/>
      <c r="B231" s="47"/>
      <c r="C231" s="47"/>
      <c r="D231" s="47"/>
      <c r="E231" s="4"/>
      <c r="F231" s="4"/>
      <c r="G231" s="4"/>
      <c r="H231" s="4"/>
      <c r="I231" s="4"/>
      <c r="J231" s="4"/>
      <c r="K231" s="4"/>
      <c r="L231" s="4"/>
      <c r="M231" s="4"/>
      <c r="N231" s="4"/>
      <c r="O231" s="4"/>
      <c r="P231" s="4"/>
      <c r="Q231" s="4"/>
      <c r="R231" s="4"/>
      <c r="S231" s="4"/>
      <c r="T231" s="4"/>
      <c r="U231" s="4"/>
      <c r="V231" s="4"/>
      <c r="W231" s="4"/>
      <c r="X231" s="4"/>
      <c r="Y231" s="4"/>
      <c r="Z231" s="4"/>
    </row>
    <row r="232">
      <c r="A232" s="51"/>
      <c r="B232" s="47"/>
      <c r="C232" s="47"/>
      <c r="D232" s="47"/>
      <c r="E232" s="4"/>
      <c r="F232" s="4"/>
      <c r="G232" s="4"/>
      <c r="H232" s="4"/>
      <c r="I232" s="4"/>
      <c r="J232" s="4"/>
      <c r="K232" s="4"/>
      <c r="L232" s="4"/>
      <c r="M232" s="4"/>
      <c r="N232" s="4"/>
      <c r="O232" s="4"/>
      <c r="P232" s="4"/>
      <c r="Q232" s="4"/>
      <c r="R232" s="4"/>
      <c r="S232" s="4"/>
      <c r="T232" s="4"/>
      <c r="U232" s="4"/>
      <c r="V232" s="4"/>
      <c r="W232" s="4"/>
      <c r="X232" s="4"/>
      <c r="Y232" s="4"/>
      <c r="Z232" s="4"/>
    </row>
    <row r="233">
      <c r="A233" s="51"/>
      <c r="B233" s="47"/>
      <c r="C233" s="47"/>
      <c r="D233" s="47"/>
      <c r="E233" s="4"/>
      <c r="F233" s="4"/>
      <c r="G233" s="4"/>
      <c r="H233" s="4"/>
      <c r="I233" s="4"/>
      <c r="J233" s="4"/>
      <c r="K233" s="4"/>
      <c r="L233" s="4"/>
      <c r="M233" s="4"/>
      <c r="N233" s="4"/>
      <c r="O233" s="4"/>
      <c r="P233" s="4"/>
      <c r="Q233" s="4"/>
      <c r="R233" s="4"/>
      <c r="S233" s="4"/>
      <c r="T233" s="4"/>
      <c r="U233" s="4"/>
      <c r="V233" s="4"/>
      <c r="W233" s="4"/>
      <c r="X233" s="4"/>
      <c r="Y233" s="4"/>
      <c r="Z233" s="4"/>
    </row>
    <row r="234">
      <c r="A234" s="51"/>
      <c r="B234" s="47"/>
      <c r="C234" s="47"/>
      <c r="D234" s="47"/>
      <c r="E234" s="4"/>
      <c r="F234" s="4"/>
      <c r="G234" s="4"/>
      <c r="H234" s="4"/>
      <c r="I234" s="4"/>
      <c r="J234" s="4"/>
      <c r="K234" s="4"/>
      <c r="L234" s="4"/>
      <c r="M234" s="4"/>
      <c r="N234" s="4"/>
      <c r="O234" s="4"/>
      <c r="P234" s="4"/>
      <c r="Q234" s="4"/>
      <c r="R234" s="4"/>
      <c r="S234" s="4"/>
      <c r="T234" s="4"/>
      <c r="U234" s="4"/>
      <c r="V234" s="4"/>
      <c r="W234" s="4"/>
      <c r="X234" s="4"/>
      <c r="Y234" s="4"/>
      <c r="Z234" s="4"/>
    </row>
    <row r="235">
      <c r="A235" s="51"/>
      <c r="B235" s="47"/>
      <c r="C235" s="47"/>
      <c r="D235" s="47"/>
      <c r="E235" s="4"/>
      <c r="F235" s="4"/>
      <c r="G235" s="4"/>
      <c r="H235" s="4"/>
      <c r="I235" s="4"/>
      <c r="J235" s="4"/>
      <c r="K235" s="4"/>
      <c r="L235" s="4"/>
      <c r="M235" s="4"/>
      <c r="N235" s="4"/>
      <c r="O235" s="4"/>
      <c r="P235" s="4"/>
      <c r="Q235" s="4"/>
      <c r="R235" s="4"/>
      <c r="S235" s="4"/>
      <c r="T235" s="4"/>
      <c r="U235" s="4"/>
      <c r="V235" s="4"/>
      <c r="W235" s="4"/>
      <c r="X235" s="4"/>
      <c r="Y235" s="4"/>
      <c r="Z235" s="4"/>
    </row>
    <row r="236">
      <c r="A236" s="51"/>
      <c r="B236" s="47"/>
      <c r="C236" s="47"/>
      <c r="D236" s="47"/>
      <c r="E236" s="4"/>
      <c r="F236" s="4"/>
      <c r="G236" s="4"/>
      <c r="H236" s="4"/>
      <c r="I236" s="4"/>
      <c r="J236" s="4"/>
      <c r="K236" s="4"/>
      <c r="L236" s="4"/>
      <c r="M236" s="4"/>
      <c r="N236" s="4"/>
      <c r="O236" s="4"/>
      <c r="P236" s="4"/>
      <c r="Q236" s="4"/>
      <c r="R236" s="4"/>
      <c r="S236" s="4"/>
      <c r="T236" s="4"/>
      <c r="U236" s="4"/>
      <c r="V236" s="4"/>
      <c r="W236" s="4"/>
      <c r="X236" s="4"/>
      <c r="Y236" s="4"/>
      <c r="Z236" s="4"/>
    </row>
    <row r="237">
      <c r="A237" s="51"/>
      <c r="B237" s="47"/>
      <c r="C237" s="47"/>
      <c r="D237" s="47"/>
      <c r="E237" s="4"/>
      <c r="F237" s="4"/>
      <c r="G237" s="4"/>
      <c r="H237" s="4"/>
      <c r="I237" s="4"/>
      <c r="J237" s="4"/>
      <c r="K237" s="4"/>
      <c r="L237" s="4"/>
      <c r="M237" s="4"/>
      <c r="N237" s="4"/>
      <c r="O237" s="4"/>
      <c r="P237" s="4"/>
      <c r="Q237" s="4"/>
      <c r="R237" s="4"/>
      <c r="S237" s="4"/>
      <c r="T237" s="4"/>
      <c r="U237" s="4"/>
      <c r="V237" s="4"/>
      <c r="W237" s="4"/>
      <c r="X237" s="4"/>
      <c r="Y237" s="4"/>
      <c r="Z237" s="4"/>
    </row>
    <row r="238">
      <c r="A238" s="51"/>
      <c r="B238" s="47"/>
      <c r="C238" s="47"/>
      <c r="D238" s="47"/>
      <c r="E238" s="4"/>
      <c r="F238" s="4"/>
      <c r="G238" s="4"/>
      <c r="H238" s="4"/>
      <c r="I238" s="4"/>
      <c r="J238" s="4"/>
      <c r="K238" s="4"/>
      <c r="L238" s="4"/>
      <c r="M238" s="4"/>
      <c r="N238" s="4"/>
      <c r="O238" s="4"/>
      <c r="P238" s="4"/>
      <c r="Q238" s="4"/>
      <c r="R238" s="4"/>
      <c r="S238" s="4"/>
      <c r="T238" s="4"/>
      <c r="U238" s="4"/>
      <c r="V238" s="4"/>
      <c r="W238" s="4"/>
      <c r="X238" s="4"/>
      <c r="Y238" s="4"/>
      <c r="Z238" s="4"/>
    </row>
    <row r="239">
      <c r="A239" s="51"/>
      <c r="B239" s="47"/>
      <c r="C239" s="47"/>
      <c r="D239" s="47"/>
      <c r="E239" s="4"/>
      <c r="F239" s="4"/>
      <c r="G239" s="4"/>
      <c r="H239" s="4"/>
      <c r="I239" s="4"/>
      <c r="J239" s="4"/>
      <c r="K239" s="4"/>
      <c r="L239" s="4"/>
      <c r="M239" s="4"/>
      <c r="N239" s="4"/>
      <c r="O239" s="4"/>
      <c r="P239" s="4"/>
      <c r="Q239" s="4"/>
      <c r="R239" s="4"/>
      <c r="S239" s="4"/>
      <c r="T239" s="4"/>
      <c r="U239" s="4"/>
      <c r="V239" s="4"/>
      <c r="W239" s="4"/>
      <c r="X239" s="4"/>
      <c r="Y239" s="4"/>
      <c r="Z239" s="4"/>
    </row>
    <row r="240">
      <c r="A240" s="51"/>
      <c r="B240" s="47"/>
      <c r="C240" s="47"/>
      <c r="D240" s="47"/>
      <c r="E240" s="4"/>
      <c r="F240" s="4"/>
      <c r="G240" s="4"/>
      <c r="H240" s="4"/>
      <c r="I240" s="4"/>
      <c r="J240" s="4"/>
      <c r="K240" s="4"/>
      <c r="L240" s="4"/>
      <c r="M240" s="4"/>
      <c r="N240" s="4"/>
      <c r="O240" s="4"/>
      <c r="P240" s="4"/>
      <c r="Q240" s="4"/>
      <c r="R240" s="4"/>
      <c r="S240" s="4"/>
      <c r="T240" s="4"/>
      <c r="U240" s="4"/>
      <c r="V240" s="4"/>
      <c r="W240" s="4"/>
      <c r="X240" s="4"/>
      <c r="Y240" s="4"/>
      <c r="Z240" s="4"/>
    </row>
    <row r="241">
      <c r="A241" s="51"/>
      <c r="B241" s="47"/>
      <c r="C241" s="47"/>
      <c r="D241" s="47"/>
      <c r="E241" s="4"/>
      <c r="F241" s="4"/>
      <c r="G241" s="4"/>
      <c r="H241" s="4"/>
      <c r="I241" s="4"/>
      <c r="J241" s="4"/>
      <c r="K241" s="4"/>
      <c r="L241" s="4"/>
      <c r="M241" s="4"/>
      <c r="N241" s="4"/>
      <c r="O241" s="4"/>
      <c r="P241" s="4"/>
      <c r="Q241" s="4"/>
      <c r="R241" s="4"/>
      <c r="S241" s="4"/>
      <c r="T241" s="4"/>
      <c r="U241" s="4"/>
      <c r="V241" s="4"/>
      <c r="W241" s="4"/>
      <c r="X241" s="4"/>
      <c r="Y241" s="4"/>
      <c r="Z241" s="4"/>
    </row>
    <row r="242">
      <c r="A242" s="51"/>
      <c r="B242" s="47"/>
      <c r="C242" s="47"/>
      <c r="D242" s="47"/>
      <c r="E242" s="4"/>
      <c r="F242" s="4"/>
      <c r="G242" s="4"/>
      <c r="H242" s="4"/>
      <c r="I242" s="4"/>
      <c r="J242" s="4"/>
      <c r="K242" s="4"/>
      <c r="L242" s="4"/>
      <c r="M242" s="4"/>
      <c r="N242" s="4"/>
      <c r="O242" s="4"/>
      <c r="P242" s="4"/>
      <c r="Q242" s="4"/>
      <c r="R242" s="4"/>
      <c r="S242" s="4"/>
      <c r="T242" s="4"/>
      <c r="U242" s="4"/>
      <c r="V242" s="4"/>
      <c r="W242" s="4"/>
      <c r="X242" s="4"/>
      <c r="Y242" s="4"/>
      <c r="Z242" s="4"/>
    </row>
    <row r="243">
      <c r="A243" s="51"/>
      <c r="B243" s="47"/>
      <c r="C243" s="47"/>
      <c r="D243" s="47"/>
      <c r="E243" s="4"/>
      <c r="F243" s="4"/>
      <c r="G243" s="4"/>
      <c r="H243" s="4"/>
      <c r="I243" s="4"/>
      <c r="J243" s="4"/>
      <c r="K243" s="4"/>
      <c r="L243" s="4"/>
      <c r="M243" s="4"/>
      <c r="N243" s="4"/>
      <c r="O243" s="4"/>
      <c r="P243" s="4"/>
      <c r="Q243" s="4"/>
      <c r="R243" s="4"/>
      <c r="S243" s="4"/>
      <c r="T243" s="4"/>
      <c r="U243" s="4"/>
      <c r="V243" s="4"/>
      <c r="W243" s="4"/>
      <c r="X243" s="4"/>
      <c r="Y243" s="4"/>
      <c r="Z243" s="4"/>
    </row>
    <row r="244">
      <c r="A244" s="51"/>
      <c r="B244" s="47"/>
      <c r="C244" s="47"/>
      <c r="D244" s="47"/>
      <c r="E244" s="4"/>
      <c r="F244" s="4"/>
      <c r="G244" s="4"/>
      <c r="H244" s="4"/>
      <c r="I244" s="4"/>
      <c r="J244" s="4"/>
      <c r="K244" s="4"/>
      <c r="L244" s="4"/>
      <c r="M244" s="4"/>
      <c r="N244" s="4"/>
      <c r="O244" s="4"/>
      <c r="P244" s="4"/>
      <c r="Q244" s="4"/>
      <c r="R244" s="4"/>
      <c r="S244" s="4"/>
      <c r="T244" s="4"/>
      <c r="U244" s="4"/>
      <c r="V244" s="4"/>
      <c r="W244" s="4"/>
      <c r="X244" s="4"/>
      <c r="Y244" s="4"/>
      <c r="Z244" s="4"/>
    </row>
    <row r="245">
      <c r="A245" s="51"/>
      <c r="B245" s="47"/>
      <c r="C245" s="47"/>
      <c r="D245" s="47"/>
      <c r="E245" s="4"/>
      <c r="F245" s="4"/>
      <c r="G245" s="4"/>
      <c r="H245" s="4"/>
      <c r="I245" s="4"/>
      <c r="J245" s="4"/>
      <c r="K245" s="4"/>
      <c r="L245" s="4"/>
      <c r="M245" s="4"/>
      <c r="N245" s="4"/>
      <c r="O245" s="4"/>
      <c r="P245" s="4"/>
      <c r="Q245" s="4"/>
      <c r="R245" s="4"/>
      <c r="S245" s="4"/>
      <c r="T245" s="4"/>
      <c r="U245" s="4"/>
      <c r="V245" s="4"/>
      <c r="W245" s="4"/>
      <c r="X245" s="4"/>
      <c r="Y245" s="4"/>
      <c r="Z245" s="4"/>
    </row>
    <row r="246">
      <c r="A246" s="51"/>
      <c r="B246" s="47"/>
      <c r="C246" s="47"/>
      <c r="D246" s="47"/>
      <c r="E246" s="4"/>
      <c r="F246" s="4"/>
      <c r="G246" s="4"/>
      <c r="H246" s="4"/>
      <c r="I246" s="4"/>
      <c r="J246" s="4"/>
      <c r="K246" s="4"/>
      <c r="L246" s="4"/>
      <c r="M246" s="4"/>
      <c r="N246" s="4"/>
      <c r="O246" s="4"/>
      <c r="P246" s="4"/>
      <c r="Q246" s="4"/>
      <c r="R246" s="4"/>
      <c r="S246" s="4"/>
      <c r="T246" s="4"/>
      <c r="U246" s="4"/>
      <c r="V246" s="4"/>
      <c r="W246" s="4"/>
      <c r="X246" s="4"/>
      <c r="Y246" s="4"/>
      <c r="Z246" s="4"/>
    </row>
    <row r="247">
      <c r="A247" s="51"/>
      <c r="B247" s="47"/>
      <c r="C247" s="47"/>
      <c r="D247" s="47"/>
      <c r="E247" s="4"/>
      <c r="F247" s="4"/>
      <c r="G247" s="4"/>
      <c r="H247" s="4"/>
      <c r="I247" s="4"/>
      <c r="J247" s="4"/>
      <c r="K247" s="4"/>
      <c r="L247" s="4"/>
      <c r="M247" s="4"/>
      <c r="N247" s="4"/>
      <c r="O247" s="4"/>
      <c r="P247" s="4"/>
      <c r="Q247" s="4"/>
      <c r="R247" s="4"/>
      <c r="S247" s="4"/>
      <c r="T247" s="4"/>
      <c r="U247" s="4"/>
      <c r="V247" s="4"/>
      <c r="W247" s="4"/>
      <c r="X247" s="4"/>
      <c r="Y247" s="4"/>
      <c r="Z247" s="4"/>
    </row>
    <row r="248">
      <c r="A248" s="51"/>
      <c r="B248" s="47"/>
      <c r="C248" s="47"/>
      <c r="D248" s="47"/>
      <c r="E248" s="4"/>
      <c r="F248" s="4"/>
      <c r="G248" s="4"/>
      <c r="H248" s="4"/>
      <c r="I248" s="4"/>
      <c r="J248" s="4"/>
      <c r="K248" s="4"/>
      <c r="L248" s="4"/>
      <c r="M248" s="4"/>
      <c r="N248" s="4"/>
      <c r="O248" s="4"/>
      <c r="P248" s="4"/>
      <c r="Q248" s="4"/>
      <c r="R248" s="4"/>
      <c r="S248" s="4"/>
      <c r="T248" s="4"/>
      <c r="U248" s="4"/>
      <c r="V248" s="4"/>
      <c r="W248" s="4"/>
      <c r="X248" s="4"/>
      <c r="Y248" s="4"/>
      <c r="Z248" s="4"/>
    </row>
    <row r="249">
      <c r="A249" s="51"/>
      <c r="B249" s="47"/>
      <c r="C249" s="47"/>
      <c r="D249" s="47"/>
      <c r="E249" s="4"/>
      <c r="F249" s="4"/>
      <c r="G249" s="4"/>
      <c r="H249" s="4"/>
      <c r="I249" s="4"/>
      <c r="J249" s="4"/>
      <c r="K249" s="4"/>
      <c r="L249" s="4"/>
      <c r="M249" s="4"/>
      <c r="N249" s="4"/>
      <c r="O249" s="4"/>
      <c r="P249" s="4"/>
      <c r="Q249" s="4"/>
      <c r="R249" s="4"/>
      <c r="S249" s="4"/>
      <c r="T249" s="4"/>
      <c r="U249" s="4"/>
      <c r="V249" s="4"/>
      <c r="W249" s="4"/>
      <c r="X249" s="4"/>
      <c r="Y249" s="4"/>
      <c r="Z249" s="4"/>
    </row>
    <row r="250">
      <c r="A250" s="51"/>
      <c r="B250" s="47"/>
      <c r="C250" s="47"/>
      <c r="D250" s="47"/>
      <c r="E250" s="4"/>
      <c r="F250" s="4"/>
      <c r="G250" s="4"/>
      <c r="H250" s="4"/>
      <c r="I250" s="4"/>
      <c r="J250" s="4"/>
      <c r="K250" s="4"/>
      <c r="L250" s="4"/>
      <c r="M250" s="4"/>
      <c r="N250" s="4"/>
      <c r="O250" s="4"/>
      <c r="P250" s="4"/>
      <c r="Q250" s="4"/>
      <c r="R250" s="4"/>
      <c r="S250" s="4"/>
      <c r="T250" s="4"/>
      <c r="U250" s="4"/>
      <c r="V250" s="4"/>
      <c r="W250" s="4"/>
      <c r="X250" s="4"/>
      <c r="Y250" s="4"/>
      <c r="Z250" s="4"/>
    </row>
    <row r="251">
      <c r="A251" s="51"/>
      <c r="B251" s="47"/>
      <c r="C251" s="47"/>
      <c r="D251" s="47"/>
      <c r="E251" s="4"/>
      <c r="F251" s="4"/>
      <c r="G251" s="4"/>
      <c r="H251" s="4"/>
      <c r="I251" s="4"/>
      <c r="J251" s="4"/>
      <c r="K251" s="4"/>
      <c r="L251" s="4"/>
      <c r="M251" s="4"/>
      <c r="N251" s="4"/>
      <c r="O251" s="4"/>
      <c r="P251" s="4"/>
      <c r="Q251" s="4"/>
      <c r="R251" s="4"/>
      <c r="S251" s="4"/>
      <c r="T251" s="4"/>
      <c r="U251" s="4"/>
      <c r="V251" s="4"/>
      <c r="W251" s="4"/>
      <c r="X251" s="4"/>
      <c r="Y251" s="4"/>
      <c r="Z251" s="4"/>
    </row>
    <row r="252">
      <c r="A252" s="51"/>
      <c r="B252" s="47"/>
      <c r="C252" s="47"/>
      <c r="D252" s="47"/>
      <c r="E252" s="4"/>
      <c r="F252" s="4"/>
      <c r="G252" s="4"/>
      <c r="H252" s="4"/>
      <c r="I252" s="4"/>
      <c r="J252" s="4"/>
      <c r="K252" s="4"/>
      <c r="L252" s="4"/>
      <c r="M252" s="4"/>
      <c r="N252" s="4"/>
      <c r="O252" s="4"/>
      <c r="P252" s="4"/>
      <c r="Q252" s="4"/>
      <c r="R252" s="4"/>
      <c r="S252" s="4"/>
      <c r="T252" s="4"/>
      <c r="U252" s="4"/>
      <c r="V252" s="4"/>
      <c r="W252" s="4"/>
      <c r="X252" s="4"/>
      <c r="Y252" s="4"/>
      <c r="Z252" s="4"/>
    </row>
    <row r="253">
      <c r="A253" s="51"/>
      <c r="B253" s="47"/>
      <c r="C253" s="47"/>
      <c r="D253" s="47"/>
      <c r="E253" s="4"/>
      <c r="F253" s="4"/>
      <c r="G253" s="4"/>
      <c r="H253" s="4"/>
      <c r="I253" s="4"/>
      <c r="J253" s="4"/>
      <c r="K253" s="4"/>
      <c r="L253" s="4"/>
      <c r="M253" s="4"/>
      <c r="N253" s="4"/>
      <c r="O253" s="4"/>
      <c r="P253" s="4"/>
      <c r="Q253" s="4"/>
      <c r="R253" s="4"/>
      <c r="S253" s="4"/>
      <c r="T253" s="4"/>
      <c r="U253" s="4"/>
      <c r="V253" s="4"/>
      <c r="W253" s="4"/>
      <c r="X253" s="4"/>
      <c r="Y253" s="4"/>
      <c r="Z253" s="4"/>
    </row>
    <row r="254">
      <c r="A254" s="51"/>
      <c r="B254" s="47"/>
      <c r="C254" s="47"/>
      <c r="D254" s="47"/>
      <c r="E254" s="4"/>
      <c r="F254" s="4"/>
      <c r="G254" s="4"/>
      <c r="H254" s="4"/>
      <c r="I254" s="4"/>
      <c r="J254" s="4"/>
      <c r="K254" s="4"/>
      <c r="L254" s="4"/>
      <c r="M254" s="4"/>
      <c r="N254" s="4"/>
      <c r="O254" s="4"/>
      <c r="P254" s="4"/>
      <c r="Q254" s="4"/>
      <c r="R254" s="4"/>
      <c r="S254" s="4"/>
      <c r="T254" s="4"/>
      <c r="U254" s="4"/>
      <c r="V254" s="4"/>
      <c r="W254" s="4"/>
      <c r="X254" s="4"/>
      <c r="Y254" s="4"/>
      <c r="Z254" s="4"/>
    </row>
    <row r="255">
      <c r="A255" s="51"/>
      <c r="B255" s="47"/>
      <c r="C255" s="47"/>
      <c r="D255" s="47"/>
      <c r="E255" s="4"/>
      <c r="F255" s="4"/>
      <c r="G255" s="4"/>
      <c r="H255" s="4"/>
      <c r="I255" s="4"/>
      <c r="J255" s="4"/>
      <c r="K255" s="4"/>
      <c r="L255" s="4"/>
      <c r="M255" s="4"/>
      <c r="N255" s="4"/>
      <c r="O255" s="4"/>
      <c r="P255" s="4"/>
      <c r="Q255" s="4"/>
      <c r="R255" s="4"/>
      <c r="S255" s="4"/>
      <c r="T255" s="4"/>
      <c r="U255" s="4"/>
      <c r="V255" s="4"/>
      <c r="W255" s="4"/>
      <c r="X255" s="4"/>
      <c r="Y255" s="4"/>
      <c r="Z255" s="4"/>
    </row>
    <row r="256">
      <c r="A256" s="51"/>
      <c r="B256" s="47"/>
      <c r="C256" s="47"/>
      <c r="D256" s="47"/>
      <c r="E256" s="4"/>
      <c r="F256" s="4"/>
      <c r="G256" s="4"/>
      <c r="H256" s="4"/>
      <c r="I256" s="4"/>
      <c r="J256" s="4"/>
      <c r="K256" s="4"/>
      <c r="L256" s="4"/>
      <c r="M256" s="4"/>
      <c r="N256" s="4"/>
      <c r="O256" s="4"/>
      <c r="P256" s="4"/>
      <c r="Q256" s="4"/>
      <c r="R256" s="4"/>
      <c r="S256" s="4"/>
      <c r="T256" s="4"/>
      <c r="U256" s="4"/>
      <c r="V256" s="4"/>
      <c r="W256" s="4"/>
      <c r="X256" s="4"/>
      <c r="Y256" s="4"/>
      <c r="Z256" s="4"/>
    </row>
    <row r="257">
      <c r="A257" s="51"/>
      <c r="B257" s="47"/>
      <c r="C257" s="47"/>
      <c r="D257" s="47"/>
      <c r="E257" s="4"/>
      <c r="F257" s="4"/>
      <c r="G257" s="4"/>
      <c r="H257" s="4"/>
      <c r="I257" s="4"/>
      <c r="J257" s="4"/>
      <c r="K257" s="4"/>
      <c r="L257" s="4"/>
      <c r="M257" s="4"/>
      <c r="N257" s="4"/>
      <c r="O257" s="4"/>
      <c r="P257" s="4"/>
      <c r="Q257" s="4"/>
      <c r="R257" s="4"/>
      <c r="S257" s="4"/>
      <c r="T257" s="4"/>
      <c r="U257" s="4"/>
      <c r="V257" s="4"/>
      <c r="W257" s="4"/>
      <c r="X257" s="4"/>
      <c r="Y257" s="4"/>
      <c r="Z257" s="4"/>
    </row>
    <row r="258">
      <c r="A258" s="51"/>
      <c r="B258" s="47"/>
      <c r="C258" s="47"/>
      <c r="D258" s="47"/>
      <c r="E258" s="4"/>
      <c r="F258" s="4"/>
      <c r="G258" s="4"/>
      <c r="H258" s="4"/>
      <c r="I258" s="4"/>
      <c r="J258" s="4"/>
      <c r="K258" s="4"/>
      <c r="L258" s="4"/>
      <c r="M258" s="4"/>
      <c r="N258" s="4"/>
      <c r="O258" s="4"/>
      <c r="P258" s="4"/>
      <c r="Q258" s="4"/>
      <c r="R258" s="4"/>
      <c r="S258" s="4"/>
      <c r="T258" s="4"/>
      <c r="U258" s="4"/>
      <c r="V258" s="4"/>
      <c r="W258" s="4"/>
      <c r="X258" s="4"/>
      <c r="Y258" s="4"/>
      <c r="Z258" s="4"/>
    </row>
    <row r="259">
      <c r="A259" s="51"/>
      <c r="B259" s="47"/>
      <c r="C259" s="47"/>
      <c r="D259" s="47"/>
      <c r="E259" s="4"/>
      <c r="F259" s="4"/>
      <c r="G259" s="4"/>
      <c r="H259" s="4"/>
      <c r="I259" s="4"/>
      <c r="J259" s="4"/>
      <c r="K259" s="4"/>
      <c r="L259" s="4"/>
      <c r="M259" s="4"/>
      <c r="N259" s="4"/>
      <c r="O259" s="4"/>
      <c r="P259" s="4"/>
      <c r="Q259" s="4"/>
      <c r="R259" s="4"/>
      <c r="S259" s="4"/>
      <c r="T259" s="4"/>
      <c r="U259" s="4"/>
      <c r="V259" s="4"/>
      <c r="W259" s="4"/>
      <c r="X259" s="4"/>
      <c r="Y259" s="4"/>
      <c r="Z259" s="4"/>
    </row>
    <row r="260">
      <c r="A260" s="51"/>
      <c r="B260" s="47"/>
      <c r="C260" s="47"/>
      <c r="D260" s="47"/>
      <c r="E260" s="4"/>
      <c r="F260" s="4"/>
      <c r="G260" s="4"/>
      <c r="H260" s="4"/>
      <c r="I260" s="4"/>
      <c r="J260" s="4"/>
      <c r="K260" s="4"/>
      <c r="L260" s="4"/>
      <c r="M260" s="4"/>
      <c r="N260" s="4"/>
      <c r="O260" s="4"/>
      <c r="P260" s="4"/>
      <c r="Q260" s="4"/>
      <c r="R260" s="4"/>
      <c r="S260" s="4"/>
      <c r="T260" s="4"/>
      <c r="U260" s="4"/>
      <c r="V260" s="4"/>
      <c r="W260" s="4"/>
      <c r="X260" s="4"/>
      <c r="Y260" s="4"/>
      <c r="Z260" s="4"/>
    </row>
    <row r="261">
      <c r="A261" s="51"/>
      <c r="B261" s="47"/>
      <c r="C261" s="47"/>
      <c r="D261" s="47"/>
      <c r="E261" s="4"/>
      <c r="F261" s="4"/>
      <c r="G261" s="4"/>
      <c r="H261" s="4"/>
      <c r="I261" s="4"/>
      <c r="J261" s="4"/>
      <c r="K261" s="4"/>
      <c r="L261" s="4"/>
      <c r="M261" s="4"/>
      <c r="N261" s="4"/>
      <c r="O261" s="4"/>
      <c r="P261" s="4"/>
      <c r="Q261" s="4"/>
      <c r="R261" s="4"/>
      <c r="S261" s="4"/>
      <c r="T261" s="4"/>
      <c r="U261" s="4"/>
      <c r="V261" s="4"/>
      <c r="W261" s="4"/>
      <c r="X261" s="4"/>
      <c r="Y261" s="4"/>
      <c r="Z261" s="4"/>
    </row>
    <row r="262">
      <c r="A262" s="51"/>
      <c r="B262" s="47"/>
      <c r="C262" s="47"/>
      <c r="D262" s="47"/>
      <c r="E262" s="4"/>
      <c r="F262" s="4"/>
      <c r="G262" s="4"/>
      <c r="H262" s="4"/>
      <c r="I262" s="4"/>
      <c r="J262" s="4"/>
      <c r="K262" s="4"/>
      <c r="L262" s="4"/>
      <c r="M262" s="4"/>
      <c r="N262" s="4"/>
      <c r="O262" s="4"/>
      <c r="P262" s="4"/>
      <c r="Q262" s="4"/>
      <c r="R262" s="4"/>
      <c r="S262" s="4"/>
      <c r="T262" s="4"/>
      <c r="U262" s="4"/>
      <c r="V262" s="4"/>
      <c r="W262" s="4"/>
      <c r="X262" s="4"/>
      <c r="Y262" s="4"/>
      <c r="Z262" s="4"/>
    </row>
    <row r="263">
      <c r="A263" s="51"/>
      <c r="B263" s="47"/>
      <c r="C263" s="47"/>
      <c r="D263" s="47"/>
      <c r="E263" s="4"/>
      <c r="F263" s="4"/>
      <c r="G263" s="4"/>
      <c r="H263" s="4"/>
      <c r="I263" s="4"/>
      <c r="J263" s="4"/>
      <c r="K263" s="4"/>
      <c r="L263" s="4"/>
      <c r="M263" s="4"/>
      <c r="N263" s="4"/>
      <c r="O263" s="4"/>
      <c r="P263" s="4"/>
      <c r="Q263" s="4"/>
      <c r="R263" s="4"/>
      <c r="S263" s="4"/>
      <c r="T263" s="4"/>
      <c r="U263" s="4"/>
      <c r="V263" s="4"/>
      <c r="W263" s="4"/>
      <c r="X263" s="4"/>
      <c r="Y263" s="4"/>
      <c r="Z263" s="4"/>
    </row>
    <row r="264">
      <c r="A264" s="51"/>
      <c r="B264" s="47"/>
      <c r="C264" s="47"/>
      <c r="D264" s="47"/>
      <c r="E264" s="4"/>
      <c r="F264" s="4"/>
      <c r="G264" s="4"/>
      <c r="H264" s="4"/>
      <c r="I264" s="4"/>
      <c r="J264" s="4"/>
      <c r="K264" s="4"/>
      <c r="L264" s="4"/>
      <c r="M264" s="4"/>
      <c r="N264" s="4"/>
      <c r="O264" s="4"/>
      <c r="P264" s="4"/>
      <c r="Q264" s="4"/>
      <c r="R264" s="4"/>
      <c r="S264" s="4"/>
      <c r="T264" s="4"/>
      <c r="U264" s="4"/>
      <c r="V264" s="4"/>
      <c r="W264" s="4"/>
      <c r="X264" s="4"/>
      <c r="Y264" s="4"/>
      <c r="Z264" s="4"/>
    </row>
    <row r="265">
      <c r="A265" s="51"/>
      <c r="B265" s="47"/>
      <c r="C265" s="47"/>
      <c r="D265" s="47"/>
      <c r="E265" s="4"/>
      <c r="F265" s="4"/>
      <c r="G265" s="4"/>
      <c r="H265" s="4"/>
      <c r="I265" s="4"/>
      <c r="J265" s="4"/>
      <c r="K265" s="4"/>
      <c r="L265" s="4"/>
      <c r="M265" s="4"/>
      <c r="N265" s="4"/>
      <c r="O265" s="4"/>
      <c r="P265" s="4"/>
      <c r="Q265" s="4"/>
      <c r="R265" s="4"/>
      <c r="S265" s="4"/>
      <c r="T265" s="4"/>
      <c r="U265" s="4"/>
      <c r="V265" s="4"/>
      <c r="W265" s="4"/>
      <c r="X265" s="4"/>
      <c r="Y265" s="4"/>
      <c r="Z265" s="4"/>
    </row>
    <row r="266">
      <c r="A266" s="51"/>
      <c r="B266" s="47"/>
      <c r="C266" s="47"/>
      <c r="D266" s="47"/>
      <c r="E266" s="4"/>
      <c r="F266" s="4"/>
      <c r="G266" s="4"/>
      <c r="H266" s="4"/>
      <c r="I266" s="4"/>
      <c r="J266" s="4"/>
      <c r="K266" s="4"/>
      <c r="L266" s="4"/>
      <c r="M266" s="4"/>
      <c r="N266" s="4"/>
      <c r="O266" s="4"/>
      <c r="P266" s="4"/>
      <c r="Q266" s="4"/>
      <c r="R266" s="4"/>
      <c r="S266" s="4"/>
      <c r="T266" s="4"/>
      <c r="U266" s="4"/>
      <c r="V266" s="4"/>
      <c r="W266" s="4"/>
      <c r="X266" s="4"/>
      <c r="Y266" s="4"/>
      <c r="Z266" s="4"/>
    </row>
    <row r="267">
      <c r="A267" s="51"/>
      <c r="B267" s="47"/>
      <c r="C267" s="47"/>
      <c r="D267" s="47"/>
      <c r="E267" s="4"/>
      <c r="F267" s="4"/>
      <c r="G267" s="4"/>
      <c r="H267" s="4"/>
      <c r="I267" s="4"/>
      <c r="J267" s="4"/>
      <c r="K267" s="4"/>
      <c r="L267" s="4"/>
      <c r="M267" s="4"/>
      <c r="N267" s="4"/>
      <c r="O267" s="4"/>
      <c r="P267" s="4"/>
      <c r="Q267" s="4"/>
      <c r="R267" s="4"/>
      <c r="S267" s="4"/>
      <c r="T267" s="4"/>
      <c r="U267" s="4"/>
      <c r="V267" s="4"/>
      <c r="W267" s="4"/>
      <c r="X267" s="4"/>
      <c r="Y267" s="4"/>
      <c r="Z267" s="4"/>
    </row>
    <row r="268">
      <c r="A268" s="51"/>
      <c r="B268" s="47"/>
      <c r="C268" s="47"/>
      <c r="D268" s="47"/>
      <c r="E268" s="4"/>
      <c r="F268" s="4"/>
      <c r="G268" s="4"/>
      <c r="H268" s="4"/>
      <c r="I268" s="4"/>
      <c r="J268" s="4"/>
      <c r="K268" s="4"/>
      <c r="L268" s="4"/>
      <c r="M268" s="4"/>
      <c r="N268" s="4"/>
      <c r="O268" s="4"/>
      <c r="P268" s="4"/>
      <c r="Q268" s="4"/>
      <c r="R268" s="4"/>
      <c r="S268" s="4"/>
      <c r="T268" s="4"/>
      <c r="U268" s="4"/>
      <c r="V268" s="4"/>
      <c r="W268" s="4"/>
      <c r="X268" s="4"/>
      <c r="Y268" s="4"/>
      <c r="Z268" s="4"/>
    </row>
    <row r="269">
      <c r="A269" s="51"/>
      <c r="B269" s="47"/>
      <c r="C269" s="47"/>
      <c r="D269" s="47"/>
      <c r="E269" s="4"/>
      <c r="F269" s="4"/>
      <c r="G269" s="4"/>
      <c r="H269" s="4"/>
      <c r="I269" s="4"/>
      <c r="J269" s="4"/>
      <c r="K269" s="4"/>
      <c r="L269" s="4"/>
      <c r="M269" s="4"/>
      <c r="N269" s="4"/>
      <c r="O269" s="4"/>
      <c r="P269" s="4"/>
      <c r="Q269" s="4"/>
      <c r="R269" s="4"/>
      <c r="S269" s="4"/>
      <c r="T269" s="4"/>
      <c r="U269" s="4"/>
      <c r="V269" s="4"/>
      <c r="W269" s="4"/>
      <c r="X269" s="4"/>
      <c r="Y269" s="4"/>
      <c r="Z269" s="4"/>
    </row>
    <row r="270">
      <c r="A270" s="51"/>
      <c r="B270" s="47"/>
      <c r="C270" s="47"/>
      <c r="D270" s="47"/>
      <c r="E270" s="4"/>
      <c r="F270" s="4"/>
      <c r="G270" s="4"/>
      <c r="H270" s="4"/>
      <c r="I270" s="4"/>
      <c r="J270" s="4"/>
      <c r="K270" s="4"/>
      <c r="L270" s="4"/>
      <c r="M270" s="4"/>
      <c r="N270" s="4"/>
      <c r="O270" s="4"/>
      <c r="P270" s="4"/>
      <c r="Q270" s="4"/>
      <c r="R270" s="4"/>
      <c r="S270" s="4"/>
      <c r="T270" s="4"/>
      <c r="U270" s="4"/>
      <c r="V270" s="4"/>
      <c r="W270" s="4"/>
      <c r="X270" s="4"/>
      <c r="Y270" s="4"/>
      <c r="Z270" s="4"/>
    </row>
    <row r="271">
      <c r="A271" s="51"/>
      <c r="B271" s="47"/>
      <c r="C271" s="47"/>
      <c r="D271" s="47"/>
      <c r="E271" s="4"/>
      <c r="F271" s="4"/>
      <c r="G271" s="4"/>
      <c r="H271" s="4"/>
      <c r="I271" s="4"/>
      <c r="J271" s="4"/>
      <c r="K271" s="4"/>
      <c r="L271" s="4"/>
      <c r="M271" s="4"/>
      <c r="N271" s="4"/>
      <c r="O271" s="4"/>
      <c r="P271" s="4"/>
      <c r="Q271" s="4"/>
      <c r="R271" s="4"/>
      <c r="S271" s="4"/>
      <c r="T271" s="4"/>
      <c r="U271" s="4"/>
      <c r="V271" s="4"/>
      <c r="W271" s="4"/>
      <c r="X271" s="4"/>
      <c r="Y271" s="4"/>
      <c r="Z271" s="4"/>
    </row>
    <row r="272">
      <c r="A272" s="51"/>
      <c r="B272" s="47"/>
      <c r="C272" s="47"/>
      <c r="D272" s="47"/>
      <c r="E272" s="4"/>
      <c r="F272" s="4"/>
      <c r="G272" s="4"/>
      <c r="H272" s="4"/>
      <c r="I272" s="4"/>
      <c r="J272" s="4"/>
      <c r="K272" s="4"/>
      <c r="L272" s="4"/>
      <c r="M272" s="4"/>
      <c r="N272" s="4"/>
      <c r="O272" s="4"/>
      <c r="P272" s="4"/>
      <c r="Q272" s="4"/>
      <c r="R272" s="4"/>
      <c r="S272" s="4"/>
      <c r="T272" s="4"/>
      <c r="U272" s="4"/>
      <c r="V272" s="4"/>
      <c r="W272" s="4"/>
      <c r="X272" s="4"/>
      <c r="Y272" s="4"/>
      <c r="Z272" s="4"/>
    </row>
    <row r="273">
      <c r="A273" s="51"/>
      <c r="B273" s="47"/>
      <c r="C273" s="47"/>
      <c r="D273" s="47"/>
      <c r="E273" s="4"/>
      <c r="F273" s="4"/>
      <c r="G273" s="4"/>
      <c r="H273" s="4"/>
      <c r="I273" s="4"/>
      <c r="J273" s="4"/>
      <c r="K273" s="4"/>
      <c r="L273" s="4"/>
      <c r="M273" s="4"/>
      <c r="N273" s="4"/>
      <c r="O273" s="4"/>
      <c r="P273" s="4"/>
      <c r="Q273" s="4"/>
      <c r="R273" s="4"/>
      <c r="S273" s="4"/>
      <c r="T273" s="4"/>
      <c r="U273" s="4"/>
      <c r="V273" s="4"/>
      <c r="W273" s="4"/>
      <c r="X273" s="4"/>
      <c r="Y273" s="4"/>
      <c r="Z273" s="4"/>
    </row>
    <row r="274">
      <c r="A274" s="51"/>
      <c r="B274" s="47"/>
      <c r="C274" s="47"/>
      <c r="D274" s="47"/>
      <c r="E274" s="4"/>
      <c r="F274" s="4"/>
      <c r="G274" s="4"/>
      <c r="H274" s="4"/>
      <c r="I274" s="4"/>
      <c r="J274" s="4"/>
      <c r="K274" s="4"/>
      <c r="L274" s="4"/>
      <c r="M274" s="4"/>
      <c r="N274" s="4"/>
      <c r="O274" s="4"/>
      <c r="P274" s="4"/>
      <c r="Q274" s="4"/>
      <c r="R274" s="4"/>
      <c r="S274" s="4"/>
      <c r="T274" s="4"/>
      <c r="U274" s="4"/>
      <c r="V274" s="4"/>
      <c r="W274" s="4"/>
      <c r="X274" s="4"/>
      <c r="Y274" s="4"/>
      <c r="Z274" s="4"/>
    </row>
    <row r="275">
      <c r="A275" s="51"/>
      <c r="B275" s="47"/>
      <c r="C275" s="47"/>
      <c r="D275" s="47"/>
      <c r="E275" s="4"/>
      <c r="F275" s="4"/>
      <c r="G275" s="4"/>
      <c r="H275" s="4"/>
      <c r="I275" s="4"/>
      <c r="J275" s="4"/>
      <c r="K275" s="4"/>
      <c r="L275" s="4"/>
      <c r="M275" s="4"/>
      <c r="N275" s="4"/>
      <c r="O275" s="4"/>
      <c r="P275" s="4"/>
      <c r="Q275" s="4"/>
      <c r="R275" s="4"/>
      <c r="S275" s="4"/>
      <c r="T275" s="4"/>
      <c r="U275" s="4"/>
      <c r="V275" s="4"/>
      <c r="W275" s="4"/>
      <c r="X275" s="4"/>
      <c r="Y275" s="4"/>
      <c r="Z275" s="4"/>
    </row>
    <row r="276">
      <c r="A276" s="51"/>
      <c r="B276" s="47"/>
      <c r="C276" s="47"/>
      <c r="D276" s="47"/>
      <c r="E276" s="4"/>
      <c r="F276" s="4"/>
      <c r="G276" s="4"/>
      <c r="H276" s="4"/>
      <c r="I276" s="4"/>
      <c r="J276" s="4"/>
      <c r="K276" s="4"/>
      <c r="L276" s="4"/>
      <c r="M276" s="4"/>
      <c r="N276" s="4"/>
      <c r="O276" s="4"/>
      <c r="P276" s="4"/>
      <c r="Q276" s="4"/>
      <c r="R276" s="4"/>
      <c r="S276" s="4"/>
      <c r="T276" s="4"/>
      <c r="U276" s="4"/>
      <c r="V276" s="4"/>
      <c r="W276" s="4"/>
      <c r="X276" s="4"/>
      <c r="Y276" s="4"/>
      <c r="Z276" s="4"/>
    </row>
    <row r="277">
      <c r="A277" s="51"/>
      <c r="B277" s="47"/>
      <c r="C277" s="47"/>
      <c r="D277" s="47"/>
      <c r="E277" s="4"/>
      <c r="F277" s="4"/>
      <c r="G277" s="4"/>
      <c r="H277" s="4"/>
      <c r="I277" s="4"/>
      <c r="J277" s="4"/>
      <c r="K277" s="4"/>
      <c r="L277" s="4"/>
      <c r="M277" s="4"/>
      <c r="N277" s="4"/>
      <c r="O277" s="4"/>
      <c r="P277" s="4"/>
      <c r="Q277" s="4"/>
      <c r="R277" s="4"/>
      <c r="S277" s="4"/>
      <c r="T277" s="4"/>
      <c r="U277" s="4"/>
      <c r="V277" s="4"/>
      <c r="W277" s="4"/>
      <c r="X277" s="4"/>
      <c r="Y277" s="4"/>
      <c r="Z277" s="4"/>
    </row>
    <row r="278">
      <c r="A278" s="51"/>
      <c r="B278" s="47"/>
      <c r="C278" s="47"/>
      <c r="D278" s="47"/>
      <c r="E278" s="4"/>
      <c r="F278" s="4"/>
      <c r="G278" s="4"/>
      <c r="H278" s="4"/>
      <c r="I278" s="4"/>
      <c r="J278" s="4"/>
      <c r="K278" s="4"/>
      <c r="L278" s="4"/>
      <c r="M278" s="4"/>
      <c r="N278" s="4"/>
      <c r="O278" s="4"/>
      <c r="P278" s="4"/>
      <c r="Q278" s="4"/>
      <c r="R278" s="4"/>
      <c r="S278" s="4"/>
      <c r="T278" s="4"/>
      <c r="U278" s="4"/>
      <c r="V278" s="4"/>
      <c r="W278" s="4"/>
      <c r="X278" s="4"/>
      <c r="Y278" s="4"/>
      <c r="Z278" s="4"/>
    </row>
    <row r="279">
      <c r="A279" s="51"/>
      <c r="B279" s="47"/>
      <c r="C279" s="47"/>
      <c r="D279" s="47"/>
      <c r="E279" s="4"/>
      <c r="F279" s="4"/>
      <c r="G279" s="4"/>
      <c r="H279" s="4"/>
      <c r="I279" s="4"/>
      <c r="J279" s="4"/>
      <c r="K279" s="4"/>
      <c r="L279" s="4"/>
      <c r="M279" s="4"/>
      <c r="N279" s="4"/>
      <c r="O279" s="4"/>
      <c r="P279" s="4"/>
      <c r="Q279" s="4"/>
      <c r="R279" s="4"/>
      <c r="S279" s="4"/>
      <c r="T279" s="4"/>
      <c r="U279" s="4"/>
      <c r="V279" s="4"/>
      <c r="W279" s="4"/>
      <c r="X279" s="4"/>
      <c r="Y279" s="4"/>
      <c r="Z279" s="4"/>
    </row>
    <row r="280">
      <c r="A280" s="51"/>
      <c r="B280" s="47"/>
      <c r="C280" s="47"/>
      <c r="D280" s="47"/>
      <c r="E280" s="4"/>
      <c r="F280" s="4"/>
      <c r="G280" s="4"/>
      <c r="H280" s="4"/>
      <c r="I280" s="4"/>
      <c r="J280" s="4"/>
      <c r="K280" s="4"/>
      <c r="L280" s="4"/>
      <c r="M280" s="4"/>
      <c r="N280" s="4"/>
      <c r="O280" s="4"/>
      <c r="P280" s="4"/>
      <c r="Q280" s="4"/>
      <c r="R280" s="4"/>
      <c r="S280" s="4"/>
      <c r="T280" s="4"/>
      <c r="U280" s="4"/>
      <c r="V280" s="4"/>
      <c r="W280" s="4"/>
      <c r="X280" s="4"/>
      <c r="Y280" s="4"/>
      <c r="Z280" s="4"/>
    </row>
    <row r="281">
      <c r="A281" s="51"/>
      <c r="B281" s="47"/>
      <c r="C281" s="47"/>
      <c r="D281" s="47"/>
      <c r="E281" s="4"/>
      <c r="F281" s="4"/>
      <c r="G281" s="4"/>
      <c r="H281" s="4"/>
      <c r="I281" s="4"/>
      <c r="J281" s="4"/>
      <c r="K281" s="4"/>
      <c r="L281" s="4"/>
      <c r="M281" s="4"/>
      <c r="N281" s="4"/>
      <c r="O281" s="4"/>
      <c r="P281" s="4"/>
      <c r="Q281" s="4"/>
      <c r="R281" s="4"/>
      <c r="S281" s="4"/>
      <c r="T281" s="4"/>
      <c r="U281" s="4"/>
      <c r="V281" s="4"/>
      <c r="W281" s="4"/>
      <c r="X281" s="4"/>
      <c r="Y281" s="4"/>
      <c r="Z281" s="4"/>
    </row>
    <row r="282">
      <c r="A282" s="51"/>
      <c r="B282" s="47"/>
      <c r="C282" s="47"/>
      <c r="D282" s="47"/>
      <c r="E282" s="4"/>
      <c r="F282" s="4"/>
      <c r="G282" s="4"/>
      <c r="H282" s="4"/>
      <c r="I282" s="4"/>
      <c r="J282" s="4"/>
      <c r="K282" s="4"/>
      <c r="L282" s="4"/>
      <c r="M282" s="4"/>
      <c r="N282" s="4"/>
      <c r="O282" s="4"/>
      <c r="P282" s="4"/>
      <c r="Q282" s="4"/>
      <c r="R282" s="4"/>
      <c r="S282" s="4"/>
      <c r="T282" s="4"/>
      <c r="U282" s="4"/>
      <c r="V282" s="4"/>
      <c r="W282" s="4"/>
      <c r="X282" s="4"/>
      <c r="Y282" s="4"/>
      <c r="Z282" s="4"/>
    </row>
    <row r="283">
      <c r="A283" s="51"/>
      <c r="B283" s="47"/>
      <c r="C283" s="47"/>
      <c r="D283" s="47"/>
      <c r="E283" s="4"/>
      <c r="F283" s="4"/>
      <c r="G283" s="4"/>
      <c r="H283" s="4"/>
      <c r="I283" s="4"/>
      <c r="J283" s="4"/>
      <c r="K283" s="4"/>
      <c r="L283" s="4"/>
      <c r="M283" s="4"/>
      <c r="N283" s="4"/>
      <c r="O283" s="4"/>
      <c r="P283" s="4"/>
      <c r="Q283" s="4"/>
      <c r="R283" s="4"/>
      <c r="S283" s="4"/>
      <c r="T283" s="4"/>
      <c r="U283" s="4"/>
      <c r="V283" s="4"/>
      <c r="W283" s="4"/>
      <c r="X283" s="4"/>
      <c r="Y283" s="4"/>
      <c r="Z283" s="4"/>
    </row>
    <row r="284">
      <c r="A284" s="51"/>
      <c r="B284" s="47"/>
      <c r="C284" s="47"/>
      <c r="D284" s="47"/>
      <c r="E284" s="4"/>
      <c r="F284" s="4"/>
      <c r="G284" s="4"/>
      <c r="H284" s="4"/>
      <c r="I284" s="4"/>
      <c r="J284" s="4"/>
      <c r="K284" s="4"/>
      <c r="L284" s="4"/>
      <c r="M284" s="4"/>
      <c r="N284" s="4"/>
      <c r="O284" s="4"/>
      <c r="P284" s="4"/>
      <c r="Q284" s="4"/>
      <c r="R284" s="4"/>
      <c r="S284" s="4"/>
      <c r="T284" s="4"/>
      <c r="U284" s="4"/>
      <c r="V284" s="4"/>
      <c r="W284" s="4"/>
      <c r="X284" s="4"/>
      <c r="Y284" s="4"/>
      <c r="Z284" s="4"/>
    </row>
    <row r="285">
      <c r="A285" s="51"/>
      <c r="B285" s="47"/>
      <c r="C285" s="47"/>
      <c r="D285" s="47"/>
      <c r="E285" s="4"/>
      <c r="F285" s="4"/>
      <c r="G285" s="4"/>
      <c r="H285" s="4"/>
      <c r="I285" s="4"/>
      <c r="J285" s="4"/>
      <c r="K285" s="4"/>
      <c r="L285" s="4"/>
      <c r="M285" s="4"/>
      <c r="N285" s="4"/>
      <c r="O285" s="4"/>
      <c r="P285" s="4"/>
      <c r="Q285" s="4"/>
      <c r="R285" s="4"/>
      <c r="S285" s="4"/>
      <c r="T285" s="4"/>
      <c r="U285" s="4"/>
      <c r="V285" s="4"/>
      <c r="W285" s="4"/>
      <c r="X285" s="4"/>
      <c r="Y285" s="4"/>
      <c r="Z285" s="4"/>
    </row>
    <row r="286">
      <c r="A286" s="51"/>
      <c r="B286" s="47"/>
      <c r="C286" s="47"/>
      <c r="D286" s="47"/>
      <c r="E286" s="4"/>
      <c r="F286" s="4"/>
      <c r="G286" s="4"/>
      <c r="H286" s="4"/>
      <c r="I286" s="4"/>
      <c r="J286" s="4"/>
      <c r="K286" s="4"/>
      <c r="L286" s="4"/>
      <c r="M286" s="4"/>
      <c r="N286" s="4"/>
      <c r="O286" s="4"/>
      <c r="P286" s="4"/>
      <c r="Q286" s="4"/>
      <c r="R286" s="4"/>
      <c r="S286" s="4"/>
      <c r="T286" s="4"/>
      <c r="U286" s="4"/>
      <c r="V286" s="4"/>
      <c r="W286" s="4"/>
      <c r="X286" s="4"/>
      <c r="Y286" s="4"/>
      <c r="Z286" s="4"/>
    </row>
    <row r="287">
      <c r="A287" s="51"/>
      <c r="B287" s="47"/>
      <c r="C287" s="47"/>
      <c r="D287" s="47"/>
      <c r="E287" s="4"/>
      <c r="F287" s="4"/>
      <c r="G287" s="4"/>
      <c r="H287" s="4"/>
      <c r="I287" s="4"/>
      <c r="J287" s="4"/>
      <c r="K287" s="4"/>
      <c r="L287" s="4"/>
      <c r="M287" s="4"/>
      <c r="N287" s="4"/>
      <c r="O287" s="4"/>
      <c r="P287" s="4"/>
      <c r="Q287" s="4"/>
      <c r="R287" s="4"/>
      <c r="S287" s="4"/>
      <c r="T287" s="4"/>
      <c r="U287" s="4"/>
      <c r="V287" s="4"/>
      <c r="W287" s="4"/>
      <c r="X287" s="4"/>
      <c r="Y287" s="4"/>
      <c r="Z287" s="4"/>
    </row>
    <row r="288">
      <c r="A288" s="51"/>
      <c r="B288" s="47"/>
      <c r="C288" s="47"/>
      <c r="D288" s="47"/>
      <c r="E288" s="4"/>
      <c r="F288" s="4"/>
      <c r="G288" s="4"/>
      <c r="H288" s="4"/>
      <c r="I288" s="4"/>
      <c r="J288" s="4"/>
      <c r="K288" s="4"/>
      <c r="L288" s="4"/>
      <c r="M288" s="4"/>
      <c r="N288" s="4"/>
      <c r="O288" s="4"/>
      <c r="P288" s="4"/>
      <c r="Q288" s="4"/>
      <c r="R288" s="4"/>
      <c r="S288" s="4"/>
      <c r="T288" s="4"/>
      <c r="U288" s="4"/>
      <c r="V288" s="4"/>
      <c r="W288" s="4"/>
      <c r="X288" s="4"/>
      <c r="Y288" s="4"/>
      <c r="Z288" s="4"/>
    </row>
    <row r="289">
      <c r="A289" s="51"/>
      <c r="B289" s="47"/>
      <c r="C289" s="47"/>
      <c r="D289" s="47"/>
      <c r="E289" s="4"/>
      <c r="F289" s="4"/>
      <c r="G289" s="4"/>
      <c r="H289" s="4"/>
      <c r="I289" s="4"/>
      <c r="J289" s="4"/>
      <c r="K289" s="4"/>
      <c r="L289" s="4"/>
      <c r="M289" s="4"/>
      <c r="N289" s="4"/>
      <c r="O289" s="4"/>
      <c r="P289" s="4"/>
      <c r="Q289" s="4"/>
      <c r="R289" s="4"/>
      <c r="S289" s="4"/>
      <c r="T289" s="4"/>
      <c r="U289" s="4"/>
      <c r="V289" s="4"/>
      <c r="W289" s="4"/>
      <c r="X289" s="4"/>
      <c r="Y289" s="4"/>
      <c r="Z289" s="4"/>
    </row>
    <row r="290">
      <c r="A290" s="51"/>
      <c r="B290" s="47"/>
      <c r="C290" s="47"/>
      <c r="D290" s="47"/>
      <c r="E290" s="4"/>
      <c r="F290" s="4"/>
      <c r="G290" s="4"/>
      <c r="H290" s="4"/>
      <c r="I290" s="4"/>
      <c r="J290" s="4"/>
      <c r="K290" s="4"/>
      <c r="L290" s="4"/>
      <c r="M290" s="4"/>
      <c r="N290" s="4"/>
      <c r="O290" s="4"/>
      <c r="P290" s="4"/>
      <c r="Q290" s="4"/>
      <c r="R290" s="4"/>
      <c r="S290" s="4"/>
      <c r="T290" s="4"/>
      <c r="U290" s="4"/>
      <c r="V290" s="4"/>
      <c r="W290" s="4"/>
      <c r="X290" s="4"/>
      <c r="Y290" s="4"/>
      <c r="Z290" s="4"/>
    </row>
    <row r="291">
      <c r="A291" s="51"/>
      <c r="B291" s="47"/>
      <c r="C291" s="47"/>
      <c r="D291" s="47"/>
      <c r="E291" s="4"/>
      <c r="F291" s="4"/>
      <c r="G291" s="4"/>
      <c r="H291" s="4"/>
      <c r="I291" s="4"/>
      <c r="J291" s="4"/>
      <c r="K291" s="4"/>
      <c r="L291" s="4"/>
      <c r="M291" s="4"/>
      <c r="N291" s="4"/>
      <c r="O291" s="4"/>
      <c r="P291" s="4"/>
      <c r="Q291" s="4"/>
      <c r="R291" s="4"/>
      <c r="S291" s="4"/>
      <c r="T291" s="4"/>
      <c r="U291" s="4"/>
      <c r="V291" s="4"/>
      <c r="W291" s="4"/>
      <c r="X291" s="4"/>
      <c r="Y291" s="4"/>
      <c r="Z291" s="4"/>
    </row>
    <row r="292">
      <c r="A292" s="51"/>
      <c r="B292" s="47"/>
      <c r="C292" s="47"/>
      <c r="D292" s="47"/>
      <c r="E292" s="4"/>
      <c r="F292" s="4"/>
      <c r="G292" s="4"/>
      <c r="H292" s="4"/>
      <c r="I292" s="4"/>
      <c r="J292" s="4"/>
      <c r="K292" s="4"/>
      <c r="L292" s="4"/>
      <c r="M292" s="4"/>
      <c r="N292" s="4"/>
      <c r="O292" s="4"/>
      <c r="P292" s="4"/>
      <c r="Q292" s="4"/>
      <c r="R292" s="4"/>
      <c r="S292" s="4"/>
      <c r="T292" s="4"/>
      <c r="U292" s="4"/>
      <c r="V292" s="4"/>
      <c r="W292" s="4"/>
      <c r="X292" s="4"/>
      <c r="Y292" s="4"/>
      <c r="Z292" s="4"/>
    </row>
    <row r="293">
      <c r="A293" s="51"/>
      <c r="B293" s="47"/>
      <c r="C293" s="47"/>
      <c r="D293" s="47"/>
      <c r="E293" s="4"/>
      <c r="F293" s="4"/>
      <c r="G293" s="4"/>
      <c r="H293" s="4"/>
      <c r="I293" s="4"/>
      <c r="J293" s="4"/>
      <c r="K293" s="4"/>
      <c r="L293" s="4"/>
      <c r="M293" s="4"/>
      <c r="N293" s="4"/>
      <c r="O293" s="4"/>
      <c r="P293" s="4"/>
      <c r="Q293" s="4"/>
      <c r="R293" s="4"/>
      <c r="S293" s="4"/>
      <c r="T293" s="4"/>
      <c r="U293" s="4"/>
      <c r="V293" s="4"/>
      <c r="W293" s="4"/>
      <c r="X293" s="4"/>
      <c r="Y293" s="4"/>
      <c r="Z293" s="4"/>
    </row>
    <row r="294">
      <c r="A294" s="51"/>
      <c r="B294" s="47"/>
      <c r="C294" s="47"/>
      <c r="D294" s="47"/>
      <c r="E294" s="4"/>
      <c r="F294" s="4"/>
      <c r="G294" s="4"/>
      <c r="H294" s="4"/>
      <c r="I294" s="4"/>
      <c r="J294" s="4"/>
      <c r="K294" s="4"/>
      <c r="L294" s="4"/>
      <c r="M294" s="4"/>
      <c r="N294" s="4"/>
      <c r="O294" s="4"/>
      <c r="P294" s="4"/>
      <c r="Q294" s="4"/>
      <c r="R294" s="4"/>
      <c r="S294" s="4"/>
      <c r="T294" s="4"/>
      <c r="U294" s="4"/>
      <c r="V294" s="4"/>
      <c r="W294" s="4"/>
      <c r="X294" s="4"/>
      <c r="Y294" s="4"/>
      <c r="Z294" s="4"/>
    </row>
    <row r="295">
      <c r="A295" s="51"/>
      <c r="B295" s="47"/>
      <c r="C295" s="47"/>
      <c r="D295" s="47"/>
      <c r="E295" s="4"/>
      <c r="F295" s="4"/>
      <c r="G295" s="4"/>
      <c r="H295" s="4"/>
      <c r="I295" s="4"/>
      <c r="J295" s="4"/>
      <c r="K295" s="4"/>
      <c r="L295" s="4"/>
      <c r="M295" s="4"/>
      <c r="N295" s="4"/>
      <c r="O295" s="4"/>
      <c r="P295" s="4"/>
      <c r="Q295" s="4"/>
      <c r="R295" s="4"/>
      <c r="S295" s="4"/>
      <c r="T295" s="4"/>
      <c r="U295" s="4"/>
      <c r="V295" s="4"/>
      <c r="W295" s="4"/>
      <c r="X295" s="4"/>
      <c r="Y295" s="4"/>
      <c r="Z295" s="4"/>
    </row>
    <row r="296">
      <c r="A296" s="51"/>
      <c r="B296" s="47"/>
      <c r="C296" s="47"/>
      <c r="D296" s="47"/>
      <c r="E296" s="4"/>
      <c r="F296" s="4"/>
      <c r="G296" s="4"/>
      <c r="H296" s="4"/>
      <c r="I296" s="4"/>
      <c r="J296" s="4"/>
      <c r="K296" s="4"/>
      <c r="L296" s="4"/>
      <c r="M296" s="4"/>
      <c r="N296" s="4"/>
      <c r="O296" s="4"/>
      <c r="P296" s="4"/>
      <c r="Q296" s="4"/>
      <c r="R296" s="4"/>
      <c r="S296" s="4"/>
      <c r="T296" s="4"/>
      <c r="U296" s="4"/>
      <c r="V296" s="4"/>
      <c r="W296" s="4"/>
      <c r="X296" s="4"/>
      <c r="Y296" s="4"/>
      <c r="Z296" s="4"/>
    </row>
    <row r="297">
      <c r="A297" s="51"/>
      <c r="B297" s="47"/>
      <c r="C297" s="47"/>
      <c r="D297" s="47"/>
      <c r="E297" s="4"/>
      <c r="F297" s="4"/>
      <c r="G297" s="4"/>
      <c r="H297" s="4"/>
      <c r="I297" s="4"/>
      <c r="J297" s="4"/>
      <c r="K297" s="4"/>
      <c r="L297" s="4"/>
      <c r="M297" s="4"/>
      <c r="N297" s="4"/>
      <c r="O297" s="4"/>
      <c r="P297" s="4"/>
      <c r="Q297" s="4"/>
      <c r="R297" s="4"/>
      <c r="S297" s="4"/>
      <c r="T297" s="4"/>
      <c r="U297" s="4"/>
      <c r="V297" s="4"/>
      <c r="W297" s="4"/>
      <c r="X297" s="4"/>
      <c r="Y297" s="4"/>
      <c r="Z297" s="4"/>
    </row>
    <row r="298">
      <c r="A298" s="51"/>
      <c r="B298" s="47"/>
      <c r="C298" s="47"/>
      <c r="D298" s="47"/>
      <c r="E298" s="4"/>
      <c r="F298" s="4"/>
      <c r="G298" s="4"/>
      <c r="H298" s="4"/>
      <c r="I298" s="4"/>
      <c r="J298" s="4"/>
      <c r="K298" s="4"/>
      <c r="L298" s="4"/>
      <c r="M298" s="4"/>
      <c r="N298" s="4"/>
      <c r="O298" s="4"/>
      <c r="P298" s="4"/>
      <c r="Q298" s="4"/>
      <c r="R298" s="4"/>
      <c r="S298" s="4"/>
      <c r="T298" s="4"/>
      <c r="U298" s="4"/>
      <c r="V298" s="4"/>
      <c r="W298" s="4"/>
      <c r="X298" s="4"/>
      <c r="Y298" s="4"/>
      <c r="Z298" s="4"/>
    </row>
    <row r="299">
      <c r="A299" s="51"/>
      <c r="B299" s="47"/>
      <c r="C299" s="47"/>
      <c r="D299" s="47"/>
      <c r="E299" s="4"/>
      <c r="F299" s="4"/>
      <c r="G299" s="4"/>
      <c r="H299" s="4"/>
      <c r="I299" s="4"/>
      <c r="J299" s="4"/>
      <c r="K299" s="4"/>
      <c r="L299" s="4"/>
      <c r="M299" s="4"/>
      <c r="N299" s="4"/>
      <c r="O299" s="4"/>
      <c r="P299" s="4"/>
      <c r="Q299" s="4"/>
      <c r="R299" s="4"/>
      <c r="S299" s="4"/>
      <c r="T299" s="4"/>
      <c r="U299" s="4"/>
      <c r="V299" s="4"/>
      <c r="W299" s="4"/>
      <c r="X299" s="4"/>
      <c r="Y299" s="4"/>
      <c r="Z299" s="4"/>
    </row>
    <row r="300">
      <c r="A300" s="51"/>
      <c r="B300" s="47"/>
      <c r="C300" s="47"/>
      <c r="D300" s="47"/>
      <c r="E300" s="4"/>
      <c r="F300" s="4"/>
      <c r="G300" s="4"/>
      <c r="H300" s="4"/>
      <c r="I300" s="4"/>
      <c r="J300" s="4"/>
      <c r="K300" s="4"/>
      <c r="L300" s="4"/>
      <c r="M300" s="4"/>
      <c r="N300" s="4"/>
      <c r="O300" s="4"/>
      <c r="P300" s="4"/>
      <c r="Q300" s="4"/>
      <c r="R300" s="4"/>
      <c r="S300" s="4"/>
      <c r="T300" s="4"/>
      <c r="U300" s="4"/>
      <c r="V300" s="4"/>
      <c r="W300" s="4"/>
      <c r="X300" s="4"/>
      <c r="Y300" s="4"/>
      <c r="Z300" s="4"/>
    </row>
    <row r="301">
      <c r="A301" s="51"/>
      <c r="B301" s="47"/>
      <c r="C301" s="47"/>
      <c r="D301" s="47"/>
      <c r="E301" s="4"/>
      <c r="F301" s="4"/>
      <c r="G301" s="4"/>
      <c r="H301" s="4"/>
      <c r="I301" s="4"/>
      <c r="J301" s="4"/>
      <c r="K301" s="4"/>
      <c r="L301" s="4"/>
      <c r="M301" s="4"/>
      <c r="N301" s="4"/>
      <c r="O301" s="4"/>
      <c r="P301" s="4"/>
      <c r="Q301" s="4"/>
      <c r="R301" s="4"/>
      <c r="S301" s="4"/>
      <c r="T301" s="4"/>
      <c r="U301" s="4"/>
      <c r="V301" s="4"/>
      <c r="W301" s="4"/>
      <c r="X301" s="4"/>
      <c r="Y301" s="4"/>
      <c r="Z301" s="4"/>
    </row>
    <row r="302">
      <c r="A302" s="51"/>
      <c r="B302" s="47"/>
      <c r="C302" s="47"/>
      <c r="D302" s="47"/>
      <c r="E302" s="4"/>
      <c r="F302" s="4"/>
      <c r="G302" s="4"/>
      <c r="H302" s="4"/>
      <c r="I302" s="4"/>
      <c r="J302" s="4"/>
      <c r="K302" s="4"/>
      <c r="L302" s="4"/>
      <c r="M302" s="4"/>
      <c r="N302" s="4"/>
      <c r="O302" s="4"/>
      <c r="P302" s="4"/>
      <c r="Q302" s="4"/>
      <c r="R302" s="4"/>
      <c r="S302" s="4"/>
      <c r="T302" s="4"/>
      <c r="U302" s="4"/>
      <c r="V302" s="4"/>
      <c r="W302" s="4"/>
      <c r="X302" s="4"/>
      <c r="Y302" s="4"/>
      <c r="Z302" s="4"/>
    </row>
    <row r="303">
      <c r="A303" s="51"/>
      <c r="B303" s="47"/>
      <c r="C303" s="47"/>
      <c r="D303" s="47"/>
      <c r="E303" s="4"/>
      <c r="F303" s="4"/>
      <c r="G303" s="4"/>
      <c r="H303" s="4"/>
      <c r="I303" s="4"/>
      <c r="J303" s="4"/>
      <c r="K303" s="4"/>
      <c r="L303" s="4"/>
      <c r="M303" s="4"/>
      <c r="N303" s="4"/>
      <c r="O303" s="4"/>
      <c r="P303" s="4"/>
      <c r="Q303" s="4"/>
      <c r="R303" s="4"/>
      <c r="S303" s="4"/>
      <c r="T303" s="4"/>
      <c r="U303" s="4"/>
      <c r="V303" s="4"/>
      <c r="W303" s="4"/>
      <c r="X303" s="4"/>
      <c r="Y303" s="4"/>
      <c r="Z303" s="4"/>
    </row>
    <row r="304">
      <c r="A304" s="51"/>
      <c r="B304" s="47"/>
      <c r="C304" s="47"/>
      <c r="D304" s="47"/>
      <c r="E304" s="4"/>
      <c r="F304" s="4"/>
      <c r="G304" s="4"/>
      <c r="H304" s="4"/>
      <c r="I304" s="4"/>
      <c r="J304" s="4"/>
      <c r="K304" s="4"/>
      <c r="L304" s="4"/>
      <c r="M304" s="4"/>
      <c r="N304" s="4"/>
      <c r="O304" s="4"/>
      <c r="P304" s="4"/>
      <c r="Q304" s="4"/>
      <c r="R304" s="4"/>
      <c r="S304" s="4"/>
      <c r="T304" s="4"/>
      <c r="U304" s="4"/>
      <c r="V304" s="4"/>
      <c r="W304" s="4"/>
      <c r="X304" s="4"/>
      <c r="Y304" s="4"/>
      <c r="Z304" s="4"/>
    </row>
    <row r="305">
      <c r="A305" s="51"/>
      <c r="B305" s="47"/>
      <c r="C305" s="47"/>
      <c r="D305" s="47"/>
      <c r="E305" s="4"/>
      <c r="F305" s="4"/>
      <c r="G305" s="4"/>
      <c r="H305" s="4"/>
      <c r="I305" s="4"/>
      <c r="J305" s="4"/>
      <c r="K305" s="4"/>
      <c r="L305" s="4"/>
      <c r="M305" s="4"/>
      <c r="N305" s="4"/>
      <c r="O305" s="4"/>
      <c r="P305" s="4"/>
      <c r="Q305" s="4"/>
      <c r="R305" s="4"/>
      <c r="S305" s="4"/>
      <c r="T305" s="4"/>
      <c r="U305" s="4"/>
      <c r="V305" s="4"/>
      <c r="W305" s="4"/>
      <c r="X305" s="4"/>
      <c r="Y305" s="4"/>
      <c r="Z305" s="4"/>
    </row>
    <row r="306">
      <c r="A306" s="51"/>
      <c r="B306" s="47"/>
      <c r="C306" s="47"/>
      <c r="D306" s="47"/>
      <c r="E306" s="4"/>
      <c r="F306" s="4"/>
      <c r="G306" s="4"/>
      <c r="H306" s="4"/>
      <c r="I306" s="4"/>
      <c r="J306" s="4"/>
      <c r="K306" s="4"/>
      <c r="L306" s="4"/>
      <c r="M306" s="4"/>
      <c r="N306" s="4"/>
      <c r="O306" s="4"/>
      <c r="P306" s="4"/>
      <c r="Q306" s="4"/>
      <c r="R306" s="4"/>
      <c r="S306" s="4"/>
      <c r="T306" s="4"/>
      <c r="U306" s="4"/>
      <c r="V306" s="4"/>
      <c r="W306" s="4"/>
      <c r="X306" s="4"/>
      <c r="Y306" s="4"/>
      <c r="Z306" s="4"/>
    </row>
    <row r="307">
      <c r="A307" s="51"/>
      <c r="B307" s="47"/>
      <c r="C307" s="47"/>
      <c r="D307" s="47"/>
      <c r="E307" s="4"/>
      <c r="F307" s="4"/>
      <c r="G307" s="4"/>
      <c r="H307" s="4"/>
      <c r="I307" s="4"/>
      <c r="J307" s="4"/>
      <c r="K307" s="4"/>
      <c r="L307" s="4"/>
      <c r="M307" s="4"/>
      <c r="N307" s="4"/>
      <c r="O307" s="4"/>
      <c r="P307" s="4"/>
      <c r="Q307" s="4"/>
      <c r="R307" s="4"/>
      <c r="S307" s="4"/>
      <c r="T307" s="4"/>
      <c r="U307" s="4"/>
      <c r="V307" s="4"/>
      <c r="W307" s="4"/>
      <c r="X307" s="4"/>
      <c r="Y307" s="4"/>
      <c r="Z307" s="4"/>
    </row>
    <row r="308">
      <c r="A308" s="51"/>
      <c r="B308" s="47"/>
      <c r="C308" s="47"/>
      <c r="D308" s="47"/>
      <c r="E308" s="4"/>
      <c r="F308" s="4"/>
      <c r="G308" s="4"/>
      <c r="H308" s="4"/>
      <c r="I308" s="4"/>
      <c r="J308" s="4"/>
      <c r="K308" s="4"/>
      <c r="L308" s="4"/>
      <c r="M308" s="4"/>
      <c r="N308" s="4"/>
      <c r="O308" s="4"/>
      <c r="P308" s="4"/>
      <c r="Q308" s="4"/>
      <c r="R308" s="4"/>
      <c r="S308" s="4"/>
      <c r="T308" s="4"/>
      <c r="U308" s="4"/>
      <c r="V308" s="4"/>
      <c r="W308" s="4"/>
      <c r="X308" s="4"/>
      <c r="Y308" s="4"/>
      <c r="Z308" s="4"/>
    </row>
    <row r="309">
      <c r="A309" s="51"/>
      <c r="B309" s="47"/>
      <c r="C309" s="47"/>
      <c r="D309" s="47"/>
      <c r="E309" s="4"/>
      <c r="F309" s="4"/>
      <c r="G309" s="4"/>
      <c r="H309" s="4"/>
      <c r="I309" s="4"/>
      <c r="J309" s="4"/>
      <c r="K309" s="4"/>
      <c r="L309" s="4"/>
      <c r="M309" s="4"/>
      <c r="N309" s="4"/>
      <c r="O309" s="4"/>
      <c r="P309" s="4"/>
      <c r="Q309" s="4"/>
      <c r="R309" s="4"/>
      <c r="S309" s="4"/>
      <c r="T309" s="4"/>
      <c r="U309" s="4"/>
      <c r="V309" s="4"/>
      <c r="W309" s="4"/>
      <c r="X309" s="4"/>
      <c r="Y309" s="4"/>
      <c r="Z309" s="4"/>
    </row>
    <row r="310">
      <c r="A310" s="51"/>
      <c r="B310" s="47"/>
      <c r="C310" s="47"/>
      <c r="D310" s="47"/>
      <c r="E310" s="4"/>
      <c r="F310" s="4"/>
      <c r="G310" s="4"/>
      <c r="H310" s="4"/>
      <c r="I310" s="4"/>
      <c r="J310" s="4"/>
      <c r="K310" s="4"/>
      <c r="L310" s="4"/>
      <c r="M310" s="4"/>
      <c r="N310" s="4"/>
      <c r="O310" s="4"/>
      <c r="P310" s="4"/>
      <c r="Q310" s="4"/>
      <c r="R310" s="4"/>
      <c r="S310" s="4"/>
      <c r="T310" s="4"/>
      <c r="U310" s="4"/>
      <c r="V310" s="4"/>
      <c r="W310" s="4"/>
      <c r="X310" s="4"/>
      <c r="Y310" s="4"/>
      <c r="Z310" s="4"/>
    </row>
    <row r="311">
      <c r="A311" s="51"/>
      <c r="B311" s="47"/>
      <c r="C311" s="47"/>
      <c r="D311" s="47"/>
      <c r="E311" s="4"/>
      <c r="F311" s="4"/>
      <c r="G311" s="4"/>
      <c r="H311" s="4"/>
      <c r="I311" s="4"/>
      <c r="J311" s="4"/>
      <c r="K311" s="4"/>
      <c r="L311" s="4"/>
      <c r="M311" s="4"/>
      <c r="N311" s="4"/>
      <c r="O311" s="4"/>
      <c r="P311" s="4"/>
      <c r="Q311" s="4"/>
      <c r="R311" s="4"/>
      <c r="S311" s="4"/>
      <c r="T311" s="4"/>
      <c r="U311" s="4"/>
      <c r="V311" s="4"/>
      <c r="W311" s="4"/>
      <c r="X311" s="4"/>
      <c r="Y311" s="4"/>
      <c r="Z311" s="4"/>
    </row>
    <row r="312">
      <c r="A312" s="51"/>
      <c r="B312" s="47"/>
      <c r="C312" s="47"/>
      <c r="D312" s="47"/>
      <c r="E312" s="4"/>
      <c r="F312" s="4"/>
      <c r="G312" s="4"/>
      <c r="H312" s="4"/>
      <c r="I312" s="4"/>
      <c r="J312" s="4"/>
      <c r="K312" s="4"/>
      <c r="L312" s="4"/>
      <c r="M312" s="4"/>
      <c r="N312" s="4"/>
      <c r="O312" s="4"/>
      <c r="P312" s="4"/>
      <c r="Q312" s="4"/>
      <c r="R312" s="4"/>
      <c r="S312" s="4"/>
      <c r="T312" s="4"/>
      <c r="U312" s="4"/>
      <c r="V312" s="4"/>
      <c r="W312" s="4"/>
      <c r="X312" s="4"/>
      <c r="Y312" s="4"/>
      <c r="Z312" s="4"/>
    </row>
    <row r="313">
      <c r="A313" s="51"/>
      <c r="B313" s="47"/>
      <c r="C313" s="47"/>
      <c r="D313" s="47"/>
      <c r="E313" s="4"/>
      <c r="F313" s="4"/>
      <c r="G313" s="4"/>
      <c r="H313" s="4"/>
      <c r="I313" s="4"/>
      <c r="J313" s="4"/>
      <c r="K313" s="4"/>
      <c r="L313" s="4"/>
      <c r="M313" s="4"/>
      <c r="N313" s="4"/>
      <c r="O313" s="4"/>
      <c r="P313" s="4"/>
      <c r="Q313" s="4"/>
      <c r="R313" s="4"/>
      <c r="S313" s="4"/>
      <c r="T313" s="4"/>
      <c r="U313" s="4"/>
      <c r="V313" s="4"/>
      <c r="W313" s="4"/>
      <c r="X313" s="4"/>
      <c r="Y313" s="4"/>
      <c r="Z313" s="4"/>
    </row>
    <row r="314">
      <c r="A314" s="51"/>
      <c r="B314" s="47"/>
      <c r="C314" s="47"/>
      <c r="D314" s="47"/>
      <c r="E314" s="4"/>
      <c r="F314" s="4"/>
      <c r="G314" s="4"/>
      <c r="H314" s="4"/>
      <c r="I314" s="4"/>
      <c r="J314" s="4"/>
      <c r="K314" s="4"/>
      <c r="L314" s="4"/>
      <c r="M314" s="4"/>
      <c r="N314" s="4"/>
      <c r="O314" s="4"/>
      <c r="P314" s="4"/>
      <c r="Q314" s="4"/>
      <c r="R314" s="4"/>
      <c r="S314" s="4"/>
      <c r="T314" s="4"/>
      <c r="U314" s="4"/>
      <c r="V314" s="4"/>
      <c r="W314" s="4"/>
      <c r="X314" s="4"/>
      <c r="Y314" s="4"/>
      <c r="Z314" s="4"/>
    </row>
    <row r="315">
      <c r="A315" s="51"/>
      <c r="B315" s="47"/>
      <c r="C315" s="47"/>
      <c r="D315" s="47"/>
      <c r="E315" s="4"/>
      <c r="F315" s="4"/>
      <c r="G315" s="4"/>
      <c r="H315" s="4"/>
      <c r="I315" s="4"/>
      <c r="J315" s="4"/>
      <c r="K315" s="4"/>
      <c r="L315" s="4"/>
      <c r="M315" s="4"/>
      <c r="N315" s="4"/>
      <c r="O315" s="4"/>
      <c r="P315" s="4"/>
      <c r="Q315" s="4"/>
      <c r="R315" s="4"/>
      <c r="S315" s="4"/>
      <c r="T315" s="4"/>
      <c r="U315" s="4"/>
      <c r="V315" s="4"/>
      <c r="W315" s="4"/>
      <c r="X315" s="4"/>
      <c r="Y315" s="4"/>
      <c r="Z315" s="4"/>
    </row>
    <row r="316">
      <c r="A316" s="51"/>
      <c r="B316" s="47"/>
      <c r="C316" s="47"/>
      <c r="D316" s="47"/>
      <c r="E316" s="4"/>
      <c r="F316" s="4"/>
      <c r="G316" s="4"/>
      <c r="H316" s="4"/>
      <c r="I316" s="4"/>
      <c r="J316" s="4"/>
      <c r="K316" s="4"/>
      <c r="L316" s="4"/>
      <c r="M316" s="4"/>
      <c r="N316" s="4"/>
      <c r="O316" s="4"/>
      <c r="P316" s="4"/>
      <c r="Q316" s="4"/>
      <c r="R316" s="4"/>
      <c r="S316" s="4"/>
      <c r="T316" s="4"/>
      <c r="U316" s="4"/>
      <c r="V316" s="4"/>
      <c r="W316" s="4"/>
      <c r="X316" s="4"/>
      <c r="Y316" s="4"/>
      <c r="Z316" s="4"/>
    </row>
    <row r="317">
      <c r="A317" s="51"/>
      <c r="B317" s="47"/>
      <c r="C317" s="47"/>
      <c r="D317" s="47"/>
      <c r="E317" s="4"/>
      <c r="F317" s="4"/>
      <c r="G317" s="4"/>
      <c r="H317" s="4"/>
      <c r="I317" s="4"/>
      <c r="J317" s="4"/>
      <c r="K317" s="4"/>
      <c r="L317" s="4"/>
      <c r="M317" s="4"/>
      <c r="N317" s="4"/>
      <c r="O317" s="4"/>
      <c r="P317" s="4"/>
      <c r="Q317" s="4"/>
      <c r="R317" s="4"/>
      <c r="S317" s="4"/>
      <c r="T317" s="4"/>
      <c r="U317" s="4"/>
      <c r="V317" s="4"/>
      <c r="W317" s="4"/>
      <c r="X317" s="4"/>
      <c r="Y317" s="4"/>
      <c r="Z317" s="4"/>
    </row>
    <row r="318">
      <c r="A318" s="51"/>
      <c r="B318" s="47"/>
      <c r="C318" s="47"/>
      <c r="D318" s="47"/>
      <c r="E318" s="4"/>
      <c r="F318" s="4"/>
      <c r="G318" s="4"/>
      <c r="H318" s="4"/>
      <c r="I318" s="4"/>
      <c r="J318" s="4"/>
      <c r="K318" s="4"/>
      <c r="L318" s="4"/>
      <c r="M318" s="4"/>
      <c r="N318" s="4"/>
      <c r="O318" s="4"/>
      <c r="P318" s="4"/>
      <c r="Q318" s="4"/>
      <c r="R318" s="4"/>
      <c r="S318" s="4"/>
      <c r="T318" s="4"/>
      <c r="U318" s="4"/>
      <c r="V318" s="4"/>
      <c r="W318" s="4"/>
      <c r="X318" s="4"/>
      <c r="Y318" s="4"/>
      <c r="Z318" s="4"/>
    </row>
    <row r="319">
      <c r="A319" s="51"/>
      <c r="B319" s="47"/>
      <c r="C319" s="47"/>
      <c r="D319" s="47"/>
      <c r="E319" s="4"/>
      <c r="F319" s="4"/>
      <c r="G319" s="4"/>
      <c r="H319" s="4"/>
      <c r="I319" s="4"/>
      <c r="J319" s="4"/>
      <c r="K319" s="4"/>
      <c r="L319" s="4"/>
      <c r="M319" s="4"/>
      <c r="N319" s="4"/>
      <c r="O319" s="4"/>
      <c r="P319" s="4"/>
      <c r="Q319" s="4"/>
      <c r="R319" s="4"/>
      <c r="S319" s="4"/>
      <c r="T319" s="4"/>
      <c r="U319" s="4"/>
      <c r="V319" s="4"/>
      <c r="W319" s="4"/>
      <c r="X319" s="4"/>
      <c r="Y319" s="4"/>
      <c r="Z319" s="4"/>
    </row>
    <row r="320">
      <c r="A320" s="51"/>
      <c r="B320" s="47"/>
      <c r="C320" s="47"/>
      <c r="D320" s="47"/>
      <c r="E320" s="4"/>
      <c r="F320" s="4"/>
      <c r="G320" s="4"/>
      <c r="H320" s="4"/>
      <c r="I320" s="4"/>
      <c r="J320" s="4"/>
      <c r="K320" s="4"/>
      <c r="L320" s="4"/>
      <c r="M320" s="4"/>
      <c r="N320" s="4"/>
      <c r="O320" s="4"/>
      <c r="P320" s="4"/>
      <c r="Q320" s="4"/>
      <c r="R320" s="4"/>
      <c r="S320" s="4"/>
      <c r="T320" s="4"/>
      <c r="U320" s="4"/>
      <c r="V320" s="4"/>
      <c r="W320" s="4"/>
      <c r="X320" s="4"/>
      <c r="Y320" s="4"/>
      <c r="Z320" s="4"/>
    </row>
    <row r="321">
      <c r="A321" s="51"/>
      <c r="B321" s="47"/>
      <c r="C321" s="47"/>
      <c r="D321" s="47"/>
      <c r="E321" s="4"/>
      <c r="F321" s="4"/>
      <c r="G321" s="4"/>
      <c r="H321" s="4"/>
      <c r="I321" s="4"/>
      <c r="J321" s="4"/>
      <c r="K321" s="4"/>
      <c r="L321" s="4"/>
      <c r="M321" s="4"/>
      <c r="N321" s="4"/>
      <c r="O321" s="4"/>
      <c r="P321" s="4"/>
      <c r="Q321" s="4"/>
      <c r="R321" s="4"/>
      <c r="S321" s="4"/>
      <c r="T321" s="4"/>
      <c r="U321" s="4"/>
      <c r="V321" s="4"/>
      <c r="W321" s="4"/>
      <c r="X321" s="4"/>
      <c r="Y321" s="4"/>
      <c r="Z321" s="4"/>
    </row>
    <row r="322">
      <c r="A322" s="51"/>
      <c r="B322" s="47"/>
      <c r="C322" s="47"/>
      <c r="D322" s="47"/>
      <c r="E322" s="4"/>
      <c r="F322" s="4"/>
      <c r="G322" s="4"/>
      <c r="H322" s="4"/>
      <c r="I322" s="4"/>
      <c r="J322" s="4"/>
      <c r="K322" s="4"/>
      <c r="L322" s="4"/>
      <c r="M322" s="4"/>
      <c r="N322" s="4"/>
      <c r="O322" s="4"/>
      <c r="P322" s="4"/>
      <c r="Q322" s="4"/>
      <c r="R322" s="4"/>
      <c r="S322" s="4"/>
      <c r="T322" s="4"/>
      <c r="U322" s="4"/>
      <c r="V322" s="4"/>
      <c r="W322" s="4"/>
      <c r="X322" s="4"/>
      <c r="Y322" s="4"/>
      <c r="Z322" s="4"/>
    </row>
    <row r="323">
      <c r="A323" s="51"/>
      <c r="B323" s="47"/>
      <c r="C323" s="47"/>
      <c r="D323" s="47"/>
      <c r="E323" s="4"/>
      <c r="F323" s="4"/>
      <c r="G323" s="4"/>
      <c r="H323" s="4"/>
      <c r="I323" s="4"/>
      <c r="J323" s="4"/>
      <c r="K323" s="4"/>
      <c r="L323" s="4"/>
      <c r="M323" s="4"/>
      <c r="N323" s="4"/>
      <c r="O323" s="4"/>
      <c r="P323" s="4"/>
      <c r="Q323" s="4"/>
      <c r="R323" s="4"/>
      <c r="S323" s="4"/>
      <c r="T323" s="4"/>
      <c r="U323" s="4"/>
      <c r="V323" s="4"/>
      <c r="W323" s="4"/>
      <c r="X323" s="4"/>
      <c r="Y323" s="4"/>
      <c r="Z323" s="4"/>
    </row>
    <row r="324">
      <c r="A324" s="51"/>
      <c r="B324" s="47"/>
      <c r="C324" s="47"/>
      <c r="D324" s="47"/>
      <c r="E324" s="4"/>
      <c r="F324" s="4"/>
      <c r="G324" s="4"/>
      <c r="H324" s="4"/>
      <c r="I324" s="4"/>
      <c r="J324" s="4"/>
      <c r="K324" s="4"/>
      <c r="L324" s="4"/>
      <c r="M324" s="4"/>
      <c r="N324" s="4"/>
      <c r="O324" s="4"/>
      <c r="P324" s="4"/>
      <c r="Q324" s="4"/>
      <c r="R324" s="4"/>
      <c r="S324" s="4"/>
      <c r="T324" s="4"/>
      <c r="U324" s="4"/>
      <c r="V324" s="4"/>
      <c r="W324" s="4"/>
      <c r="X324" s="4"/>
      <c r="Y324" s="4"/>
      <c r="Z324" s="4"/>
    </row>
    <row r="325">
      <c r="A325" s="51"/>
      <c r="B325" s="47"/>
      <c r="C325" s="47"/>
      <c r="D325" s="47"/>
      <c r="E325" s="4"/>
      <c r="F325" s="4"/>
      <c r="G325" s="4"/>
      <c r="H325" s="4"/>
      <c r="I325" s="4"/>
      <c r="J325" s="4"/>
      <c r="K325" s="4"/>
      <c r="L325" s="4"/>
      <c r="M325" s="4"/>
      <c r="N325" s="4"/>
      <c r="O325" s="4"/>
      <c r="P325" s="4"/>
      <c r="Q325" s="4"/>
      <c r="R325" s="4"/>
      <c r="S325" s="4"/>
      <c r="T325" s="4"/>
      <c r="U325" s="4"/>
      <c r="V325" s="4"/>
      <c r="W325" s="4"/>
      <c r="X325" s="4"/>
      <c r="Y325" s="4"/>
      <c r="Z325" s="4"/>
    </row>
    <row r="326">
      <c r="A326" s="51"/>
      <c r="B326" s="47"/>
      <c r="C326" s="47"/>
      <c r="D326" s="47"/>
      <c r="E326" s="4"/>
      <c r="F326" s="4"/>
      <c r="G326" s="4"/>
      <c r="H326" s="4"/>
      <c r="I326" s="4"/>
      <c r="J326" s="4"/>
      <c r="K326" s="4"/>
      <c r="L326" s="4"/>
      <c r="M326" s="4"/>
      <c r="N326" s="4"/>
      <c r="O326" s="4"/>
      <c r="P326" s="4"/>
      <c r="Q326" s="4"/>
      <c r="R326" s="4"/>
      <c r="S326" s="4"/>
      <c r="T326" s="4"/>
      <c r="U326" s="4"/>
      <c r="V326" s="4"/>
      <c r="W326" s="4"/>
      <c r="X326" s="4"/>
      <c r="Y326" s="4"/>
      <c r="Z326" s="4"/>
    </row>
    <row r="327">
      <c r="A327" s="51"/>
      <c r="B327" s="47"/>
      <c r="C327" s="47"/>
      <c r="D327" s="47"/>
      <c r="E327" s="4"/>
      <c r="F327" s="4"/>
      <c r="G327" s="4"/>
      <c r="H327" s="4"/>
      <c r="I327" s="4"/>
      <c r="J327" s="4"/>
      <c r="K327" s="4"/>
      <c r="L327" s="4"/>
      <c r="M327" s="4"/>
      <c r="N327" s="4"/>
      <c r="O327" s="4"/>
      <c r="P327" s="4"/>
      <c r="Q327" s="4"/>
      <c r="R327" s="4"/>
      <c r="S327" s="4"/>
      <c r="T327" s="4"/>
      <c r="U327" s="4"/>
      <c r="V327" s="4"/>
      <c r="W327" s="4"/>
      <c r="X327" s="4"/>
      <c r="Y327" s="4"/>
      <c r="Z327" s="4"/>
    </row>
    <row r="328">
      <c r="A328" s="51"/>
      <c r="B328" s="47"/>
      <c r="C328" s="47"/>
      <c r="D328" s="47"/>
      <c r="E328" s="4"/>
      <c r="F328" s="4"/>
      <c r="G328" s="4"/>
      <c r="H328" s="4"/>
      <c r="I328" s="4"/>
      <c r="J328" s="4"/>
      <c r="K328" s="4"/>
      <c r="L328" s="4"/>
      <c r="M328" s="4"/>
      <c r="N328" s="4"/>
      <c r="O328" s="4"/>
      <c r="P328" s="4"/>
      <c r="Q328" s="4"/>
      <c r="R328" s="4"/>
      <c r="S328" s="4"/>
      <c r="T328" s="4"/>
      <c r="U328" s="4"/>
      <c r="V328" s="4"/>
      <c r="W328" s="4"/>
      <c r="X328" s="4"/>
      <c r="Y328" s="4"/>
      <c r="Z328" s="4"/>
    </row>
    <row r="329">
      <c r="A329" s="51"/>
      <c r="B329" s="47"/>
      <c r="C329" s="47"/>
      <c r="D329" s="47"/>
      <c r="E329" s="4"/>
      <c r="F329" s="4"/>
      <c r="G329" s="4"/>
      <c r="H329" s="4"/>
      <c r="I329" s="4"/>
      <c r="J329" s="4"/>
      <c r="K329" s="4"/>
      <c r="L329" s="4"/>
      <c r="M329" s="4"/>
      <c r="N329" s="4"/>
      <c r="O329" s="4"/>
      <c r="P329" s="4"/>
      <c r="Q329" s="4"/>
      <c r="R329" s="4"/>
      <c r="S329" s="4"/>
      <c r="T329" s="4"/>
      <c r="U329" s="4"/>
      <c r="V329" s="4"/>
      <c r="W329" s="4"/>
      <c r="X329" s="4"/>
      <c r="Y329" s="4"/>
      <c r="Z329" s="4"/>
    </row>
    <row r="330">
      <c r="A330" s="51"/>
      <c r="B330" s="47"/>
      <c r="C330" s="47"/>
      <c r="D330" s="47"/>
      <c r="E330" s="4"/>
      <c r="F330" s="4"/>
      <c r="G330" s="4"/>
      <c r="H330" s="4"/>
      <c r="I330" s="4"/>
      <c r="J330" s="4"/>
      <c r="K330" s="4"/>
      <c r="L330" s="4"/>
      <c r="M330" s="4"/>
      <c r="N330" s="4"/>
      <c r="O330" s="4"/>
      <c r="P330" s="4"/>
      <c r="Q330" s="4"/>
      <c r="R330" s="4"/>
      <c r="S330" s="4"/>
      <c r="T330" s="4"/>
      <c r="U330" s="4"/>
      <c r="V330" s="4"/>
      <c r="W330" s="4"/>
      <c r="X330" s="4"/>
      <c r="Y330" s="4"/>
      <c r="Z330" s="4"/>
    </row>
    <row r="331">
      <c r="A331" s="51"/>
      <c r="B331" s="47"/>
      <c r="C331" s="47"/>
      <c r="D331" s="47"/>
      <c r="E331" s="4"/>
      <c r="F331" s="4"/>
      <c r="G331" s="4"/>
      <c r="H331" s="4"/>
      <c r="I331" s="4"/>
      <c r="J331" s="4"/>
      <c r="K331" s="4"/>
      <c r="L331" s="4"/>
      <c r="M331" s="4"/>
      <c r="N331" s="4"/>
      <c r="O331" s="4"/>
      <c r="P331" s="4"/>
      <c r="Q331" s="4"/>
      <c r="R331" s="4"/>
      <c r="S331" s="4"/>
      <c r="T331" s="4"/>
      <c r="U331" s="4"/>
      <c r="V331" s="4"/>
      <c r="W331" s="4"/>
      <c r="X331" s="4"/>
      <c r="Y331" s="4"/>
      <c r="Z331" s="4"/>
    </row>
    <row r="332">
      <c r="A332" s="51"/>
      <c r="B332" s="47"/>
      <c r="C332" s="47"/>
      <c r="D332" s="47"/>
      <c r="E332" s="4"/>
      <c r="F332" s="4"/>
      <c r="G332" s="4"/>
      <c r="H332" s="4"/>
      <c r="I332" s="4"/>
      <c r="J332" s="4"/>
      <c r="K332" s="4"/>
      <c r="L332" s="4"/>
      <c r="M332" s="4"/>
      <c r="N332" s="4"/>
      <c r="O332" s="4"/>
      <c r="P332" s="4"/>
      <c r="Q332" s="4"/>
      <c r="R332" s="4"/>
      <c r="S332" s="4"/>
      <c r="T332" s="4"/>
      <c r="U332" s="4"/>
      <c r="V332" s="4"/>
      <c r="W332" s="4"/>
      <c r="X332" s="4"/>
      <c r="Y332" s="4"/>
      <c r="Z332" s="4"/>
    </row>
    <row r="333">
      <c r="A333" s="51"/>
      <c r="B333" s="47"/>
      <c r="C333" s="47"/>
      <c r="D333" s="47"/>
      <c r="E333" s="4"/>
      <c r="F333" s="4"/>
      <c r="G333" s="4"/>
      <c r="H333" s="4"/>
      <c r="I333" s="4"/>
      <c r="J333" s="4"/>
      <c r="K333" s="4"/>
      <c r="L333" s="4"/>
      <c r="M333" s="4"/>
      <c r="N333" s="4"/>
      <c r="O333" s="4"/>
      <c r="P333" s="4"/>
      <c r="Q333" s="4"/>
      <c r="R333" s="4"/>
      <c r="S333" s="4"/>
      <c r="T333" s="4"/>
      <c r="U333" s="4"/>
      <c r="V333" s="4"/>
      <c r="W333" s="4"/>
      <c r="X333" s="4"/>
      <c r="Y333" s="4"/>
      <c r="Z333" s="4"/>
    </row>
    <row r="334">
      <c r="A334" s="51"/>
      <c r="B334" s="47"/>
      <c r="C334" s="47"/>
      <c r="D334" s="47"/>
      <c r="E334" s="4"/>
      <c r="F334" s="4"/>
      <c r="G334" s="4"/>
      <c r="H334" s="4"/>
      <c r="I334" s="4"/>
      <c r="J334" s="4"/>
      <c r="K334" s="4"/>
      <c r="L334" s="4"/>
      <c r="M334" s="4"/>
      <c r="N334" s="4"/>
      <c r="O334" s="4"/>
      <c r="P334" s="4"/>
      <c r="Q334" s="4"/>
      <c r="R334" s="4"/>
      <c r="S334" s="4"/>
      <c r="T334" s="4"/>
      <c r="U334" s="4"/>
      <c r="V334" s="4"/>
      <c r="W334" s="4"/>
      <c r="X334" s="4"/>
      <c r="Y334" s="4"/>
      <c r="Z334" s="4"/>
    </row>
    <row r="335">
      <c r="A335" s="51"/>
      <c r="B335" s="47"/>
      <c r="C335" s="47"/>
      <c r="D335" s="47"/>
      <c r="E335" s="4"/>
      <c r="F335" s="4"/>
      <c r="G335" s="4"/>
      <c r="H335" s="4"/>
      <c r="I335" s="4"/>
      <c r="J335" s="4"/>
      <c r="K335" s="4"/>
      <c r="L335" s="4"/>
      <c r="M335" s="4"/>
      <c r="N335" s="4"/>
      <c r="O335" s="4"/>
      <c r="P335" s="4"/>
      <c r="Q335" s="4"/>
      <c r="R335" s="4"/>
      <c r="S335" s="4"/>
      <c r="T335" s="4"/>
      <c r="U335" s="4"/>
      <c r="V335" s="4"/>
      <c r="W335" s="4"/>
      <c r="X335" s="4"/>
      <c r="Y335" s="4"/>
      <c r="Z335" s="4"/>
    </row>
    <row r="336">
      <c r="A336" s="51"/>
      <c r="B336" s="47"/>
      <c r="C336" s="47"/>
      <c r="D336" s="47"/>
      <c r="E336" s="4"/>
      <c r="F336" s="4"/>
      <c r="G336" s="4"/>
      <c r="H336" s="4"/>
      <c r="I336" s="4"/>
      <c r="J336" s="4"/>
      <c r="K336" s="4"/>
      <c r="L336" s="4"/>
      <c r="M336" s="4"/>
      <c r="N336" s="4"/>
      <c r="O336" s="4"/>
      <c r="P336" s="4"/>
      <c r="Q336" s="4"/>
      <c r="R336" s="4"/>
      <c r="S336" s="4"/>
      <c r="T336" s="4"/>
      <c r="U336" s="4"/>
      <c r="V336" s="4"/>
      <c r="W336" s="4"/>
      <c r="X336" s="4"/>
      <c r="Y336" s="4"/>
      <c r="Z336" s="4"/>
    </row>
    <row r="337">
      <c r="A337" s="51"/>
      <c r="B337" s="47"/>
      <c r="C337" s="47"/>
      <c r="D337" s="47"/>
      <c r="E337" s="4"/>
      <c r="F337" s="4"/>
      <c r="G337" s="4"/>
      <c r="H337" s="4"/>
      <c r="I337" s="4"/>
      <c r="J337" s="4"/>
      <c r="K337" s="4"/>
      <c r="L337" s="4"/>
      <c r="M337" s="4"/>
      <c r="N337" s="4"/>
      <c r="O337" s="4"/>
      <c r="P337" s="4"/>
      <c r="Q337" s="4"/>
      <c r="R337" s="4"/>
      <c r="S337" s="4"/>
      <c r="T337" s="4"/>
      <c r="U337" s="4"/>
      <c r="V337" s="4"/>
      <c r="W337" s="4"/>
      <c r="X337" s="4"/>
      <c r="Y337" s="4"/>
      <c r="Z337" s="4"/>
    </row>
    <row r="338">
      <c r="A338" s="51"/>
      <c r="B338" s="47"/>
      <c r="C338" s="47"/>
      <c r="D338" s="47"/>
      <c r="E338" s="4"/>
      <c r="F338" s="4"/>
      <c r="G338" s="4"/>
      <c r="H338" s="4"/>
      <c r="I338" s="4"/>
      <c r="J338" s="4"/>
      <c r="K338" s="4"/>
      <c r="L338" s="4"/>
      <c r="M338" s="4"/>
      <c r="N338" s="4"/>
      <c r="O338" s="4"/>
      <c r="P338" s="4"/>
      <c r="Q338" s="4"/>
      <c r="R338" s="4"/>
      <c r="S338" s="4"/>
      <c r="T338" s="4"/>
      <c r="U338" s="4"/>
      <c r="V338" s="4"/>
      <c r="W338" s="4"/>
      <c r="X338" s="4"/>
      <c r="Y338" s="4"/>
      <c r="Z338" s="4"/>
    </row>
    <row r="339">
      <c r="A339" s="51"/>
      <c r="B339" s="47"/>
      <c r="C339" s="47"/>
      <c r="D339" s="47"/>
      <c r="E339" s="4"/>
      <c r="F339" s="4"/>
      <c r="G339" s="4"/>
      <c r="H339" s="4"/>
      <c r="I339" s="4"/>
      <c r="J339" s="4"/>
      <c r="K339" s="4"/>
      <c r="L339" s="4"/>
      <c r="M339" s="4"/>
      <c r="N339" s="4"/>
      <c r="O339" s="4"/>
      <c r="P339" s="4"/>
      <c r="Q339" s="4"/>
      <c r="R339" s="4"/>
      <c r="S339" s="4"/>
      <c r="T339" s="4"/>
      <c r="U339" s="4"/>
      <c r="V339" s="4"/>
      <c r="W339" s="4"/>
      <c r="X339" s="4"/>
      <c r="Y339" s="4"/>
      <c r="Z339" s="4"/>
    </row>
    <row r="340">
      <c r="A340" s="51"/>
      <c r="B340" s="47"/>
      <c r="C340" s="47"/>
      <c r="D340" s="47"/>
      <c r="E340" s="4"/>
      <c r="F340" s="4"/>
      <c r="G340" s="4"/>
      <c r="H340" s="4"/>
      <c r="I340" s="4"/>
      <c r="J340" s="4"/>
      <c r="K340" s="4"/>
      <c r="L340" s="4"/>
      <c r="M340" s="4"/>
      <c r="N340" s="4"/>
      <c r="O340" s="4"/>
      <c r="P340" s="4"/>
      <c r="Q340" s="4"/>
      <c r="R340" s="4"/>
      <c r="S340" s="4"/>
      <c r="T340" s="4"/>
      <c r="U340" s="4"/>
      <c r="V340" s="4"/>
      <c r="W340" s="4"/>
      <c r="X340" s="4"/>
      <c r="Y340" s="4"/>
      <c r="Z340" s="4"/>
    </row>
    <row r="341">
      <c r="A341" s="51"/>
      <c r="B341" s="47"/>
      <c r="C341" s="47"/>
      <c r="D341" s="47"/>
      <c r="E341" s="4"/>
      <c r="F341" s="4"/>
      <c r="G341" s="4"/>
      <c r="H341" s="4"/>
      <c r="I341" s="4"/>
      <c r="J341" s="4"/>
      <c r="K341" s="4"/>
      <c r="L341" s="4"/>
      <c r="M341" s="4"/>
      <c r="N341" s="4"/>
      <c r="O341" s="4"/>
      <c r="P341" s="4"/>
      <c r="Q341" s="4"/>
      <c r="R341" s="4"/>
      <c r="S341" s="4"/>
      <c r="T341" s="4"/>
      <c r="U341" s="4"/>
      <c r="V341" s="4"/>
      <c r="W341" s="4"/>
      <c r="X341" s="4"/>
      <c r="Y341" s="4"/>
      <c r="Z341" s="4"/>
    </row>
    <row r="342">
      <c r="A342" s="51"/>
      <c r="B342" s="47"/>
      <c r="C342" s="47"/>
      <c r="D342" s="47"/>
      <c r="E342" s="4"/>
      <c r="F342" s="4"/>
      <c r="G342" s="4"/>
      <c r="H342" s="4"/>
      <c r="I342" s="4"/>
      <c r="J342" s="4"/>
      <c r="K342" s="4"/>
      <c r="L342" s="4"/>
      <c r="M342" s="4"/>
      <c r="N342" s="4"/>
      <c r="O342" s="4"/>
      <c r="P342" s="4"/>
      <c r="Q342" s="4"/>
      <c r="R342" s="4"/>
      <c r="S342" s="4"/>
      <c r="T342" s="4"/>
      <c r="U342" s="4"/>
      <c r="V342" s="4"/>
      <c r="W342" s="4"/>
      <c r="X342" s="4"/>
      <c r="Y342" s="4"/>
      <c r="Z342" s="4"/>
    </row>
    <row r="343">
      <c r="A343" s="51"/>
      <c r="B343" s="47"/>
      <c r="C343" s="47"/>
      <c r="D343" s="47"/>
      <c r="E343" s="4"/>
      <c r="F343" s="4"/>
      <c r="G343" s="4"/>
      <c r="H343" s="4"/>
      <c r="I343" s="4"/>
      <c r="J343" s="4"/>
      <c r="K343" s="4"/>
      <c r="L343" s="4"/>
      <c r="M343" s="4"/>
      <c r="N343" s="4"/>
      <c r="O343" s="4"/>
      <c r="P343" s="4"/>
      <c r="Q343" s="4"/>
      <c r="R343" s="4"/>
      <c r="S343" s="4"/>
      <c r="T343" s="4"/>
      <c r="U343" s="4"/>
      <c r="V343" s="4"/>
      <c r="W343" s="4"/>
      <c r="X343" s="4"/>
      <c r="Y343" s="4"/>
      <c r="Z343" s="4"/>
    </row>
    <row r="344">
      <c r="A344" s="51"/>
      <c r="B344" s="47"/>
      <c r="C344" s="47"/>
      <c r="D344" s="47"/>
      <c r="E344" s="4"/>
      <c r="F344" s="4"/>
      <c r="G344" s="4"/>
      <c r="H344" s="4"/>
      <c r="I344" s="4"/>
      <c r="J344" s="4"/>
      <c r="K344" s="4"/>
      <c r="L344" s="4"/>
      <c r="M344" s="4"/>
      <c r="N344" s="4"/>
      <c r="O344" s="4"/>
      <c r="P344" s="4"/>
      <c r="Q344" s="4"/>
      <c r="R344" s="4"/>
      <c r="S344" s="4"/>
      <c r="T344" s="4"/>
      <c r="U344" s="4"/>
      <c r="V344" s="4"/>
      <c r="W344" s="4"/>
      <c r="X344" s="4"/>
      <c r="Y344" s="4"/>
      <c r="Z344" s="4"/>
    </row>
    <row r="345">
      <c r="A345" s="51"/>
      <c r="B345" s="47"/>
      <c r="C345" s="47"/>
      <c r="D345" s="47"/>
      <c r="E345" s="4"/>
      <c r="F345" s="4"/>
      <c r="G345" s="4"/>
      <c r="H345" s="4"/>
      <c r="I345" s="4"/>
      <c r="J345" s="4"/>
      <c r="K345" s="4"/>
      <c r="L345" s="4"/>
      <c r="M345" s="4"/>
      <c r="N345" s="4"/>
      <c r="O345" s="4"/>
      <c r="P345" s="4"/>
      <c r="Q345" s="4"/>
      <c r="R345" s="4"/>
      <c r="S345" s="4"/>
      <c r="T345" s="4"/>
      <c r="U345" s="4"/>
      <c r="V345" s="4"/>
      <c r="W345" s="4"/>
      <c r="X345" s="4"/>
      <c r="Y345" s="4"/>
      <c r="Z345" s="4"/>
    </row>
    <row r="346">
      <c r="A346" s="51"/>
      <c r="B346" s="47"/>
      <c r="C346" s="47"/>
      <c r="D346" s="47"/>
      <c r="E346" s="4"/>
      <c r="F346" s="4"/>
      <c r="G346" s="4"/>
      <c r="H346" s="4"/>
      <c r="I346" s="4"/>
      <c r="J346" s="4"/>
      <c r="K346" s="4"/>
      <c r="L346" s="4"/>
      <c r="M346" s="4"/>
      <c r="N346" s="4"/>
      <c r="O346" s="4"/>
      <c r="P346" s="4"/>
      <c r="Q346" s="4"/>
      <c r="R346" s="4"/>
      <c r="S346" s="4"/>
      <c r="T346" s="4"/>
      <c r="U346" s="4"/>
      <c r="V346" s="4"/>
      <c r="W346" s="4"/>
      <c r="X346" s="4"/>
      <c r="Y346" s="4"/>
      <c r="Z346" s="4"/>
    </row>
    <row r="347">
      <c r="A347" s="51"/>
      <c r="B347" s="47"/>
      <c r="C347" s="47"/>
      <c r="D347" s="47"/>
      <c r="E347" s="4"/>
      <c r="F347" s="4"/>
      <c r="G347" s="4"/>
      <c r="H347" s="4"/>
      <c r="I347" s="4"/>
      <c r="J347" s="4"/>
      <c r="K347" s="4"/>
      <c r="L347" s="4"/>
      <c r="M347" s="4"/>
      <c r="N347" s="4"/>
      <c r="O347" s="4"/>
      <c r="P347" s="4"/>
      <c r="Q347" s="4"/>
      <c r="R347" s="4"/>
      <c r="S347" s="4"/>
      <c r="T347" s="4"/>
      <c r="U347" s="4"/>
      <c r="V347" s="4"/>
      <c r="W347" s="4"/>
      <c r="X347" s="4"/>
      <c r="Y347" s="4"/>
      <c r="Z347" s="4"/>
    </row>
    <row r="348">
      <c r="A348" s="51"/>
      <c r="B348" s="47"/>
      <c r="C348" s="47"/>
      <c r="D348" s="47"/>
      <c r="E348" s="4"/>
      <c r="F348" s="4"/>
      <c r="G348" s="4"/>
      <c r="H348" s="4"/>
      <c r="I348" s="4"/>
      <c r="J348" s="4"/>
      <c r="K348" s="4"/>
      <c r="L348" s="4"/>
      <c r="M348" s="4"/>
      <c r="N348" s="4"/>
      <c r="O348" s="4"/>
      <c r="P348" s="4"/>
      <c r="Q348" s="4"/>
      <c r="R348" s="4"/>
      <c r="S348" s="4"/>
      <c r="T348" s="4"/>
      <c r="U348" s="4"/>
      <c r="V348" s="4"/>
      <c r="W348" s="4"/>
      <c r="X348" s="4"/>
      <c r="Y348" s="4"/>
      <c r="Z348" s="4"/>
    </row>
    <row r="349">
      <c r="A349" s="51"/>
      <c r="B349" s="47"/>
      <c r="C349" s="47"/>
      <c r="D349" s="47"/>
      <c r="E349" s="4"/>
      <c r="F349" s="4"/>
      <c r="G349" s="4"/>
      <c r="H349" s="4"/>
      <c r="I349" s="4"/>
      <c r="J349" s="4"/>
      <c r="K349" s="4"/>
      <c r="L349" s="4"/>
      <c r="M349" s="4"/>
      <c r="N349" s="4"/>
      <c r="O349" s="4"/>
      <c r="P349" s="4"/>
      <c r="Q349" s="4"/>
      <c r="R349" s="4"/>
      <c r="S349" s="4"/>
      <c r="T349" s="4"/>
      <c r="U349" s="4"/>
      <c r="V349" s="4"/>
      <c r="W349" s="4"/>
      <c r="X349" s="4"/>
      <c r="Y349" s="4"/>
      <c r="Z349" s="4"/>
    </row>
    <row r="350">
      <c r="A350" s="51"/>
      <c r="B350" s="47"/>
      <c r="C350" s="47"/>
      <c r="D350" s="47"/>
      <c r="E350" s="4"/>
      <c r="F350" s="4"/>
      <c r="G350" s="4"/>
      <c r="H350" s="4"/>
      <c r="I350" s="4"/>
      <c r="J350" s="4"/>
      <c r="K350" s="4"/>
      <c r="L350" s="4"/>
      <c r="M350" s="4"/>
      <c r="N350" s="4"/>
      <c r="O350" s="4"/>
      <c r="P350" s="4"/>
      <c r="Q350" s="4"/>
      <c r="R350" s="4"/>
      <c r="S350" s="4"/>
      <c r="T350" s="4"/>
      <c r="U350" s="4"/>
      <c r="V350" s="4"/>
      <c r="W350" s="4"/>
      <c r="X350" s="4"/>
      <c r="Y350" s="4"/>
      <c r="Z350" s="4"/>
    </row>
    <row r="351">
      <c r="A351" s="51"/>
      <c r="B351" s="47"/>
      <c r="C351" s="47"/>
      <c r="D351" s="47"/>
      <c r="E351" s="4"/>
      <c r="F351" s="4"/>
      <c r="G351" s="4"/>
      <c r="H351" s="4"/>
      <c r="I351" s="4"/>
      <c r="J351" s="4"/>
      <c r="K351" s="4"/>
      <c r="L351" s="4"/>
      <c r="M351" s="4"/>
      <c r="N351" s="4"/>
      <c r="O351" s="4"/>
      <c r="P351" s="4"/>
      <c r="Q351" s="4"/>
      <c r="R351" s="4"/>
      <c r="S351" s="4"/>
      <c r="T351" s="4"/>
      <c r="U351" s="4"/>
      <c r="V351" s="4"/>
      <c r="W351" s="4"/>
      <c r="X351" s="4"/>
      <c r="Y351" s="4"/>
      <c r="Z351" s="4"/>
    </row>
    <row r="352">
      <c r="A352" s="51"/>
      <c r="B352" s="47"/>
      <c r="C352" s="47"/>
      <c r="D352" s="47"/>
      <c r="E352" s="4"/>
      <c r="F352" s="4"/>
      <c r="G352" s="4"/>
      <c r="H352" s="4"/>
      <c r="I352" s="4"/>
      <c r="J352" s="4"/>
      <c r="K352" s="4"/>
      <c r="L352" s="4"/>
      <c r="M352" s="4"/>
      <c r="N352" s="4"/>
      <c r="O352" s="4"/>
      <c r="P352" s="4"/>
      <c r="Q352" s="4"/>
      <c r="R352" s="4"/>
      <c r="S352" s="4"/>
      <c r="T352" s="4"/>
      <c r="U352" s="4"/>
      <c r="V352" s="4"/>
      <c r="W352" s="4"/>
      <c r="X352" s="4"/>
      <c r="Y352" s="4"/>
      <c r="Z352" s="4"/>
    </row>
    <row r="353">
      <c r="A353" s="51"/>
      <c r="B353" s="47"/>
      <c r="C353" s="47"/>
      <c r="D353" s="47"/>
      <c r="E353" s="4"/>
      <c r="F353" s="4"/>
      <c r="G353" s="4"/>
      <c r="H353" s="4"/>
      <c r="I353" s="4"/>
      <c r="J353" s="4"/>
      <c r="K353" s="4"/>
      <c r="L353" s="4"/>
      <c r="M353" s="4"/>
      <c r="N353" s="4"/>
      <c r="O353" s="4"/>
      <c r="P353" s="4"/>
      <c r="Q353" s="4"/>
      <c r="R353" s="4"/>
      <c r="S353" s="4"/>
      <c r="T353" s="4"/>
      <c r="U353" s="4"/>
      <c r="V353" s="4"/>
      <c r="W353" s="4"/>
      <c r="X353" s="4"/>
      <c r="Y353" s="4"/>
      <c r="Z353" s="4"/>
    </row>
    <row r="354">
      <c r="A354" s="51"/>
      <c r="B354" s="47"/>
      <c r="C354" s="47"/>
      <c r="D354" s="47"/>
      <c r="E354" s="4"/>
      <c r="F354" s="4"/>
      <c r="G354" s="4"/>
      <c r="H354" s="4"/>
      <c r="I354" s="4"/>
      <c r="J354" s="4"/>
      <c r="K354" s="4"/>
      <c r="L354" s="4"/>
      <c r="M354" s="4"/>
      <c r="N354" s="4"/>
      <c r="O354" s="4"/>
      <c r="P354" s="4"/>
      <c r="Q354" s="4"/>
      <c r="R354" s="4"/>
      <c r="S354" s="4"/>
      <c r="T354" s="4"/>
      <c r="U354" s="4"/>
      <c r="V354" s="4"/>
      <c r="W354" s="4"/>
      <c r="X354" s="4"/>
      <c r="Y354" s="4"/>
      <c r="Z354" s="4"/>
    </row>
    <row r="355">
      <c r="A355" s="51"/>
      <c r="B355" s="47"/>
      <c r="C355" s="47"/>
      <c r="D355" s="47"/>
      <c r="E355" s="4"/>
      <c r="F355" s="4"/>
      <c r="G355" s="4"/>
      <c r="H355" s="4"/>
      <c r="I355" s="4"/>
      <c r="J355" s="4"/>
      <c r="K355" s="4"/>
      <c r="L355" s="4"/>
      <c r="M355" s="4"/>
      <c r="N355" s="4"/>
      <c r="O355" s="4"/>
      <c r="P355" s="4"/>
      <c r="Q355" s="4"/>
      <c r="R355" s="4"/>
      <c r="S355" s="4"/>
      <c r="T355" s="4"/>
      <c r="U355" s="4"/>
      <c r="V355" s="4"/>
      <c r="W355" s="4"/>
      <c r="X355" s="4"/>
      <c r="Y355" s="4"/>
      <c r="Z355" s="4"/>
    </row>
    <row r="356">
      <c r="A356" s="51"/>
      <c r="B356" s="47"/>
      <c r="C356" s="47"/>
      <c r="D356" s="47"/>
      <c r="E356" s="4"/>
      <c r="F356" s="4"/>
      <c r="G356" s="4"/>
      <c r="H356" s="4"/>
      <c r="I356" s="4"/>
      <c r="J356" s="4"/>
      <c r="K356" s="4"/>
      <c r="L356" s="4"/>
      <c r="M356" s="4"/>
      <c r="N356" s="4"/>
      <c r="O356" s="4"/>
      <c r="P356" s="4"/>
      <c r="Q356" s="4"/>
      <c r="R356" s="4"/>
      <c r="S356" s="4"/>
      <c r="T356" s="4"/>
      <c r="U356" s="4"/>
      <c r="V356" s="4"/>
      <c r="W356" s="4"/>
      <c r="X356" s="4"/>
      <c r="Y356" s="4"/>
      <c r="Z356" s="4"/>
    </row>
    <row r="357">
      <c r="A357" s="51"/>
      <c r="B357" s="47"/>
      <c r="C357" s="47"/>
      <c r="D357" s="47"/>
      <c r="E357" s="4"/>
      <c r="F357" s="4"/>
      <c r="G357" s="4"/>
      <c r="H357" s="4"/>
      <c r="I357" s="4"/>
      <c r="J357" s="4"/>
      <c r="K357" s="4"/>
      <c r="L357" s="4"/>
      <c r="M357" s="4"/>
      <c r="N357" s="4"/>
      <c r="O357" s="4"/>
      <c r="P357" s="4"/>
      <c r="Q357" s="4"/>
      <c r="R357" s="4"/>
      <c r="S357" s="4"/>
      <c r="T357" s="4"/>
      <c r="U357" s="4"/>
      <c r="V357" s="4"/>
      <c r="W357" s="4"/>
      <c r="X357" s="4"/>
      <c r="Y357" s="4"/>
      <c r="Z357" s="4"/>
    </row>
    <row r="358">
      <c r="A358" s="51"/>
      <c r="B358" s="47"/>
      <c r="C358" s="47"/>
      <c r="D358" s="47"/>
      <c r="E358" s="4"/>
      <c r="F358" s="4"/>
      <c r="G358" s="4"/>
      <c r="H358" s="4"/>
      <c r="I358" s="4"/>
      <c r="J358" s="4"/>
      <c r="K358" s="4"/>
      <c r="L358" s="4"/>
      <c r="M358" s="4"/>
      <c r="N358" s="4"/>
      <c r="O358" s="4"/>
      <c r="P358" s="4"/>
      <c r="Q358" s="4"/>
      <c r="R358" s="4"/>
      <c r="S358" s="4"/>
      <c r="T358" s="4"/>
      <c r="U358" s="4"/>
      <c r="V358" s="4"/>
      <c r="W358" s="4"/>
      <c r="X358" s="4"/>
      <c r="Y358" s="4"/>
      <c r="Z358" s="4"/>
    </row>
    <row r="359">
      <c r="A359" s="51"/>
      <c r="B359" s="47"/>
      <c r="C359" s="47"/>
      <c r="D359" s="47"/>
      <c r="E359" s="4"/>
      <c r="F359" s="4"/>
      <c r="G359" s="4"/>
      <c r="H359" s="4"/>
      <c r="I359" s="4"/>
      <c r="J359" s="4"/>
      <c r="K359" s="4"/>
      <c r="L359" s="4"/>
      <c r="M359" s="4"/>
      <c r="N359" s="4"/>
      <c r="O359" s="4"/>
      <c r="P359" s="4"/>
      <c r="Q359" s="4"/>
      <c r="R359" s="4"/>
      <c r="S359" s="4"/>
      <c r="T359" s="4"/>
      <c r="U359" s="4"/>
      <c r="V359" s="4"/>
      <c r="W359" s="4"/>
      <c r="X359" s="4"/>
      <c r="Y359" s="4"/>
      <c r="Z359" s="4"/>
    </row>
    <row r="360">
      <c r="A360" s="51"/>
      <c r="B360" s="47"/>
      <c r="C360" s="47"/>
      <c r="D360" s="47"/>
      <c r="E360" s="4"/>
      <c r="F360" s="4"/>
      <c r="G360" s="4"/>
      <c r="H360" s="4"/>
      <c r="I360" s="4"/>
      <c r="J360" s="4"/>
      <c r="K360" s="4"/>
      <c r="L360" s="4"/>
      <c r="M360" s="4"/>
      <c r="N360" s="4"/>
      <c r="O360" s="4"/>
      <c r="P360" s="4"/>
      <c r="Q360" s="4"/>
      <c r="R360" s="4"/>
      <c r="S360" s="4"/>
      <c r="T360" s="4"/>
      <c r="U360" s="4"/>
      <c r="V360" s="4"/>
      <c r="W360" s="4"/>
      <c r="X360" s="4"/>
      <c r="Y360" s="4"/>
      <c r="Z360" s="4"/>
    </row>
    <row r="361">
      <c r="A361" s="51"/>
      <c r="B361" s="47"/>
      <c r="C361" s="47"/>
      <c r="D361" s="47"/>
      <c r="E361" s="4"/>
      <c r="F361" s="4"/>
      <c r="G361" s="4"/>
      <c r="H361" s="4"/>
      <c r="I361" s="4"/>
      <c r="J361" s="4"/>
      <c r="K361" s="4"/>
      <c r="L361" s="4"/>
      <c r="M361" s="4"/>
      <c r="N361" s="4"/>
      <c r="O361" s="4"/>
      <c r="P361" s="4"/>
      <c r="Q361" s="4"/>
      <c r="R361" s="4"/>
      <c r="S361" s="4"/>
      <c r="T361" s="4"/>
      <c r="U361" s="4"/>
      <c r="V361" s="4"/>
      <c r="W361" s="4"/>
      <c r="X361" s="4"/>
      <c r="Y361" s="4"/>
      <c r="Z361" s="4"/>
    </row>
    <row r="362">
      <c r="A362" s="51"/>
      <c r="B362" s="47"/>
      <c r="C362" s="47"/>
      <c r="D362" s="47"/>
      <c r="E362" s="4"/>
      <c r="F362" s="4"/>
      <c r="G362" s="4"/>
      <c r="H362" s="4"/>
      <c r="I362" s="4"/>
      <c r="J362" s="4"/>
      <c r="K362" s="4"/>
      <c r="L362" s="4"/>
      <c r="M362" s="4"/>
      <c r="N362" s="4"/>
      <c r="O362" s="4"/>
      <c r="P362" s="4"/>
      <c r="Q362" s="4"/>
      <c r="R362" s="4"/>
      <c r="S362" s="4"/>
      <c r="T362" s="4"/>
      <c r="U362" s="4"/>
      <c r="V362" s="4"/>
      <c r="W362" s="4"/>
      <c r="X362" s="4"/>
      <c r="Y362" s="4"/>
      <c r="Z362" s="4"/>
    </row>
    <row r="363">
      <c r="A363" s="51"/>
      <c r="B363" s="47"/>
      <c r="C363" s="47"/>
      <c r="D363" s="47"/>
      <c r="E363" s="4"/>
      <c r="F363" s="4"/>
      <c r="G363" s="4"/>
      <c r="H363" s="4"/>
      <c r="I363" s="4"/>
      <c r="J363" s="4"/>
      <c r="K363" s="4"/>
      <c r="L363" s="4"/>
      <c r="M363" s="4"/>
      <c r="N363" s="4"/>
      <c r="O363" s="4"/>
      <c r="P363" s="4"/>
      <c r="Q363" s="4"/>
      <c r="R363" s="4"/>
      <c r="S363" s="4"/>
      <c r="T363" s="4"/>
      <c r="U363" s="4"/>
      <c r="V363" s="4"/>
      <c r="W363" s="4"/>
      <c r="X363" s="4"/>
      <c r="Y363" s="4"/>
      <c r="Z363" s="4"/>
    </row>
    <row r="364">
      <c r="A364" s="51"/>
      <c r="B364" s="47"/>
      <c r="C364" s="47"/>
      <c r="D364" s="47"/>
      <c r="E364" s="4"/>
      <c r="F364" s="4"/>
      <c r="G364" s="4"/>
      <c r="H364" s="4"/>
      <c r="I364" s="4"/>
      <c r="J364" s="4"/>
      <c r="K364" s="4"/>
      <c r="L364" s="4"/>
      <c r="M364" s="4"/>
      <c r="N364" s="4"/>
      <c r="O364" s="4"/>
      <c r="P364" s="4"/>
      <c r="Q364" s="4"/>
      <c r="R364" s="4"/>
      <c r="S364" s="4"/>
      <c r="T364" s="4"/>
      <c r="U364" s="4"/>
      <c r="V364" s="4"/>
      <c r="W364" s="4"/>
      <c r="X364" s="4"/>
      <c r="Y364" s="4"/>
      <c r="Z364" s="4"/>
    </row>
    <row r="365">
      <c r="A365" s="51"/>
      <c r="B365" s="47"/>
      <c r="C365" s="47"/>
      <c r="D365" s="47"/>
      <c r="E365" s="4"/>
      <c r="F365" s="4"/>
      <c r="G365" s="4"/>
      <c r="H365" s="4"/>
      <c r="I365" s="4"/>
      <c r="J365" s="4"/>
      <c r="K365" s="4"/>
      <c r="L365" s="4"/>
      <c r="M365" s="4"/>
      <c r="N365" s="4"/>
      <c r="O365" s="4"/>
      <c r="P365" s="4"/>
      <c r="Q365" s="4"/>
      <c r="R365" s="4"/>
      <c r="S365" s="4"/>
      <c r="T365" s="4"/>
      <c r="U365" s="4"/>
      <c r="V365" s="4"/>
      <c r="W365" s="4"/>
      <c r="X365" s="4"/>
      <c r="Y365" s="4"/>
      <c r="Z365" s="4"/>
    </row>
    <row r="366">
      <c r="A366" s="51"/>
      <c r="B366" s="47"/>
      <c r="C366" s="47"/>
      <c r="D366" s="47"/>
      <c r="E366" s="4"/>
      <c r="F366" s="4"/>
      <c r="G366" s="4"/>
      <c r="H366" s="4"/>
      <c r="I366" s="4"/>
      <c r="J366" s="4"/>
      <c r="K366" s="4"/>
      <c r="L366" s="4"/>
      <c r="M366" s="4"/>
      <c r="N366" s="4"/>
      <c r="O366" s="4"/>
      <c r="P366" s="4"/>
      <c r="Q366" s="4"/>
      <c r="R366" s="4"/>
      <c r="S366" s="4"/>
      <c r="T366" s="4"/>
      <c r="U366" s="4"/>
      <c r="V366" s="4"/>
      <c r="W366" s="4"/>
      <c r="X366" s="4"/>
      <c r="Y366" s="4"/>
      <c r="Z366" s="4"/>
    </row>
    <row r="367">
      <c r="A367" s="51"/>
      <c r="B367" s="47"/>
      <c r="C367" s="47"/>
      <c r="D367" s="47"/>
      <c r="E367" s="4"/>
      <c r="F367" s="4"/>
      <c r="G367" s="4"/>
      <c r="H367" s="4"/>
      <c r="I367" s="4"/>
      <c r="J367" s="4"/>
      <c r="K367" s="4"/>
      <c r="L367" s="4"/>
      <c r="M367" s="4"/>
      <c r="N367" s="4"/>
      <c r="O367" s="4"/>
      <c r="P367" s="4"/>
      <c r="Q367" s="4"/>
      <c r="R367" s="4"/>
      <c r="S367" s="4"/>
      <c r="T367" s="4"/>
      <c r="U367" s="4"/>
      <c r="V367" s="4"/>
      <c r="W367" s="4"/>
      <c r="X367" s="4"/>
      <c r="Y367" s="4"/>
      <c r="Z367" s="4"/>
    </row>
    <row r="368">
      <c r="A368" s="51"/>
      <c r="B368" s="47"/>
      <c r="C368" s="47"/>
      <c r="D368" s="47"/>
      <c r="E368" s="4"/>
      <c r="F368" s="4"/>
      <c r="G368" s="4"/>
      <c r="H368" s="4"/>
      <c r="I368" s="4"/>
      <c r="J368" s="4"/>
      <c r="K368" s="4"/>
      <c r="L368" s="4"/>
      <c r="M368" s="4"/>
      <c r="N368" s="4"/>
      <c r="O368" s="4"/>
      <c r="P368" s="4"/>
      <c r="Q368" s="4"/>
      <c r="R368" s="4"/>
      <c r="S368" s="4"/>
      <c r="T368" s="4"/>
      <c r="U368" s="4"/>
      <c r="V368" s="4"/>
      <c r="W368" s="4"/>
      <c r="X368" s="4"/>
      <c r="Y368" s="4"/>
      <c r="Z368" s="4"/>
    </row>
    <row r="369">
      <c r="A369" s="51"/>
      <c r="B369" s="47"/>
      <c r="C369" s="47"/>
      <c r="D369" s="47"/>
      <c r="E369" s="4"/>
      <c r="F369" s="4"/>
      <c r="G369" s="4"/>
      <c r="H369" s="4"/>
      <c r="I369" s="4"/>
      <c r="J369" s="4"/>
      <c r="K369" s="4"/>
      <c r="L369" s="4"/>
      <c r="M369" s="4"/>
      <c r="N369" s="4"/>
      <c r="O369" s="4"/>
      <c r="P369" s="4"/>
      <c r="Q369" s="4"/>
      <c r="R369" s="4"/>
      <c r="S369" s="4"/>
      <c r="T369" s="4"/>
      <c r="U369" s="4"/>
      <c r="V369" s="4"/>
      <c r="W369" s="4"/>
      <c r="X369" s="4"/>
      <c r="Y369" s="4"/>
      <c r="Z369" s="4"/>
    </row>
    <row r="370">
      <c r="A370" s="51"/>
      <c r="B370" s="47"/>
      <c r="C370" s="47"/>
      <c r="D370" s="47"/>
      <c r="E370" s="4"/>
      <c r="F370" s="4"/>
      <c r="G370" s="4"/>
      <c r="H370" s="4"/>
      <c r="I370" s="4"/>
      <c r="J370" s="4"/>
      <c r="K370" s="4"/>
      <c r="L370" s="4"/>
      <c r="M370" s="4"/>
      <c r="N370" s="4"/>
      <c r="O370" s="4"/>
      <c r="P370" s="4"/>
      <c r="Q370" s="4"/>
      <c r="R370" s="4"/>
      <c r="S370" s="4"/>
      <c r="T370" s="4"/>
      <c r="U370" s="4"/>
      <c r="V370" s="4"/>
      <c r="W370" s="4"/>
      <c r="X370" s="4"/>
      <c r="Y370" s="4"/>
      <c r="Z370" s="4"/>
    </row>
    <row r="371">
      <c r="A371" s="51"/>
      <c r="B371" s="47"/>
      <c r="C371" s="47"/>
      <c r="D371" s="47"/>
      <c r="E371" s="4"/>
      <c r="F371" s="4"/>
      <c r="G371" s="4"/>
      <c r="H371" s="4"/>
      <c r="I371" s="4"/>
      <c r="J371" s="4"/>
      <c r="K371" s="4"/>
      <c r="L371" s="4"/>
      <c r="M371" s="4"/>
      <c r="N371" s="4"/>
      <c r="O371" s="4"/>
      <c r="P371" s="4"/>
      <c r="Q371" s="4"/>
      <c r="R371" s="4"/>
      <c r="S371" s="4"/>
      <c r="T371" s="4"/>
      <c r="U371" s="4"/>
      <c r="V371" s="4"/>
      <c r="W371" s="4"/>
      <c r="X371" s="4"/>
      <c r="Y371" s="4"/>
      <c r="Z371" s="4"/>
    </row>
    <row r="372">
      <c r="A372" s="51"/>
      <c r="B372" s="47"/>
      <c r="C372" s="47"/>
      <c r="D372" s="47"/>
      <c r="E372" s="4"/>
      <c r="F372" s="4"/>
      <c r="G372" s="4"/>
      <c r="H372" s="4"/>
      <c r="I372" s="4"/>
      <c r="J372" s="4"/>
      <c r="K372" s="4"/>
      <c r="L372" s="4"/>
      <c r="M372" s="4"/>
      <c r="N372" s="4"/>
      <c r="O372" s="4"/>
      <c r="P372" s="4"/>
      <c r="Q372" s="4"/>
      <c r="R372" s="4"/>
      <c r="S372" s="4"/>
      <c r="T372" s="4"/>
      <c r="U372" s="4"/>
      <c r="V372" s="4"/>
      <c r="W372" s="4"/>
      <c r="X372" s="4"/>
      <c r="Y372" s="4"/>
      <c r="Z372" s="4"/>
    </row>
    <row r="373">
      <c r="A373" s="51"/>
      <c r="B373" s="47"/>
      <c r="C373" s="47"/>
      <c r="D373" s="47"/>
      <c r="E373" s="4"/>
      <c r="F373" s="4"/>
      <c r="G373" s="4"/>
      <c r="H373" s="4"/>
      <c r="I373" s="4"/>
      <c r="J373" s="4"/>
      <c r="K373" s="4"/>
      <c r="L373" s="4"/>
      <c r="M373" s="4"/>
      <c r="N373" s="4"/>
      <c r="O373" s="4"/>
      <c r="P373" s="4"/>
      <c r="Q373" s="4"/>
      <c r="R373" s="4"/>
      <c r="S373" s="4"/>
      <c r="T373" s="4"/>
      <c r="U373" s="4"/>
      <c r="V373" s="4"/>
      <c r="W373" s="4"/>
      <c r="X373" s="4"/>
      <c r="Y373" s="4"/>
      <c r="Z373" s="4"/>
    </row>
    <row r="374">
      <c r="A374" s="51"/>
      <c r="B374" s="47"/>
      <c r="C374" s="47"/>
      <c r="D374" s="47"/>
      <c r="E374" s="4"/>
      <c r="F374" s="4"/>
      <c r="G374" s="4"/>
      <c r="H374" s="4"/>
      <c r="I374" s="4"/>
      <c r="J374" s="4"/>
      <c r="K374" s="4"/>
      <c r="L374" s="4"/>
      <c r="M374" s="4"/>
      <c r="N374" s="4"/>
      <c r="O374" s="4"/>
      <c r="P374" s="4"/>
      <c r="Q374" s="4"/>
      <c r="R374" s="4"/>
      <c r="S374" s="4"/>
      <c r="T374" s="4"/>
      <c r="U374" s="4"/>
      <c r="V374" s="4"/>
      <c r="W374" s="4"/>
      <c r="X374" s="4"/>
      <c r="Y374" s="4"/>
      <c r="Z374" s="4"/>
    </row>
    <row r="375">
      <c r="A375" s="51"/>
      <c r="B375" s="47"/>
      <c r="C375" s="47"/>
      <c r="D375" s="47"/>
      <c r="E375" s="4"/>
      <c r="F375" s="4"/>
      <c r="G375" s="4"/>
      <c r="H375" s="4"/>
      <c r="I375" s="4"/>
      <c r="J375" s="4"/>
      <c r="K375" s="4"/>
      <c r="L375" s="4"/>
      <c r="M375" s="4"/>
      <c r="N375" s="4"/>
      <c r="O375" s="4"/>
      <c r="P375" s="4"/>
      <c r="Q375" s="4"/>
      <c r="R375" s="4"/>
      <c r="S375" s="4"/>
      <c r="T375" s="4"/>
      <c r="U375" s="4"/>
      <c r="V375" s="4"/>
      <c r="W375" s="4"/>
      <c r="X375" s="4"/>
      <c r="Y375" s="4"/>
      <c r="Z375" s="4"/>
    </row>
    <row r="376">
      <c r="A376" s="51"/>
      <c r="B376" s="47"/>
      <c r="C376" s="47"/>
      <c r="D376" s="47"/>
      <c r="E376" s="4"/>
      <c r="F376" s="4"/>
      <c r="G376" s="4"/>
      <c r="H376" s="4"/>
      <c r="I376" s="4"/>
      <c r="J376" s="4"/>
      <c r="K376" s="4"/>
      <c r="L376" s="4"/>
      <c r="M376" s="4"/>
      <c r="N376" s="4"/>
      <c r="O376" s="4"/>
      <c r="P376" s="4"/>
      <c r="Q376" s="4"/>
      <c r="R376" s="4"/>
      <c r="S376" s="4"/>
      <c r="T376" s="4"/>
      <c r="U376" s="4"/>
      <c r="V376" s="4"/>
      <c r="W376" s="4"/>
      <c r="X376" s="4"/>
      <c r="Y376" s="4"/>
      <c r="Z376" s="4"/>
    </row>
    <row r="377">
      <c r="A377" s="51"/>
      <c r="B377" s="47"/>
      <c r="C377" s="47"/>
      <c r="D377" s="47"/>
      <c r="E377" s="4"/>
      <c r="F377" s="4"/>
      <c r="G377" s="4"/>
      <c r="H377" s="4"/>
      <c r="I377" s="4"/>
      <c r="J377" s="4"/>
      <c r="K377" s="4"/>
      <c r="L377" s="4"/>
      <c r="M377" s="4"/>
      <c r="N377" s="4"/>
      <c r="O377" s="4"/>
      <c r="P377" s="4"/>
      <c r="Q377" s="4"/>
      <c r="R377" s="4"/>
      <c r="S377" s="4"/>
      <c r="T377" s="4"/>
      <c r="U377" s="4"/>
      <c r="V377" s="4"/>
      <c r="W377" s="4"/>
      <c r="X377" s="4"/>
      <c r="Y377" s="4"/>
      <c r="Z377" s="4"/>
    </row>
    <row r="378">
      <c r="A378" s="51"/>
      <c r="B378" s="47"/>
      <c r="C378" s="47"/>
      <c r="D378" s="47"/>
      <c r="E378" s="4"/>
      <c r="F378" s="4"/>
      <c r="G378" s="4"/>
      <c r="H378" s="4"/>
      <c r="I378" s="4"/>
      <c r="J378" s="4"/>
      <c r="K378" s="4"/>
      <c r="L378" s="4"/>
      <c r="M378" s="4"/>
      <c r="N378" s="4"/>
      <c r="O378" s="4"/>
      <c r="P378" s="4"/>
      <c r="Q378" s="4"/>
      <c r="R378" s="4"/>
      <c r="S378" s="4"/>
      <c r="T378" s="4"/>
      <c r="U378" s="4"/>
      <c r="V378" s="4"/>
      <c r="W378" s="4"/>
      <c r="X378" s="4"/>
      <c r="Y378" s="4"/>
      <c r="Z378" s="4"/>
    </row>
    <row r="379">
      <c r="A379" s="51"/>
      <c r="B379" s="47"/>
      <c r="C379" s="47"/>
      <c r="D379" s="47"/>
      <c r="E379" s="4"/>
      <c r="F379" s="4"/>
      <c r="G379" s="4"/>
      <c r="H379" s="4"/>
      <c r="I379" s="4"/>
      <c r="J379" s="4"/>
      <c r="K379" s="4"/>
      <c r="L379" s="4"/>
      <c r="M379" s="4"/>
      <c r="N379" s="4"/>
      <c r="O379" s="4"/>
      <c r="P379" s="4"/>
      <c r="Q379" s="4"/>
      <c r="R379" s="4"/>
      <c r="S379" s="4"/>
      <c r="T379" s="4"/>
      <c r="U379" s="4"/>
      <c r="V379" s="4"/>
      <c r="W379" s="4"/>
      <c r="X379" s="4"/>
      <c r="Y379" s="4"/>
      <c r="Z379" s="4"/>
    </row>
    <row r="380">
      <c r="A380" s="51"/>
      <c r="B380" s="47"/>
      <c r="C380" s="47"/>
      <c r="D380" s="47"/>
      <c r="E380" s="4"/>
      <c r="F380" s="4"/>
      <c r="G380" s="4"/>
      <c r="H380" s="4"/>
      <c r="I380" s="4"/>
      <c r="J380" s="4"/>
      <c r="K380" s="4"/>
      <c r="L380" s="4"/>
      <c r="M380" s="4"/>
      <c r="N380" s="4"/>
      <c r="O380" s="4"/>
      <c r="P380" s="4"/>
      <c r="Q380" s="4"/>
      <c r="R380" s="4"/>
      <c r="S380" s="4"/>
      <c r="T380" s="4"/>
      <c r="U380" s="4"/>
      <c r="V380" s="4"/>
      <c r="W380" s="4"/>
      <c r="X380" s="4"/>
      <c r="Y380" s="4"/>
      <c r="Z380" s="4"/>
    </row>
    <row r="381">
      <c r="A381" s="51"/>
      <c r="B381" s="47"/>
      <c r="C381" s="47"/>
      <c r="D381" s="47"/>
      <c r="E381" s="4"/>
      <c r="F381" s="4"/>
      <c r="G381" s="4"/>
      <c r="H381" s="4"/>
      <c r="I381" s="4"/>
      <c r="J381" s="4"/>
      <c r="K381" s="4"/>
      <c r="L381" s="4"/>
      <c r="M381" s="4"/>
      <c r="N381" s="4"/>
      <c r="O381" s="4"/>
      <c r="P381" s="4"/>
      <c r="Q381" s="4"/>
      <c r="R381" s="4"/>
      <c r="S381" s="4"/>
      <c r="T381" s="4"/>
      <c r="U381" s="4"/>
      <c r="V381" s="4"/>
      <c r="W381" s="4"/>
      <c r="X381" s="4"/>
      <c r="Y381" s="4"/>
      <c r="Z381" s="4"/>
    </row>
    <row r="382">
      <c r="A382" s="51"/>
      <c r="B382" s="47"/>
      <c r="C382" s="47"/>
      <c r="D382" s="47"/>
      <c r="E382" s="4"/>
      <c r="F382" s="4"/>
      <c r="G382" s="4"/>
      <c r="H382" s="4"/>
      <c r="I382" s="4"/>
      <c r="J382" s="4"/>
      <c r="K382" s="4"/>
      <c r="L382" s="4"/>
      <c r="M382" s="4"/>
      <c r="N382" s="4"/>
      <c r="O382" s="4"/>
      <c r="P382" s="4"/>
      <c r="Q382" s="4"/>
      <c r="R382" s="4"/>
      <c r="S382" s="4"/>
      <c r="T382" s="4"/>
      <c r="U382" s="4"/>
      <c r="V382" s="4"/>
      <c r="W382" s="4"/>
      <c r="X382" s="4"/>
      <c r="Y382" s="4"/>
      <c r="Z382" s="4"/>
    </row>
    <row r="383">
      <c r="A383" s="51"/>
      <c r="B383" s="47"/>
      <c r="C383" s="47"/>
      <c r="D383" s="47"/>
      <c r="E383" s="4"/>
      <c r="F383" s="4"/>
      <c r="G383" s="4"/>
      <c r="H383" s="4"/>
      <c r="I383" s="4"/>
      <c r="J383" s="4"/>
      <c r="K383" s="4"/>
      <c r="L383" s="4"/>
      <c r="M383" s="4"/>
      <c r="N383" s="4"/>
      <c r="O383" s="4"/>
      <c r="P383" s="4"/>
      <c r="Q383" s="4"/>
      <c r="R383" s="4"/>
      <c r="S383" s="4"/>
      <c r="T383" s="4"/>
      <c r="U383" s="4"/>
      <c r="V383" s="4"/>
      <c r="W383" s="4"/>
      <c r="X383" s="4"/>
      <c r="Y383" s="4"/>
      <c r="Z383" s="4"/>
    </row>
    <row r="384">
      <c r="A384" s="51"/>
      <c r="B384" s="47"/>
      <c r="C384" s="47"/>
      <c r="D384" s="47"/>
      <c r="E384" s="4"/>
      <c r="F384" s="4"/>
      <c r="G384" s="4"/>
      <c r="H384" s="4"/>
      <c r="I384" s="4"/>
      <c r="J384" s="4"/>
      <c r="K384" s="4"/>
      <c r="L384" s="4"/>
      <c r="M384" s="4"/>
      <c r="N384" s="4"/>
      <c r="O384" s="4"/>
      <c r="P384" s="4"/>
      <c r="Q384" s="4"/>
      <c r="R384" s="4"/>
      <c r="S384" s="4"/>
      <c r="T384" s="4"/>
      <c r="U384" s="4"/>
      <c r="V384" s="4"/>
      <c r="W384" s="4"/>
      <c r="X384" s="4"/>
      <c r="Y384" s="4"/>
      <c r="Z384" s="4"/>
    </row>
    <row r="385">
      <c r="A385" s="51"/>
      <c r="B385" s="47"/>
      <c r="C385" s="47"/>
      <c r="D385" s="47"/>
      <c r="E385" s="4"/>
      <c r="F385" s="4"/>
      <c r="G385" s="4"/>
      <c r="H385" s="4"/>
      <c r="I385" s="4"/>
      <c r="J385" s="4"/>
      <c r="K385" s="4"/>
      <c r="L385" s="4"/>
      <c r="M385" s="4"/>
      <c r="N385" s="4"/>
      <c r="O385" s="4"/>
      <c r="P385" s="4"/>
      <c r="Q385" s="4"/>
      <c r="R385" s="4"/>
      <c r="S385" s="4"/>
      <c r="T385" s="4"/>
      <c r="U385" s="4"/>
      <c r="V385" s="4"/>
      <c r="W385" s="4"/>
      <c r="X385" s="4"/>
      <c r="Y385" s="4"/>
      <c r="Z385" s="4"/>
    </row>
    <row r="386">
      <c r="A386" s="51"/>
      <c r="B386" s="47"/>
      <c r="C386" s="47"/>
      <c r="D386" s="47"/>
      <c r="E386" s="4"/>
      <c r="F386" s="4"/>
      <c r="G386" s="4"/>
      <c r="H386" s="4"/>
      <c r="I386" s="4"/>
      <c r="J386" s="4"/>
      <c r="K386" s="4"/>
      <c r="L386" s="4"/>
      <c r="M386" s="4"/>
      <c r="N386" s="4"/>
      <c r="O386" s="4"/>
      <c r="P386" s="4"/>
      <c r="Q386" s="4"/>
      <c r="R386" s="4"/>
      <c r="S386" s="4"/>
      <c r="T386" s="4"/>
      <c r="U386" s="4"/>
      <c r="V386" s="4"/>
      <c r="W386" s="4"/>
      <c r="X386" s="4"/>
      <c r="Y386" s="4"/>
      <c r="Z386" s="4"/>
    </row>
    <row r="387">
      <c r="A387" s="51"/>
      <c r="B387" s="47"/>
      <c r="C387" s="47"/>
      <c r="D387" s="47"/>
      <c r="E387" s="4"/>
      <c r="F387" s="4"/>
      <c r="G387" s="4"/>
      <c r="H387" s="4"/>
      <c r="I387" s="4"/>
      <c r="J387" s="4"/>
      <c r="K387" s="4"/>
      <c r="L387" s="4"/>
      <c r="M387" s="4"/>
      <c r="N387" s="4"/>
      <c r="O387" s="4"/>
      <c r="P387" s="4"/>
      <c r="Q387" s="4"/>
      <c r="R387" s="4"/>
      <c r="S387" s="4"/>
      <c r="T387" s="4"/>
      <c r="U387" s="4"/>
      <c r="V387" s="4"/>
      <c r="W387" s="4"/>
      <c r="X387" s="4"/>
      <c r="Y387" s="4"/>
      <c r="Z387" s="4"/>
    </row>
    <row r="388">
      <c r="A388" s="51"/>
      <c r="B388" s="47"/>
      <c r="C388" s="47"/>
      <c r="D388" s="47"/>
      <c r="E388" s="4"/>
      <c r="F388" s="4"/>
      <c r="G388" s="4"/>
      <c r="H388" s="4"/>
      <c r="I388" s="4"/>
      <c r="J388" s="4"/>
      <c r="K388" s="4"/>
      <c r="L388" s="4"/>
      <c r="M388" s="4"/>
      <c r="N388" s="4"/>
      <c r="O388" s="4"/>
      <c r="P388" s="4"/>
      <c r="Q388" s="4"/>
      <c r="R388" s="4"/>
      <c r="S388" s="4"/>
      <c r="T388" s="4"/>
      <c r="U388" s="4"/>
      <c r="V388" s="4"/>
      <c r="W388" s="4"/>
      <c r="X388" s="4"/>
      <c r="Y388" s="4"/>
      <c r="Z388" s="4"/>
    </row>
    <row r="389">
      <c r="A389" s="51"/>
      <c r="B389" s="47"/>
      <c r="C389" s="47"/>
      <c r="D389" s="47"/>
      <c r="E389" s="4"/>
      <c r="F389" s="4"/>
      <c r="G389" s="4"/>
      <c r="H389" s="4"/>
      <c r="I389" s="4"/>
      <c r="J389" s="4"/>
      <c r="K389" s="4"/>
      <c r="L389" s="4"/>
      <c r="M389" s="4"/>
      <c r="N389" s="4"/>
      <c r="O389" s="4"/>
      <c r="P389" s="4"/>
      <c r="Q389" s="4"/>
      <c r="R389" s="4"/>
      <c r="S389" s="4"/>
      <c r="T389" s="4"/>
      <c r="U389" s="4"/>
      <c r="V389" s="4"/>
      <c r="W389" s="4"/>
      <c r="X389" s="4"/>
      <c r="Y389" s="4"/>
      <c r="Z389" s="4"/>
    </row>
    <row r="390">
      <c r="A390" s="51"/>
      <c r="B390" s="47"/>
      <c r="C390" s="47"/>
      <c r="D390" s="47"/>
      <c r="E390" s="4"/>
      <c r="F390" s="4"/>
      <c r="G390" s="4"/>
      <c r="H390" s="4"/>
      <c r="I390" s="4"/>
      <c r="J390" s="4"/>
      <c r="K390" s="4"/>
      <c r="L390" s="4"/>
      <c r="M390" s="4"/>
      <c r="N390" s="4"/>
      <c r="O390" s="4"/>
      <c r="P390" s="4"/>
      <c r="Q390" s="4"/>
      <c r="R390" s="4"/>
      <c r="S390" s="4"/>
      <c r="T390" s="4"/>
      <c r="U390" s="4"/>
      <c r="V390" s="4"/>
      <c r="W390" s="4"/>
      <c r="X390" s="4"/>
      <c r="Y390" s="4"/>
      <c r="Z390" s="4"/>
    </row>
    <row r="391">
      <c r="A391" s="51"/>
      <c r="B391" s="47"/>
      <c r="C391" s="47"/>
      <c r="D391" s="47"/>
      <c r="E391" s="4"/>
      <c r="F391" s="4"/>
      <c r="G391" s="4"/>
      <c r="H391" s="4"/>
      <c r="I391" s="4"/>
      <c r="J391" s="4"/>
      <c r="K391" s="4"/>
      <c r="L391" s="4"/>
      <c r="M391" s="4"/>
      <c r="N391" s="4"/>
      <c r="O391" s="4"/>
      <c r="P391" s="4"/>
      <c r="Q391" s="4"/>
      <c r="R391" s="4"/>
      <c r="S391" s="4"/>
      <c r="T391" s="4"/>
      <c r="U391" s="4"/>
      <c r="V391" s="4"/>
      <c r="W391" s="4"/>
      <c r="X391" s="4"/>
      <c r="Y391" s="4"/>
      <c r="Z391" s="4"/>
    </row>
    <row r="392">
      <c r="A392" s="51"/>
      <c r="B392" s="47"/>
      <c r="C392" s="47"/>
      <c r="D392" s="47"/>
      <c r="E392" s="4"/>
      <c r="F392" s="4"/>
      <c r="G392" s="4"/>
      <c r="H392" s="4"/>
      <c r="I392" s="4"/>
      <c r="J392" s="4"/>
      <c r="K392" s="4"/>
      <c r="L392" s="4"/>
      <c r="M392" s="4"/>
      <c r="N392" s="4"/>
      <c r="O392" s="4"/>
      <c r="P392" s="4"/>
      <c r="Q392" s="4"/>
      <c r="R392" s="4"/>
      <c r="S392" s="4"/>
      <c r="T392" s="4"/>
      <c r="U392" s="4"/>
      <c r="V392" s="4"/>
      <c r="W392" s="4"/>
      <c r="X392" s="4"/>
      <c r="Y392" s="4"/>
      <c r="Z392" s="4"/>
    </row>
    <row r="393">
      <c r="A393" s="51"/>
      <c r="B393" s="47"/>
      <c r="C393" s="47"/>
      <c r="D393" s="47"/>
      <c r="E393" s="4"/>
      <c r="F393" s="4"/>
      <c r="G393" s="4"/>
      <c r="H393" s="4"/>
      <c r="I393" s="4"/>
      <c r="J393" s="4"/>
      <c r="K393" s="4"/>
      <c r="L393" s="4"/>
      <c r="M393" s="4"/>
      <c r="N393" s="4"/>
      <c r="O393" s="4"/>
      <c r="P393" s="4"/>
      <c r="Q393" s="4"/>
      <c r="R393" s="4"/>
      <c r="S393" s="4"/>
      <c r="T393" s="4"/>
      <c r="U393" s="4"/>
      <c r="V393" s="4"/>
      <c r="W393" s="4"/>
      <c r="X393" s="4"/>
      <c r="Y393" s="4"/>
      <c r="Z393" s="4"/>
    </row>
    <row r="394">
      <c r="A394" s="51"/>
      <c r="B394" s="47"/>
      <c r="C394" s="47"/>
      <c r="D394" s="47"/>
      <c r="E394" s="4"/>
      <c r="F394" s="4"/>
      <c r="G394" s="4"/>
      <c r="H394" s="4"/>
      <c r="I394" s="4"/>
      <c r="J394" s="4"/>
      <c r="K394" s="4"/>
      <c r="L394" s="4"/>
      <c r="M394" s="4"/>
      <c r="N394" s="4"/>
      <c r="O394" s="4"/>
      <c r="P394" s="4"/>
      <c r="Q394" s="4"/>
      <c r="R394" s="4"/>
      <c r="S394" s="4"/>
      <c r="T394" s="4"/>
      <c r="U394" s="4"/>
      <c r="V394" s="4"/>
      <c r="W394" s="4"/>
      <c r="X394" s="4"/>
      <c r="Y394" s="4"/>
      <c r="Z394" s="4"/>
    </row>
    <row r="395">
      <c r="A395" s="51"/>
      <c r="B395" s="47"/>
      <c r="C395" s="47"/>
      <c r="D395" s="47"/>
      <c r="E395" s="4"/>
      <c r="F395" s="4"/>
      <c r="G395" s="4"/>
      <c r="H395" s="4"/>
      <c r="I395" s="4"/>
      <c r="J395" s="4"/>
      <c r="K395" s="4"/>
      <c r="L395" s="4"/>
      <c r="M395" s="4"/>
      <c r="N395" s="4"/>
      <c r="O395" s="4"/>
      <c r="P395" s="4"/>
      <c r="Q395" s="4"/>
      <c r="R395" s="4"/>
      <c r="S395" s="4"/>
      <c r="T395" s="4"/>
      <c r="U395" s="4"/>
      <c r="V395" s="4"/>
      <c r="W395" s="4"/>
      <c r="X395" s="4"/>
      <c r="Y395" s="4"/>
      <c r="Z395" s="4"/>
    </row>
    <row r="396">
      <c r="A396" s="51"/>
      <c r="B396" s="47"/>
      <c r="C396" s="47"/>
      <c r="D396" s="47"/>
      <c r="E396" s="4"/>
      <c r="F396" s="4"/>
      <c r="G396" s="4"/>
      <c r="H396" s="4"/>
      <c r="I396" s="4"/>
      <c r="J396" s="4"/>
      <c r="K396" s="4"/>
      <c r="L396" s="4"/>
      <c r="M396" s="4"/>
      <c r="N396" s="4"/>
      <c r="O396" s="4"/>
      <c r="P396" s="4"/>
      <c r="Q396" s="4"/>
      <c r="R396" s="4"/>
      <c r="S396" s="4"/>
      <c r="T396" s="4"/>
      <c r="U396" s="4"/>
      <c r="V396" s="4"/>
      <c r="W396" s="4"/>
      <c r="X396" s="4"/>
      <c r="Y396" s="4"/>
      <c r="Z396" s="4"/>
    </row>
    <row r="397">
      <c r="A397" s="51"/>
      <c r="B397" s="47"/>
      <c r="C397" s="47"/>
      <c r="D397" s="47"/>
      <c r="E397" s="4"/>
      <c r="F397" s="4"/>
      <c r="G397" s="4"/>
      <c r="H397" s="4"/>
      <c r="I397" s="4"/>
      <c r="J397" s="4"/>
      <c r="K397" s="4"/>
      <c r="L397" s="4"/>
      <c r="M397" s="4"/>
      <c r="N397" s="4"/>
      <c r="O397" s="4"/>
      <c r="P397" s="4"/>
      <c r="Q397" s="4"/>
      <c r="R397" s="4"/>
      <c r="S397" s="4"/>
      <c r="T397" s="4"/>
      <c r="U397" s="4"/>
      <c r="V397" s="4"/>
      <c r="W397" s="4"/>
      <c r="X397" s="4"/>
      <c r="Y397" s="4"/>
      <c r="Z397" s="4"/>
    </row>
    <row r="398">
      <c r="A398" s="51"/>
      <c r="B398" s="47"/>
      <c r="C398" s="47"/>
      <c r="D398" s="47"/>
      <c r="E398" s="4"/>
      <c r="F398" s="4"/>
      <c r="G398" s="4"/>
      <c r="H398" s="4"/>
      <c r="I398" s="4"/>
      <c r="J398" s="4"/>
      <c r="K398" s="4"/>
      <c r="L398" s="4"/>
      <c r="M398" s="4"/>
      <c r="N398" s="4"/>
      <c r="O398" s="4"/>
      <c r="P398" s="4"/>
      <c r="Q398" s="4"/>
      <c r="R398" s="4"/>
      <c r="S398" s="4"/>
      <c r="T398" s="4"/>
      <c r="U398" s="4"/>
      <c r="V398" s="4"/>
      <c r="W398" s="4"/>
      <c r="X398" s="4"/>
      <c r="Y398" s="4"/>
      <c r="Z398" s="4"/>
    </row>
    <row r="399">
      <c r="A399" s="51"/>
      <c r="B399" s="47"/>
      <c r="C399" s="47"/>
      <c r="D399" s="47"/>
      <c r="E399" s="4"/>
      <c r="F399" s="4"/>
      <c r="G399" s="4"/>
      <c r="H399" s="4"/>
      <c r="I399" s="4"/>
      <c r="J399" s="4"/>
      <c r="K399" s="4"/>
      <c r="L399" s="4"/>
      <c r="M399" s="4"/>
      <c r="N399" s="4"/>
      <c r="O399" s="4"/>
      <c r="P399" s="4"/>
      <c r="Q399" s="4"/>
      <c r="R399" s="4"/>
      <c r="S399" s="4"/>
      <c r="T399" s="4"/>
      <c r="U399" s="4"/>
      <c r="V399" s="4"/>
      <c r="W399" s="4"/>
      <c r="X399" s="4"/>
      <c r="Y399" s="4"/>
      <c r="Z399" s="4"/>
    </row>
    <row r="400">
      <c r="A400" s="51"/>
      <c r="B400" s="47"/>
      <c r="C400" s="47"/>
      <c r="D400" s="47"/>
      <c r="E400" s="4"/>
      <c r="F400" s="4"/>
      <c r="G400" s="4"/>
      <c r="H400" s="4"/>
      <c r="I400" s="4"/>
      <c r="J400" s="4"/>
      <c r="K400" s="4"/>
      <c r="L400" s="4"/>
      <c r="M400" s="4"/>
      <c r="N400" s="4"/>
      <c r="O400" s="4"/>
      <c r="P400" s="4"/>
      <c r="Q400" s="4"/>
      <c r="R400" s="4"/>
      <c r="S400" s="4"/>
      <c r="T400" s="4"/>
      <c r="U400" s="4"/>
      <c r="V400" s="4"/>
      <c r="W400" s="4"/>
      <c r="X400" s="4"/>
      <c r="Y400" s="4"/>
      <c r="Z400" s="4"/>
    </row>
    <row r="401">
      <c r="A401" s="51"/>
      <c r="B401" s="47"/>
      <c r="C401" s="47"/>
      <c r="D401" s="47"/>
      <c r="E401" s="4"/>
      <c r="F401" s="4"/>
      <c r="G401" s="4"/>
      <c r="H401" s="4"/>
      <c r="I401" s="4"/>
      <c r="J401" s="4"/>
      <c r="K401" s="4"/>
      <c r="L401" s="4"/>
      <c r="M401" s="4"/>
      <c r="N401" s="4"/>
      <c r="O401" s="4"/>
      <c r="P401" s="4"/>
      <c r="Q401" s="4"/>
      <c r="R401" s="4"/>
      <c r="S401" s="4"/>
      <c r="T401" s="4"/>
      <c r="U401" s="4"/>
      <c r="V401" s="4"/>
      <c r="W401" s="4"/>
      <c r="X401" s="4"/>
      <c r="Y401" s="4"/>
      <c r="Z401" s="4"/>
    </row>
    <row r="402">
      <c r="A402" s="51"/>
      <c r="B402" s="47"/>
      <c r="C402" s="47"/>
      <c r="D402" s="47"/>
      <c r="E402" s="4"/>
      <c r="F402" s="4"/>
      <c r="G402" s="4"/>
      <c r="H402" s="4"/>
      <c r="I402" s="4"/>
      <c r="J402" s="4"/>
      <c r="K402" s="4"/>
      <c r="L402" s="4"/>
      <c r="M402" s="4"/>
      <c r="N402" s="4"/>
      <c r="O402" s="4"/>
      <c r="P402" s="4"/>
      <c r="Q402" s="4"/>
      <c r="R402" s="4"/>
      <c r="S402" s="4"/>
      <c r="T402" s="4"/>
      <c r="U402" s="4"/>
      <c r="V402" s="4"/>
      <c r="W402" s="4"/>
      <c r="X402" s="4"/>
      <c r="Y402" s="4"/>
      <c r="Z402" s="4"/>
    </row>
    <row r="403">
      <c r="A403" s="51"/>
      <c r="B403" s="47"/>
      <c r="C403" s="47"/>
      <c r="D403" s="47"/>
      <c r="E403" s="4"/>
      <c r="F403" s="4"/>
      <c r="G403" s="4"/>
      <c r="H403" s="4"/>
      <c r="I403" s="4"/>
      <c r="J403" s="4"/>
      <c r="K403" s="4"/>
      <c r="L403" s="4"/>
      <c r="M403" s="4"/>
      <c r="N403" s="4"/>
      <c r="O403" s="4"/>
      <c r="P403" s="4"/>
      <c r="Q403" s="4"/>
      <c r="R403" s="4"/>
      <c r="S403" s="4"/>
      <c r="T403" s="4"/>
      <c r="U403" s="4"/>
      <c r="V403" s="4"/>
      <c r="W403" s="4"/>
      <c r="X403" s="4"/>
      <c r="Y403" s="4"/>
      <c r="Z403" s="4"/>
    </row>
    <row r="404">
      <c r="A404" s="51"/>
      <c r="B404" s="47"/>
      <c r="C404" s="47"/>
      <c r="D404" s="47"/>
      <c r="E404" s="4"/>
      <c r="F404" s="4"/>
      <c r="G404" s="4"/>
      <c r="H404" s="4"/>
      <c r="I404" s="4"/>
      <c r="J404" s="4"/>
      <c r="K404" s="4"/>
      <c r="L404" s="4"/>
      <c r="M404" s="4"/>
      <c r="N404" s="4"/>
      <c r="O404" s="4"/>
      <c r="P404" s="4"/>
      <c r="Q404" s="4"/>
      <c r="R404" s="4"/>
      <c r="S404" s="4"/>
      <c r="T404" s="4"/>
      <c r="U404" s="4"/>
      <c r="V404" s="4"/>
      <c r="W404" s="4"/>
      <c r="X404" s="4"/>
      <c r="Y404" s="4"/>
      <c r="Z404" s="4"/>
    </row>
    <row r="405">
      <c r="A405" s="51"/>
      <c r="B405" s="47"/>
      <c r="C405" s="47"/>
      <c r="D405" s="47"/>
      <c r="E405" s="4"/>
      <c r="F405" s="4"/>
      <c r="G405" s="4"/>
      <c r="H405" s="4"/>
      <c r="I405" s="4"/>
      <c r="J405" s="4"/>
      <c r="K405" s="4"/>
      <c r="L405" s="4"/>
      <c r="M405" s="4"/>
      <c r="N405" s="4"/>
      <c r="O405" s="4"/>
      <c r="P405" s="4"/>
      <c r="Q405" s="4"/>
      <c r="R405" s="4"/>
      <c r="S405" s="4"/>
      <c r="T405" s="4"/>
      <c r="U405" s="4"/>
      <c r="V405" s="4"/>
      <c r="W405" s="4"/>
      <c r="X405" s="4"/>
      <c r="Y405" s="4"/>
      <c r="Z405" s="4"/>
    </row>
    <row r="406">
      <c r="A406" s="51"/>
      <c r="B406" s="47"/>
      <c r="C406" s="47"/>
      <c r="D406" s="47"/>
      <c r="E406" s="4"/>
      <c r="F406" s="4"/>
      <c r="G406" s="4"/>
      <c r="H406" s="4"/>
      <c r="I406" s="4"/>
      <c r="J406" s="4"/>
      <c r="K406" s="4"/>
      <c r="L406" s="4"/>
      <c r="M406" s="4"/>
      <c r="N406" s="4"/>
      <c r="O406" s="4"/>
      <c r="P406" s="4"/>
      <c r="Q406" s="4"/>
      <c r="R406" s="4"/>
      <c r="S406" s="4"/>
      <c r="T406" s="4"/>
      <c r="U406" s="4"/>
      <c r="V406" s="4"/>
      <c r="W406" s="4"/>
      <c r="X406" s="4"/>
      <c r="Y406" s="4"/>
      <c r="Z406" s="4"/>
    </row>
    <row r="407">
      <c r="A407" s="51"/>
      <c r="B407" s="47"/>
      <c r="C407" s="47"/>
      <c r="D407" s="47"/>
      <c r="E407" s="4"/>
      <c r="F407" s="4"/>
      <c r="G407" s="4"/>
      <c r="H407" s="4"/>
      <c r="I407" s="4"/>
      <c r="J407" s="4"/>
      <c r="K407" s="4"/>
      <c r="L407" s="4"/>
      <c r="M407" s="4"/>
      <c r="N407" s="4"/>
      <c r="O407" s="4"/>
      <c r="P407" s="4"/>
      <c r="Q407" s="4"/>
      <c r="R407" s="4"/>
      <c r="S407" s="4"/>
      <c r="T407" s="4"/>
      <c r="U407" s="4"/>
      <c r="V407" s="4"/>
      <c r="W407" s="4"/>
      <c r="X407" s="4"/>
      <c r="Y407" s="4"/>
      <c r="Z407" s="4"/>
    </row>
    <row r="408">
      <c r="A408" s="51"/>
      <c r="B408" s="47"/>
      <c r="C408" s="47"/>
      <c r="D408" s="47"/>
      <c r="E408" s="4"/>
      <c r="F408" s="4"/>
      <c r="G408" s="4"/>
      <c r="H408" s="4"/>
      <c r="I408" s="4"/>
      <c r="J408" s="4"/>
      <c r="K408" s="4"/>
      <c r="L408" s="4"/>
      <c r="M408" s="4"/>
      <c r="N408" s="4"/>
      <c r="O408" s="4"/>
      <c r="P408" s="4"/>
      <c r="Q408" s="4"/>
      <c r="R408" s="4"/>
      <c r="S408" s="4"/>
      <c r="T408" s="4"/>
      <c r="U408" s="4"/>
      <c r="V408" s="4"/>
      <c r="W408" s="4"/>
      <c r="X408" s="4"/>
      <c r="Y408" s="4"/>
      <c r="Z408" s="4"/>
    </row>
    <row r="409">
      <c r="A409" s="51"/>
      <c r="B409" s="47"/>
      <c r="C409" s="47"/>
      <c r="D409" s="47"/>
      <c r="E409" s="4"/>
      <c r="F409" s="4"/>
      <c r="G409" s="4"/>
      <c r="H409" s="4"/>
      <c r="I409" s="4"/>
      <c r="J409" s="4"/>
      <c r="K409" s="4"/>
      <c r="L409" s="4"/>
      <c r="M409" s="4"/>
      <c r="N409" s="4"/>
      <c r="O409" s="4"/>
      <c r="P409" s="4"/>
      <c r="Q409" s="4"/>
      <c r="R409" s="4"/>
      <c r="S409" s="4"/>
      <c r="T409" s="4"/>
      <c r="U409" s="4"/>
      <c r="V409" s="4"/>
      <c r="W409" s="4"/>
      <c r="X409" s="4"/>
      <c r="Y409" s="4"/>
      <c r="Z409" s="4"/>
    </row>
    <row r="410">
      <c r="A410" s="51"/>
      <c r="B410" s="47"/>
      <c r="C410" s="47"/>
      <c r="D410" s="47"/>
      <c r="E410" s="4"/>
      <c r="F410" s="4"/>
      <c r="G410" s="4"/>
      <c r="H410" s="4"/>
      <c r="I410" s="4"/>
      <c r="J410" s="4"/>
      <c r="K410" s="4"/>
      <c r="L410" s="4"/>
      <c r="M410" s="4"/>
      <c r="N410" s="4"/>
      <c r="O410" s="4"/>
      <c r="P410" s="4"/>
      <c r="Q410" s="4"/>
      <c r="R410" s="4"/>
      <c r="S410" s="4"/>
      <c r="T410" s="4"/>
      <c r="U410" s="4"/>
      <c r="V410" s="4"/>
      <c r="W410" s="4"/>
      <c r="X410" s="4"/>
      <c r="Y410" s="4"/>
      <c r="Z410" s="4"/>
    </row>
    <row r="411">
      <c r="A411" s="51"/>
      <c r="B411" s="47"/>
      <c r="C411" s="47"/>
      <c r="D411" s="47"/>
      <c r="E411" s="4"/>
      <c r="F411" s="4"/>
      <c r="G411" s="4"/>
      <c r="H411" s="4"/>
      <c r="I411" s="4"/>
      <c r="J411" s="4"/>
      <c r="K411" s="4"/>
      <c r="L411" s="4"/>
      <c r="M411" s="4"/>
      <c r="N411" s="4"/>
      <c r="O411" s="4"/>
      <c r="P411" s="4"/>
      <c r="Q411" s="4"/>
      <c r="R411" s="4"/>
      <c r="S411" s="4"/>
      <c r="T411" s="4"/>
      <c r="U411" s="4"/>
      <c r="V411" s="4"/>
      <c r="W411" s="4"/>
      <c r="X411" s="4"/>
      <c r="Y411" s="4"/>
      <c r="Z411" s="4"/>
    </row>
    <row r="412">
      <c r="A412" s="51"/>
      <c r="B412" s="47"/>
      <c r="C412" s="47"/>
      <c r="D412" s="47"/>
      <c r="E412" s="4"/>
      <c r="F412" s="4"/>
      <c r="G412" s="4"/>
      <c r="H412" s="4"/>
      <c r="I412" s="4"/>
      <c r="J412" s="4"/>
      <c r="K412" s="4"/>
      <c r="L412" s="4"/>
      <c r="M412" s="4"/>
      <c r="N412" s="4"/>
      <c r="O412" s="4"/>
      <c r="P412" s="4"/>
      <c r="Q412" s="4"/>
      <c r="R412" s="4"/>
      <c r="S412" s="4"/>
      <c r="T412" s="4"/>
      <c r="U412" s="4"/>
      <c r="V412" s="4"/>
      <c r="W412" s="4"/>
      <c r="X412" s="4"/>
      <c r="Y412" s="4"/>
      <c r="Z412" s="4"/>
    </row>
    <row r="413">
      <c r="A413" s="51"/>
      <c r="B413" s="47"/>
      <c r="C413" s="47"/>
      <c r="D413" s="47"/>
      <c r="E413" s="4"/>
      <c r="F413" s="4"/>
      <c r="G413" s="4"/>
      <c r="H413" s="4"/>
      <c r="I413" s="4"/>
      <c r="J413" s="4"/>
      <c r="K413" s="4"/>
      <c r="L413" s="4"/>
      <c r="M413" s="4"/>
      <c r="N413" s="4"/>
      <c r="O413" s="4"/>
      <c r="P413" s="4"/>
      <c r="Q413" s="4"/>
      <c r="R413" s="4"/>
      <c r="S413" s="4"/>
      <c r="T413" s="4"/>
      <c r="U413" s="4"/>
      <c r="V413" s="4"/>
      <c r="W413" s="4"/>
      <c r="X413" s="4"/>
      <c r="Y413" s="4"/>
      <c r="Z413" s="4"/>
    </row>
    <row r="414">
      <c r="A414" s="51"/>
      <c r="B414" s="47"/>
      <c r="C414" s="47"/>
      <c r="D414" s="47"/>
      <c r="E414" s="4"/>
      <c r="F414" s="4"/>
      <c r="G414" s="4"/>
      <c r="H414" s="4"/>
      <c r="I414" s="4"/>
      <c r="J414" s="4"/>
      <c r="K414" s="4"/>
      <c r="L414" s="4"/>
      <c r="M414" s="4"/>
      <c r="N414" s="4"/>
      <c r="O414" s="4"/>
      <c r="P414" s="4"/>
      <c r="Q414" s="4"/>
      <c r="R414" s="4"/>
      <c r="S414" s="4"/>
      <c r="T414" s="4"/>
      <c r="U414" s="4"/>
      <c r="V414" s="4"/>
      <c r="W414" s="4"/>
      <c r="X414" s="4"/>
      <c r="Y414" s="4"/>
      <c r="Z414" s="4"/>
    </row>
    <row r="415">
      <c r="A415" s="51"/>
      <c r="B415" s="47"/>
      <c r="C415" s="47"/>
      <c r="D415" s="47"/>
      <c r="E415" s="4"/>
      <c r="F415" s="4"/>
      <c r="G415" s="4"/>
      <c r="H415" s="4"/>
      <c r="I415" s="4"/>
      <c r="J415" s="4"/>
      <c r="K415" s="4"/>
      <c r="L415" s="4"/>
      <c r="M415" s="4"/>
      <c r="N415" s="4"/>
      <c r="O415" s="4"/>
      <c r="P415" s="4"/>
      <c r="Q415" s="4"/>
      <c r="R415" s="4"/>
      <c r="S415" s="4"/>
      <c r="T415" s="4"/>
      <c r="U415" s="4"/>
      <c r="V415" s="4"/>
      <c r="W415" s="4"/>
      <c r="X415" s="4"/>
      <c r="Y415" s="4"/>
      <c r="Z415" s="4"/>
    </row>
    <row r="416">
      <c r="A416" s="51"/>
      <c r="B416" s="47"/>
      <c r="C416" s="47"/>
      <c r="D416" s="47"/>
      <c r="E416" s="4"/>
      <c r="F416" s="4"/>
      <c r="G416" s="4"/>
      <c r="H416" s="4"/>
      <c r="I416" s="4"/>
      <c r="J416" s="4"/>
      <c r="K416" s="4"/>
      <c r="L416" s="4"/>
      <c r="M416" s="4"/>
      <c r="N416" s="4"/>
      <c r="O416" s="4"/>
      <c r="P416" s="4"/>
      <c r="Q416" s="4"/>
      <c r="R416" s="4"/>
      <c r="S416" s="4"/>
      <c r="T416" s="4"/>
      <c r="U416" s="4"/>
      <c r="V416" s="4"/>
      <c r="W416" s="4"/>
      <c r="X416" s="4"/>
      <c r="Y416" s="4"/>
      <c r="Z416" s="4"/>
    </row>
    <row r="417">
      <c r="A417" s="51"/>
      <c r="B417" s="47"/>
      <c r="C417" s="47"/>
      <c r="D417" s="47"/>
      <c r="E417" s="4"/>
      <c r="F417" s="4"/>
      <c r="G417" s="4"/>
      <c r="H417" s="4"/>
      <c r="I417" s="4"/>
      <c r="J417" s="4"/>
      <c r="K417" s="4"/>
      <c r="L417" s="4"/>
      <c r="M417" s="4"/>
      <c r="N417" s="4"/>
      <c r="O417" s="4"/>
      <c r="P417" s="4"/>
      <c r="Q417" s="4"/>
      <c r="R417" s="4"/>
      <c r="S417" s="4"/>
      <c r="T417" s="4"/>
      <c r="U417" s="4"/>
      <c r="V417" s="4"/>
      <c r="W417" s="4"/>
      <c r="X417" s="4"/>
      <c r="Y417" s="4"/>
      <c r="Z417" s="4"/>
    </row>
    <row r="418">
      <c r="A418" s="51"/>
      <c r="B418" s="47"/>
      <c r="C418" s="47"/>
      <c r="D418" s="47"/>
      <c r="E418" s="4"/>
      <c r="F418" s="4"/>
      <c r="G418" s="4"/>
      <c r="H418" s="4"/>
      <c r="I418" s="4"/>
      <c r="J418" s="4"/>
      <c r="K418" s="4"/>
      <c r="L418" s="4"/>
      <c r="M418" s="4"/>
      <c r="N418" s="4"/>
      <c r="O418" s="4"/>
      <c r="P418" s="4"/>
      <c r="Q418" s="4"/>
      <c r="R418" s="4"/>
      <c r="S418" s="4"/>
      <c r="T418" s="4"/>
      <c r="U418" s="4"/>
      <c r="V418" s="4"/>
      <c r="W418" s="4"/>
      <c r="X418" s="4"/>
      <c r="Y418" s="4"/>
      <c r="Z418" s="4"/>
    </row>
    <row r="419">
      <c r="A419" s="51"/>
      <c r="B419" s="47"/>
      <c r="C419" s="47"/>
      <c r="D419" s="47"/>
      <c r="E419" s="4"/>
      <c r="F419" s="4"/>
      <c r="G419" s="4"/>
      <c r="H419" s="4"/>
      <c r="I419" s="4"/>
      <c r="J419" s="4"/>
      <c r="K419" s="4"/>
      <c r="L419" s="4"/>
      <c r="M419" s="4"/>
      <c r="N419" s="4"/>
      <c r="O419" s="4"/>
      <c r="P419" s="4"/>
      <c r="Q419" s="4"/>
      <c r="R419" s="4"/>
      <c r="S419" s="4"/>
      <c r="T419" s="4"/>
      <c r="U419" s="4"/>
      <c r="V419" s="4"/>
      <c r="W419" s="4"/>
      <c r="X419" s="4"/>
      <c r="Y419" s="4"/>
      <c r="Z419" s="4"/>
    </row>
    <row r="420">
      <c r="A420" s="51"/>
      <c r="B420" s="47"/>
      <c r="C420" s="47"/>
      <c r="D420" s="47"/>
      <c r="E420" s="4"/>
      <c r="F420" s="4"/>
      <c r="G420" s="4"/>
      <c r="H420" s="4"/>
      <c r="I420" s="4"/>
      <c r="J420" s="4"/>
      <c r="K420" s="4"/>
      <c r="L420" s="4"/>
      <c r="M420" s="4"/>
      <c r="N420" s="4"/>
      <c r="O420" s="4"/>
      <c r="P420" s="4"/>
      <c r="Q420" s="4"/>
      <c r="R420" s="4"/>
      <c r="S420" s="4"/>
      <c r="T420" s="4"/>
      <c r="U420" s="4"/>
      <c r="V420" s="4"/>
      <c r="W420" s="4"/>
      <c r="X420" s="4"/>
      <c r="Y420" s="4"/>
      <c r="Z420" s="4"/>
    </row>
    <row r="421">
      <c r="A421" s="51"/>
      <c r="B421" s="47"/>
      <c r="C421" s="47"/>
      <c r="D421" s="47"/>
      <c r="E421" s="4"/>
      <c r="F421" s="4"/>
      <c r="G421" s="4"/>
      <c r="H421" s="4"/>
      <c r="I421" s="4"/>
      <c r="J421" s="4"/>
      <c r="K421" s="4"/>
      <c r="L421" s="4"/>
      <c r="M421" s="4"/>
      <c r="N421" s="4"/>
      <c r="O421" s="4"/>
      <c r="P421" s="4"/>
      <c r="Q421" s="4"/>
      <c r="R421" s="4"/>
      <c r="S421" s="4"/>
      <c r="T421" s="4"/>
      <c r="U421" s="4"/>
      <c r="V421" s="4"/>
      <c r="W421" s="4"/>
      <c r="X421" s="4"/>
      <c r="Y421" s="4"/>
      <c r="Z421" s="4"/>
    </row>
    <row r="422">
      <c r="A422" s="51"/>
      <c r="B422" s="47"/>
      <c r="C422" s="47"/>
      <c r="D422" s="47"/>
      <c r="E422" s="4"/>
      <c r="F422" s="4"/>
      <c r="G422" s="4"/>
      <c r="H422" s="4"/>
      <c r="I422" s="4"/>
      <c r="J422" s="4"/>
      <c r="K422" s="4"/>
      <c r="L422" s="4"/>
      <c r="M422" s="4"/>
      <c r="N422" s="4"/>
      <c r="O422" s="4"/>
      <c r="P422" s="4"/>
      <c r="Q422" s="4"/>
      <c r="R422" s="4"/>
      <c r="S422" s="4"/>
      <c r="T422" s="4"/>
      <c r="U422" s="4"/>
      <c r="V422" s="4"/>
      <c r="W422" s="4"/>
      <c r="X422" s="4"/>
      <c r="Y422" s="4"/>
      <c r="Z422" s="4"/>
    </row>
    <row r="423">
      <c r="A423" s="51"/>
      <c r="B423" s="47"/>
      <c r="C423" s="47"/>
      <c r="D423" s="47"/>
      <c r="E423" s="4"/>
      <c r="F423" s="4"/>
      <c r="G423" s="4"/>
      <c r="H423" s="4"/>
      <c r="I423" s="4"/>
      <c r="J423" s="4"/>
      <c r="K423" s="4"/>
      <c r="L423" s="4"/>
      <c r="M423" s="4"/>
      <c r="N423" s="4"/>
      <c r="O423" s="4"/>
      <c r="P423" s="4"/>
      <c r="Q423" s="4"/>
      <c r="R423" s="4"/>
      <c r="S423" s="4"/>
      <c r="T423" s="4"/>
      <c r="U423" s="4"/>
      <c r="V423" s="4"/>
      <c r="W423" s="4"/>
      <c r="X423" s="4"/>
      <c r="Y423" s="4"/>
      <c r="Z423" s="4"/>
    </row>
    <row r="424">
      <c r="A424" s="51"/>
      <c r="B424" s="47"/>
      <c r="C424" s="47"/>
      <c r="D424" s="47"/>
      <c r="E424" s="4"/>
      <c r="F424" s="4"/>
      <c r="G424" s="4"/>
      <c r="H424" s="4"/>
      <c r="I424" s="4"/>
      <c r="J424" s="4"/>
      <c r="K424" s="4"/>
      <c r="L424" s="4"/>
      <c r="M424" s="4"/>
      <c r="N424" s="4"/>
      <c r="O424" s="4"/>
      <c r="P424" s="4"/>
      <c r="Q424" s="4"/>
      <c r="R424" s="4"/>
      <c r="S424" s="4"/>
      <c r="T424" s="4"/>
      <c r="U424" s="4"/>
      <c r="V424" s="4"/>
      <c r="W424" s="4"/>
      <c r="X424" s="4"/>
      <c r="Y424" s="4"/>
      <c r="Z424" s="4"/>
    </row>
    <row r="425">
      <c r="A425" s="51"/>
      <c r="B425" s="47"/>
      <c r="C425" s="47"/>
      <c r="D425" s="47"/>
      <c r="E425" s="4"/>
      <c r="F425" s="4"/>
      <c r="G425" s="4"/>
      <c r="H425" s="4"/>
      <c r="I425" s="4"/>
      <c r="J425" s="4"/>
      <c r="K425" s="4"/>
      <c r="L425" s="4"/>
      <c r="M425" s="4"/>
      <c r="N425" s="4"/>
      <c r="O425" s="4"/>
      <c r="P425" s="4"/>
      <c r="Q425" s="4"/>
      <c r="R425" s="4"/>
      <c r="S425" s="4"/>
      <c r="T425" s="4"/>
      <c r="U425" s="4"/>
      <c r="V425" s="4"/>
      <c r="W425" s="4"/>
      <c r="X425" s="4"/>
      <c r="Y425" s="4"/>
      <c r="Z425" s="4"/>
    </row>
    <row r="426">
      <c r="A426" s="51"/>
      <c r="B426" s="47"/>
      <c r="C426" s="47"/>
      <c r="D426" s="47"/>
      <c r="E426" s="4"/>
      <c r="F426" s="4"/>
      <c r="G426" s="4"/>
      <c r="H426" s="4"/>
      <c r="I426" s="4"/>
      <c r="J426" s="4"/>
      <c r="K426" s="4"/>
      <c r="L426" s="4"/>
      <c r="M426" s="4"/>
      <c r="N426" s="4"/>
      <c r="O426" s="4"/>
      <c r="P426" s="4"/>
      <c r="Q426" s="4"/>
      <c r="R426" s="4"/>
      <c r="S426" s="4"/>
      <c r="T426" s="4"/>
      <c r="U426" s="4"/>
      <c r="V426" s="4"/>
      <c r="W426" s="4"/>
      <c r="X426" s="4"/>
      <c r="Y426" s="4"/>
      <c r="Z426" s="4"/>
    </row>
    <row r="427">
      <c r="A427" s="51"/>
      <c r="B427" s="47"/>
      <c r="C427" s="47"/>
      <c r="D427" s="47"/>
      <c r="E427" s="4"/>
      <c r="F427" s="4"/>
      <c r="G427" s="4"/>
      <c r="H427" s="4"/>
      <c r="I427" s="4"/>
      <c r="J427" s="4"/>
      <c r="K427" s="4"/>
      <c r="L427" s="4"/>
      <c r="M427" s="4"/>
      <c r="N427" s="4"/>
      <c r="O427" s="4"/>
      <c r="P427" s="4"/>
      <c r="Q427" s="4"/>
      <c r="R427" s="4"/>
      <c r="S427" s="4"/>
      <c r="T427" s="4"/>
      <c r="U427" s="4"/>
      <c r="V427" s="4"/>
      <c r="W427" s="4"/>
      <c r="X427" s="4"/>
      <c r="Y427" s="4"/>
      <c r="Z427" s="4"/>
    </row>
    <row r="428">
      <c r="A428" s="51"/>
      <c r="B428" s="47"/>
      <c r="C428" s="47"/>
      <c r="D428" s="47"/>
      <c r="E428" s="4"/>
      <c r="F428" s="4"/>
      <c r="G428" s="4"/>
      <c r="H428" s="4"/>
      <c r="I428" s="4"/>
      <c r="J428" s="4"/>
      <c r="K428" s="4"/>
      <c r="L428" s="4"/>
      <c r="M428" s="4"/>
      <c r="N428" s="4"/>
      <c r="O428" s="4"/>
      <c r="P428" s="4"/>
      <c r="Q428" s="4"/>
      <c r="R428" s="4"/>
      <c r="S428" s="4"/>
      <c r="T428" s="4"/>
      <c r="U428" s="4"/>
      <c r="V428" s="4"/>
      <c r="W428" s="4"/>
      <c r="X428" s="4"/>
      <c r="Y428" s="4"/>
      <c r="Z428" s="4"/>
    </row>
    <row r="429">
      <c r="A429" s="51"/>
      <c r="B429" s="47"/>
      <c r="C429" s="47"/>
      <c r="D429" s="47"/>
      <c r="E429" s="4"/>
      <c r="F429" s="4"/>
      <c r="G429" s="4"/>
      <c r="H429" s="4"/>
      <c r="I429" s="4"/>
      <c r="J429" s="4"/>
      <c r="K429" s="4"/>
      <c r="L429" s="4"/>
      <c r="M429" s="4"/>
      <c r="N429" s="4"/>
      <c r="O429" s="4"/>
      <c r="P429" s="4"/>
      <c r="Q429" s="4"/>
      <c r="R429" s="4"/>
      <c r="S429" s="4"/>
      <c r="T429" s="4"/>
      <c r="U429" s="4"/>
      <c r="V429" s="4"/>
      <c r="W429" s="4"/>
      <c r="X429" s="4"/>
      <c r="Y429" s="4"/>
      <c r="Z429" s="4"/>
    </row>
    <row r="430">
      <c r="A430" s="51"/>
      <c r="B430" s="47"/>
      <c r="C430" s="47"/>
      <c r="D430" s="47"/>
      <c r="E430" s="4"/>
      <c r="F430" s="4"/>
      <c r="G430" s="4"/>
      <c r="H430" s="4"/>
      <c r="I430" s="4"/>
      <c r="J430" s="4"/>
      <c r="K430" s="4"/>
      <c r="L430" s="4"/>
      <c r="M430" s="4"/>
      <c r="N430" s="4"/>
      <c r="O430" s="4"/>
      <c r="P430" s="4"/>
      <c r="Q430" s="4"/>
      <c r="R430" s="4"/>
      <c r="S430" s="4"/>
      <c r="T430" s="4"/>
      <c r="U430" s="4"/>
      <c r="V430" s="4"/>
      <c r="W430" s="4"/>
      <c r="X430" s="4"/>
      <c r="Y430" s="4"/>
      <c r="Z430" s="4"/>
    </row>
    <row r="431">
      <c r="A431" s="51"/>
      <c r="B431" s="47"/>
      <c r="C431" s="47"/>
      <c r="D431" s="47"/>
      <c r="E431" s="4"/>
      <c r="F431" s="4"/>
      <c r="G431" s="4"/>
      <c r="H431" s="4"/>
      <c r="I431" s="4"/>
      <c r="J431" s="4"/>
      <c r="K431" s="4"/>
      <c r="L431" s="4"/>
      <c r="M431" s="4"/>
      <c r="N431" s="4"/>
      <c r="O431" s="4"/>
      <c r="P431" s="4"/>
      <c r="Q431" s="4"/>
      <c r="R431" s="4"/>
      <c r="S431" s="4"/>
      <c r="T431" s="4"/>
      <c r="U431" s="4"/>
      <c r="V431" s="4"/>
      <c r="W431" s="4"/>
      <c r="X431" s="4"/>
      <c r="Y431" s="4"/>
      <c r="Z431" s="4"/>
    </row>
    <row r="432">
      <c r="A432" s="51"/>
      <c r="B432" s="47"/>
      <c r="C432" s="47"/>
      <c r="D432" s="47"/>
      <c r="E432" s="4"/>
      <c r="F432" s="4"/>
      <c r="G432" s="4"/>
      <c r="H432" s="4"/>
      <c r="I432" s="4"/>
      <c r="J432" s="4"/>
      <c r="K432" s="4"/>
      <c r="L432" s="4"/>
      <c r="M432" s="4"/>
      <c r="N432" s="4"/>
      <c r="O432" s="4"/>
      <c r="P432" s="4"/>
      <c r="Q432" s="4"/>
      <c r="R432" s="4"/>
      <c r="S432" s="4"/>
      <c r="T432" s="4"/>
      <c r="U432" s="4"/>
      <c r="V432" s="4"/>
      <c r="W432" s="4"/>
      <c r="X432" s="4"/>
      <c r="Y432" s="4"/>
      <c r="Z432" s="4"/>
    </row>
    <row r="433">
      <c r="A433" s="51"/>
      <c r="B433" s="47"/>
      <c r="C433" s="47"/>
      <c r="D433" s="47"/>
      <c r="E433" s="4"/>
      <c r="F433" s="4"/>
      <c r="G433" s="4"/>
      <c r="H433" s="4"/>
      <c r="I433" s="4"/>
      <c r="J433" s="4"/>
      <c r="K433" s="4"/>
      <c r="L433" s="4"/>
      <c r="M433" s="4"/>
      <c r="N433" s="4"/>
      <c r="O433" s="4"/>
      <c r="P433" s="4"/>
      <c r="Q433" s="4"/>
      <c r="R433" s="4"/>
      <c r="S433" s="4"/>
      <c r="T433" s="4"/>
      <c r="U433" s="4"/>
      <c r="V433" s="4"/>
      <c r="W433" s="4"/>
      <c r="X433" s="4"/>
      <c r="Y433" s="4"/>
      <c r="Z433" s="4"/>
    </row>
    <row r="434">
      <c r="A434" s="51"/>
      <c r="B434" s="47"/>
      <c r="C434" s="47"/>
      <c r="D434" s="47"/>
      <c r="E434" s="4"/>
      <c r="F434" s="4"/>
      <c r="G434" s="4"/>
      <c r="H434" s="4"/>
      <c r="I434" s="4"/>
      <c r="J434" s="4"/>
      <c r="K434" s="4"/>
      <c r="L434" s="4"/>
      <c r="M434" s="4"/>
      <c r="N434" s="4"/>
      <c r="O434" s="4"/>
      <c r="P434" s="4"/>
      <c r="Q434" s="4"/>
      <c r="R434" s="4"/>
      <c r="S434" s="4"/>
      <c r="T434" s="4"/>
      <c r="U434" s="4"/>
      <c r="V434" s="4"/>
      <c r="W434" s="4"/>
      <c r="X434" s="4"/>
      <c r="Y434" s="4"/>
      <c r="Z434" s="4"/>
    </row>
    <row r="435">
      <c r="A435" s="51"/>
      <c r="B435" s="47"/>
      <c r="C435" s="47"/>
      <c r="D435" s="47"/>
      <c r="E435" s="4"/>
      <c r="F435" s="4"/>
      <c r="G435" s="4"/>
      <c r="H435" s="4"/>
      <c r="I435" s="4"/>
      <c r="J435" s="4"/>
      <c r="K435" s="4"/>
      <c r="L435" s="4"/>
      <c r="M435" s="4"/>
      <c r="N435" s="4"/>
      <c r="O435" s="4"/>
      <c r="P435" s="4"/>
      <c r="Q435" s="4"/>
      <c r="R435" s="4"/>
      <c r="S435" s="4"/>
      <c r="T435" s="4"/>
      <c r="U435" s="4"/>
      <c r="V435" s="4"/>
      <c r="W435" s="4"/>
      <c r="X435" s="4"/>
      <c r="Y435" s="4"/>
      <c r="Z435" s="4"/>
    </row>
    <row r="436">
      <c r="A436" s="51"/>
      <c r="B436" s="47"/>
      <c r="C436" s="47"/>
      <c r="D436" s="47"/>
      <c r="E436" s="4"/>
      <c r="F436" s="4"/>
      <c r="G436" s="4"/>
      <c r="H436" s="4"/>
      <c r="I436" s="4"/>
      <c r="J436" s="4"/>
      <c r="K436" s="4"/>
      <c r="L436" s="4"/>
      <c r="M436" s="4"/>
      <c r="N436" s="4"/>
      <c r="O436" s="4"/>
      <c r="P436" s="4"/>
      <c r="Q436" s="4"/>
      <c r="R436" s="4"/>
      <c r="S436" s="4"/>
      <c r="T436" s="4"/>
      <c r="U436" s="4"/>
      <c r="V436" s="4"/>
      <c r="W436" s="4"/>
      <c r="X436" s="4"/>
      <c r="Y436" s="4"/>
      <c r="Z436" s="4"/>
    </row>
    <row r="437">
      <c r="A437" s="51"/>
      <c r="B437" s="47"/>
      <c r="C437" s="47"/>
      <c r="D437" s="47"/>
      <c r="E437" s="4"/>
      <c r="F437" s="4"/>
      <c r="G437" s="4"/>
      <c r="H437" s="4"/>
      <c r="I437" s="4"/>
      <c r="J437" s="4"/>
      <c r="K437" s="4"/>
      <c r="L437" s="4"/>
      <c r="M437" s="4"/>
      <c r="N437" s="4"/>
      <c r="O437" s="4"/>
      <c r="P437" s="4"/>
      <c r="Q437" s="4"/>
      <c r="R437" s="4"/>
      <c r="S437" s="4"/>
      <c r="T437" s="4"/>
      <c r="U437" s="4"/>
      <c r="V437" s="4"/>
      <c r="W437" s="4"/>
      <c r="X437" s="4"/>
      <c r="Y437" s="4"/>
      <c r="Z437" s="4"/>
    </row>
    <row r="438">
      <c r="A438" s="51"/>
      <c r="B438" s="47"/>
      <c r="C438" s="47"/>
      <c r="D438" s="47"/>
      <c r="E438" s="4"/>
      <c r="F438" s="4"/>
      <c r="G438" s="4"/>
      <c r="H438" s="4"/>
      <c r="I438" s="4"/>
      <c r="J438" s="4"/>
      <c r="K438" s="4"/>
      <c r="L438" s="4"/>
      <c r="M438" s="4"/>
      <c r="N438" s="4"/>
      <c r="O438" s="4"/>
      <c r="P438" s="4"/>
      <c r="Q438" s="4"/>
      <c r="R438" s="4"/>
      <c r="S438" s="4"/>
      <c r="T438" s="4"/>
      <c r="U438" s="4"/>
      <c r="V438" s="4"/>
      <c r="W438" s="4"/>
      <c r="X438" s="4"/>
      <c r="Y438" s="4"/>
      <c r="Z438" s="4"/>
    </row>
    <row r="439">
      <c r="A439" s="51"/>
      <c r="B439" s="47"/>
      <c r="C439" s="47"/>
      <c r="D439" s="47"/>
      <c r="E439" s="4"/>
      <c r="F439" s="4"/>
      <c r="G439" s="4"/>
      <c r="H439" s="4"/>
      <c r="I439" s="4"/>
      <c r="J439" s="4"/>
      <c r="K439" s="4"/>
      <c r="L439" s="4"/>
      <c r="M439" s="4"/>
      <c r="N439" s="4"/>
      <c r="O439" s="4"/>
      <c r="P439" s="4"/>
      <c r="Q439" s="4"/>
      <c r="R439" s="4"/>
      <c r="S439" s="4"/>
      <c r="T439" s="4"/>
      <c r="U439" s="4"/>
      <c r="V439" s="4"/>
      <c r="W439" s="4"/>
      <c r="X439" s="4"/>
      <c r="Y439" s="4"/>
      <c r="Z439" s="4"/>
    </row>
    <row r="440">
      <c r="A440" s="51"/>
      <c r="B440" s="47"/>
      <c r="C440" s="47"/>
      <c r="D440" s="47"/>
      <c r="E440" s="4"/>
      <c r="F440" s="4"/>
      <c r="G440" s="4"/>
      <c r="H440" s="4"/>
      <c r="I440" s="4"/>
      <c r="J440" s="4"/>
      <c r="K440" s="4"/>
      <c r="L440" s="4"/>
      <c r="M440" s="4"/>
      <c r="N440" s="4"/>
      <c r="O440" s="4"/>
      <c r="P440" s="4"/>
      <c r="Q440" s="4"/>
      <c r="R440" s="4"/>
      <c r="S440" s="4"/>
      <c r="T440" s="4"/>
      <c r="U440" s="4"/>
      <c r="V440" s="4"/>
      <c r="W440" s="4"/>
      <c r="X440" s="4"/>
      <c r="Y440" s="4"/>
      <c r="Z440" s="4"/>
    </row>
    <row r="441">
      <c r="A441" s="51"/>
      <c r="B441" s="47"/>
      <c r="C441" s="47"/>
      <c r="D441" s="47"/>
      <c r="E441" s="4"/>
      <c r="F441" s="4"/>
      <c r="G441" s="4"/>
      <c r="H441" s="4"/>
      <c r="I441" s="4"/>
      <c r="J441" s="4"/>
      <c r="K441" s="4"/>
      <c r="L441" s="4"/>
      <c r="M441" s="4"/>
      <c r="N441" s="4"/>
      <c r="O441" s="4"/>
      <c r="P441" s="4"/>
      <c r="Q441" s="4"/>
      <c r="R441" s="4"/>
      <c r="S441" s="4"/>
      <c r="T441" s="4"/>
      <c r="U441" s="4"/>
      <c r="V441" s="4"/>
      <c r="W441" s="4"/>
      <c r="X441" s="4"/>
      <c r="Y441" s="4"/>
      <c r="Z441" s="4"/>
    </row>
    <row r="442">
      <c r="A442" s="51"/>
      <c r="B442" s="47"/>
      <c r="C442" s="47"/>
      <c r="D442" s="47"/>
      <c r="E442" s="4"/>
      <c r="F442" s="4"/>
      <c r="G442" s="4"/>
      <c r="H442" s="4"/>
      <c r="I442" s="4"/>
      <c r="J442" s="4"/>
      <c r="K442" s="4"/>
      <c r="L442" s="4"/>
      <c r="M442" s="4"/>
      <c r="N442" s="4"/>
      <c r="O442" s="4"/>
      <c r="P442" s="4"/>
      <c r="Q442" s="4"/>
      <c r="R442" s="4"/>
      <c r="S442" s="4"/>
      <c r="T442" s="4"/>
      <c r="U442" s="4"/>
      <c r="V442" s="4"/>
      <c r="W442" s="4"/>
      <c r="X442" s="4"/>
      <c r="Y442" s="4"/>
      <c r="Z442" s="4"/>
    </row>
    <row r="443">
      <c r="A443" s="51"/>
      <c r="B443" s="47"/>
      <c r="C443" s="47"/>
      <c r="D443" s="47"/>
      <c r="E443" s="4"/>
      <c r="F443" s="4"/>
      <c r="G443" s="4"/>
      <c r="H443" s="4"/>
      <c r="I443" s="4"/>
      <c r="J443" s="4"/>
      <c r="K443" s="4"/>
      <c r="L443" s="4"/>
      <c r="M443" s="4"/>
      <c r="N443" s="4"/>
      <c r="O443" s="4"/>
      <c r="P443" s="4"/>
      <c r="Q443" s="4"/>
      <c r="R443" s="4"/>
      <c r="S443" s="4"/>
      <c r="T443" s="4"/>
      <c r="U443" s="4"/>
      <c r="V443" s="4"/>
      <c r="W443" s="4"/>
      <c r="X443" s="4"/>
      <c r="Y443" s="4"/>
      <c r="Z443" s="4"/>
    </row>
    <row r="444">
      <c r="A444" s="51"/>
      <c r="B444" s="47"/>
      <c r="C444" s="47"/>
      <c r="D444" s="47"/>
      <c r="E444" s="4"/>
      <c r="F444" s="4"/>
      <c r="G444" s="4"/>
      <c r="H444" s="4"/>
      <c r="I444" s="4"/>
      <c r="J444" s="4"/>
      <c r="K444" s="4"/>
      <c r="L444" s="4"/>
      <c r="M444" s="4"/>
      <c r="N444" s="4"/>
      <c r="O444" s="4"/>
      <c r="P444" s="4"/>
      <c r="Q444" s="4"/>
      <c r="R444" s="4"/>
      <c r="S444" s="4"/>
      <c r="T444" s="4"/>
      <c r="U444" s="4"/>
      <c r="V444" s="4"/>
      <c r="W444" s="4"/>
      <c r="X444" s="4"/>
      <c r="Y444" s="4"/>
      <c r="Z444" s="4"/>
    </row>
    <row r="445">
      <c r="A445" s="51"/>
      <c r="B445" s="47"/>
      <c r="C445" s="47"/>
      <c r="D445" s="47"/>
      <c r="E445" s="4"/>
      <c r="F445" s="4"/>
      <c r="G445" s="4"/>
      <c r="H445" s="4"/>
      <c r="I445" s="4"/>
      <c r="J445" s="4"/>
      <c r="K445" s="4"/>
      <c r="L445" s="4"/>
      <c r="M445" s="4"/>
      <c r="N445" s="4"/>
      <c r="O445" s="4"/>
      <c r="P445" s="4"/>
      <c r="Q445" s="4"/>
      <c r="R445" s="4"/>
      <c r="S445" s="4"/>
      <c r="T445" s="4"/>
      <c r="U445" s="4"/>
      <c r="V445" s="4"/>
      <c r="W445" s="4"/>
      <c r="X445" s="4"/>
      <c r="Y445" s="4"/>
      <c r="Z445" s="4"/>
    </row>
    <row r="446">
      <c r="A446" s="51"/>
      <c r="B446" s="47"/>
      <c r="C446" s="47"/>
      <c r="D446" s="47"/>
      <c r="E446" s="4"/>
      <c r="F446" s="4"/>
      <c r="G446" s="4"/>
      <c r="H446" s="4"/>
      <c r="I446" s="4"/>
      <c r="J446" s="4"/>
      <c r="K446" s="4"/>
      <c r="L446" s="4"/>
      <c r="M446" s="4"/>
      <c r="N446" s="4"/>
      <c r="O446" s="4"/>
      <c r="P446" s="4"/>
      <c r="Q446" s="4"/>
      <c r="R446" s="4"/>
      <c r="S446" s="4"/>
      <c r="T446" s="4"/>
      <c r="U446" s="4"/>
      <c r="V446" s="4"/>
      <c r="W446" s="4"/>
      <c r="X446" s="4"/>
      <c r="Y446" s="4"/>
      <c r="Z446" s="4"/>
    </row>
    <row r="447">
      <c r="A447" s="51"/>
      <c r="B447" s="47"/>
      <c r="C447" s="47"/>
      <c r="D447" s="47"/>
      <c r="E447" s="4"/>
      <c r="F447" s="4"/>
      <c r="G447" s="4"/>
      <c r="H447" s="4"/>
      <c r="I447" s="4"/>
      <c r="J447" s="4"/>
      <c r="K447" s="4"/>
      <c r="L447" s="4"/>
      <c r="M447" s="4"/>
      <c r="N447" s="4"/>
      <c r="O447" s="4"/>
      <c r="P447" s="4"/>
      <c r="Q447" s="4"/>
      <c r="R447" s="4"/>
      <c r="S447" s="4"/>
      <c r="T447" s="4"/>
      <c r="U447" s="4"/>
      <c r="V447" s="4"/>
      <c r="W447" s="4"/>
      <c r="X447" s="4"/>
      <c r="Y447" s="4"/>
      <c r="Z447" s="4"/>
    </row>
    <row r="448">
      <c r="A448" s="51"/>
      <c r="B448" s="47"/>
      <c r="C448" s="47"/>
      <c r="D448" s="47"/>
      <c r="E448" s="4"/>
      <c r="F448" s="4"/>
      <c r="G448" s="4"/>
      <c r="H448" s="4"/>
      <c r="I448" s="4"/>
      <c r="J448" s="4"/>
      <c r="K448" s="4"/>
      <c r="L448" s="4"/>
      <c r="M448" s="4"/>
      <c r="N448" s="4"/>
      <c r="O448" s="4"/>
      <c r="P448" s="4"/>
      <c r="Q448" s="4"/>
      <c r="R448" s="4"/>
      <c r="S448" s="4"/>
      <c r="T448" s="4"/>
      <c r="U448" s="4"/>
      <c r="V448" s="4"/>
      <c r="W448" s="4"/>
      <c r="X448" s="4"/>
      <c r="Y448" s="4"/>
      <c r="Z448" s="4"/>
    </row>
    <row r="449">
      <c r="A449" s="51"/>
      <c r="B449" s="47"/>
      <c r="C449" s="47"/>
      <c r="D449" s="47"/>
      <c r="E449" s="4"/>
      <c r="F449" s="4"/>
      <c r="G449" s="4"/>
      <c r="H449" s="4"/>
      <c r="I449" s="4"/>
      <c r="J449" s="4"/>
      <c r="K449" s="4"/>
      <c r="L449" s="4"/>
      <c r="M449" s="4"/>
      <c r="N449" s="4"/>
      <c r="O449" s="4"/>
      <c r="P449" s="4"/>
      <c r="Q449" s="4"/>
      <c r="R449" s="4"/>
      <c r="S449" s="4"/>
      <c r="T449" s="4"/>
      <c r="U449" s="4"/>
      <c r="V449" s="4"/>
      <c r="W449" s="4"/>
      <c r="X449" s="4"/>
      <c r="Y449" s="4"/>
      <c r="Z449" s="4"/>
    </row>
    <row r="450">
      <c r="A450" s="51"/>
      <c r="B450" s="47"/>
      <c r="C450" s="47"/>
      <c r="D450" s="47"/>
      <c r="E450" s="4"/>
      <c r="F450" s="4"/>
      <c r="G450" s="4"/>
      <c r="H450" s="4"/>
      <c r="I450" s="4"/>
      <c r="J450" s="4"/>
      <c r="K450" s="4"/>
      <c r="L450" s="4"/>
      <c r="M450" s="4"/>
      <c r="N450" s="4"/>
      <c r="O450" s="4"/>
      <c r="P450" s="4"/>
      <c r="Q450" s="4"/>
      <c r="R450" s="4"/>
      <c r="S450" s="4"/>
      <c r="T450" s="4"/>
      <c r="U450" s="4"/>
      <c r="V450" s="4"/>
      <c r="W450" s="4"/>
      <c r="X450" s="4"/>
      <c r="Y450" s="4"/>
      <c r="Z450" s="4"/>
    </row>
    <row r="451">
      <c r="A451" s="51"/>
      <c r="B451" s="47"/>
      <c r="C451" s="47"/>
      <c r="D451" s="47"/>
      <c r="E451" s="4"/>
      <c r="F451" s="4"/>
      <c r="G451" s="4"/>
      <c r="H451" s="4"/>
      <c r="I451" s="4"/>
      <c r="J451" s="4"/>
      <c r="K451" s="4"/>
      <c r="L451" s="4"/>
      <c r="M451" s="4"/>
      <c r="N451" s="4"/>
      <c r="O451" s="4"/>
      <c r="P451" s="4"/>
      <c r="Q451" s="4"/>
      <c r="R451" s="4"/>
      <c r="S451" s="4"/>
      <c r="T451" s="4"/>
      <c r="U451" s="4"/>
      <c r="V451" s="4"/>
      <c r="W451" s="4"/>
      <c r="X451" s="4"/>
      <c r="Y451" s="4"/>
      <c r="Z451" s="4"/>
    </row>
    <row r="452">
      <c r="A452" s="51"/>
      <c r="B452" s="47"/>
      <c r="C452" s="47"/>
      <c r="D452" s="47"/>
      <c r="E452" s="4"/>
      <c r="F452" s="4"/>
      <c r="G452" s="4"/>
      <c r="H452" s="4"/>
      <c r="I452" s="4"/>
      <c r="J452" s="4"/>
      <c r="K452" s="4"/>
      <c r="L452" s="4"/>
      <c r="M452" s="4"/>
      <c r="N452" s="4"/>
      <c r="O452" s="4"/>
      <c r="P452" s="4"/>
      <c r="Q452" s="4"/>
      <c r="R452" s="4"/>
      <c r="S452" s="4"/>
      <c r="T452" s="4"/>
      <c r="U452" s="4"/>
      <c r="V452" s="4"/>
      <c r="W452" s="4"/>
      <c r="X452" s="4"/>
      <c r="Y452" s="4"/>
      <c r="Z452" s="4"/>
    </row>
    <row r="453">
      <c r="A453" s="51"/>
      <c r="B453" s="47"/>
      <c r="C453" s="47"/>
      <c r="D453" s="47"/>
      <c r="E453" s="4"/>
      <c r="F453" s="4"/>
      <c r="G453" s="4"/>
      <c r="H453" s="4"/>
      <c r="I453" s="4"/>
      <c r="J453" s="4"/>
      <c r="K453" s="4"/>
      <c r="L453" s="4"/>
      <c r="M453" s="4"/>
      <c r="N453" s="4"/>
      <c r="O453" s="4"/>
      <c r="P453" s="4"/>
      <c r="Q453" s="4"/>
      <c r="R453" s="4"/>
      <c r="S453" s="4"/>
      <c r="T453" s="4"/>
      <c r="U453" s="4"/>
      <c r="V453" s="4"/>
      <c r="W453" s="4"/>
      <c r="X453" s="4"/>
      <c r="Y453" s="4"/>
      <c r="Z453" s="4"/>
    </row>
    <row r="454">
      <c r="A454" s="51"/>
      <c r="B454" s="47"/>
      <c r="C454" s="47"/>
      <c r="D454" s="47"/>
      <c r="E454" s="4"/>
      <c r="F454" s="4"/>
      <c r="G454" s="4"/>
      <c r="H454" s="4"/>
      <c r="I454" s="4"/>
      <c r="J454" s="4"/>
      <c r="K454" s="4"/>
      <c r="L454" s="4"/>
      <c r="M454" s="4"/>
      <c r="N454" s="4"/>
      <c r="O454" s="4"/>
      <c r="P454" s="4"/>
      <c r="Q454" s="4"/>
      <c r="R454" s="4"/>
      <c r="S454" s="4"/>
      <c r="T454" s="4"/>
      <c r="U454" s="4"/>
      <c r="V454" s="4"/>
      <c r="W454" s="4"/>
      <c r="X454" s="4"/>
      <c r="Y454" s="4"/>
      <c r="Z454" s="4"/>
    </row>
    <row r="455">
      <c r="A455" s="51"/>
      <c r="B455" s="47"/>
      <c r="C455" s="47"/>
      <c r="D455" s="47"/>
      <c r="E455" s="4"/>
      <c r="F455" s="4"/>
      <c r="G455" s="4"/>
      <c r="H455" s="4"/>
      <c r="I455" s="4"/>
      <c r="J455" s="4"/>
      <c r="K455" s="4"/>
      <c r="L455" s="4"/>
      <c r="M455" s="4"/>
      <c r="N455" s="4"/>
      <c r="O455" s="4"/>
      <c r="P455" s="4"/>
      <c r="Q455" s="4"/>
      <c r="R455" s="4"/>
      <c r="S455" s="4"/>
      <c r="T455" s="4"/>
      <c r="U455" s="4"/>
      <c r="V455" s="4"/>
      <c r="W455" s="4"/>
      <c r="X455" s="4"/>
      <c r="Y455" s="4"/>
      <c r="Z455" s="4"/>
    </row>
    <row r="456">
      <c r="A456" s="51"/>
      <c r="B456" s="47"/>
      <c r="C456" s="47"/>
      <c r="D456" s="47"/>
      <c r="E456" s="4"/>
      <c r="F456" s="4"/>
      <c r="G456" s="4"/>
      <c r="H456" s="4"/>
      <c r="I456" s="4"/>
      <c r="J456" s="4"/>
      <c r="K456" s="4"/>
      <c r="L456" s="4"/>
      <c r="M456" s="4"/>
      <c r="N456" s="4"/>
      <c r="O456" s="4"/>
      <c r="P456" s="4"/>
      <c r="Q456" s="4"/>
      <c r="R456" s="4"/>
      <c r="S456" s="4"/>
      <c r="T456" s="4"/>
      <c r="U456" s="4"/>
      <c r="V456" s="4"/>
      <c r="W456" s="4"/>
      <c r="X456" s="4"/>
      <c r="Y456" s="4"/>
      <c r="Z456" s="4"/>
    </row>
    <row r="457">
      <c r="A457" s="51"/>
      <c r="B457" s="47"/>
      <c r="C457" s="47"/>
      <c r="D457" s="47"/>
      <c r="E457" s="4"/>
      <c r="F457" s="4"/>
      <c r="G457" s="4"/>
      <c r="H457" s="4"/>
      <c r="I457" s="4"/>
      <c r="J457" s="4"/>
      <c r="K457" s="4"/>
      <c r="L457" s="4"/>
      <c r="M457" s="4"/>
      <c r="N457" s="4"/>
      <c r="O457" s="4"/>
      <c r="P457" s="4"/>
      <c r="Q457" s="4"/>
      <c r="R457" s="4"/>
      <c r="S457" s="4"/>
      <c r="T457" s="4"/>
      <c r="U457" s="4"/>
      <c r="V457" s="4"/>
      <c r="W457" s="4"/>
      <c r="X457" s="4"/>
      <c r="Y457" s="4"/>
      <c r="Z457" s="4"/>
    </row>
    <row r="458">
      <c r="A458" s="51"/>
      <c r="B458" s="47"/>
      <c r="C458" s="47"/>
      <c r="D458" s="47"/>
      <c r="E458" s="4"/>
      <c r="F458" s="4"/>
      <c r="G458" s="4"/>
      <c r="H458" s="4"/>
      <c r="I458" s="4"/>
      <c r="J458" s="4"/>
      <c r="K458" s="4"/>
      <c r="L458" s="4"/>
      <c r="M458" s="4"/>
      <c r="N458" s="4"/>
      <c r="O458" s="4"/>
      <c r="P458" s="4"/>
      <c r="Q458" s="4"/>
      <c r="R458" s="4"/>
      <c r="S458" s="4"/>
      <c r="T458" s="4"/>
      <c r="U458" s="4"/>
      <c r="V458" s="4"/>
      <c r="W458" s="4"/>
      <c r="X458" s="4"/>
      <c r="Y458" s="4"/>
      <c r="Z458" s="4"/>
    </row>
    <row r="459">
      <c r="A459" s="51"/>
      <c r="B459" s="47"/>
      <c r="C459" s="47"/>
      <c r="D459" s="47"/>
      <c r="E459" s="4"/>
      <c r="F459" s="4"/>
      <c r="G459" s="4"/>
      <c r="H459" s="4"/>
      <c r="I459" s="4"/>
      <c r="J459" s="4"/>
      <c r="K459" s="4"/>
      <c r="L459" s="4"/>
      <c r="M459" s="4"/>
      <c r="N459" s="4"/>
      <c r="O459" s="4"/>
      <c r="P459" s="4"/>
      <c r="Q459" s="4"/>
      <c r="R459" s="4"/>
      <c r="S459" s="4"/>
      <c r="T459" s="4"/>
      <c r="U459" s="4"/>
      <c r="V459" s="4"/>
      <c r="W459" s="4"/>
      <c r="X459" s="4"/>
      <c r="Y459" s="4"/>
      <c r="Z459" s="4"/>
    </row>
    <row r="460">
      <c r="A460" s="51"/>
      <c r="B460" s="47"/>
      <c r="C460" s="47"/>
      <c r="D460" s="47"/>
      <c r="E460" s="4"/>
      <c r="F460" s="4"/>
      <c r="G460" s="4"/>
      <c r="H460" s="4"/>
      <c r="I460" s="4"/>
      <c r="J460" s="4"/>
      <c r="K460" s="4"/>
      <c r="L460" s="4"/>
      <c r="M460" s="4"/>
      <c r="N460" s="4"/>
      <c r="O460" s="4"/>
      <c r="P460" s="4"/>
      <c r="Q460" s="4"/>
      <c r="R460" s="4"/>
      <c r="S460" s="4"/>
      <c r="T460" s="4"/>
      <c r="U460" s="4"/>
      <c r="V460" s="4"/>
      <c r="W460" s="4"/>
      <c r="X460" s="4"/>
      <c r="Y460" s="4"/>
      <c r="Z460" s="4"/>
    </row>
    <row r="461">
      <c r="A461" s="51"/>
      <c r="B461" s="47"/>
      <c r="C461" s="47"/>
      <c r="D461" s="47"/>
      <c r="E461" s="4"/>
      <c r="F461" s="4"/>
      <c r="G461" s="4"/>
      <c r="H461" s="4"/>
      <c r="I461" s="4"/>
      <c r="J461" s="4"/>
      <c r="K461" s="4"/>
      <c r="L461" s="4"/>
      <c r="M461" s="4"/>
      <c r="N461" s="4"/>
      <c r="O461" s="4"/>
      <c r="P461" s="4"/>
      <c r="Q461" s="4"/>
      <c r="R461" s="4"/>
      <c r="S461" s="4"/>
      <c r="T461" s="4"/>
      <c r="U461" s="4"/>
      <c r="V461" s="4"/>
      <c r="W461" s="4"/>
      <c r="X461" s="4"/>
      <c r="Y461" s="4"/>
      <c r="Z461" s="4"/>
    </row>
    <row r="462">
      <c r="A462" s="51"/>
      <c r="B462" s="47"/>
      <c r="C462" s="47"/>
      <c r="D462" s="47"/>
      <c r="E462" s="4"/>
      <c r="F462" s="4"/>
      <c r="G462" s="4"/>
      <c r="H462" s="4"/>
      <c r="I462" s="4"/>
      <c r="J462" s="4"/>
      <c r="K462" s="4"/>
      <c r="L462" s="4"/>
      <c r="M462" s="4"/>
      <c r="N462" s="4"/>
      <c r="O462" s="4"/>
      <c r="P462" s="4"/>
      <c r="Q462" s="4"/>
      <c r="R462" s="4"/>
      <c r="S462" s="4"/>
      <c r="T462" s="4"/>
      <c r="U462" s="4"/>
      <c r="V462" s="4"/>
      <c r="W462" s="4"/>
      <c r="X462" s="4"/>
      <c r="Y462" s="4"/>
      <c r="Z462" s="4"/>
    </row>
    <row r="463">
      <c r="A463" s="51"/>
      <c r="B463" s="47"/>
      <c r="C463" s="47"/>
      <c r="D463" s="47"/>
      <c r="E463" s="4"/>
      <c r="F463" s="4"/>
      <c r="G463" s="4"/>
      <c r="H463" s="4"/>
      <c r="I463" s="4"/>
      <c r="J463" s="4"/>
      <c r="K463" s="4"/>
      <c r="L463" s="4"/>
      <c r="M463" s="4"/>
      <c r="N463" s="4"/>
      <c r="O463" s="4"/>
      <c r="P463" s="4"/>
      <c r="Q463" s="4"/>
      <c r="R463" s="4"/>
      <c r="S463" s="4"/>
      <c r="T463" s="4"/>
      <c r="U463" s="4"/>
      <c r="V463" s="4"/>
      <c r="W463" s="4"/>
      <c r="X463" s="4"/>
      <c r="Y463" s="4"/>
      <c r="Z463" s="4"/>
    </row>
    <row r="464">
      <c r="A464" s="51"/>
      <c r="B464" s="47"/>
      <c r="C464" s="47"/>
      <c r="D464" s="47"/>
      <c r="E464" s="4"/>
      <c r="F464" s="4"/>
      <c r="G464" s="4"/>
      <c r="H464" s="4"/>
      <c r="I464" s="4"/>
      <c r="J464" s="4"/>
      <c r="K464" s="4"/>
      <c r="L464" s="4"/>
      <c r="M464" s="4"/>
      <c r="N464" s="4"/>
      <c r="O464" s="4"/>
      <c r="P464" s="4"/>
      <c r="Q464" s="4"/>
      <c r="R464" s="4"/>
      <c r="S464" s="4"/>
      <c r="T464" s="4"/>
      <c r="U464" s="4"/>
      <c r="V464" s="4"/>
      <c r="W464" s="4"/>
      <c r="X464" s="4"/>
      <c r="Y464" s="4"/>
      <c r="Z464" s="4"/>
    </row>
    <row r="465">
      <c r="A465" s="51"/>
      <c r="B465" s="47"/>
      <c r="C465" s="47"/>
      <c r="D465" s="47"/>
      <c r="E465" s="4"/>
      <c r="F465" s="4"/>
      <c r="G465" s="4"/>
      <c r="H465" s="4"/>
      <c r="I465" s="4"/>
      <c r="J465" s="4"/>
      <c r="K465" s="4"/>
      <c r="L465" s="4"/>
      <c r="M465" s="4"/>
      <c r="N465" s="4"/>
      <c r="O465" s="4"/>
      <c r="P465" s="4"/>
      <c r="Q465" s="4"/>
      <c r="R465" s="4"/>
      <c r="S465" s="4"/>
      <c r="T465" s="4"/>
      <c r="U465" s="4"/>
      <c r="V465" s="4"/>
      <c r="W465" s="4"/>
      <c r="X465" s="4"/>
      <c r="Y465" s="4"/>
      <c r="Z465" s="4"/>
    </row>
    <row r="466">
      <c r="A466" s="51"/>
      <c r="B466" s="47"/>
      <c r="C466" s="47"/>
      <c r="D466" s="47"/>
      <c r="E466" s="4"/>
      <c r="F466" s="4"/>
      <c r="G466" s="4"/>
      <c r="H466" s="4"/>
      <c r="I466" s="4"/>
      <c r="J466" s="4"/>
      <c r="K466" s="4"/>
      <c r="L466" s="4"/>
      <c r="M466" s="4"/>
      <c r="N466" s="4"/>
      <c r="O466" s="4"/>
      <c r="P466" s="4"/>
      <c r="Q466" s="4"/>
      <c r="R466" s="4"/>
      <c r="S466" s="4"/>
      <c r="T466" s="4"/>
      <c r="U466" s="4"/>
      <c r="V466" s="4"/>
      <c r="W466" s="4"/>
      <c r="X466" s="4"/>
      <c r="Y466" s="4"/>
      <c r="Z466" s="4"/>
    </row>
    <row r="467">
      <c r="A467" s="51"/>
      <c r="B467" s="47"/>
      <c r="C467" s="47"/>
      <c r="D467" s="47"/>
      <c r="E467" s="4"/>
      <c r="F467" s="4"/>
      <c r="G467" s="4"/>
      <c r="H467" s="4"/>
      <c r="I467" s="4"/>
      <c r="J467" s="4"/>
      <c r="K467" s="4"/>
      <c r="L467" s="4"/>
      <c r="M467" s="4"/>
      <c r="N467" s="4"/>
      <c r="O467" s="4"/>
      <c r="P467" s="4"/>
      <c r="Q467" s="4"/>
      <c r="R467" s="4"/>
      <c r="S467" s="4"/>
      <c r="T467" s="4"/>
      <c r="U467" s="4"/>
      <c r="V467" s="4"/>
      <c r="W467" s="4"/>
      <c r="X467" s="4"/>
      <c r="Y467" s="4"/>
      <c r="Z467" s="4"/>
    </row>
    <row r="468">
      <c r="A468" s="51"/>
      <c r="B468" s="47"/>
      <c r="C468" s="47"/>
      <c r="D468" s="47"/>
      <c r="E468" s="4"/>
      <c r="F468" s="4"/>
      <c r="G468" s="4"/>
      <c r="H468" s="4"/>
      <c r="I468" s="4"/>
      <c r="J468" s="4"/>
      <c r="K468" s="4"/>
      <c r="L468" s="4"/>
      <c r="M468" s="4"/>
      <c r="N468" s="4"/>
      <c r="O468" s="4"/>
      <c r="P468" s="4"/>
      <c r="Q468" s="4"/>
      <c r="R468" s="4"/>
      <c r="S468" s="4"/>
      <c r="T468" s="4"/>
      <c r="U468" s="4"/>
      <c r="V468" s="4"/>
      <c r="W468" s="4"/>
      <c r="X468" s="4"/>
      <c r="Y468" s="4"/>
      <c r="Z468" s="4"/>
    </row>
    <row r="469">
      <c r="A469" s="51"/>
      <c r="B469" s="47"/>
      <c r="C469" s="47"/>
      <c r="D469" s="47"/>
      <c r="E469" s="4"/>
      <c r="F469" s="4"/>
      <c r="G469" s="4"/>
      <c r="H469" s="4"/>
      <c r="I469" s="4"/>
      <c r="J469" s="4"/>
      <c r="K469" s="4"/>
      <c r="L469" s="4"/>
      <c r="M469" s="4"/>
      <c r="N469" s="4"/>
      <c r="O469" s="4"/>
      <c r="P469" s="4"/>
      <c r="Q469" s="4"/>
      <c r="R469" s="4"/>
      <c r="S469" s="4"/>
      <c r="T469" s="4"/>
      <c r="U469" s="4"/>
      <c r="V469" s="4"/>
      <c r="W469" s="4"/>
      <c r="X469" s="4"/>
      <c r="Y469" s="4"/>
      <c r="Z469" s="4"/>
    </row>
    <row r="470">
      <c r="A470" s="51"/>
      <c r="B470" s="47"/>
      <c r="C470" s="47"/>
      <c r="D470" s="47"/>
      <c r="E470" s="4"/>
      <c r="F470" s="4"/>
      <c r="G470" s="4"/>
      <c r="H470" s="4"/>
      <c r="I470" s="4"/>
      <c r="J470" s="4"/>
      <c r="K470" s="4"/>
      <c r="L470" s="4"/>
      <c r="M470" s="4"/>
      <c r="N470" s="4"/>
      <c r="O470" s="4"/>
      <c r="P470" s="4"/>
      <c r="Q470" s="4"/>
      <c r="R470" s="4"/>
      <c r="S470" s="4"/>
      <c r="T470" s="4"/>
      <c r="U470" s="4"/>
      <c r="V470" s="4"/>
      <c r="W470" s="4"/>
      <c r="X470" s="4"/>
      <c r="Y470" s="4"/>
      <c r="Z470" s="4"/>
    </row>
    <row r="471">
      <c r="A471" s="51"/>
      <c r="B471" s="47"/>
      <c r="C471" s="47"/>
      <c r="D471" s="47"/>
      <c r="E471" s="4"/>
      <c r="F471" s="4"/>
      <c r="G471" s="4"/>
      <c r="H471" s="4"/>
      <c r="I471" s="4"/>
      <c r="J471" s="4"/>
      <c r="K471" s="4"/>
      <c r="L471" s="4"/>
      <c r="M471" s="4"/>
      <c r="N471" s="4"/>
      <c r="O471" s="4"/>
      <c r="P471" s="4"/>
      <c r="Q471" s="4"/>
      <c r="R471" s="4"/>
      <c r="S471" s="4"/>
      <c r="T471" s="4"/>
      <c r="U471" s="4"/>
      <c r="V471" s="4"/>
      <c r="W471" s="4"/>
      <c r="X471" s="4"/>
      <c r="Y471" s="4"/>
      <c r="Z471" s="4"/>
    </row>
    <row r="472">
      <c r="A472" s="51"/>
      <c r="B472" s="47"/>
      <c r="C472" s="47"/>
      <c r="D472" s="47"/>
      <c r="E472" s="4"/>
      <c r="F472" s="4"/>
      <c r="G472" s="4"/>
      <c r="H472" s="4"/>
      <c r="I472" s="4"/>
      <c r="J472" s="4"/>
      <c r="K472" s="4"/>
      <c r="L472" s="4"/>
      <c r="M472" s="4"/>
      <c r="N472" s="4"/>
      <c r="O472" s="4"/>
      <c r="P472" s="4"/>
      <c r="Q472" s="4"/>
      <c r="R472" s="4"/>
      <c r="S472" s="4"/>
      <c r="T472" s="4"/>
      <c r="U472" s="4"/>
      <c r="V472" s="4"/>
      <c r="W472" s="4"/>
      <c r="X472" s="4"/>
      <c r="Y472" s="4"/>
      <c r="Z472" s="4"/>
    </row>
    <row r="473">
      <c r="A473" s="51"/>
      <c r="B473" s="47"/>
      <c r="C473" s="47"/>
      <c r="D473" s="47"/>
      <c r="E473" s="4"/>
      <c r="F473" s="4"/>
      <c r="G473" s="4"/>
      <c r="H473" s="4"/>
      <c r="I473" s="4"/>
      <c r="J473" s="4"/>
      <c r="K473" s="4"/>
      <c r="L473" s="4"/>
      <c r="M473" s="4"/>
      <c r="N473" s="4"/>
      <c r="O473" s="4"/>
      <c r="P473" s="4"/>
      <c r="Q473" s="4"/>
      <c r="R473" s="4"/>
      <c r="S473" s="4"/>
      <c r="T473" s="4"/>
      <c r="U473" s="4"/>
      <c r="V473" s="4"/>
      <c r="W473" s="4"/>
      <c r="X473" s="4"/>
      <c r="Y473" s="4"/>
      <c r="Z473" s="4"/>
    </row>
    <row r="474">
      <c r="A474" s="51"/>
      <c r="B474" s="47"/>
      <c r="C474" s="47"/>
      <c r="D474" s="47"/>
      <c r="E474" s="4"/>
      <c r="F474" s="4"/>
      <c r="G474" s="4"/>
      <c r="H474" s="4"/>
      <c r="I474" s="4"/>
      <c r="J474" s="4"/>
      <c r="K474" s="4"/>
      <c r="L474" s="4"/>
      <c r="M474" s="4"/>
      <c r="N474" s="4"/>
      <c r="O474" s="4"/>
      <c r="P474" s="4"/>
      <c r="Q474" s="4"/>
      <c r="R474" s="4"/>
      <c r="S474" s="4"/>
      <c r="T474" s="4"/>
      <c r="U474" s="4"/>
      <c r="V474" s="4"/>
      <c r="W474" s="4"/>
      <c r="X474" s="4"/>
      <c r="Y474" s="4"/>
      <c r="Z474" s="4"/>
    </row>
    <row r="475">
      <c r="A475" s="51"/>
      <c r="B475" s="47"/>
      <c r="C475" s="47"/>
      <c r="D475" s="47"/>
      <c r="E475" s="4"/>
      <c r="F475" s="4"/>
      <c r="G475" s="4"/>
      <c r="H475" s="4"/>
      <c r="I475" s="4"/>
      <c r="J475" s="4"/>
      <c r="K475" s="4"/>
      <c r="L475" s="4"/>
      <c r="M475" s="4"/>
      <c r="N475" s="4"/>
      <c r="O475" s="4"/>
      <c r="P475" s="4"/>
      <c r="Q475" s="4"/>
      <c r="R475" s="4"/>
      <c r="S475" s="4"/>
      <c r="T475" s="4"/>
      <c r="U475" s="4"/>
      <c r="V475" s="4"/>
      <c r="W475" s="4"/>
      <c r="X475" s="4"/>
      <c r="Y475" s="4"/>
      <c r="Z475" s="4"/>
    </row>
    <row r="476">
      <c r="A476" s="51"/>
      <c r="B476" s="47"/>
      <c r="C476" s="47"/>
      <c r="D476" s="47"/>
      <c r="E476" s="4"/>
      <c r="F476" s="4"/>
      <c r="G476" s="4"/>
      <c r="H476" s="4"/>
      <c r="I476" s="4"/>
      <c r="J476" s="4"/>
      <c r="K476" s="4"/>
      <c r="L476" s="4"/>
      <c r="M476" s="4"/>
      <c r="N476" s="4"/>
      <c r="O476" s="4"/>
      <c r="P476" s="4"/>
      <c r="Q476" s="4"/>
      <c r="R476" s="4"/>
      <c r="S476" s="4"/>
      <c r="T476" s="4"/>
      <c r="U476" s="4"/>
      <c r="V476" s="4"/>
      <c r="W476" s="4"/>
      <c r="X476" s="4"/>
      <c r="Y476" s="4"/>
      <c r="Z476" s="4"/>
    </row>
    <row r="477">
      <c r="A477" s="51"/>
      <c r="B477" s="47"/>
      <c r="C477" s="47"/>
      <c r="D477" s="47"/>
      <c r="E477" s="4"/>
      <c r="F477" s="4"/>
      <c r="G477" s="4"/>
      <c r="H477" s="4"/>
      <c r="I477" s="4"/>
      <c r="J477" s="4"/>
      <c r="K477" s="4"/>
      <c r="L477" s="4"/>
      <c r="M477" s="4"/>
      <c r="N477" s="4"/>
      <c r="O477" s="4"/>
      <c r="P477" s="4"/>
      <c r="Q477" s="4"/>
      <c r="R477" s="4"/>
      <c r="S477" s="4"/>
      <c r="T477" s="4"/>
      <c r="U477" s="4"/>
      <c r="V477" s="4"/>
      <c r="W477" s="4"/>
      <c r="X477" s="4"/>
      <c r="Y477" s="4"/>
      <c r="Z477" s="4"/>
    </row>
    <row r="478">
      <c r="A478" s="51"/>
      <c r="B478" s="47"/>
      <c r="C478" s="47"/>
      <c r="D478" s="47"/>
      <c r="E478" s="4"/>
      <c r="F478" s="4"/>
      <c r="G478" s="4"/>
      <c r="H478" s="4"/>
      <c r="I478" s="4"/>
      <c r="J478" s="4"/>
      <c r="K478" s="4"/>
      <c r="L478" s="4"/>
      <c r="M478" s="4"/>
      <c r="N478" s="4"/>
      <c r="O478" s="4"/>
      <c r="P478" s="4"/>
      <c r="Q478" s="4"/>
      <c r="R478" s="4"/>
      <c r="S478" s="4"/>
      <c r="T478" s="4"/>
      <c r="U478" s="4"/>
      <c r="V478" s="4"/>
      <c r="W478" s="4"/>
      <c r="X478" s="4"/>
      <c r="Y478" s="4"/>
      <c r="Z478" s="4"/>
    </row>
    <row r="479">
      <c r="A479" s="51"/>
      <c r="B479" s="47"/>
      <c r="C479" s="47"/>
      <c r="D479" s="47"/>
      <c r="E479" s="4"/>
      <c r="F479" s="4"/>
      <c r="G479" s="4"/>
      <c r="H479" s="4"/>
      <c r="I479" s="4"/>
      <c r="J479" s="4"/>
      <c r="K479" s="4"/>
      <c r="L479" s="4"/>
      <c r="M479" s="4"/>
      <c r="N479" s="4"/>
      <c r="O479" s="4"/>
      <c r="P479" s="4"/>
      <c r="Q479" s="4"/>
      <c r="R479" s="4"/>
      <c r="S479" s="4"/>
      <c r="T479" s="4"/>
      <c r="U479" s="4"/>
      <c r="V479" s="4"/>
      <c r="W479" s="4"/>
      <c r="X479" s="4"/>
      <c r="Y479" s="4"/>
      <c r="Z479" s="4"/>
    </row>
    <row r="480">
      <c r="A480" s="51"/>
      <c r="B480" s="47"/>
      <c r="C480" s="47"/>
      <c r="D480" s="47"/>
      <c r="E480" s="4"/>
      <c r="F480" s="4"/>
      <c r="G480" s="4"/>
      <c r="H480" s="4"/>
      <c r="I480" s="4"/>
      <c r="J480" s="4"/>
      <c r="K480" s="4"/>
      <c r="L480" s="4"/>
      <c r="M480" s="4"/>
      <c r="N480" s="4"/>
      <c r="O480" s="4"/>
      <c r="P480" s="4"/>
      <c r="Q480" s="4"/>
      <c r="R480" s="4"/>
      <c r="S480" s="4"/>
      <c r="T480" s="4"/>
      <c r="U480" s="4"/>
      <c r="V480" s="4"/>
      <c r="W480" s="4"/>
      <c r="X480" s="4"/>
      <c r="Y480" s="4"/>
      <c r="Z480" s="4"/>
    </row>
    <row r="481">
      <c r="A481" s="51"/>
      <c r="B481" s="47"/>
      <c r="C481" s="47"/>
      <c r="D481" s="47"/>
      <c r="E481" s="4"/>
      <c r="F481" s="4"/>
      <c r="G481" s="4"/>
      <c r="H481" s="4"/>
      <c r="I481" s="4"/>
      <c r="J481" s="4"/>
      <c r="K481" s="4"/>
      <c r="L481" s="4"/>
      <c r="M481" s="4"/>
      <c r="N481" s="4"/>
      <c r="O481" s="4"/>
      <c r="P481" s="4"/>
      <c r="Q481" s="4"/>
      <c r="R481" s="4"/>
      <c r="S481" s="4"/>
      <c r="T481" s="4"/>
      <c r="U481" s="4"/>
      <c r="V481" s="4"/>
      <c r="W481" s="4"/>
      <c r="X481" s="4"/>
      <c r="Y481" s="4"/>
      <c r="Z481" s="4"/>
    </row>
    <row r="482">
      <c r="A482" s="51"/>
      <c r="B482" s="47"/>
      <c r="C482" s="47"/>
      <c r="D482" s="47"/>
      <c r="E482" s="4"/>
      <c r="F482" s="4"/>
      <c r="G482" s="4"/>
      <c r="H482" s="4"/>
      <c r="I482" s="4"/>
      <c r="J482" s="4"/>
      <c r="K482" s="4"/>
      <c r="L482" s="4"/>
      <c r="M482" s="4"/>
      <c r="N482" s="4"/>
      <c r="O482" s="4"/>
      <c r="P482" s="4"/>
      <c r="Q482" s="4"/>
      <c r="R482" s="4"/>
      <c r="S482" s="4"/>
      <c r="T482" s="4"/>
      <c r="U482" s="4"/>
      <c r="V482" s="4"/>
      <c r="W482" s="4"/>
      <c r="X482" s="4"/>
      <c r="Y482" s="4"/>
      <c r="Z482" s="4"/>
    </row>
    <row r="483">
      <c r="A483" s="51"/>
      <c r="B483" s="47"/>
      <c r="C483" s="47"/>
      <c r="D483" s="47"/>
      <c r="E483" s="4"/>
      <c r="F483" s="4"/>
      <c r="G483" s="4"/>
      <c r="H483" s="4"/>
      <c r="I483" s="4"/>
      <c r="J483" s="4"/>
      <c r="K483" s="4"/>
      <c r="L483" s="4"/>
      <c r="M483" s="4"/>
      <c r="N483" s="4"/>
      <c r="O483" s="4"/>
      <c r="P483" s="4"/>
      <c r="Q483" s="4"/>
      <c r="R483" s="4"/>
      <c r="S483" s="4"/>
      <c r="T483" s="4"/>
      <c r="U483" s="4"/>
      <c r="V483" s="4"/>
      <c r="W483" s="4"/>
      <c r="X483" s="4"/>
      <c r="Y483" s="4"/>
      <c r="Z483" s="4"/>
    </row>
    <row r="484">
      <c r="A484" s="51"/>
      <c r="B484" s="47"/>
      <c r="C484" s="47"/>
      <c r="D484" s="47"/>
      <c r="E484" s="4"/>
      <c r="F484" s="4"/>
      <c r="G484" s="4"/>
      <c r="H484" s="4"/>
      <c r="I484" s="4"/>
      <c r="J484" s="4"/>
      <c r="K484" s="4"/>
      <c r="L484" s="4"/>
      <c r="M484" s="4"/>
      <c r="N484" s="4"/>
      <c r="O484" s="4"/>
      <c r="P484" s="4"/>
      <c r="Q484" s="4"/>
      <c r="R484" s="4"/>
      <c r="S484" s="4"/>
      <c r="T484" s="4"/>
      <c r="U484" s="4"/>
      <c r="V484" s="4"/>
      <c r="W484" s="4"/>
      <c r="X484" s="4"/>
      <c r="Y484" s="4"/>
      <c r="Z484" s="4"/>
    </row>
    <row r="485">
      <c r="A485" s="51"/>
      <c r="B485" s="47"/>
      <c r="C485" s="47"/>
      <c r="D485" s="47"/>
      <c r="E485" s="4"/>
      <c r="F485" s="4"/>
      <c r="G485" s="4"/>
      <c r="H485" s="4"/>
      <c r="I485" s="4"/>
      <c r="J485" s="4"/>
      <c r="K485" s="4"/>
      <c r="L485" s="4"/>
      <c r="M485" s="4"/>
      <c r="N485" s="4"/>
      <c r="O485" s="4"/>
      <c r="P485" s="4"/>
      <c r="Q485" s="4"/>
      <c r="R485" s="4"/>
      <c r="S485" s="4"/>
      <c r="T485" s="4"/>
      <c r="U485" s="4"/>
      <c r="V485" s="4"/>
      <c r="W485" s="4"/>
      <c r="X485" s="4"/>
      <c r="Y485" s="4"/>
      <c r="Z485" s="4"/>
    </row>
    <row r="486">
      <c r="A486" s="51"/>
      <c r="B486" s="47"/>
      <c r="C486" s="47"/>
      <c r="D486" s="47"/>
      <c r="E486" s="4"/>
      <c r="F486" s="4"/>
      <c r="G486" s="4"/>
      <c r="H486" s="4"/>
      <c r="I486" s="4"/>
      <c r="J486" s="4"/>
      <c r="K486" s="4"/>
      <c r="L486" s="4"/>
      <c r="M486" s="4"/>
      <c r="N486" s="4"/>
      <c r="O486" s="4"/>
      <c r="P486" s="4"/>
      <c r="Q486" s="4"/>
      <c r="R486" s="4"/>
      <c r="S486" s="4"/>
      <c r="T486" s="4"/>
      <c r="U486" s="4"/>
      <c r="V486" s="4"/>
      <c r="W486" s="4"/>
      <c r="X486" s="4"/>
      <c r="Y486" s="4"/>
      <c r="Z486" s="4"/>
    </row>
    <row r="487">
      <c r="A487" s="51"/>
      <c r="B487" s="47"/>
      <c r="C487" s="47"/>
      <c r="D487" s="47"/>
      <c r="E487" s="4"/>
      <c r="F487" s="4"/>
      <c r="G487" s="4"/>
      <c r="H487" s="4"/>
      <c r="I487" s="4"/>
      <c r="J487" s="4"/>
      <c r="K487" s="4"/>
      <c r="L487" s="4"/>
      <c r="M487" s="4"/>
      <c r="N487" s="4"/>
      <c r="O487" s="4"/>
      <c r="P487" s="4"/>
      <c r="Q487" s="4"/>
      <c r="R487" s="4"/>
      <c r="S487" s="4"/>
      <c r="T487" s="4"/>
      <c r="U487" s="4"/>
      <c r="V487" s="4"/>
      <c r="W487" s="4"/>
      <c r="X487" s="4"/>
      <c r="Y487" s="4"/>
      <c r="Z487" s="4"/>
    </row>
    <row r="488">
      <c r="A488" s="51"/>
      <c r="B488" s="47"/>
      <c r="C488" s="47"/>
      <c r="D488" s="47"/>
      <c r="E488" s="4"/>
      <c r="F488" s="4"/>
      <c r="G488" s="4"/>
      <c r="H488" s="4"/>
      <c r="I488" s="4"/>
      <c r="J488" s="4"/>
      <c r="K488" s="4"/>
      <c r="L488" s="4"/>
      <c r="M488" s="4"/>
      <c r="N488" s="4"/>
      <c r="O488" s="4"/>
      <c r="P488" s="4"/>
      <c r="Q488" s="4"/>
      <c r="R488" s="4"/>
      <c r="S488" s="4"/>
      <c r="T488" s="4"/>
      <c r="U488" s="4"/>
      <c r="V488" s="4"/>
      <c r="W488" s="4"/>
      <c r="X488" s="4"/>
      <c r="Y488" s="4"/>
      <c r="Z488" s="4"/>
    </row>
    <row r="489">
      <c r="A489" s="51"/>
      <c r="B489" s="47"/>
      <c r="C489" s="47"/>
      <c r="D489" s="47"/>
      <c r="E489" s="4"/>
      <c r="F489" s="4"/>
      <c r="G489" s="4"/>
      <c r="H489" s="4"/>
      <c r="I489" s="4"/>
      <c r="J489" s="4"/>
      <c r="K489" s="4"/>
      <c r="L489" s="4"/>
      <c r="M489" s="4"/>
      <c r="N489" s="4"/>
      <c r="O489" s="4"/>
      <c r="P489" s="4"/>
      <c r="Q489" s="4"/>
      <c r="R489" s="4"/>
      <c r="S489" s="4"/>
      <c r="T489" s="4"/>
      <c r="U489" s="4"/>
      <c r="V489" s="4"/>
      <c r="W489" s="4"/>
      <c r="X489" s="4"/>
      <c r="Y489" s="4"/>
      <c r="Z489" s="4"/>
    </row>
    <row r="490">
      <c r="A490" s="51"/>
      <c r="B490" s="47"/>
      <c r="C490" s="47"/>
      <c r="D490" s="47"/>
      <c r="E490" s="4"/>
      <c r="F490" s="4"/>
      <c r="G490" s="4"/>
      <c r="H490" s="4"/>
      <c r="I490" s="4"/>
      <c r="J490" s="4"/>
      <c r="K490" s="4"/>
      <c r="L490" s="4"/>
      <c r="M490" s="4"/>
      <c r="N490" s="4"/>
      <c r="O490" s="4"/>
      <c r="P490" s="4"/>
      <c r="Q490" s="4"/>
      <c r="R490" s="4"/>
      <c r="S490" s="4"/>
      <c r="T490" s="4"/>
      <c r="U490" s="4"/>
      <c r="V490" s="4"/>
      <c r="W490" s="4"/>
      <c r="X490" s="4"/>
      <c r="Y490" s="4"/>
      <c r="Z490" s="4"/>
    </row>
    <row r="491">
      <c r="A491" s="51"/>
      <c r="B491" s="47"/>
      <c r="C491" s="47"/>
      <c r="D491" s="47"/>
      <c r="E491" s="4"/>
      <c r="F491" s="4"/>
      <c r="G491" s="4"/>
      <c r="H491" s="4"/>
      <c r="I491" s="4"/>
      <c r="J491" s="4"/>
      <c r="K491" s="4"/>
      <c r="L491" s="4"/>
      <c r="M491" s="4"/>
      <c r="N491" s="4"/>
      <c r="O491" s="4"/>
      <c r="P491" s="4"/>
      <c r="Q491" s="4"/>
      <c r="R491" s="4"/>
      <c r="S491" s="4"/>
      <c r="T491" s="4"/>
      <c r="U491" s="4"/>
      <c r="V491" s="4"/>
      <c r="W491" s="4"/>
      <c r="X491" s="4"/>
      <c r="Y491" s="4"/>
      <c r="Z491" s="4"/>
    </row>
    <row r="492">
      <c r="A492" s="51"/>
      <c r="B492" s="47"/>
      <c r="C492" s="47"/>
      <c r="D492" s="47"/>
      <c r="E492" s="4"/>
      <c r="F492" s="4"/>
      <c r="G492" s="4"/>
      <c r="H492" s="4"/>
      <c r="I492" s="4"/>
      <c r="J492" s="4"/>
      <c r="K492" s="4"/>
      <c r="L492" s="4"/>
      <c r="M492" s="4"/>
      <c r="N492" s="4"/>
      <c r="O492" s="4"/>
      <c r="P492" s="4"/>
      <c r="Q492" s="4"/>
      <c r="R492" s="4"/>
      <c r="S492" s="4"/>
      <c r="T492" s="4"/>
      <c r="U492" s="4"/>
      <c r="V492" s="4"/>
      <c r="W492" s="4"/>
      <c r="X492" s="4"/>
      <c r="Y492" s="4"/>
      <c r="Z492" s="4"/>
    </row>
    <row r="493">
      <c r="A493" s="51"/>
      <c r="B493" s="47"/>
      <c r="C493" s="47"/>
      <c r="D493" s="47"/>
      <c r="E493" s="4"/>
      <c r="F493" s="4"/>
      <c r="G493" s="4"/>
      <c r="H493" s="4"/>
      <c r="I493" s="4"/>
      <c r="J493" s="4"/>
      <c r="K493" s="4"/>
      <c r="L493" s="4"/>
      <c r="M493" s="4"/>
      <c r="N493" s="4"/>
      <c r="O493" s="4"/>
      <c r="P493" s="4"/>
      <c r="Q493" s="4"/>
      <c r="R493" s="4"/>
      <c r="S493" s="4"/>
      <c r="T493" s="4"/>
      <c r="U493" s="4"/>
      <c r="V493" s="4"/>
      <c r="W493" s="4"/>
      <c r="X493" s="4"/>
      <c r="Y493" s="4"/>
      <c r="Z493" s="4"/>
    </row>
    <row r="494">
      <c r="A494" s="51"/>
      <c r="B494" s="47"/>
      <c r="C494" s="47"/>
      <c r="D494" s="47"/>
      <c r="E494" s="4"/>
      <c r="F494" s="4"/>
      <c r="G494" s="4"/>
      <c r="H494" s="4"/>
      <c r="I494" s="4"/>
      <c r="J494" s="4"/>
      <c r="K494" s="4"/>
      <c r="L494" s="4"/>
      <c r="M494" s="4"/>
      <c r="N494" s="4"/>
      <c r="O494" s="4"/>
      <c r="P494" s="4"/>
      <c r="Q494" s="4"/>
      <c r="R494" s="4"/>
      <c r="S494" s="4"/>
      <c r="T494" s="4"/>
      <c r="U494" s="4"/>
      <c r="V494" s="4"/>
      <c r="W494" s="4"/>
      <c r="X494" s="4"/>
      <c r="Y494" s="4"/>
      <c r="Z494" s="4"/>
    </row>
    <row r="495">
      <c r="A495" s="51"/>
      <c r="B495" s="47"/>
      <c r="C495" s="47"/>
      <c r="D495" s="47"/>
      <c r="E495" s="4"/>
      <c r="F495" s="4"/>
      <c r="G495" s="4"/>
      <c r="H495" s="4"/>
      <c r="I495" s="4"/>
      <c r="J495" s="4"/>
      <c r="K495" s="4"/>
      <c r="L495" s="4"/>
      <c r="M495" s="4"/>
      <c r="N495" s="4"/>
      <c r="O495" s="4"/>
      <c r="P495" s="4"/>
      <c r="Q495" s="4"/>
      <c r="R495" s="4"/>
      <c r="S495" s="4"/>
      <c r="T495" s="4"/>
      <c r="U495" s="4"/>
      <c r="V495" s="4"/>
      <c r="W495" s="4"/>
      <c r="X495" s="4"/>
      <c r="Y495" s="4"/>
      <c r="Z495" s="4"/>
    </row>
    <row r="496">
      <c r="A496" s="51"/>
      <c r="B496" s="47"/>
      <c r="C496" s="47"/>
      <c r="D496" s="47"/>
      <c r="E496" s="4"/>
      <c r="F496" s="4"/>
      <c r="G496" s="4"/>
      <c r="H496" s="4"/>
      <c r="I496" s="4"/>
      <c r="J496" s="4"/>
      <c r="K496" s="4"/>
      <c r="L496" s="4"/>
      <c r="M496" s="4"/>
      <c r="N496" s="4"/>
      <c r="O496" s="4"/>
      <c r="P496" s="4"/>
      <c r="Q496" s="4"/>
      <c r="R496" s="4"/>
      <c r="S496" s="4"/>
      <c r="T496" s="4"/>
      <c r="U496" s="4"/>
      <c r="V496" s="4"/>
      <c r="W496" s="4"/>
      <c r="X496" s="4"/>
      <c r="Y496" s="4"/>
      <c r="Z496" s="4"/>
    </row>
    <row r="497">
      <c r="A497" s="51"/>
      <c r="B497" s="47"/>
      <c r="C497" s="47"/>
      <c r="D497" s="47"/>
      <c r="E497" s="4"/>
      <c r="F497" s="4"/>
      <c r="G497" s="4"/>
      <c r="H497" s="4"/>
      <c r="I497" s="4"/>
      <c r="J497" s="4"/>
      <c r="K497" s="4"/>
      <c r="L497" s="4"/>
      <c r="M497" s="4"/>
      <c r="N497" s="4"/>
      <c r="O497" s="4"/>
      <c r="P497" s="4"/>
      <c r="Q497" s="4"/>
      <c r="R497" s="4"/>
      <c r="S497" s="4"/>
      <c r="T497" s="4"/>
      <c r="U497" s="4"/>
      <c r="V497" s="4"/>
      <c r="W497" s="4"/>
      <c r="X497" s="4"/>
      <c r="Y497" s="4"/>
      <c r="Z497" s="4"/>
    </row>
    <row r="498">
      <c r="A498" s="51"/>
      <c r="B498" s="47"/>
      <c r="C498" s="47"/>
      <c r="D498" s="47"/>
      <c r="E498" s="4"/>
      <c r="F498" s="4"/>
      <c r="G498" s="4"/>
      <c r="H498" s="4"/>
      <c r="I498" s="4"/>
      <c r="J498" s="4"/>
      <c r="K498" s="4"/>
      <c r="L498" s="4"/>
      <c r="M498" s="4"/>
      <c r="N498" s="4"/>
      <c r="O498" s="4"/>
      <c r="P498" s="4"/>
      <c r="Q498" s="4"/>
      <c r="R498" s="4"/>
      <c r="S498" s="4"/>
      <c r="T498" s="4"/>
      <c r="U498" s="4"/>
      <c r="V498" s="4"/>
      <c r="W498" s="4"/>
      <c r="X498" s="4"/>
      <c r="Y498" s="4"/>
      <c r="Z498" s="4"/>
    </row>
    <row r="499">
      <c r="A499" s="51"/>
      <c r="B499" s="47"/>
      <c r="C499" s="47"/>
      <c r="D499" s="47"/>
      <c r="E499" s="4"/>
      <c r="F499" s="4"/>
      <c r="G499" s="4"/>
      <c r="H499" s="4"/>
      <c r="I499" s="4"/>
      <c r="J499" s="4"/>
      <c r="K499" s="4"/>
      <c r="L499" s="4"/>
      <c r="M499" s="4"/>
      <c r="N499" s="4"/>
      <c r="O499" s="4"/>
      <c r="P499" s="4"/>
      <c r="Q499" s="4"/>
      <c r="R499" s="4"/>
      <c r="S499" s="4"/>
      <c r="T499" s="4"/>
      <c r="U499" s="4"/>
      <c r="V499" s="4"/>
      <c r="W499" s="4"/>
      <c r="X499" s="4"/>
      <c r="Y499" s="4"/>
      <c r="Z499" s="4"/>
    </row>
    <row r="500">
      <c r="A500" s="51"/>
      <c r="B500" s="47"/>
      <c r="C500" s="47"/>
      <c r="D500" s="47"/>
      <c r="E500" s="4"/>
      <c r="F500" s="4"/>
      <c r="G500" s="4"/>
      <c r="H500" s="4"/>
      <c r="I500" s="4"/>
      <c r="J500" s="4"/>
      <c r="K500" s="4"/>
      <c r="L500" s="4"/>
      <c r="M500" s="4"/>
      <c r="N500" s="4"/>
      <c r="O500" s="4"/>
      <c r="P500" s="4"/>
      <c r="Q500" s="4"/>
      <c r="R500" s="4"/>
      <c r="S500" s="4"/>
      <c r="T500" s="4"/>
      <c r="U500" s="4"/>
      <c r="V500" s="4"/>
      <c r="W500" s="4"/>
      <c r="X500" s="4"/>
      <c r="Y500" s="4"/>
      <c r="Z500" s="4"/>
    </row>
    <row r="501">
      <c r="A501" s="51"/>
      <c r="B501" s="47"/>
      <c r="C501" s="47"/>
      <c r="D501" s="47"/>
      <c r="E501" s="4"/>
      <c r="F501" s="4"/>
      <c r="G501" s="4"/>
      <c r="H501" s="4"/>
      <c r="I501" s="4"/>
      <c r="J501" s="4"/>
      <c r="K501" s="4"/>
      <c r="L501" s="4"/>
      <c r="M501" s="4"/>
      <c r="N501" s="4"/>
      <c r="O501" s="4"/>
      <c r="P501" s="4"/>
      <c r="Q501" s="4"/>
      <c r="R501" s="4"/>
      <c r="S501" s="4"/>
      <c r="T501" s="4"/>
      <c r="U501" s="4"/>
      <c r="V501" s="4"/>
      <c r="W501" s="4"/>
      <c r="X501" s="4"/>
      <c r="Y501" s="4"/>
      <c r="Z501" s="4"/>
    </row>
    <row r="502">
      <c r="A502" s="51"/>
      <c r="B502" s="47"/>
      <c r="C502" s="47"/>
      <c r="D502" s="47"/>
      <c r="E502" s="4"/>
      <c r="F502" s="4"/>
      <c r="G502" s="4"/>
      <c r="H502" s="4"/>
      <c r="I502" s="4"/>
      <c r="J502" s="4"/>
      <c r="K502" s="4"/>
      <c r="L502" s="4"/>
      <c r="M502" s="4"/>
      <c r="N502" s="4"/>
      <c r="O502" s="4"/>
      <c r="P502" s="4"/>
      <c r="Q502" s="4"/>
      <c r="R502" s="4"/>
      <c r="S502" s="4"/>
      <c r="T502" s="4"/>
      <c r="U502" s="4"/>
      <c r="V502" s="4"/>
      <c r="W502" s="4"/>
      <c r="X502" s="4"/>
      <c r="Y502" s="4"/>
      <c r="Z502" s="4"/>
    </row>
    <row r="503">
      <c r="A503" s="51"/>
      <c r="B503" s="47"/>
      <c r="C503" s="47"/>
      <c r="D503" s="47"/>
      <c r="E503" s="4"/>
      <c r="F503" s="4"/>
      <c r="G503" s="4"/>
      <c r="H503" s="4"/>
      <c r="I503" s="4"/>
      <c r="J503" s="4"/>
      <c r="K503" s="4"/>
      <c r="L503" s="4"/>
      <c r="M503" s="4"/>
      <c r="N503" s="4"/>
      <c r="O503" s="4"/>
      <c r="P503" s="4"/>
      <c r="Q503" s="4"/>
      <c r="R503" s="4"/>
      <c r="S503" s="4"/>
      <c r="T503" s="4"/>
      <c r="U503" s="4"/>
      <c r="V503" s="4"/>
      <c r="W503" s="4"/>
      <c r="X503" s="4"/>
      <c r="Y503" s="4"/>
      <c r="Z503" s="4"/>
    </row>
    <row r="504">
      <c r="A504" s="51"/>
      <c r="B504" s="47"/>
      <c r="C504" s="47"/>
      <c r="D504" s="47"/>
      <c r="E504" s="4"/>
      <c r="F504" s="4"/>
      <c r="G504" s="4"/>
      <c r="H504" s="4"/>
      <c r="I504" s="4"/>
      <c r="J504" s="4"/>
      <c r="K504" s="4"/>
      <c r="L504" s="4"/>
      <c r="M504" s="4"/>
      <c r="N504" s="4"/>
      <c r="O504" s="4"/>
      <c r="P504" s="4"/>
      <c r="Q504" s="4"/>
      <c r="R504" s="4"/>
      <c r="S504" s="4"/>
      <c r="T504" s="4"/>
      <c r="U504" s="4"/>
      <c r="V504" s="4"/>
      <c r="W504" s="4"/>
      <c r="X504" s="4"/>
      <c r="Y504" s="4"/>
      <c r="Z504" s="4"/>
    </row>
    <row r="505">
      <c r="A505" s="51"/>
      <c r="B505" s="47"/>
      <c r="C505" s="47"/>
      <c r="D505" s="47"/>
      <c r="E505" s="4"/>
      <c r="F505" s="4"/>
      <c r="G505" s="4"/>
      <c r="H505" s="4"/>
      <c r="I505" s="4"/>
      <c r="J505" s="4"/>
      <c r="K505" s="4"/>
      <c r="L505" s="4"/>
      <c r="M505" s="4"/>
      <c r="N505" s="4"/>
      <c r="O505" s="4"/>
      <c r="P505" s="4"/>
      <c r="Q505" s="4"/>
      <c r="R505" s="4"/>
      <c r="S505" s="4"/>
      <c r="T505" s="4"/>
      <c r="U505" s="4"/>
      <c r="V505" s="4"/>
      <c r="W505" s="4"/>
      <c r="X505" s="4"/>
      <c r="Y505" s="4"/>
      <c r="Z505" s="4"/>
    </row>
    <row r="506">
      <c r="A506" s="51"/>
      <c r="B506" s="47"/>
      <c r="C506" s="47"/>
      <c r="D506" s="47"/>
      <c r="E506" s="4"/>
      <c r="F506" s="4"/>
      <c r="G506" s="4"/>
      <c r="H506" s="4"/>
      <c r="I506" s="4"/>
      <c r="J506" s="4"/>
      <c r="K506" s="4"/>
      <c r="L506" s="4"/>
      <c r="M506" s="4"/>
      <c r="N506" s="4"/>
      <c r="O506" s="4"/>
      <c r="P506" s="4"/>
      <c r="Q506" s="4"/>
      <c r="R506" s="4"/>
      <c r="S506" s="4"/>
      <c r="T506" s="4"/>
      <c r="U506" s="4"/>
      <c r="V506" s="4"/>
      <c r="W506" s="4"/>
      <c r="X506" s="4"/>
      <c r="Y506" s="4"/>
      <c r="Z506" s="4"/>
    </row>
    <row r="507">
      <c r="A507" s="51"/>
      <c r="B507" s="47"/>
      <c r="C507" s="47"/>
      <c r="D507" s="47"/>
      <c r="E507" s="4"/>
      <c r="F507" s="4"/>
      <c r="G507" s="4"/>
      <c r="H507" s="4"/>
      <c r="I507" s="4"/>
      <c r="J507" s="4"/>
      <c r="K507" s="4"/>
      <c r="L507" s="4"/>
      <c r="M507" s="4"/>
      <c r="N507" s="4"/>
      <c r="O507" s="4"/>
      <c r="P507" s="4"/>
      <c r="Q507" s="4"/>
      <c r="R507" s="4"/>
      <c r="S507" s="4"/>
      <c r="T507" s="4"/>
      <c r="U507" s="4"/>
      <c r="V507" s="4"/>
      <c r="W507" s="4"/>
      <c r="X507" s="4"/>
      <c r="Y507" s="4"/>
      <c r="Z507" s="4"/>
    </row>
    <row r="508">
      <c r="A508" s="51"/>
      <c r="B508" s="47"/>
      <c r="C508" s="47"/>
      <c r="D508" s="47"/>
      <c r="E508" s="4"/>
      <c r="F508" s="4"/>
      <c r="G508" s="4"/>
      <c r="H508" s="4"/>
      <c r="I508" s="4"/>
      <c r="J508" s="4"/>
      <c r="K508" s="4"/>
      <c r="L508" s="4"/>
      <c r="M508" s="4"/>
      <c r="N508" s="4"/>
      <c r="O508" s="4"/>
      <c r="P508" s="4"/>
      <c r="Q508" s="4"/>
      <c r="R508" s="4"/>
      <c r="S508" s="4"/>
      <c r="T508" s="4"/>
      <c r="U508" s="4"/>
      <c r="V508" s="4"/>
      <c r="W508" s="4"/>
      <c r="X508" s="4"/>
      <c r="Y508" s="4"/>
      <c r="Z508" s="4"/>
    </row>
    <row r="509">
      <c r="A509" s="51"/>
      <c r="B509" s="47"/>
      <c r="C509" s="47"/>
      <c r="D509" s="47"/>
      <c r="E509" s="4"/>
      <c r="F509" s="4"/>
      <c r="G509" s="4"/>
      <c r="H509" s="4"/>
      <c r="I509" s="4"/>
      <c r="J509" s="4"/>
      <c r="K509" s="4"/>
      <c r="L509" s="4"/>
      <c r="M509" s="4"/>
      <c r="N509" s="4"/>
      <c r="O509" s="4"/>
      <c r="P509" s="4"/>
      <c r="Q509" s="4"/>
      <c r="R509" s="4"/>
      <c r="S509" s="4"/>
      <c r="T509" s="4"/>
      <c r="U509" s="4"/>
      <c r="V509" s="4"/>
      <c r="W509" s="4"/>
      <c r="X509" s="4"/>
      <c r="Y509" s="4"/>
      <c r="Z509" s="4"/>
    </row>
    <row r="510">
      <c r="A510" s="51"/>
      <c r="B510" s="47"/>
      <c r="C510" s="47"/>
      <c r="D510" s="47"/>
      <c r="E510" s="4"/>
      <c r="F510" s="4"/>
      <c r="G510" s="4"/>
      <c r="H510" s="4"/>
      <c r="I510" s="4"/>
      <c r="J510" s="4"/>
      <c r="K510" s="4"/>
      <c r="L510" s="4"/>
      <c r="M510" s="4"/>
      <c r="N510" s="4"/>
      <c r="O510" s="4"/>
      <c r="P510" s="4"/>
      <c r="Q510" s="4"/>
      <c r="R510" s="4"/>
      <c r="S510" s="4"/>
      <c r="T510" s="4"/>
      <c r="U510" s="4"/>
      <c r="V510" s="4"/>
      <c r="W510" s="4"/>
      <c r="X510" s="4"/>
      <c r="Y510" s="4"/>
      <c r="Z510" s="4"/>
    </row>
    <row r="511">
      <c r="A511" s="51"/>
      <c r="B511" s="47"/>
      <c r="C511" s="47"/>
      <c r="D511" s="47"/>
      <c r="E511" s="4"/>
      <c r="F511" s="4"/>
      <c r="G511" s="4"/>
      <c r="H511" s="4"/>
      <c r="I511" s="4"/>
      <c r="J511" s="4"/>
      <c r="K511" s="4"/>
      <c r="L511" s="4"/>
      <c r="M511" s="4"/>
      <c r="N511" s="4"/>
      <c r="O511" s="4"/>
      <c r="P511" s="4"/>
      <c r="Q511" s="4"/>
      <c r="R511" s="4"/>
      <c r="S511" s="4"/>
      <c r="T511" s="4"/>
      <c r="U511" s="4"/>
      <c r="V511" s="4"/>
      <c r="W511" s="4"/>
      <c r="X511" s="4"/>
      <c r="Y511" s="4"/>
      <c r="Z511" s="4"/>
    </row>
    <row r="512">
      <c r="A512" s="51"/>
      <c r="B512" s="47"/>
      <c r="C512" s="47"/>
      <c r="D512" s="47"/>
      <c r="E512" s="4"/>
      <c r="F512" s="4"/>
      <c r="G512" s="4"/>
      <c r="H512" s="4"/>
      <c r="I512" s="4"/>
      <c r="J512" s="4"/>
      <c r="K512" s="4"/>
      <c r="L512" s="4"/>
      <c r="M512" s="4"/>
      <c r="N512" s="4"/>
      <c r="O512" s="4"/>
      <c r="P512" s="4"/>
      <c r="Q512" s="4"/>
      <c r="R512" s="4"/>
      <c r="S512" s="4"/>
      <c r="T512" s="4"/>
      <c r="U512" s="4"/>
      <c r="V512" s="4"/>
      <c r="W512" s="4"/>
      <c r="X512" s="4"/>
      <c r="Y512" s="4"/>
      <c r="Z512" s="4"/>
    </row>
    <row r="513">
      <c r="A513" s="51"/>
      <c r="B513" s="47"/>
      <c r="C513" s="47"/>
      <c r="D513" s="47"/>
      <c r="E513" s="4"/>
      <c r="F513" s="4"/>
      <c r="G513" s="4"/>
      <c r="H513" s="4"/>
      <c r="I513" s="4"/>
      <c r="J513" s="4"/>
      <c r="K513" s="4"/>
      <c r="L513" s="4"/>
      <c r="M513" s="4"/>
      <c r="N513" s="4"/>
      <c r="O513" s="4"/>
      <c r="P513" s="4"/>
      <c r="Q513" s="4"/>
      <c r="R513" s="4"/>
      <c r="S513" s="4"/>
      <c r="T513" s="4"/>
      <c r="U513" s="4"/>
      <c r="V513" s="4"/>
      <c r="W513" s="4"/>
      <c r="X513" s="4"/>
      <c r="Y513" s="4"/>
      <c r="Z513" s="4"/>
    </row>
    <row r="514">
      <c r="A514" s="51"/>
      <c r="B514" s="47"/>
      <c r="C514" s="47"/>
      <c r="D514" s="47"/>
      <c r="E514" s="4"/>
      <c r="F514" s="4"/>
      <c r="G514" s="4"/>
      <c r="H514" s="4"/>
      <c r="I514" s="4"/>
      <c r="J514" s="4"/>
      <c r="K514" s="4"/>
      <c r="L514" s="4"/>
      <c r="M514" s="4"/>
      <c r="N514" s="4"/>
      <c r="O514" s="4"/>
      <c r="P514" s="4"/>
      <c r="Q514" s="4"/>
      <c r="R514" s="4"/>
      <c r="S514" s="4"/>
      <c r="T514" s="4"/>
      <c r="U514" s="4"/>
      <c r="V514" s="4"/>
      <c r="W514" s="4"/>
      <c r="X514" s="4"/>
      <c r="Y514" s="4"/>
      <c r="Z514" s="4"/>
    </row>
    <row r="515">
      <c r="A515" s="51"/>
      <c r="B515" s="47"/>
      <c r="C515" s="47"/>
      <c r="D515" s="47"/>
      <c r="E515" s="4"/>
      <c r="F515" s="4"/>
      <c r="G515" s="4"/>
      <c r="H515" s="4"/>
      <c r="I515" s="4"/>
      <c r="J515" s="4"/>
      <c r="K515" s="4"/>
      <c r="L515" s="4"/>
      <c r="M515" s="4"/>
      <c r="N515" s="4"/>
      <c r="O515" s="4"/>
      <c r="P515" s="4"/>
      <c r="Q515" s="4"/>
      <c r="R515" s="4"/>
      <c r="S515" s="4"/>
      <c r="T515" s="4"/>
      <c r="U515" s="4"/>
      <c r="V515" s="4"/>
      <c r="W515" s="4"/>
      <c r="X515" s="4"/>
      <c r="Y515" s="4"/>
      <c r="Z515" s="4"/>
    </row>
    <row r="516">
      <c r="A516" s="51"/>
      <c r="B516" s="47"/>
      <c r="C516" s="47"/>
      <c r="D516" s="47"/>
      <c r="E516" s="4"/>
      <c r="F516" s="4"/>
      <c r="G516" s="4"/>
      <c r="H516" s="4"/>
      <c r="I516" s="4"/>
      <c r="J516" s="4"/>
      <c r="K516" s="4"/>
      <c r="L516" s="4"/>
      <c r="M516" s="4"/>
      <c r="N516" s="4"/>
      <c r="O516" s="4"/>
      <c r="P516" s="4"/>
      <c r="Q516" s="4"/>
      <c r="R516" s="4"/>
      <c r="S516" s="4"/>
      <c r="T516" s="4"/>
      <c r="U516" s="4"/>
      <c r="V516" s="4"/>
      <c r="W516" s="4"/>
      <c r="X516" s="4"/>
      <c r="Y516" s="4"/>
      <c r="Z516" s="4"/>
    </row>
    <row r="517">
      <c r="A517" s="51"/>
      <c r="B517" s="47"/>
      <c r="C517" s="47"/>
      <c r="D517" s="47"/>
      <c r="E517" s="4"/>
      <c r="F517" s="4"/>
      <c r="G517" s="4"/>
      <c r="H517" s="4"/>
      <c r="I517" s="4"/>
      <c r="J517" s="4"/>
      <c r="K517" s="4"/>
      <c r="L517" s="4"/>
      <c r="M517" s="4"/>
      <c r="N517" s="4"/>
      <c r="O517" s="4"/>
      <c r="P517" s="4"/>
      <c r="Q517" s="4"/>
      <c r="R517" s="4"/>
      <c r="S517" s="4"/>
      <c r="T517" s="4"/>
      <c r="U517" s="4"/>
      <c r="V517" s="4"/>
      <c r="W517" s="4"/>
      <c r="X517" s="4"/>
      <c r="Y517" s="4"/>
      <c r="Z517" s="4"/>
    </row>
    <row r="518">
      <c r="A518" s="51"/>
      <c r="B518" s="47"/>
      <c r="C518" s="47"/>
      <c r="D518" s="47"/>
      <c r="E518" s="4"/>
      <c r="F518" s="4"/>
      <c r="G518" s="4"/>
      <c r="H518" s="4"/>
      <c r="I518" s="4"/>
      <c r="J518" s="4"/>
      <c r="K518" s="4"/>
      <c r="L518" s="4"/>
      <c r="M518" s="4"/>
      <c r="N518" s="4"/>
      <c r="O518" s="4"/>
      <c r="P518" s="4"/>
      <c r="Q518" s="4"/>
      <c r="R518" s="4"/>
      <c r="S518" s="4"/>
      <c r="T518" s="4"/>
      <c r="U518" s="4"/>
      <c r="V518" s="4"/>
      <c r="W518" s="4"/>
      <c r="X518" s="4"/>
      <c r="Y518" s="4"/>
      <c r="Z518" s="4"/>
    </row>
    <row r="519">
      <c r="A519" s="51"/>
      <c r="B519" s="47"/>
      <c r="C519" s="47"/>
      <c r="D519" s="47"/>
      <c r="E519" s="4"/>
      <c r="F519" s="4"/>
      <c r="G519" s="4"/>
      <c r="H519" s="4"/>
      <c r="I519" s="4"/>
      <c r="J519" s="4"/>
      <c r="K519" s="4"/>
      <c r="L519" s="4"/>
      <c r="M519" s="4"/>
      <c r="N519" s="4"/>
      <c r="O519" s="4"/>
      <c r="P519" s="4"/>
      <c r="Q519" s="4"/>
      <c r="R519" s="4"/>
      <c r="S519" s="4"/>
      <c r="T519" s="4"/>
      <c r="U519" s="4"/>
      <c r="V519" s="4"/>
      <c r="W519" s="4"/>
      <c r="X519" s="4"/>
      <c r="Y519" s="4"/>
      <c r="Z519" s="4"/>
    </row>
    <row r="520">
      <c r="A520" s="51"/>
      <c r="B520" s="47"/>
      <c r="C520" s="47"/>
      <c r="D520" s="47"/>
      <c r="E520" s="4"/>
      <c r="F520" s="4"/>
      <c r="G520" s="4"/>
      <c r="H520" s="4"/>
      <c r="I520" s="4"/>
      <c r="J520" s="4"/>
      <c r="K520" s="4"/>
      <c r="L520" s="4"/>
      <c r="M520" s="4"/>
      <c r="N520" s="4"/>
      <c r="O520" s="4"/>
      <c r="P520" s="4"/>
      <c r="Q520" s="4"/>
      <c r="R520" s="4"/>
      <c r="S520" s="4"/>
      <c r="T520" s="4"/>
      <c r="U520" s="4"/>
      <c r="V520" s="4"/>
      <c r="W520" s="4"/>
      <c r="X520" s="4"/>
      <c r="Y520" s="4"/>
      <c r="Z520" s="4"/>
    </row>
    <row r="521">
      <c r="A521" s="51"/>
      <c r="B521" s="47"/>
      <c r="C521" s="47"/>
      <c r="D521" s="47"/>
      <c r="E521" s="4"/>
      <c r="F521" s="4"/>
      <c r="G521" s="4"/>
      <c r="H521" s="4"/>
      <c r="I521" s="4"/>
      <c r="J521" s="4"/>
      <c r="K521" s="4"/>
      <c r="L521" s="4"/>
      <c r="M521" s="4"/>
      <c r="N521" s="4"/>
      <c r="O521" s="4"/>
      <c r="P521" s="4"/>
      <c r="Q521" s="4"/>
      <c r="R521" s="4"/>
      <c r="S521" s="4"/>
      <c r="T521" s="4"/>
      <c r="U521" s="4"/>
      <c r="V521" s="4"/>
      <c r="W521" s="4"/>
      <c r="X521" s="4"/>
      <c r="Y521" s="4"/>
      <c r="Z521" s="4"/>
    </row>
    <row r="522">
      <c r="A522" s="51"/>
      <c r="B522" s="47"/>
      <c r="C522" s="47"/>
      <c r="D522" s="47"/>
      <c r="E522" s="4"/>
      <c r="F522" s="4"/>
      <c r="G522" s="4"/>
      <c r="H522" s="4"/>
      <c r="I522" s="4"/>
      <c r="J522" s="4"/>
      <c r="K522" s="4"/>
      <c r="L522" s="4"/>
      <c r="M522" s="4"/>
      <c r="N522" s="4"/>
      <c r="O522" s="4"/>
      <c r="P522" s="4"/>
      <c r="Q522" s="4"/>
      <c r="R522" s="4"/>
      <c r="S522" s="4"/>
      <c r="T522" s="4"/>
      <c r="U522" s="4"/>
      <c r="V522" s="4"/>
      <c r="W522" s="4"/>
      <c r="X522" s="4"/>
      <c r="Y522" s="4"/>
      <c r="Z522" s="4"/>
    </row>
    <row r="523">
      <c r="A523" s="51"/>
      <c r="B523" s="47"/>
      <c r="C523" s="47"/>
      <c r="D523" s="47"/>
      <c r="E523" s="4"/>
      <c r="F523" s="4"/>
      <c r="G523" s="4"/>
      <c r="H523" s="4"/>
      <c r="I523" s="4"/>
      <c r="J523" s="4"/>
      <c r="K523" s="4"/>
      <c r="L523" s="4"/>
      <c r="M523" s="4"/>
      <c r="N523" s="4"/>
      <c r="O523" s="4"/>
      <c r="P523" s="4"/>
      <c r="Q523" s="4"/>
      <c r="R523" s="4"/>
      <c r="S523" s="4"/>
      <c r="T523" s="4"/>
      <c r="U523" s="4"/>
      <c r="V523" s="4"/>
      <c r="W523" s="4"/>
      <c r="X523" s="4"/>
      <c r="Y523" s="4"/>
      <c r="Z523" s="4"/>
    </row>
    <row r="524">
      <c r="A524" s="51"/>
      <c r="B524" s="47"/>
      <c r="C524" s="47"/>
      <c r="D524" s="47"/>
      <c r="E524" s="4"/>
      <c r="F524" s="4"/>
      <c r="G524" s="4"/>
      <c r="H524" s="4"/>
      <c r="I524" s="4"/>
      <c r="J524" s="4"/>
      <c r="K524" s="4"/>
      <c r="L524" s="4"/>
      <c r="M524" s="4"/>
      <c r="N524" s="4"/>
      <c r="O524" s="4"/>
      <c r="P524" s="4"/>
      <c r="Q524" s="4"/>
      <c r="R524" s="4"/>
      <c r="S524" s="4"/>
      <c r="T524" s="4"/>
      <c r="U524" s="4"/>
      <c r="V524" s="4"/>
      <c r="W524" s="4"/>
      <c r="X524" s="4"/>
      <c r="Y524" s="4"/>
      <c r="Z524" s="4"/>
    </row>
    <row r="525">
      <c r="A525" s="51"/>
      <c r="B525" s="47"/>
      <c r="C525" s="47"/>
      <c r="D525" s="47"/>
      <c r="E525" s="4"/>
      <c r="F525" s="4"/>
      <c r="G525" s="4"/>
      <c r="H525" s="4"/>
      <c r="I525" s="4"/>
      <c r="J525" s="4"/>
      <c r="K525" s="4"/>
      <c r="L525" s="4"/>
      <c r="M525" s="4"/>
      <c r="N525" s="4"/>
      <c r="O525" s="4"/>
      <c r="P525" s="4"/>
      <c r="Q525" s="4"/>
      <c r="R525" s="4"/>
      <c r="S525" s="4"/>
      <c r="T525" s="4"/>
      <c r="U525" s="4"/>
      <c r="V525" s="4"/>
      <c r="W525" s="4"/>
      <c r="X525" s="4"/>
      <c r="Y525" s="4"/>
      <c r="Z525" s="4"/>
    </row>
    <row r="526">
      <c r="A526" s="51"/>
      <c r="B526" s="47"/>
      <c r="C526" s="47"/>
      <c r="D526" s="47"/>
      <c r="E526" s="4"/>
      <c r="F526" s="4"/>
      <c r="G526" s="4"/>
      <c r="H526" s="4"/>
      <c r="I526" s="4"/>
      <c r="J526" s="4"/>
      <c r="K526" s="4"/>
      <c r="L526" s="4"/>
      <c r="M526" s="4"/>
      <c r="N526" s="4"/>
      <c r="O526" s="4"/>
      <c r="P526" s="4"/>
      <c r="Q526" s="4"/>
      <c r="R526" s="4"/>
      <c r="S526" s="4"/>
      <c r="T526" s="4"/>
      <c r="U526" s="4"/>
      <c r="V526" s="4"/>
      <c r="W526" s="4"/>
      <c r="X526" s="4"/>
      <c r="Y526" s="4"/>
      <c r="Z526" s="4"/>
    </row>
    <row r="527">
      <c r="A527" s="51"/>
      <c r="B527" s="47"/>
      <c r="C527" s="47"/>
      <c r="D527" s="47"/>
      <c r="E527" s="4"/>
      <c r="F527" s="4"/>
      <c r="G527" s="4"/>
      <c r="H527" s="4"/>
      <c r="I527" s="4"/>
      <c r="J527" s="4"/>
      <c r="K527" s="4"/>
      <c r="L527" s="4"/>
      <c r="M527" s="4"/>
      <c r="N527" s="4"/>
      <c r="O527" s="4"/>
      <c r="P527" s="4"/>
      <c r="Q527" s="4"/>
      <c r="R527" s="4"/>
      <c r="S527" s="4"/>
      <c r="T527" s="4"/>
      <c r="U527" s="4"/>
      <c r="V527" s="4"/>
      <c r="W527" s="4"/>
      <c r="X527" s="4"/>
      <c r="Y527" s="4"/>
      <c r="Z527" s="4"/>
    </row>
    <row r="528">
      <c r="A528" s="51"/>
      <c r="B528" s="47"/>
      <c r="C528" s="47"/>
      <c r="D528" s="47"/>
      <c r="E528" s="4"/>
      <c r="F528" s="4"/>
      <c r="G528" s="4"/>
      <c r="H528" s="4"/>
      <c r="I528" s="4"/>
      <c r="J528" s="4"/>
      <c r="K528" s="4"/>
      <c r="L528" s="4"/>
      <c r="M528" s="4"/>
      <c r="N528" s="4"/>
      <c r="O528" s="4"/>
      <c r="P528" s="4"/>
      <c r="Q528" s="4"/>
      <c r="R528" s="4"/>
      <c r="S528" s="4"/>
      <c r="T528" s="4"/>
      <c r="U528" s="4"/>
      <c r="V528" s="4"/>
      <c r="W528" s="4"/>
      <c r="X528" s="4"/>
      <c r="Y528" s="4"/>
      <c r="Z528" s="4"/>
    </row>
    <row r="529">
      <c r="A529" s="51"/>
      <c r="B529" s="47"/>
      <c r="C529" s="47"/>
      <c r="D529" s="47"/>
      <c r="E529" s="4"/>
      <c r="F529" s="4"/>
      <c r="G529" s="4"/>
      <c r="H529" s="4"/>
      <c r="I529" s="4"/>
      <c r="J529" s="4"/>
      <c r="K529" s="4"/>
      <c r="L529" s="4"/>
      <c r="M529" s="4"/>
      <c r="N529" s="4"/>
      <c r="O529" s="4"/>
      <c r="P529" s="4"/>
      <c r="Q529" s="4"/>
      <c r="R529" s="4"/>
      <c r="S529" s="4"/>
      <c r="T529" s="4"/>
      <c r="U529" s="4"/>
      <c r="V529" s="4"/>
      <c r="W529" s="4"/>
      <c r="X529" s="4"/>
      <c r="Y529" s="4"/>
      <c r="Z529" s="4"/>
    </row>
    <row r="530">
      <c r="A530" s="51"/>
      <c r="B530" s="47"/>
      <c r="C530" s="47"/>
      <c r="D530" s="47"/>
      <c r="E530" s="4"/>
      <c r="F530" s="4"/>
      <c r="G530" s="4"/>
      <c r="H530" s="4"/>
      <c r="I530" s="4"/>
      <c r="J530" s="4"/>
      <c r="K530" s="4"/>
      <c r="L530" s="4"/>
      <c r="M530" s="4"/>
      <c r="N530" s="4"/>
      <c r="O530" s="4"/>
      <c r="P530" s="4"/>
      <c r="Q530" s="4"/>
      <c r="R530" s="4"/>
      <c r="S530" s="4"/>
      <c r="T530" s="4"/>
      <c r="U530" s="4"/>
      <c r="V530" s="4"/>
      <c r="W530" s="4"/>
      <c r="X530" s="4"/>
      <c r="Y530" s="4"/>
      <c r="Z530" s="4"/>
    </row>
    <row r="531">
      <c r="A531" s="51"/>
      <c r="B531" s="47"/>
      <c r="C531" s="47"/>
      <c r="D531" s="47"/>
      <c r="E531" s="4"/>
      <c r="F531" s="4"/>
      <c r="G531" s="4"/>
      <c r="H531" s="4"/>
      <c r="I531" s="4"/>
      <c r="J531" s="4"/>
      <c r="K531" s="4"/>
      <c r="L531" s="4"/>
      <c r="M531" s="4"/>
      <c r="N531" s="4"/>
      <c r="O531" s="4"/>
      <c r="P531" s="4"/>
      <c r="Q531" s="4"/>
      <c r="R531" s="4"/>
      <c r="S531" s="4"/>
      <c r="T531" s="4"/>
      <c r="U531" s="4"/>
      <c r="V531" s="4"/>
      <c r="W531" s="4"/>
      <c r="X531" s="4"/>
      <c r="Y531" s="4"/>
      <c r="Z531" s="4"/>
    </row>
    <row r="532">
      <c r="A532" s="51"/>
      <c r="B532" s="47"/>
      <c r="C532" s="47"/>
      <c r="D532" s="47"/>
      <c r="E532" s="4"/>
      <c r="F532" s="4"/>
      <c r="G532" s="4"/>
      <c r="H532" s="4"/>
      <c r="I532" s="4"/>
      <c r="J532" s="4"/>
      <c r="K532" s="4"/>
      <c r="L532" s="4"/>
      <c r="M532" s="4"/>
      <c r="N532" s="4"/>
      <c r="O532" s="4"/>
      <c r="P532" s="4"/>
      <c r="Q532" s="4"/>
      <c r="R532" s="4"/>
      <c r="S532" s="4"/>
      <c r="T532" s="4"/>
      <c r="U532" s="4"/>
      <c r="V532" s="4"/>
      <c r="W532" s="4"/>
      <c r="X532" s="4"/>
      <c r="Y532" s="4"/>
      <c r="Z532" s="4"/>
    </row>
    <row r="533">
      <c r="A533" s="51"/>
      <c r="B533" s="47"/>
      <c r="C533" s="47"/>
      <c r="D533" s="47"/>
      <c r="E533" s="4"/>
      <c r="F533" s="4"/>
      <c r="G533" s="4"/>
      <c r="H533" s="4"/>
      <c r="I533" s="4"/>
      <c r="J533" s="4"/>
      <c r="K533" s="4"/>
      <c r="L533" s="4"/>
      <c r="M533" s="4"/>
      <c r="N533" s="4"/>
      <c r="O533" s="4"/>
      <c r="P533" s="4"/>
      <c r="Q533" s="4"/>
      <c r="R533" s="4"/>
      <c r="S533" s="4"/>
      <c r="T533" s="4"/>
      <c r="U533" s="4"/>
      <c r="V533" s="4"/>
      <c r="W533" s="4"/>
      <c r="X533" s="4"/>
      <c r="Y533" s="4"/>
      <c r="Z533" s="4"/>
    </row>
    <row r="534">
      <c r="A534" s="51"/>
      <c r="B534" s="47"/>
      <c r="C534" s="47"/>
      <c r="D534" s="47"/>
      <c r="E534" s="4"/>
      <c r="F534" s="4"/>
      <c r="G534" s="4"/>
      <c r="H534" s="4"/>
      <c r="I534" s="4"/>
      <c r="J534" s="4"/>
      <c r="K534" s="4"/>
      <c r="L534" s="4"/>
      <c r="M534" s="4"/>
      <c r="N534" s="4"/>
      <c r="O534" s="4"/>
      <c r="P534" s="4"/>
      <c r="Q534" s="4"/>
      <c r="R534" s="4"/>
      <c r="S534" s="4"/>
      <c r="T534" s="4"/>
      <c r="U534" s="4"/>
      <c r="V534" s="4"/>
      <c r="W534" s="4"/>
      <c r="X534" s="4"/>
      <c r="Y534" s="4"/>
      <c r="Z534" s="4"/>
    </row>
    <row r="535">
      <c r="A535" s="51"/>
      <c r="B535" s="47"/>
      <c r="C535" s="47"/>
      <c r="D535" s="47"/>
      <c r="E535" s="4"/>
      <c r="F535" s="4"/>
      <c r="G535" s="4"/>
      <c r="H535" s="4"/>
      <c r="I535" s="4"/>
      <c r="J535" s="4"/>
      <c r="K535" s="4"/>
      <c r="L535" s="4"/>
      <c r="M535" s="4"/>
      <c r="N535" s="4"/>
      <c r="O535" s="4"/>
      <c r="P535" s="4"/>
      <c r="Q535" s="4"/>
      <c r="R535" s="4"/>
      <c r="S535" s="4"/>
      <c r="T535" s="4"/>
      <c r="U535" s="4"/>
      <c r="V535" s="4"/>
      <c r="W535" s="4"/>
      <c r="X535" s="4"/>
      <c r="Y535" s="4"/>
      <c r="Z535" s="4"/>
    </row>
    <row r="536">
      <c r="A536" s="51"/>
      <c r="B536" s="47"/>
      <c r="C536" s="47"/>
      <c r="D536" s="47"/>
      <c r="E536" s="4"/>
      <c r="F536" s="4"/>
      <c r="G536" s="4"/>
      <c r="H536" s="4"/>
      <c r="I536" s="4"/>
      <c r="J536" s="4"/>
      <c r="K536" s="4"/>
      <c r="L536" s="4"/>
      <c r="M536" s="4"/>
      <c r="N536" s="4"/>
      <c r="O536" s="4"/>
      <c r="P536" s="4"/>
      <c r="Q536" s="4"/>
      <c r="R536" s="4"/>
      <c r="S536" s="4"/>
      <c r="T536" s="4"/>
      <c r="U536" s="4"/>
      <c r="V536" s="4"/>
      <c r="W536" s="4"/>
      <c r="X536" s="4"/>
      <c r="Y536" s="4"/>
      <c r="Z536" s="4"/>
    </row>
    <row r="537">
      <c r="A537" s="51"/>
      <c r="B537" s="47"/>
      <c r="C537" s="47"/>
      <c r="D537" s="47"/>
      <c r="E537" s="4"/>
      <c r="F537" s="4"/>
      <c r="G537" s="4"/>
      <c r="H537" s="4"/>
      <c r="I537" s="4"/>
      <c r="J537" s="4"/>
      <c r="K537" s="4"/>
      <c r="L537" s="4"/>
      <c r="M537" s="4"/>
      <c r="N537" s="4"/>
      <c r="O537" s="4"/>
      <c r="P537" s="4"/>
      <c r="Q537" s="4"/>
      <c r="R537" s="4"/>
      <c r="S537" s="4"/>
      <c r="T537" s="4"/>
      <c r="U537" s="4"/>
      <c r="V537" s="4"/>
      <c r="W537" s="4"/>
      <c r="X537" s="4"/>
      <c r="Y537" s="4"/>
      <c r="Z537" s="4"/>
    </row>
    <row r="538">
      <c r="A538" s="51"/>
      <c r="B538" s="47"/>
      <c r="C538" s="47"/>
      <c r="D538" s="47"/>
      <c r="E538" s="4"/>
      <c r="F538" s="4"/>
      <c r="G538" s="4"/>
      <c r="H538" s="4"/>
      <c r="I538" s="4"/>
      <c r="J538" s="4"/>
      <c r="K538" s="4"/>
      <c r="L538" s="4"/>
      <c r="M538" s="4"/>
      <c r="N538" s="4"/>
      <c r="O538" s="4"/>
      <c r="P538" s="4"/>
      <c r="Q538" s="4"/>
      <c r="R538" s="4"/>
      <c r="S538" s="4"/>
      <c r="T538" s="4"/>
      <c r="U538" s="4"/>
      <c r="V538" s="4"/>
      <c r="W538" s="4"/>
      <c r="X538" s="4"/>
      <c r="Y538" s="4"/>
      <c r="Z538" s="4"/>
    </row>
    <row r="539">
      <c r="A539" s="51"/>
      <c r="B539" s="47"/>
      <c r="C539" s="47"/>
      <c r="D539" s="47"/>
      <c r="E539" s="4"/>
      <c r="F539" s="4"/>
      <c r="G539" s="4"/>
      <c r="H539" s="4"/>
      <c r="I539" s="4"/>
      <c r="J539" s="4"/>
      <c r="K539" s="4"/>
      <c r="L539" s="4"/>
      <c r="M539" s="4"/>
      <c r="N539" s="4"/>
      <c r="O539" s="4"/>
      <c r="P539" s="4"/>
      <c r="Q539" s="4"/>
      <c r="R539" s="4"/>
      <c r="S539" s="4"/>
      <c r="T539" s="4"/>
      <c r="U539" s="4"/>
      <c r="V539" s="4"/>
      <c r="W539" s="4"/>
      <c r="X539" s="4"/>
      <c r="Y539" s="4"/>
      <c r="Z539" s="4"/>
    </row>
    <row r="540">
      <c r="A540" s="51"/>
      <c r="B540" s="47"/>
      <c r="C540" s="47"/>
      <c r="D540" s="47"/>
      <c r="E540" s="4"/>
      <c r="F540" s="4"/>
      <c r="G540" s="4"/>
      <c r="H540" s="4"/>
      <c r="I540" s="4"/>
      <c r="J540" s="4"/>
      <c r="K540" s="4"/>
      <c r="L540" s="4"/>
      <c r="M540" s="4"/>
      <c r="N540" s="4"/>
      <c r="O540" s="4"/>
      <c r="P540" s="4"/>
      <c r="Q540" s="4"/>
      <c r="R540" s="4"/>
      <c r="S540" s="4"/>
      <c r="T540" s="4"/>
      <c r="U540" s="4"/>
      <c r="V540" s="4"/>
      <c r="W540" s="4"/>
      <c r="X540" s="4"/>
      <c r="Y540" s="4"/>
      <c r="Z540" s="4"/>
    </row>
    <row r="541">
      <c r="A541" s="51"/>
      <c r="B541" s="47"/>
      <c r="C541" s="47"/>
      <c r="D541" s="47"/>
      <c r="E541" s="4"/>
      <c r="F541" s="4"/>
      <c r="G541" s="4"/>
      <c r="H541" s="4"/>
      <c r="I541" s="4"/>
      <c r="J541" s="4"/>
      <c r="K541" s="4"/>
      <c r="L541" s="4"/>
      <c r="M541" s="4"/>
      <c r="N541" s="4"/>
      <c r="O541" s="4"/>
      <c r="P541" s="4"/>
      <c r="Q541" s="4"/>
      <c r="R541" s="4"/>
      <c r="S541" s="4"/>
      <c r="T541" s="4"/>
      <c r="U541" s="4"/>
      <c r="V541" s="4"/>
      <c r="W541" s="4"/>
      <c r="X541" s="4"/>
      <c r="Y541" s="4"/>
      <c r="Z541" s="4"/>
    </row>
    <row r="542">
      <c r="A542" s="51"/>
      <c r="B542" s="47"/>
      <c r="C542" s="47"/>
      <c r="D542" s="47"/>
      <c r="E542" s="4"/>
      <c r="F542" s="4"/>
      <c r="G542" s="4"/>
      <c r="H542" s="4"/>
      <c r="I542" s="4"/>
      <c r="J542" s="4"/>
      <c r="K542" s="4"/>
      <c r="L542" s="4"/>
      <c r="M542" s="4"/>
      <c r="N542" s="4"/>
      <c r="O542" s="4"/>
      <c r="P542" s="4"/>
      <c r="Q542" s="4"/>
      <c r="R542" s="4"/>
      <c r="S542" s="4"/>
      <c r="T542" s="4"/>
      <c r="U542" s="4"/>
      <c r="V542" s="4"/>
      <c r="W542" s="4"/>
      <c r="X542" s="4"/>
      <c r="Y542" s="4"/>
      <c r="Z542" s="4"/>
    </row>
    <row r="543">
      <c r="A543" s="51"/>
      <c r="B543" s="47"/>
      <c r="C543" s="47"/>
      <c r="D543" s="47"/>
      <c r="E543" s="4"/>
      <c r="F543" s="4"/>
      <c r="G543" s="4"/>
      <c r="H543" s="4"/>
      <c r="I543" s="4"/>
      <c r="J543" s="4"/>
      <c r="K543" s="4"/>
      <c r="L543" s="4"/>
      <c r="M543" s="4"/>
      <c r="N543" s="4"/>
      <c r="O543" s="4"/>
      <c r="P543" s="4"/>
      <c r="Q543" s="4"/>
      <c r="R543" s="4"/>
      <c r="S543" s="4"/>
      <c r="T543" s="4"/>
      <c r="U543" s="4"/>
      <c r="V543" s="4"/>
      <c r="W543" s="4"/>
      <c r="X543" s="4"/>
      <c r="Y543" s="4"/>
      <c r="Z543" s="4"/>
    </row>
    <row r="544">
      <c r="A544" s="51"/>
      <c r="B544" s="47"/>
      <c r="C544" s="47"/>
      <c r="D544" s="47"/>
      <c r="E544" s="4"/>
      <c r="F544" s="4"/>
      <c r="G544" s="4"/>
      <c r="H544" s="4"/>
      <c r="I544" s="4"/>
      <c r="J544" s="4"/>
      <c r="K544" s="4"/>
      <c r="L544" s="4"/>
      <c r="M544" s="4"/>
      <c r="N544" s="4"/>
      <c r="O544" s="4"/>
      <c r="P544" s="4"/>
      <c r="Q544" s="4"/>
      <c r="R544" s="4"/>
      <c r="S544" s="4"/>
      <c r="T544" s="4"/>
      <c r="U544" s="4"/>
      <c r="V544" s="4"/>
      <c r="W544" s="4"/>
      <c r="X544" s="4"/>
      <c r="Y544" s="4"/>
      <c r="Z544" s="4"/>
    </row>
    <row r="545">
      <c r="A545" s="51"/>
      <c r="B545" s="47"/>
      <c r="C545" s="47"/>
      <c r="D545" s="47"/>
      <c r="E545" s="4"/>
      <c r="F545" s="4"/>
      <c r="G545" s="4"/>
      <c r="H545" s="4"/>
      <c r="I545" s="4"/>
      <c r="J545" s="4"/>
      <c r="K545" s="4"/>
      <c r="L545" s="4"/>
      <c r="M545" s="4"/>
      <c r="N545" s="4"/>
      <c r="O545" s="4"/>
      <c r="P545" s="4"/>
      <c r="Q545" s="4"/>
      <c r="R545" s="4"/>
      <c r="S545" s="4"/>
      <c r="T545" s="4"/>
      <c r="U545" s="4"/>
      <c r="V545" s="4"/>
      <c r="W545" s="4"/>
      <c r="X545" s="4"/>
      <c r="Y545" s="4"/>
      <c r="Z545" s="4"/>
    </row>
    <row r="546">
      <c r="A546" s="51"/>
      <c r="B546" s="47"/>
      <c r="C546" s="47"/>
      <c r="D546" s="47"/>
      <c r="E546" s="4"/>
      <c r="F546" s="4"/>
      <c r="G546" s="4"/>
      <c r="H546" s="4"/>
      <c r="I546" s="4"/>
      <c r="J546" s="4"/>
      <c r="K546" s="4"/>
      <c r="L546" s="4"/>
      <c r="M546" s="4"/>
      <c r="N546" s="4"/>
      <c r="O546" s="4"/>
      <c r="P546" s="4"/>
      <c r="Q546" s="4"/>
      <c r="R546" s="4"/>
      <c r="S546" s="4"/>
      <c r="T546" s="4"/>
      <c r="U546" s="4"/>
      <c r="V546" s="4"/>
      <c r="W546" s="4"/>
      <c r="X546" s="4"/>
      <c r="Y546" s="4"/>
      <c r="Z546" s="4"/>
    </row>
    <row r="547">
      <c r="A547" s="51"/>
      <c r="B547" s="47"/>
      <c r="C547" s="47"/>
      <c r="D547" s="47"/>
      <c r="E547" s="4"/>
      <c r="F547" s="4"/>
      <c r="G547" s="4"/>
      <c r="H547" s="4"/>
      <c r="I547" s="4"/>
      <c r="J547" s="4"/>
      <c r="K547" s="4"/>
      <c r="L547" s="4"/>
      <c r="M547" s="4"/>
      <c r="N547" s="4"/>
      <c r="O547" s="4"/>
      <c r="P547" s="4"/>
      <c r="Q547" s="4"/>
      <c r="R547" s="4"/>
      <c r="S547" s="4"/>
      <c r="T547" s="4"/>
      <c r="U547" s="4"/>
      <c r="V547" s="4"/>
      <c r="W547" s="4"/>
      <c r="X547" s="4"/>
      <c r="Y547" s="4"/>
      <c r="Z547" s="4"/>
    </row>
    <row r="548">
      <c r="A548" s="51"/>
      <c r="B548" s="47"/>
      <c r="C548" s="47"/>
      <c r="D548" s="47"/>
      <c r="E548" s="4"/>
      <c r="F548" s="4"/>
      <c r="G548" s="4"/>
      <c r="H548" s="4"/>
      <c r="I548" s="4"/>
      <c r="J548" s="4"/>
      <c r="K548" s="4"/>
      <c r="L548" s="4"/>
      <c r="M548" s="4"/>
      <c r="N548" s="4"/>
      <c r="O548" s="4"/>
      <c r="P548" s="4"/>
      <c r="Q548" s="4"/>
      <c r="R548" s="4"/>
      <c r="S548" s="4"/>
      <c r="T548" s="4"/>
      <c r="U548" s="4"/>
      <c r="V548" s="4"/>
      <c r="W548" s="4"/>
      <c r="X548" s="4"/>
      <c r="Y548" s="4"/>
      <c r="Z548" s="4"/>
    </row>
    <row r="549">
      <c r="A549" s="51"/>
      <c r="B549" s="47"/>
      <c r="C549" s="47"/>
      <c r="D549" s="47"/>
      <c r="E549" s="4"/>
      <c r="F549" s="4"/>
      <c r="G549" s="4"/>
      <c r="H549" s="4"/>
      <c r="I549" s="4"/>
      <c r="J549" s="4"/>
      <c r="K549" s="4"/>
      <c r="L549" s="4"/>
      <c r="M549" s="4"/>
      <c r="N549" s="4"/>
      <c r="O549" s="4"/>
      <c r="P549" s="4"/>
      <c r="Q549" s="4"/>
      <c r="R549" s="4"/>
      <c r="S549" s="4"/>
      <c r="T549" s="4"/>
      <c r="U549" s="4"/>
      <c r="V549" s="4"/>
      <c r="W549" s="4"/>
      <c r="X549" s="4"/>
      <c r="Y549" s="4"/>
      <c r="Z549" s="4"/>
    </row>
    <row r="550">
      <c r="A550" s="51"/>
      <c r="B550" s="47"/>
      <c r="C550" s="47"/>
      <c r="D550" s="47"/>
      <c r="E550" s="4"/>
      <c r="F550" s="4"/>
      <c r="G550" s="4"/>
      <c r="H550" s="4"/>
      <c r="I550" s="4"/>
      <c r="J550" s="4"/>
      <c r="K550" s="4"/>
      <c r="L550" s="4"/>
      <c r="M550" s="4"/>
      <c r="N550" s="4"/>
      <c r="O550" s="4"/>
      <c r="P550" s="4"/>
      <c r="Q550" s="4"/>
      <c r="R550" s="4"/>
      <c r="S550" s="4"/>
      <c r="T550" s="4"/>
      <c r="U550" s="4"/>
      <c r="V550" s="4"/>
      <c r="W550" s="4"/>
      <c r="X550" s="4"/>
      <c r="Y550" s="4"/>
      <c r="Z550" s="4"/>
    </row>
    <row r="551">
      <c r="A551" s="51"/>
      <c r="B551" s="47"/>
      <c r="C551" s="47"/>
      <c r="D551" s="47"/>
      <c r="E551" s="4"/>
      <c r="F551" s="4"/>
      <c r="G551" s="4"/>
      <c r="H551" s="4"/>
      <c r="I551" s="4"/>
      <c r="J551" s="4"/>
      <c r="K551" s="4"/>
      <c r="L551" s="4"/>
      <c r="M551" s="4"/>
      <c r="N551" s="4"/>
      <c r="O551" s="4"/>
      <c r="P551" s="4"/>
      <c r="Q551" s="4"/>
      <c r="R551" s="4"/>
      <c r="S551" s="4"/>
      <c r="T551" s="4"/>
      <c r="U551" s="4"/>
      <c r="V551" s="4"/>
      <c r="W551" s="4"/>
      <c r="X551" s="4"/>
      <c r="Y551" s="4"/>
      <c r="Z551" s="4"/>
    </row>
    <row r="552">
      <c r="A552" s="51"/>
      <c r="B552" s="47"/>
      <c r="C552" s="47"/>
      <c r="D552" s="47"/>
      <c r="E552" s="4"/>
      <c r="F552" s="4"/>
      <c r="G552" s="4"/>
      <c r="H552" s="4"/>
      <c r="I552" s="4"/>
      <c r="J552" s="4"/>
      <c r="K552" s="4"/>
      <c r="L552" s="4"/>
      <c r="M552" s="4"/>
      <c r="N552" s="4"/>
      <c r="O552" s="4"/>
      <c r="P552" s="4"/>
      <c r="Q552" s="4"/>
      <c r="R552" s="4"/>
      <c r="S552" s="4"/>
      <c r="T552" s="4"/>
      <c r="U552" s="4"/>
      <c r="V552" s="4"/>
      <c r="W552" s="4"/>
      <c r="X552" s="4"/>
      <c r="Y552" s="4"/>
      <c r="Z552" s="4"/>
    </row>
    <row r="553">
      <c r="A553" s="51"/>
      <c r="B553" s="47"/>
      <c r="C553" s="47"/>
      <c r="D553" s="47"/>
      <c r="E553" s="4"/>
      <c r="F553" s="4"/>
      <c r="G553" s="4"/>
      <c r="H553" s="4"/>
      <c r="I553" s="4"/>
      <c r="J553" s="4"/>
      <c r="K553" s="4"/>
      <c r="L553" s="4"/>
      <c r="M553" s="4"/>
      <c r="N553" s="4"/>
      <c r="O553" s="4"/>
      <c r="P553" s="4"/>
      <c r="Q553" s="4"/>
      <c r="R553" s="4"/>
      <c r="S553" s="4"/>
      <c r="T553" s="4"/>
      <c r="U553" s="4"/>
      <c r="V553" s="4"/>
      <c r="W553" s="4"/>
      <c r="X553" s="4"/>
      <c r="Y553" s="4"/>
      <c r="Z553" s="4"/>
    </row>
    <row r="554">
      <c r="A554" s="51"/>
      <c r="B554" s="47"/>
      <c r="C554" s="47"/>
      <c r="D554" s="47"/>
      <c r="E554" s="4"/>
      <c r="F554" s="4"/>
      <c r="G554" s="4"/>
      <c r="H554" s="4"/>
      <c r="I554" s="4"/>
      <c r="J554" s="4"/>
      <c r="K554" s="4"/>
      <c r="L554" s="4"/>
      <c r="M554" s="4"/>
      <c r="N554" s="4"/>
      <c r="O554" s="4"/>
      <c r="P554" s="4"/>
      <c r="Q554" s="4"/>
      <c r="R554" s="4"/>
      <c r="S554" s="4"/>
      <c r="T554" s="4"/>
      <c r="U554" s="4"/>
      <c r="V554" s="4"/>
      <c r="W554" s="4"/>
      <c r="X554" s="4"/>
      <c r="Y554" s="4"/>
      <c r="Z554" s="4"/>
    </row>
    <row r="555">
      <c r="A555" s="51"/>
      <c r="B555" s="47"/>
      <c r="C555" s="47"/>
      <c r="D555" s="47"/>
      <c r="E555" s="4"/>
      <c r="F555" s="4"/>
      <c r="G555" s="4"/>
      <c r="H555" s="4"/>
      <c r="I555" s="4"/>
      <c r="J555" s="4"/>
      <c r="K555" s="4"/>
      <c r="L555" s="4"/>
      <c r="M555" s="4"/>
      <c r="N555" s="4"/>
      <c r="O555" s="4"/>
      <c r="P555" s="4"/>
      <c r="Q555" s="4"/>
      <c r="R555" s="4"/>
      <c r="S555" s="4"/>
      <c r="T555" s="4"/>
      <c r="U555" s="4"/>
      <c r="V555" s="4"/>
      <c r="W555" s="4"/>
      <c r="X555" s="4"/>
      <c r="Y555" s="4"/>
      <c r="Z555" s="4"/>
    </row>
    <row r="556">
      <c r="A556" s="51"/>
      <c r="B556" s="47"/>
      <c r="C556" s="47"/>
      <c r="D556" s="47"/>
      <c r="E556" s="4"/>
      <c r="F556" s="4"/>
      <c r="G556" s="4"/>
      <c r="H556" s="4"/>
      <c r="I556" s="4"/>
      <c r="J556" s="4"/>
      <c r="K556" s="4"/>
      <c r="L556" s="4"/>
      <c r="M556" s="4"/>
      <c r="N556" s="4"/>
      <c r="O556" s="4"/>
      <c r="P556" s="4"/>
      <c r="Q556" s="4"/>
      <c r="R556" s="4"/>
      <c r="S556" s="4"/>
      <c r="T556" s="4"/>
      <c r="U556" s="4"/>
      <c r="V556" s="4"/>
      <c r="W556" s="4"/>
      <c r="X556" s="4"/>
      <c r="Y556" s="4"/>
      <c r="Z556" s="4"/>
    </row>
    <row r="557">
      <c r="A557" s="51"/>
      <c r="B557" s="47"/>
      <c r="C557" s="47"/>
      <c r="D557" s="47"/>
      <c r="E557" s="4"/>
      <c r="F557" s="4"/>
      <c r="G557" s="4"/>
      <c r="H557" s="4"/>
      <c r="I557" s="4"/>
      <c r="J557" s="4"/>
      <c r="K557" s="4"/>
      <c r="L557" s="4"/>
      <c r="M557" s="4"/>
      <c r="N557" s="4"/>
      <c r="O557" s="4"/>
      <c r="P557" s="4"/>
      <c r="Q557" s="4"/>
      <c r="R557" s="4"/>
      <c r="S557" s="4"/>
      <c r="T557" s="4"/>
      <c r="U557" s="4"/>
      <c r="V557" s="4"/>
      <c r="W557" s="4"/>
      <c r="X557" s="4"/>
      <c r="Y557" s="4"/>
      <c r="Z557" s="4"/>
    </row>
    <row r="558">
      <c r="A558" s="51"/>
      <c r="B558" s="47"/>
      <c r="C558" s="47"/>
      <c r="D558" s="47"/>
      <c r="E558" s="4"/>
      <c r="F558" s="4"/>
      <c r="G558" s="4"/>
      <c r="H558" s="4"/>
      <c r="I558" s="4"/>
      <c r="J558" s="4"/>
      <c r="K558" s="4"/>
      <c r="L558" s="4"/>
      <c r="M558" s="4"/>
      <c r="N558" s="4"/>
      <c r="O558" s="4"/>
      <c r="P558" s="4"/>
      <c r="Q558" s="4"/>
      <c r="R558" s="4"/>
      <c r="S558" s="4"/>
      <c r="T558" s="4"/>
      <c r="U558" s="4"/>
      <c r="V558" s="4"/>
      <c r="W558" s="4"/>
      <c r="X558" s="4"/>
      <c r="Y558" s="4"/>
      <c r="Z558" s="4"/>
    </row>
    <row r="559">
      <c r="A559" s="51"/>
      <c r="B559" s="47"/>
      <c r="C559" s="47"/>
      <c r="D559" s="47"/>
      <c r="E559" s="4"/>
      <c r="F559" s="4"/>
      <c r="G559" s="4"/>
      <c r="H559" s="4"/>
      <c r="I559" s="4"/>
      <c r="J559" s="4"/>
      <c r="K559" s="4"/>
      <c r="L559" s="4"/>
      <c r="M559" s="4"/>
      <c r="N559" s="4"/>
      <c r="O559" s="4"/>
      <c r="P559" s="4"/>
      <c r="Q559" s="4"/>
      <c r="R559" s="4"/>
      <c r="S559" s="4"/>
      <c r="T559" s="4"/>
      <c r="U559" s="4"/>
      <c r="V559" s="4"/>
      <c r="W559" s="4"/>
      <c r="X559" s="4"/>
      <c r="Y559" s="4"/>
      <c r="Z559" s="4"/>
    </row>
    <row r="560">
      <c r="A560" s="51"/>
      <c r="B560" s="47"/>
      <c r="C560" s="47"/>
      <c r="D560" s="47"/>
      <c r="E560" s="4"/>
      <c r="F560" s="4"/>
      <c r="G560" s="4"/>
      <c r="H560" s="4"/>
      <c r="I560" s="4"/>
      <c r="J560" s="4"/>
      <c r="K560" s="4"/>
      <c r="L560" s="4"/>
      <c r="M560" s="4"/>
      <c r="N560" s="4"/>
      <c r="O560" s="4"/>
      <c r="P560" s="4"/>
      <c r="Q560" s="4"/>
      <c r="R560" s="4"/>
      <c r="S560" s="4"/>
      <c r="T560" s="4"/>
      <c r="U560" s="4"/>
      <c r="V560" s="4"/>
      <c r="W560" s="4"/>
      <c r="X560" s="4"/>
      <c r="Y560" s="4"/>
      <c r="Z560" s="4"/>
    </row>
    <row r="561">
      <c r="A561" s="51"/>
      <c r="B561" s="47"/>
      <c r="C561" s="47"/>
      <c r="D561" s="47"/>
      <c r="E561" s="4"/>
      <c r="F561" s="4"/>
      <c r="G561" s="4"/>
      <c r="H561" s="4"/>
      <c r="I561" s="4"/>
      <c r="J561" s="4"/>
      <c r="K561" s="4"/>
      <c r="L561" s="4"/>
      <c r="M561" s="4"/>
      <c r="N561" s="4"/>
      <c r="O561" s="4"/>
      <c r="P561" s="4"/>
      <c r="Q561" s="4"/>
      <c r="R561" s="4"/>
      <c r="S561" s="4"/>
      <c r="T561" s="4"/>
      <c r="U561" s="4"/>
      <c r="V561" s="4"/>
      <c r="W561" s="4"/>
      <c r="X561" s="4"/>
      <c r="Y561" s="4"/>
      <c r="Z561" s="4"/>
    </row>
    <row r="562">
      <c r="A562" s="51"/>
      <c r="B562" s="47"/>
      <c r="C562" s="47"/>
      <c r="D562" s="47"/>
      <c r="E562" s="4"/>
      <c r="F562" s="4"/>
      <c r="G562" s="4"/>
      <c r="H562" s="4"/>
      <c r="I562" s="4"/>
      <c r="J562" s="4"/>
      <c r="K562" s="4"/>
      <c r="L562" s="4"/>
      <c r="M562" s="4"/>
      <c r="N562" s="4"/>
      <c r="O562" s="4"/>
      <c r="P562" s="4"/>
      <c r="Q562" s="4"/>
      <c r="R562" s="4"/>
      <c r="S562" s="4"/>
      <c r="T562" s="4"/>
      <c r="U562" s="4"/>
      <c r="V562" s="4"/>
      <c r="W562" s="4"/>
      <c r="X562" s="4"/>
      <c r="Y562" s="4"/>
      <c r="Z562" s="4"/>
    </row>
    <row r="563">
      <c r="A563" s="51"/>
      <c r="B563" s="47"/>
      <c r="C563" s="47"/>
      <c r="D563" s="47"/>
      <c r="E563" s="4"/>
      <c r="F563" s="4"/>
      <c r="G563" s="4"/>
      <c r="H563" s="4"/>
      <c r="I563" s="4"/>
      <c r="J563" s="4"/>
      <c r="K563" s="4"/>
      <c r="L563" s="4"/>
      <c r="M563" s="4"/>
      <c r="N563" s="4"/>
      <c r="O563" s="4"/>
      <c r="P563" s="4"/>
      <c r="Q563" s="4"/>
      <c r="R563" s="4"/>
      <c r="S563" s="4"/>
      <c r="T563" s="4"/>
      <c r="U563" s="4"/>
      <c r="V563" s="4"/>
      <c r="W563" s="4"/>
      <c r="X563" s="4"/>
      <c r="Y563" s="4"/>
      <c r="Z563" s="4"/>
    </row>
    <row r="564">
      <c r="A564" s="51"/>
      <c r="B564" s="47"/>
      <c r="C564" s="47"/>
      <c r="D564" s="47"/>
      <c r="E564" s="4"/>
      <c r="F564" s="4"/>
      <c r="G564" s="4"/>
      <c r="H564" s="4"/>
      <c r="I564" s="4"/>
      <c r="J564" s="4"/>
      <c r="K564" s="4"/>
      <c r="L564" s="4"/>
      <c r="M564" s="4"/>
      <c r="N564" s="4"/>
      <c r="O564" s="4"/>
      <c r="P564" s="4"/>
      <c r="Q564" s="4"/>
      <c r="R564" s="4"/>
      <c r="S564" s="4"/>
      <c r="T564" s="4"/>
      <c r="U564" s="4"/>
      <c r="V564" s="4"/>
      <c r="W564" s="4"/>
      <c r="X564" s="4"/>
      <c r="Y564" s="4"/>
      <c r="Z564" s="4"/>
    </row>
    <row r="565">
      <c r="A565" s="51"/>
      <c r="B565" s="47"/>
      <c r="C565" s="47"/>
      <c r="D565" s="47"/>
      <c r="E565" s="4"/>
      <c r="F565" s="4"/>
      <c r="G565" s="4"/>
      <c r="H565" s="4"/>
      <c r="I565" s="4"/>
      <c r="J565" s="4"/>
      <c r="K565" s="4"/>
      <c r="L565" s="4"/>
      <c r="M565" s="4"/>
      <c r="N565" s="4"/>
      <c r="O565" s="4"/>
      <c r="P565" s="4"/>
      <c r="Q565" s="4"/>
      <c r="R565" s="4"/>
      <c r="S565" s="4"/>
      <c r="T565" s="4"/>
      <c r="U565" s="4"/>
      <c r="V565" s="4"/>
      <c r="W565" s="4"/>
      <c r="X565" s="4"/>
      <c r="Y565" s="4"/>
      <c r="Z565" s="4"/>
    </row>
    <row r="566">
      <c r="A566" s="51"/>
      <c r="B566" s="47"/>
      <c r="C566" s="47"/>
      <c r="D566" s="47"/>
      <c r="E566" s="4"/>
      <c r="F566" s="4"/>
      <c r="G566" s="4"/>
      <c r="H566" s="4"/>
      <c r="I566" s="4"/>
      <c r="J566" s="4"/>
      <c r="K566" s="4"/>
      <c r="L566" s="4"/>
      <c r="M566" s="4"/>
      <c r="N566" s="4"/>
      <c r="O566" s="4"/>
      <c r="P566" s="4"/>
      <c r="Q566" s="4"/>
      <c r="R566" s="4"/>
      <c r="S566" s="4"/>
      <c r="T566" s="4"/>
      <c r="U566" s="4"/>
      <c r="V566" s="4"/>
      <c r="W566" s="4"/>
      <c r="X566" s="4"/>
      <c r="Y566" s="4"/>
      <c r="Z566" s="4"/>
    </row>
    <row r="567">
      <c r="A567" s="51"/>
      <c r="B567" s="47"/>
      <c r="C567" s="47"/>
      <c r="D567" s="47"/>
      <c r="E567" s="4"/>
      <c r="F567" s="4"/>
      <c r="G567" s="4"/>
      <c r="H567" s="4"/>
      <c r="I567" s="4"/>
      <c r="J567" s="4"/>
      <c r="K567" s="4"/>
      <c r="L567" s="4"/>
      <c r="M567" s="4"/>
      <c r="N567" s="4"/>
      <c r="O567" s="4"/>
      <c r="P567" s="4"/>
      <c r="Q567" s="4"/>
      <c r="R567" s="4"/>
      <c r="S567" s="4"/>
      <c r="T567" s="4"/>
      <c r="U567" s="4"/>
      <c r="V567" s="4"/>
      <c r="W567" s="4"/>
      <c r="X567" s="4"/>
      <c r="Y567" s="4"/>
      <c r="Z567" s="4"/>
    </row>
    <row r="568">
      <c r="A568" s="51"/>
      <c r="B568" s="47"/>
      <c r="C568" s="47"/>
      <c r="D568" s="47"/>
      <c r="E568" s="4"/>
      <c r="F568" s="4"/>
      <c r="G568" s="4"/>
      <c r="H568" s="4"/>
      <c r="I568" s="4"/>
      <c r="J568" s="4"/>
      <c r="K568" s="4"/>
      <c r="L568" s="4"/>
      <c r="M568" s="4"/>
      <c r="N568" s="4"/>
      <c r="O568" s="4"/>
      <c r="P568" s="4"/>
      <c r="Q568" s="4"/>
      <c r="R568" s="4"/>
      <c r="S568" s="4"/>
      <c r="T568" s="4"/>
      <c r="U568" s="4"/>
      <c r="V568" s="4"/>
      <c r="W568" s="4"/>
      <c r="X568" s="4"/>
      <c r="Y568" s="4"/>
      <c r="Z568" s="4"/>
    </row>
    <row r="569">
      <c r="A569" s="51"/>
      <c r="B569" s="47"/>
      <c r="C569" s="47"/>
      <c r="D569" s="47"/>
      <c r="E569" s="4"/>
      <c r="F569" s="4"/>
      <c r="G569" s="4"/>
      <c r="H569" s="4"/>
      <c r="I569" s="4"/>
      <c r="J569" s="4"/>
      <c r="K569" s="4"/>
      <c r="L569" s="4"/>
      <c r="M569" s="4"/>
      <c r="N569" s="4"/>
      <c r="O569" s="4"/>
      <c r="P569" s="4"/>
      <c r="Q569" s="4"/>
      <c r="R569" s="4"/>
      <c r="S569" s="4"/>
      <c r="T569" s="4"/>
      <c r="U569" s="4"/>
      <c r="V569" s="4"/>
      <c r="W569" s="4"/>
      <c r="X569" s="4"/>
      <c r="Y569" s="4"/>
      <c r="Z569" s="4"/>
    </row>
    <row r="570">
      <c r="A570" s="51"/>
      <c r="B570" s="47"/>
      <c r="C570" s="47"/>
      <c r="D570" s="47"/>
      <c r="E570" s="4"/>
      <c r="F570" s="4"/>
      <c r="G570" s="4"/>
      <c r="H570" s="4"/>
      <c r="I570" s="4"/>
      <c r="J570" s="4"/>
      <c r="K570" s="4"/>
      <c r="L570" s="4"/>
      <c r="M570" s="4"/>
      <c r="N570" s="4"/>
      <c r="O570" s="4"/>
      <c r="P570" s="4"/>
      <c r="Q570" s="4"/>
      <c r="R570" s="4"/>
      <c r="S570" s="4"/>
      <c r="T570" s="4"/>
      <c r="U570" s="4"/>
      <c r="V570" s="4"/>
      <c r="W570" s="4"/>
      <c r="X570" s="4"/>
      <c r="Y570" s="4"/>
      <c r="Z570" s="4"/>
    </row>
    <row r="571">
      <c r="A571" s="51"/>
      <c r="B571" s="47"/>
      <c r="C571" s="47"/>
      <c r="D571" s="47"/>
      <c r="E571" s="4"/>
      <c r="F571" s="4"/>
      <c r="G571" s="4"/>
      <c r="H571" s="4"/>
      <c r="I571" s="4"/>
      <c r="J571" s="4"/>
      <c r="K571" s="4"/>
      <c r="L571" s="4"/>
      <c r="M571" s="4"/>
      <c r="N571" s="4"/>
      <c r="O571" s="4"/>
      <c r="P571" s="4"/>
      <c r="Q571" s="4"/>
      <c r="R571" s="4"/>
      <c r="S571" s="4"/>
      <c r="T571" s="4"/>
      <c r="U571" s="4"/>
      <c r="V571" s="4"/>
      <c r="W571" s="4"/>
      <c r="X571" s="4"/>
      <c r="Y571" s="4"/>
      <c r="Z571" s="4"/>
    </row>
    <row r="572">
      <c r="A572" s="51"/>
      <c r="B572" s="47"/>
      <c r="C572" s="47"/>
      <c r="D572" s="47"/>
      <c r="E572" s="4"/>
      <c r="F572" s="4"/>
      <c r="G572" s="4"/>
      <c r="H572" s="4"/>
      <c r="I572" s="4"/>
      <c r="J572" s="4"/>
      <c r="K572" s="4"/>
      <c r="L572" s="4"/>
      <c r="M572" s="4"/>
      <c r="N572" s="4"/>
      <c r="O572" s="4"/>
      <c r="P572" s="4"/>
      <c r="Q572" s="4"/>
      <c r="R572" s="4"/>
      <c r="S572" s="4"/>
      <c r="T572" s="4"/>
      <c r="U572" s="4"/>
      <c r="V572" s="4"/>
      <c r="W572" s="4"/>
      <c r="X572" s="4"/>
      <c r="Y572" s="4"/>
      <c r="Z572" s="4"/>
    </row>
    <row r="573">
      <c r="A573" s="51"/>
      <c r="B573" s="47"/>
      <c r="C573" s="47"/>
      <c r="D573" s="47"/>
      <c r="E573" s="4"/>
      <c r="F573" s="4"/>
      <c r="G573" s="4"/>
      <c r="H573" s="4"/>
      <c r="I573" s="4"/>
      <c r="J573" s="4"/>
      <c r="K573" s="4"/>
      <c r="L573" s="4"/>
      <c r="M573" s="4"/>
      <c r="N573" s="4"/>
      <c r="O573" s="4"/>
      <c r="P573" s="4"/>
      <c r="Q573" s="4"/>
      <c r="R573" s="4"/>
      <c r="S573" s="4"/>
      <c r="T573" s="4"/>
      <c r="U573" s="4"/>
      <c r="V573" s="4"/>
      <c r="W573" s="4"/>
      <c r="X573" s="4"/>
      <c r="Y573" s="4"/>
      <c r="Z573" s="4"/>
    </row>
    <row r="574">
      <c r="A574" s="51"/>
      <c r="B574" s="47"/>
      <c r="C574" s="47"/>
      <c r="D574" s="47"/>
      <c r="E574" s="4"/>
      <c r="F574" s="4"/>
      <c r="G574" s="4"/>
      <c r="H574" s="4"/>
      <c r="I574" s="4"/>
      <c r="J574" s="4"/>
      <c r="K574" s="4"/>
      <c r="L574" s="4"/>
      <c r="M574" s="4"/>
      <c r="N574" s="4"/>
      <c r="O574" s="4"/>
      <c r="P574" s="4"/>
      <c r="Q574" s="4"/>
      <c r="R574" s="4"/>
      <c r="S574" s="4"/>
      <c r="T574" s="4"/>
      <c r="U574" s="4"/>
      <c r="V574" s="4"/>
      <c r="W574" s="4"/>
      <c r="X574" s="4"/>
      <c r="Y574" s="4"/>
      <c r="Z574" s="4"/>
    </row>
    <row r="575">
      <c r="A575" s="51"/>
      <c r="B575" s="47"/>
      <c r="C575" s="47"/>
      <c r="D575" s="47"/>
      <c r="E575" s="4"/>
      <c r="F575" s="4"/>
      <c r="G575" s="4"/>
      <c r="H575" s="4"/>
      <c r="I575" s="4"/>
      <c r="J575" s="4"/>
      <c r="K575" s="4"/>
      <c r="L575" s="4"/>
      <c r="M575" s="4"/>
      <c r="N575" s="4"/>
      <c r="O575" s="4"/>
      <c r="P575" s="4"/>
      <c r="Q575" s="4"/>
      <c r="R575" s="4"/>
      <c r="S575" s="4"/>
      <c r="T575" s="4"/>
      <c r="U575" s="4"/>
      <c r="V575" s="4"/>
      <c r="W575" s="4"/>
      <c r="X575" s="4"/>
      <c r="Y575" s="4"/>
      <c r="Z575" s="4"/>
    </row>
    <row r="576">
      <c r="A576" s="51"/>
      <c r="B576" s="47"/>
      <c r="C576" s="47"/>
      <c r="D576" s="47"/>
      <c r="E576" s="4"/>
      <c r="F576" s="4"/>
      <c r="G576" s="4"/>
      <c r="H576" s="4"/>
      <c r="I576" s="4"/>
      <c r="J576" s="4"/>
      <c r="K576" s="4"/>
      <c r="L576" s="4"/>
      <c r="M576" s="4"/>
      <c r="N576" s="4"/>
      <c r="O576" s="4"/>
      <c r="P576" s="4"/>
      <c r="Q576" s="4"/>
      <c r="R576" s="4"/>
      <c r="S576" s="4"/>
      <c r="T576" s="4"/>
      <c r="U576" s="4"/>
      <c r="V576" s="4"/>
      <c r="W576" s="4"/>
      <c r="X576" s="4"/>
      <c r="Y576" s="4"/>
      <c r="Z576" s="4"/>
    </row>
    <row r="577">
      <c r="A577" s="51"/>
      <c r="B577" s="47"/>
      <c r="C577" s="47"/>
      <c r="D577" s="47"/>
      <c r="E577" s="4"/>
      <c r="F577" s="4"/>
      <c r="G577" s="4"/>
      <c r="H577" s="4"/>
      <c r="I577" s="4"/>
      <c r="J577" s="4"/>
      <c r="K577" s="4"/>
      <c r="L577" s="4"/>
      <c r="M577" s="4"/>
      <c r="N577" s="4"/>
      <c r="O577" s="4"/>
      <c r="P577" s="4"/>
      <c r="Q577" s="4"/>
      <c r="R577" s="4"/>
      <c r="S577" s="4"/>
      <c r="T577" s="4"/>
      <c r="U577" s="4"/>
      <c r="V577" s="4"/>
      <c r="W577" s="4"/>
      <c r="X577" s="4"/>
      <c r="Y577" s="4"/>
      <c r="Z577" s="4"/>
    </row>
    <row r="578">
      <c r="A578" s="51"/>
      <c r="B578" s="47"/>
      <c r="C578" s="47"/>
      <c r="D578" s="47"/>
      <c r="E578" s="4"/>
      <c r="F578" s="4"/>
      <c r="G578" s="4"/>
      <c r="H578" s="4"/>
      <c r="I578" s="4"/>
      <c r="J578" s="4"/>
      <c r="K578" s="4"/>
      <c r="L578" s="4"/>
      <c r="M578" s="4"/>
      <c r="N578" s="4"/>
      <c r="O578" s="4"/>
      <c r="P578" s="4"/>
      <c r="Q578" s="4"/>
      <c r="R578" s="4"/>
      <c r="S578" s="4"/>
      <c r="T578" s="4"/>
      <c r="U578" s="4"/>
      <c r="V578" s="4"/>
      <c r="W578" s="4"/>
      <c r="X578" s="4"/>
      <c r="Y578" s="4"/>
      <c r="Z578" s="4"/>
    </row>
    <row r="579">
      <c r="A579" s="51"/>
      <c r="B579" s="47"/>
      <c r="C579" s="47"/>
      <c r="D579" s="47"/>
      <c r="E579" s="4"/>
      <c r="F579" s="4"/>
      <c r="G579" s="4"/>
      <c r="H579" s="4"/>
      <c r="I579" s="4"/>
      <c r="J579" s="4"/>
      <c r="K579" s="4"/>
      <c r="L579" s="4"/>
      <c r="M579" s="4"/>
      <c r="N579" s="4"/>
      <c r="O579" s="4"/>
      <c r="P579" s="4"/>
      <c r="Q579" s="4"/>
      <c r="R579" s="4"/>
      <c r="S579" s="4"/>
      <c r="T579" s="4"/>
      <c r="U579" s="4"/>
      <c r="V579" s="4"/>
      <c r="W579" s="4"/>
      <c r="X579" s="4"/>
      <c r="Y579" s="4"/>
      <c r="Z579" s="4"/>
    </row>
    <row r="580">
      <c r="A580" s="51"/>
      <c r="B580" s="47"/>
      <c r="C580" s="47"/>
      <c r="D580" s="47"/>
      <c r="E580" s="4"/>
      <c r="F580" s="4"/>
      <c r="G580" s="4"/>
      <c r="H580" s="4"/>
      <c r="I580" s="4"/>
      <c r="J580" s="4"/>
      <c r="K580" s="4"/>
      <c r="L580" s="4"/>
      <c r="M580" s="4"/>
      <c r="N580" s="4"/>
      <c r="O580" s="4"/>
      <c r="P580" s="4"/>
      <c r="Q580" s="4"/>
      <c r="R580" s="4"/>
      <c r="S580" s="4"/>
      <c r="T580" s="4"/>
      <c r="U580" s="4"/>
      <c r="V580" s="4"/>
      <c r="W580" s="4"/>
      <c r="X580" s="4"/>
      <c r="Y580" s="4"/>
      <c r="Z580" s="4"/>
    </row>
    <row r="581">
      <c r="A581" s="51"/>
      <c r="B581" s="47"/>
      <c r="C581" s="47"/>
      <c r="D581" s="47"/>
      <c r="E581" s="4"/>
      <c r="F581" s="4"/>
      <c r="G581" s="4"/>
      <c r="H581" s="4"/>
      <c r="I581" s="4"/>
      <c r="J581" s="4"/>
      <c r="K581" s="4"/>
      <c r="L581" s="4"/>
      <c r="M581" s="4"/>
      <c r="N581" s="4"/>
      <c r="O581" s="4"/>
      <c r="P581" s="4"/>
      <c r="Q581" s="4"/>
      <c r="R581" s="4"/>
      <c r="S581" s="4"/>
      <c r="T581" s="4"/>
      <c r="U581" s="4"/>
      <c r="V581" s="4"/>
      <c r="W581" s="4"/>
      <c r="X581" s="4"/>
      <c r="Y581" s="4"/>
      <c r="Z581" s="4"/>
    </row>
    <row r="582">
      <c r="A582" s="51"/>
      <c r="B582" s="47"/>
      <c r="C582" s="47"/>
      <c r="D582" s="47"/>
      <c r="E582" s="4"/>
      <c r="F582" s="4"/>
      <c r="G582" s="4"/>
      <c r="H582" s="4"/>
      <c r="I582" s="4"/>
      <c r="J582" s="4"/>
      <c r="K582" s="4"/>
      <c r="L582" s="4"/>
      <c r="M582" s="4"/>
      <c r="N582" s="4"/>
      <c r="O582" s="4"/>
      <c r="P582" s="4"/>
      <c r="Q582" s="4"/>
      <c r="R582" s="4"/>
      <c r="S582" s="4"/>
      <c r="T582" s="4"/>
      <c r="U582" s="4"/>
      <c r="V582" s="4"/>
      <c r="W582" s="4"/>
      <c r="X582" s="4"/>
      <c r="Y582" s="4"/>
      <c r="Z582" s="4"/>
    </row>
    <row r="583">
      <c r="A583" s="51"/>
      <c r="B583" s="47"/>
      <c r="C583" s="47"/>
      <c r="D583" s="47"/>
      <c r="E583" s="4"/>
      <c r="F583" s="4"/>
      <c r="G583" s="4"/>
      <c r="H583" s="4"/>
      <c r="I583" s="4"/>
      <c r="J583" s="4"/>
      <c r="K583" s="4"/>
      <c r="L583" s="4"/>
      <c r="M583" s="4"/>
      <c r="N583" s="4"/>
      <c r="O583" s="4"/>
      <c r="P583" s="4"/>
      <c r="Q583" s="4"/>
      <c r="R583" s="4"/>
      <c r="S583" s="4"/>
      <c r="T583" s="4"/>
      <c r="U583" s="4"/>
      <c r="V583" s="4"/>
      <c r="W583" s="4"/>
      <c r="X583" s="4"/>
      <c r="Y583" s="4"/>
      <c r="Z583" s="4"/>
    </row>
    <row r="584">
      <c r="A584" s="51"/>
      <c r="B584" s="47"/>
      <c r="C584" s="47"/>
      <c r="D584" s="47"/>
      <c r="E584" s="4"/>
      <c r="F584" s="4"/>
      <c r="G584" s="4"/>
      <c r="H584" s="4"/>
      <c r="I584" s="4"/>
      <c r="J584" s="4"/>
      <c r="K584" s="4"/>
      <c r="L584" s="4"/>
      <c r="M584" s="4"/>
      <c r="N584" s="4"/>
      <c r="O584" s="4"/>
      <c r="P584" s="4"/>
      <c r="Q584" s="4"/>
      <c r="R584" s="4"/>
      <c r="S584" s="4"/>
      <c r="T584" s="4"/>
      <c r="U584" s="4"/>
      <c r="V584" s="4"/>
      <c r="W584" s="4"/>
      <c r="X584" s="4"/>
      <c r="Y584" s="4"/>
      <c r="Z584" s="4"/>
    </row>
    <row r="585">
      <c r="A585" s="51"/>
      <c r="B585" s="47"/>
      <c r="C585" s="47"/>
      <c r="D585" s="47"/>
      <c r="E585" s="4"/>
      <c r="F585" s="4"/>
      <c r="G585" s="4"/>
      <c r="H585" s="4"/>
      <c r="I585" s="4"/>
      <c r="J585" s="4"/>
      <c r="K585" s="4"/>
      <c r="L585" s="4"/>
      <c r="M585" s="4"/>
      <c r="N585" s="4"/>
      <c r="O585" s="4"/>
      <c r="P585" s="4"/>
      <c r="Q585" s="4"/>
      <c r="R585" s="4"/>
      <c r="S585" s="4"/>
      <c r="T585" s="4"/>
      <c r="U585" s="4"/>
      <c r="V585" s="4"/>
      <c r="W585" s="4"/>
      <c r="X585" s="4"/>
      <c r="Y585" s="4"/>
      <c r="Z585" s="4"/>
    </row>
    <row r="586">
      <c r="A586" s="51"/>
      <c r="B586" s="47"/>
      <c r="C586" s="47"/>
      <c r="D586" s="47"/>
      <c r="E586" s="4"/>
      <c r="F586" s="4"/>
      <c r="G586" s="4"/>
      <c r="H586" s="4"/>
      <c r="I586" s="4"/>
      <c r="J586" s="4"/>
      <c r="K586" s="4"/>
      <c r="L586" s="4"/>
      <c r="M586" s="4"/>
      <c r="N586" s="4"/>
      <c r="O586" s="4"/>
      <c r="P586" s="4"/>
      <c r="Q586" s="4"/>
      <c r="R586" s="4"/>
      <c r="S586" s="4"/>
      <c r="T586" s="4"/>
      <c r="U586" s="4"/>
      <c r="V586" s="4"/>
      <c r="W586" s="4"/>
      <c r="X586" s="4"/>
      <c r="Y586" s="4"/>
      <c r="Z586" s="4"/>
    </row>
    <row r="587">
      <c r="A587" s="51"/>
      <c r="B587" s="47"/>
      <c r="C587" s="47"/>
      <c r="D587" s="47"/>
      <c r="E587" s="4"/>
      <c r="F587" s="4"/>
      <c r="G587" s="4"/>
      <c r="H587" s="4"/>
      <c r="I587" s="4"/>
      <c r="J587" s="4"/>
      <c r="K587" s="4"/>
      <c r="L587" s="4"/>
      <c r="M587" s="4"/>
      <c r="N587" s="4"/>
      <c r="O587" s="4"/>
      <c r="P587" s="4"/>
      <c r="Q587" s="4"/>
      <c r="R587" s="4"/>
      <c r="S587" s="4"/>
      <c r="T587" s="4"/>
      <c r="U587" s="4"/>
      <c r="V587" s="4"/>
      <c r="W587" s="4"/>
      <c r="X587" s="4"/>
      <c r="Y587" s="4"/>
      <c r="Z587" s="4"/>
    </row>
    <row r="588">
      <c r="A588" s="51"/>
      <c r="B588" s="47"/>
      <c r="C588" s="47"/>
      <c r="D588" s="47"/>
      <c r="E588" s="4"/>
      <c r="F588" s="4"/>
      <c r="G588" s="4"/>
      <c r="H588" s="4"/>
      <c r="I588" s="4"/>
      <c r="J588" s="4"/>
      <c r="K588" s="4"/>
      <c r="L588" s="4"/>
      <c r="M588" s="4"/>
      <c r="N588" s="4"/>
      <c r="O588" s="4"/>
      <c r="P588" s="4"/>
      <c r="Q588" s="4"/>
      <c r="R588" s="4"/>
      <c r="S588" s="4"/>
      <c r="T588" s="4"/>
      <c r="U588" s="4"/>
      <c r="V588" s="4"/>
      <c r="W588" s="4"/>
      <c r="X588" s="4"/>
      <c r="Y588" s="4"/>
      <c r="Z588" s="4"/>
    </row>
    <row r="589">
      <c r="A589" s="51"/>
      <c r="B589" s="47"/>
      <c r="C589" s="47"/>
      <c r="D589" s="47"/>
      <c r="E589" s="4"/>
      <c r="F589" s="4"/>
      <c r="G589" s="4"/>
      <c r="H589" s="4"/>
      <c r="I589" s="4"/>
      <c r="J589" s="4"/>
      <c r="K589" s="4"/>
      <c r="L589" s="4"/>
      <c r="M589" s="4"/>
      <c r="N589" s="4"/>
      <c r="O589" s="4"/>
      <c r="P589" s="4"/>
      <c r="Q589" s="4"/>
      <c r="R589" s="4"/>
      <c r="S589" s="4"/>
      <c r="T589" s="4"/>
      <c r="U589" s="4"/>
      <c r="V589" s="4"/>
      <c r="W589" s="4"/>
      <c r="X589" s="4"/>
      <c r="Y589" s="4"/>
      <c r="Z589" s="4"/>
    </row>
    <row r="590">
      <c r="A590" s="51"/>
      <c r="B590" s="47"/>
      <c r="C590" s="47"/>
      <c r="D590" s="47"/>
      <c r="E590" s="4"/>
      <c r="F590" s="4"/>
      <c r="G590" s="4"/>
      <c r="H590" s="4"/>
      <c r="I590" s="4"/>
      <c r="J590" s="4"/>
      <c r="K590" s="4"/>
      <c r="L590" s="4"/>
      <c r="M590" s="4"/>
      <c r="N590" s="4"/>
      <c r="O590" s="4"/>
      <c r="P590" s="4"/>
      <c r="Q590" s="4"/>
      <c r="R590" s="4"/>
      <c r="S590" s="4"/>
      <c r="T590" s="4"/>
      <c r="U590" s="4"/>
      <c r="V590" s="4"/>
      <c r="W590" s="4"/>
      <c r="X590" s="4"/>
      <c r="Y590" s="4"/>
      <c r="Z590" s="4"/>
    </row>
    <row r="591">
      <c r="A591" s="51"/>
      <c r="B591" s="47"/>
      <c r="C591" s="47"/>
      <c r="D591" s="47"/>
      <c r="E591" s="4"/>
      <c r="F591" s="4"/>
      <c r="G591" s="4"/>
      <c r="H591" s="4"/>
      <c r="I591" s="4"/>
      <c r="J591" s="4"/>
      <c r="K591" s="4"/>
      <c r="L591" s="4"/>
      <c r="M591" s="4"/>
      <c r="N591" s="4"/>
      <c r="O591" s="4"/>
      <c r="P591" s="4"/>
      <c r="Q591" s="4"/>
      <c r="R591" s="4"/>
      <c r="S591" s="4"/>
      <c r="T591" s="4"/>
      <c r="U591" s="4"/>
      <c r="V591" s="4"/>
      <c r="W591" s="4"/>
      <c r="X591" s="4"/>
      <c r="Y591" s="4"/>
      <c r="Z591" s="4"/>
    </row>
    <row r="592">
      <c r="A592" s="51"/>
      <c r="B592" s="47"/>
      <c r="C592" s="47"/>
      <c r="D592" s="47"/>
      <c r="E592" s="4"/>
      <c r="F592" s="4"/>
      <c r="G592" s="4"/>
      <c r="H592" s="4"/>
      <c r="I592" s="4"/>
      <c r="J592" s="4"/>
      <c r="K592" s="4"/>
      <c r="L592" s="4"/>
      <c r="M592" s="4"/>
      <c r="N592" s="4"/>
      <c r="O592" s="4"/>
      <c r="P592" s="4"/>
      <c r="Q592" s="4"/>
      <c r="R592" s="4"/>
      <c r="S592" s="4"/>
      <c r="T592" s="4"/>
      <c r="U592" s="4"/>
      <c r="V592" s="4"/>
      <c r="W592" s="4"/>
      <c r="X592" s="4"/>
      <c r="Y592" s="4"/>
      <c r="Z592" s="4"/>
    </row>
    <row r="593">
      <c r="A593" s="51"/>
      <c r="B593" s="47"/>
      <c r="C593" s="47"/>
      <c r="D593" s="47"/>
      <c r="E593" s="4"/>
      <c r="F593" s="4"/>
      <c r="G593" s="4"/>
      <c r="H593" s="4"/>
      <c r="I593" s="4"/>
      <c r="J593" s="4"/>
      <c r="K593" s="4"/>
      <c r="L593" s="4"/>
      <c r="M593" s="4"/>
      <c r="N593" s="4"/>
      <c r="O593" s="4"/>
      <c r="P593" s="4"/>
      <c r="Q593" s="4"/>
      <c r="R593" s="4"/>
      <c r="S593" s="4"/>
      <c r="T593" s="4"/>
      <c r="U593" s="4"/>
      <c r="V593" s="4"/>
      <c r="W593" s="4"/>
      <c r="X593" s="4"/>
      <c r="Y593" s="4"/>
      <c r="Z593" s="4"/>
    </row>
    <row r="594">
      <c r="A594" s="51"/>
      <c r="B594" s="47"/>
      <c r="C594" s="47"/>
      <c r="D594" s="47"/>
      <c r="E594" s="4"/>
      <c r="F594" s="4"/>
      <c r="G594" s="4"/>
      <c r="H594" s="4"/>
      <c r="I594" s="4"/>
      <c r="J594" s="4"/>
      <c r="K594" s="4"/>
      <c r="L594" s="4"/>
      <c r="M594" s="4"/>
      <c r="N594" s="4"/>
      <c r="O594" s="4"/>
      <c r="P594" s="4"/>
      <c r="Q594" s="4"/>
      <c r="R594" s="4"/>
      <c r="S594" s="4"/>
      <c r="T594" s="4"/>
      <c r="U594" s="4"/>
      <c r="V594" s="4"/>
      <c r="W594" s="4"/>
      <c r="X594" s="4"/>
      <c r="Y594" s="4"/>
      <c r="Z594" s="4"/>
    </row>
    <row r="595">
      <c r="A595" s="51"/>
      <c r="B595" s="47"/>
      <c r="C595" s="47"/>
      <c r="D595" s="47"/>
      <c r="E595" s="4"/>
      <c r="F595" s="4"/>
      <c r="G595" s="4"/>
      <c r="H595" s="4"/>
      <c r="I595" s="4"/>
      <c r="J595" s="4"/>
      <c r="K595" s="4"/>
      <c r="L595" s="4"/>
      <c r="M595" s="4"/>
      <c r="N595" s="4"/>
      <c r="O595" s="4"/>
      <c r="P595" s="4"/>
      <c r="Q595" s="4"/>
      <c r="R595" s="4"/>
      <c r="S595" s="4"/>
      <c r="T595" s="4"/>
      <c r="U595" s="4"/>
      <c r="V595" s="4"/>
      <c r="W595" s="4"/>
      <c r="X595" s="4"/>
      <c r="Y595" s="4"/>
      <c r="Z595" s="4"/>
    </row>
    <row r="596">
      <c r="A596" s="51"/>
      <c r="B596" s="47"/>
      <c r="C596" s="47"/>
      <c r="D596" s="47"/>
      <c r="E596" s="4"/>
      <c r="F596" s="4"/>
      <c r="G596" s="4"/>
      <c r="H596" s="4"/>
      <c r="I596" s="4"/>
      <c r="J596" s="4"/>
      <c r="K596" s="4"/>
      <c r="L596" s="4"/>
      <c r="M596" s="4"/>
      <c r="N596" s="4"/>
      <c r="O596" s="4"/>
      <c r="P596" s="4"/>
      <c r="Q596" s="4"/>
      <c r="R596" s="4"/>
      <c r="S596" s="4"/>
      <c r="T596" s="4"/>
      <c r="U596" s="4"/>
      <c r="V596" s="4"/>
      <c r="W596" s="4"/>
      <c r="X596" s="4"/>
      <c r="Y596" s="4"/>
      <c r="Z596" s="4"/>
    </row>
    <row r="597">
      <c r="A597" s="51"/>
      <c r="B597" s="47"/>
      <c r="C597" s="47"/>
      <c r="D597" s="47"/>
      <c r="E597" s="4"/>
      <c r="F597" s="4"/>
      <c r="G597" s="4"/>
      <c r="H597" s="4"/>
      <c r="I597" s="4"/>
      <c r="J597" s="4"/>
      <c r="K597" s="4"/>
      <c r="L597" s="4"/>
      <c r="M597" s="4"/>
      <c r="N597" s="4"/>
      <c r="O597" s="4"/>
      <c r="P597" s="4"/>
      <c r="Q597" s="4"/>
      <c r="R597" s="4"/>
      <c r="S597" s="4"/>
      <c r="T597" s="4"/>
      <c r="U597" s="4"/>
      <c r="V597" s="4"/>
      <c r="W597" s="4"/>
      <c r="X597" s="4"/>
      <c r="Y597" s="4"/>
      <c r="Z597" s="4"/>
    </row>
    <row r="598">
      <c r="A598" s="51"/>
      <c r="B598" s="47"/>
      <c r="C598" s="47"/>
      <c r="D598" s="47"/>
      <c r="E598" s="4"/>
      <c r="F598" s="4"/>
      <c r="G598" s="4"/>
      <c r="H598" s="4"/>
      <c r="I598" s="4"/>
      <c r="J598" s="4"/>
      <c r="K598" s="4"/>
      <c r="L598" s="4"/>
      <c r="M598" s="4"/>
      <c r="N598" s="4"/>
      <c r="O598" s="4"/>
      <c r="P598" s="4"/>
      <c r="Q598" s="4"/>
      <c r="R598" s="4"/>
      <c r="S598" s="4"/>
      <c r="T598" s="4"/>
      <c r="U598" s="4"/>
      <c r="V598" s="4"/>
      <c r="W598" s="4"/>
      <c r="X598" s="4"/>
      <c r="Y598" s="4"/>
      <c r="Z598" s="4"/>
    </row>
    <row r="599">
      <c r="A599" s="51"/>
      <c r="B599" s="47"/>
      <c r="C599" s="47"/>
      <c r="D599" s="47"/>
      <c r="E599" s="4"/>
      <c r="F599" s="4"/>
      <c r="G599" s="4"/>
      <c r="H599" s="4"/>
      <c r="I599" s="4"/>
      <c r="J599" s="4"/>
      <c r="K599" s="4"/>
      <c r="L599" s="4"/>
      <c r="M599" s="4"/>
      <c r="N599" s="4"/>
      <c r="O599" s="4"/>
      <c r="P599" s="4"/>
      <c r="Q599" s="4"/>
      <c r="R599" s="4"/>
      <c r="S599" s="4"/>
      <c r="T599" s="4"/>
      <c r="U599" s="4"/>
      <c r="V599" s="4"/>
      <c r="W599" s="4"/>
      <c r="X599" s="4"/>
      <c r="Y599" s="4"/>
      <c r="Z599" s="4"/>
    </row>
    <row r="600">
      <c r="A600" s="51"/>
      <c r="B600" s="47"/>
      <c r="C600" s="47"/>
      <c r="D600" s="47"/>
      <c r="E600" s="4"/>
      <c r="F600" s="4"/>
      <c r="G600" s="4"/>
      <c r="H600" s="4"/>
      <c r="I600" s="4"/>
      <c r="J600" s="4"/>
      <c r="K600" s="4"/>
      <c r="L600" s="4"/>
      <c r="M600" s="4"/>
      <c r="N600" s="4"/>
      <c r="O600" s="4"/>
      <c r="P600" s="4"/>
      <c r="Q600" s="4"/>
      <c r="R600" s="4"/>
      <c r="S600" s="4"/>
      <c r="T600" s="4"/>
      <c r="U600" s="4"/>
      <c r="V600" s="4"/>
      <c r="W600" s="4"/>
      <c r="X600" s="4"/>
      <c r="Y600" s="4"/>
      <c r="Z600" s="4"/>
    </row>
    <row r="601">
      <c r="A601" s="51"/>
      <c r="B601" s="47"/>
      <c r="C601" s="47"/>
      <c r="D601" s="47"/>
      <c r="E601" s="4"/>
      <c r="F601" s="4"/>
      <c r="G601" s="4"/>
      <c r="H601" s="4"/>
      <c r="I601" s="4"/>
      <c r="J601" s="4"/>
      <c r="K601" s="4"/>
      <c r="L601" s="4"/>
      <c r="M601" s="4"/>
      <c r="N601" s="4"/>
      <c r="O601" s="4"/>
      <c r="P601" s="4"/>
      <c r="Q601" s="4"/>
      <c r="R601" s="4"/>
      <c r="S601" s="4"/>
      <c r="T601" s="4"/>
      <c r="U601" s="4"/>
      <c r="V601" s="4"/>
      <c r="W601" s="4"/>
      <c r="X601" s="4"/>
      <c r="Y601" s="4"/>
      <c r="Z601" s="4"/>
    </row>
    <row r="602">
      <c r="A602" s="51"/>
      <c r="B602" s="47"/>
      <c r="C602" s="47"/>
      <c r="D602" s="47"/>
      <c r="E602" s="4"/>
      <c r="F602" s="4"/>
      <c r="G602" s="4"/>
      <c r="H602" s="4"/>
      <c r="I602" s="4"/>
      <c r="J602" s="4"/>
      <c r="K602" s="4"/>
      <c r="L602" s="4"/>
      <c r="M602" s="4"/>
      <c r="N602" s="4"/>
      <c r="O602" s="4"/>
      <c r="P602" s="4"/>
      <c r="Q602" s="4"/>
      <c r="R602" s="4"/>
      <c r="S602" s="4"/>
      <c r="T602" s="4"/>
      <c r="U602" s="4"/>
      <c r="V602" s="4"/>
      <c r="W602" s="4"/>
      <c r="X602" s="4"/>
      <c r="Y602" s="4"/>
      <c r="Z602" s="4"/>
    </row>
    <row r="603">
      <c r="A603" s="51"/>
      <c r="B603" s="47"/>
      <c r="C603" s="47"/>
      <c r="D603" s="47"/>
      <c r="E603" s="4"/>
      <c r="F603" s="4"/>
      <c r="G603" s="4"/>
      <c r="H603" s="4"/>
      <c r="I603" s="4"/>
      <c r="J603" s="4"/>
      <c r="K603" s="4"/>
      <c r="L603" s="4"/>
      <c r="M603" s="4"/>
      <c r="N603" s="4"/>
      <c r="O603" s="4"/>
      <c r="P603" s="4"/>
      <c r="Q603" s="4"/>
      <c r="R603" s="4"/>
      <c r="S603" s="4"/>
      <c r="T603" s="4"/>
      <c r="U603" s="4"/>
      <c r="V603" s="4"/>
      <c r="W603" s="4"/>
      <c r="X603" s="4"/>
      <c r="Y603" s="4"/>
      <c r="Z603" s="4"/>
    </row>
    <row r="604">
      <c r="A604" s="51"/>
      <c r="B604" s="47"/>
      <c r="C604" s="47"/>
      <c r="D604" s="47"/>
      <c r="E604" s="4"/>
      <c r="F604" s="4"/>
      <c r="G604" s="4"/>
      <c r="H604" s="4"/>
      <c r="I604" s="4"/>
      <c r="J604" s="4"/>
      <c r="K604" s="4"/>
      <c r="L604" s="4"/>
      <c r="M604" s="4"/>
      <c r="N604" s="4"/>
      <c r="O604" s="4"/>
      <c r="P604" s="4"/>
      <c r="Q604" s="4"/>
      <c r="R604" s="4"/>
      <c r="S604" s="4"/>
      <c r="T604" s="4"/>
      <c r="U604" s="4"/>
      <c r="V604" s="4"/>
      <c r="W604" s="4"/>
      <c r="X604" s="4"/>
      <c r="Y604" s="4"/>
      <c r="Z604" s="4"/>
    </row>
    <row r="605">
      <c r="A605" s="51"/>
      <c r="B605" s="47"/>
      <c r="C605" s="47"/>
      <c r="D605" s="47"/>
      <c r="E605" s="4"/>
      <c r="F605" s="4"/>
      <c r="G605" s="4"/>
      <c r="H605" s="4"/>
      <c r="I605" s="4"/>
      <c r="J605" s="4"/>
      <c r="K605" s="4"/>
      <c r="L605" s="4"/>
      <c r="M605" s="4"/>
      <c r="N605" s="4"/>
      <c r="O605" s="4"/>
      <c r="P605" s="4"/>
      <c r="Q605" s="4"/>
      <c r="R605" s="4"/>
      <c r="S605" s="4"/>
      <c r="T605" s="4"/>
      <c r="U605" s="4"/>
      <c r="V605" s="4"/>
      <c r="W605" s="4"/>
      <c r="X605" s="4"/>
      <c r="Y605" s="4"/>
      <c r="Z605" s="4"/>
    </row>
    <row r="606">
      <c r="A606" s="51"/>
      <c r="B606" s="47"/>
      <c r="C606" s="47"/>
      <c r="D606" s="47"/>
      <c r="E606" s="4"/>
      <c r="F606" s="4"/>
      <c r="G606" s="4"/>
      <c r="H606" s="4"/>
      <c r="I606" s="4"/>
      <c r="J606" s="4"/>
      <c r="K606" s="4"/>
      <c r="L606" s="4"/>
      <c r="M606" s="4"/>
      <c r="N606" s="4"/>
      <c r="O606" s="4"/>
      <c r="P606" s="4"/>
      <c r="Q606" s="4"/>
      <c r="R606" s="4"/>
      <c r="S606" s="4"/>
      <c r="T606" s="4"/>
      <c r="U606" s="4"/>
      <c r="V606" s="4"/>
      <c r="W606" s="4"/>
      <c r="X606" s="4"/>
      <c r="Y606" s="4"/>
      <c r="Z606" s="4"/>
    </row>
    <row r="607">
      <c r="A607" s="51"/>
      <c r="B607" s="47"/>
      <c r="C607" s="47"/>
      <c r="D607" s="47"/>
      <c r="E607" s="4"/>
      <c r="F607" s="4"/>
      <c r="G607" s="4"/>
      <c r="H607" s="4"/>
      <c r="I607" s="4"/>
      <c r="J607" s="4"/>
      <c r="K607" s="4"/>
      <c r="L607" s="4"/>
      <c r="M607" s="4"/>
      <c r="N607" s="4"/>
      <c r="O607" s="4"/>
      <c r="P607" s="4"/>
      <c r="Q607" s="4"/>
      <c r="R607" s="4"/>
      <c r="S607" s="4"/>
      <c r="T607" s="4"/>
      <c r="U607" s="4"/>
      <c r="V607" s="4"/>
      <c r="W607" s="4"/>
      <c r="X607" s="4"/>
      <c r="Y607" s="4"/>
      <c r="Z607" s="4"/>
    </row>
    <row r="608">
      <c r="A608" s="51"/>
      <c r="B608" s="47"/>
      <c r="C608" s="47"/>
      <c r="D608" s="47"/>
      <c r="E608" s="4"/>
      <c r="F608" s="4"/>
      <c r="G608" s="4"/>
      <c r="H608" s="4"/>
      <c r="I608" s="4"/>
      <c r="J608" s="4"/>
      <c r="K608" s="4"/>
      <c r="L608" s="4"/>
      <c r="M608" s="4"/>
      <c r="N608" s="4"/>
      <c r="O608" s="4"/>
      <c r="P608" s="4"/>
      <c r="Q608" s="4"/>
      <c r="R608" s="4"/>
      <c r="S608" s="4"/>
      <c r="T608" s="4"/>
      <c r="U608" s="4"/>
      <c r="V608" s="4"/>
      <c r="W608" s="4"/>
      <c r="X608" s="4"/>
      <c r="Y608" s="4"/>
      <c r="Z608" s="4"/>
    </row>
    <row r="609">
      <c r="A609" s="51"/>
      <c r="B609" s="47"/>
      <c r="C609" s="47"/>
      <c r="D609" s="47"/>
      <c r="E609" s="4"/>
      <c r="F609" s="4"/>
      <c r="G609" s="4"/>
      <c r="H609" s="4"/>
      <c r="I609" s="4"/>
      <c r="J609" s="4"/>
      <c r="K609" s="4"/>
      <c r="L609" s="4"/>
      <c r="M609" s="4"/>
      <c r="N609" s="4"/>
      <c r="O609" s="4"/>
      <c r="P609" s="4"/>
      <c r="Q609" s="4"/>
      <c r="R609" s="4"/>
      <c r="S609" s="4"/>
      <c r="T609" s="4"/>
      <c r="U609" s="4"/>
      <c r="V609" s="4"/>
      <c r="W609" s="4"/>
      <c r="X609" s="4"/>
      <c r="Y609" s="4"/>
      <c r="Z609" s="4"/>
    </row>
    <row r="610">
      <c r="A610" s="51"/>
      <c r="B610" s="47"/>
      <c r="C610" s="47"/>
      <c r="D610" s="47"/>
      <c r="E610" s="4"/>
      <c r="F610" s="4"/>
      <c r="G610" s="4"/>
      <c r="H610" s="4"/>
      <c r="I610" s="4"/>
      <c r="J610" s="4"/>
      <c r="K610" s="4"/>
      <c r="L610" s="4"/>
      <c r="M610" s="4"/>
      <c r="N610" s="4"/>
      <c r="O610" s="4"/>
      <c r="P610" s="4"/>
      <c r="Q610" s="4"/>
      <c r="R610" s="4"/>
      <c r="S610" s="4"/>
      <c r="T610" s="4"/>
      <c r="U610" s="4"/>
      <c r="V610" s="4"/>
      <c r="W610" s="4"/>
      <c r="X610" s="4"/>
      <c r="Y610" s="4"/>
      <c r="Z610" s="4"/>
    </row>
    <row r="611">
      <c r="A611" s="51"/>
      <c r="B611" s="47"/>
      <c r="C611" s="47"/>
      <c r="D611" s="47"/>
      <c r="E611" s="4"/>
      <c r="F611" s="4"/>
      <c r="G611" s="4"/>
      <c r="H611" s="4"/>
      <c r="I611" s="4"/>
      <c r="J611" s="4"/>
      <c r="K611" s="4"/>
      <c r="L611" s="4"/>
      <c r="M611" s="4"/>
      <c r="N611" s="4"/>
      <c r="O611" s="4"/>
      <c r="P611" s="4"/>
      <c r="Q611" s="4"/>
      <c r="R611" s="4"/>
      <c r="S611" s="4"/>
      <c r="T611" s="4"/>
      <c r="U611" s="4"/>
      <c r="V611" s="4"/>
      <c r="W611" s="4"/>
      <c r="X611" s="4"/>
      <c r="Y611" s="4"/>
      <c r="Z611" s="4"/>
    </row>
    <row r="612">
      <c r="A612" s="51"/>
      <c r="B612" s="47"/>
      <c r="C612" s="47"/>
      <c r="D612" s="47"/>
      <c r="E612" s="4"/>
      <c r="F612" s="4"/>
      <c r="G612" s="4"/>
      <c r="H612" s="4"/>
      <c r="I612" s="4"/>
      <c r="J612" s="4"/>
      <c r="K612" s="4"/>
      <c r="L612" s="4"/>
      <c r="M612" s="4"/>
      <c r="N612" s="4"/>
      <c r="O612" s="4"/>
      <c r="P612" s="4"/>
      <c r="Q612" s="4"/>
      <c r="R612" s="4"/>
      <c r="S612" s="4"/>
      <c r="T612" s="4"/>
      <c r="U612" s="4"/>
      <c r="V612" s="4"/>
      <c r="W612" s="4"/>
      <c r="X612" s="4"/>
      <c r="Y612" s="4"/>
      <c r="Z612" s="4"/>
    </row>
    <row r="613">
      <c r="A613" s="51"/>
      <c r="B613" s="47"/>
      <c r="C613" s="47"/>
      <c r="D613" s="47"/>
      <c r="E613" s="4"/>
      <c r="F613" s="4"/>
      <c r="G613" s="4"/>
      <c r="H613" s="4"/>
      <c r="I613" s="4"/>
      <c r="J613" s="4"/>
      <c r="K613" s="4"/>
      <c r="L613" s="4"/>
      <c r="M613" s="4"/>
      <c r="N613" s="4"/>
      <c r="O613" s="4"/>
      <c r="P613" s="4"/>
      <c r="Q613" s="4"/>
      <c r="R613" s="4"/>
      <c r="S613" s="4"/>
      <c r="T613" s="4"/>
      <c r="U613" s="4"/>
      <c r="V613" s="4"/>
      <c r="W613" s="4"/>
      <c r="X613" s="4"/>
      <c r="Y613" s="4"/>
      <c r="Z613" s="4"/>
    </row>
    <row r="614">
      <c r="A614" s="51"/>
      <c r="B614" s="47"/>
      <c r="C614" s="47"/>
      <c r="D614" s="47"/>
      <c r="E614" s="4"/>
      <c r="F614" s="4"/>
      <c r="G614" s="4"/>
      <c r="H614" s="4"/>
      <c r="I614" s="4"/>
      <c r="J614" s="4"/>
      <c r="K614" s="4"/>
      <c r="L614" s="4"/>
      <c r="M614" s="4"/>
      <c r="N614" s="4"/>
      <c r="O614" s="4"/>
      <c r="P614" s="4"/>
      <c r="Q614" s="4"/>
      <c r="R614" s="4"/>
      <c r="S614" s="4"/>
      <c r="T614" s="4"/>
      <c r="U614" s="4"/>
      <c r="V614" s="4"/>
      <c r="W614" s="4"/>
      <c r="X614" s="4"/>
      <c r="Y614" s="4"/>
      <c r="Z614" s="4"/>
    </row>
    <row r="615">
      <c r="A615" s="51"/>
      <c r="B615" s="47"/>
      <c r="C615" s="47"/>
      <c r="D615" s="47"/>
      <c r="E615" s="4"/>
      <c r="F615" s="4"/>
      <c r="G615" s="4"/>
      <c r="H615" s="4"/>
      <c r="I615" s="4"/>
      <c r="J615" s="4"/>
      <c r="K615" s="4"/>
      <c r="L615" s="4"/>
      <c r="M615" s="4"/>
      <c r="N615" s="4"/>
      <c r="O615" s="4"/>
      <c r="P615" s="4"/>
      <c r="Q615" s="4"/>
      <c r="R615" s="4"/>
      <c r="S615" s="4"/>
      <c r="T615" s="4"/>
      <c r="U615" s="4"/>
      <c r="V615" s="4"/>
      <c r="W615" s="4"/>
      <c r="X615" s="4"/>
      <c r="Y615" s="4"/>
      <c r="Z615" s="4"/>
    </row>
    <row r="616">
      <c r="A616" s="51"/>
      <c r="B616" s="47"/>
      <c r="C616" s="47"/>
      <c r="D616" s="47"/>
      <c r="E616" s="4"/>
      <c r="F616" s="4"/>
      <c r="G616" s="4"/>
      <c r="H616" s="4"/>
      <c r="I616" s="4"/>
      <c r="J616" s="4"/>
      <c r="K616" s="4"/>
      <c r="L616" s="4"/>
      <c r="M616" s="4"/>
      <c r="N616" s="4"/>
      <c r="O616" s="4"/>
      <c r="P616" s="4"/>
      <c r="Q616" s="4"/>
      <c r="R616" s="4"/>
      <c r="S616" s="4"/>
      <c r="T616" s="4"/>
      <c r="U616" s="4"/>
      <c r="V616" s="4"/>
      <c r="W616" s="4"/>
      <c r="X616" s="4"/>
      <c r="Y616" s="4"/>
      <c r="Z616" s="4"/>
    </row>
    <row r="617">
      <c r="A617" s="51"/>
      <c r="B617" s="47"/>
      <c r="C617" s="47"/>
      <c r="D617" s="47"/>
      <c r="E617" s="4"/>
      <c r="F617" s="4"/>
      <c r="G617" s="4"/>
      <c r="H617" s="4"/>
      <c r="I617" s="4"/>
      <c r="J617" s="4"/>
      <c r="K617" s="4"/>
      <c r="L617" s="4"/>
      <c r="M617" s="4"/>
      <c r="N617" s="4"/>
      <c r="O617" s="4"/>
      <c r="P617" s="4"/>
      <c r="Q617" s="4"/>
      <c r="R617" s="4"/>
      <c r="S617" s="4"/>
      <c r="T617" s="4"/>
      <c r="U617" s="4"/>
      <c r="V617" s="4"/>
      <c r="W617" s="4"/>
      <c r="X617" s="4"/>
      <c r="Y617" s="4"/>
      <c r="Z617" s="4"/>
    </row>
    <row r="618">
      <c r="A618" s="51"/>
      <c r="B618" s="47"/>
      <c r="C618" s="47"/>
      <c r="D618" s="47"/>
      <c r="E618" s="4"/>
      <c r="F618" s="4"/>
      <c r="G618" s="4"/>
      <c r="H618" s="4"/>
      <c r="I618" s="4"/>
      <c r="J618" s="4"/>
      <c r="K618" s="4"/>
      <c r="L618" s="4"/>
      <c r="M618" s="4"/>
      <c r="N618" s="4"/>
      <c r="O618" s="4"/>
      <c r="P618" s="4"/>
      <c r="Q618" s="4"/>
      <c r="R618" s="4"/>
      <c r="S618" s="4"/>
      <c r="T618" s="4"/>
      <c r="U618" s="4"/>
      <c r="V618" s="4"/>
      <c r="W618" s="4"/>
      <c r="X618" s="4"/>
      <c r="Y618" s="4"/>
      <c r="Z618" s="4"/>
    </row>
    <row r="619">
      <c r="A619" s="51"/>
      <c r="B619" s="47"/>
      <c r="C619" s="47"/>
      <c r="D619" s="47"/>
      <c r="E619" s="4"/>
      <c r="F619" s="4"/>
      <c r="G619" s="4"/>
      <c r="H619" s="4"/>
      <c r="I619" s="4"/>
      <c r="J619" s="4"/>
      <c r="K619" s="4"/>
      <c r="L619" s="4"/>
      <c r="M619" s="4"/>
      <c r="N619" s="4"/>
      <c r="O619" s="4"/>
      <c r="P619" s="4"/>
      <c r="Q619" s="4"/>
      <c r="R619" s="4"/>
      <c r="S619" s="4"/>
      <c r="T619" s="4"/>
      <c r="U619" s="4"/>
      <c r="V619" s="4"/>
      <c r="W619" s="4"/>
      <c r="X619" s="4"/>
      <c r="Y619" s="4"/>
      <c r="Z619" s="4"/>
    </row>
    <row r="620">
      <c r="A620" s="51"/>
      <c r="B620" s="47"/>
      <c r="C620" s="47"/>
      <c r="D620" s="47"/>
      <c r="E620" s="4"/>
      <c r="F620" s="4"/>
      <c r="G620" s="4"/>
      <c r="H620" s="4"/>
      <c r="I620" s="4"/>
      <c r="J620" s="4"/>
      <c r="K620" s="4"/>
      <c r="L620" s="4"/>
      <c r="M620" s="4"/>
      <c r="N620" s="4"/>
      <c r="O620" s="4"/>
      <c r="P620" s="4"/>
      <c r="Q620" s="4"/>
      <c r="R620" s="4"/>
      <c r="S620" s="4"/>
      <c r="T620" s="4"/>
      <c r="U620" s="4"/>
      <c r="V620" s="4"/>
      <c r="W620" s="4"/>
      <c r="X620" s="4"/>
      <c r="Y620" s="4"/>
      <c r="Z620" s="4"/>
    </row>
    <row r="621">
      <c r="A621" s="51"/>
      <c r="B621" s="47"/>
      <c r="C621" s="47"/>
      <c r="D621" s="47"/>
      <c r="E621" s="4"/>
      <c r="F621" s="4"/>
      <c r="G621" s="4"/>
      <c r="H621" s="4"/>
      <c r="I621" s="4"/>
      <c r="J621" s="4"/>
      <c r="K621" s="4"/>
      <c r="L621" s="4"/>
      <c r="M621" s="4"/>
      <c r="N621" s="4"/>
      <c r="O621" s="4"/>
      <c r="P621" s="4"/>
      <c r="Q621" s="4"/>
      <c r="R621" s="4"/>
      <c r="S621" s="4"/>
      <c r="T621" s="4"/>
      <c r="U621" s="4"/>
      <c r="V621" s="4"/>
      <c r="W621" s="4"/>
      <c r="X621" s="4"/>
      <c r="Y621" s="4"/>
      <c r="Z621" s="4"/>
    </row>
    <row r="622">
      <c r="A622" s="51"/>
      <c r="B622" s="47"/>
      <c r="C622" s="47"/>
      <c r="D622" s="47"/>
      <c r="E622" s="4"/>
      <c r="F622" s="4"/>
      <c r="G622" s="4"/>
      <c r="H622" s="4"/>
      <c r="I622" s="4"/>
      <c r="J622" s="4"/>
      <c r="K622" s="4"/>
      <c r="L622" s="4"/>
      <c r="M622" s="4"/>
      <c r="N622" s="4"/>
      <c r="O622" s="4"/>
      <c r="P622" s="4"/>
      <c r="Q622" s="4"/>
      <c r="R622" s="4"/>
      <c r="S622" s="4"/>
      <c r="T622" s="4"/>
      <c r="U622" s="4"/>
      <c r="V622" s="4"/>
      <c r="W622" s="4"/>
      <c r="X622" s="4"/>
      <c r="Y622" s="4"/>
      <c r="Z622" s="4"/>
    </row>
    <row r="623">
      <c r="A623" s="51"/>
      <c r="B623" s="47"/>
      <c r="C623" s="47"/>
      <c r="D623" s="47"/>
      <c r="E623" s="4"/>
      <c r="F623" s="4"/>
      <c r="G623" s="4"/>
      <c r="H623" s="4"/>
      <c r="I623" s="4"/>
      <c r="J623" s="4"/>
      <c r="K623" s="4"/>
      <c r="L623" s="4"/>
      <c r="M623" s="4"/>
      <c r="N623" s="4"/>
      <c r="O623" s="4"/>
      <c r="P623" s="4"/>
      <c r="Q623" s="4"/>
      <c r="R623" s="4"/>
      <c r="S623" s="4"/>
      <c r="T623" s="4"/>
      <c r="U623" s="4"/>
      <c r="V623" s="4"/>
      <c r="W623" s="4"/>
      <c r="X623" s="4"/>
      <c r="Y623" s="4"/>
      <c r="Z623" s="4"/>
    </row>
    <row r="624">
      <c r="A624" s="51"/>
      <c r="B624" s="47"/>
      <c r="C624" s="47"/>
      <c r="D624" s="47"/>
      <c r="E624" s="4"/>
      <c r="F624" s="4"/>
      <c r="G624" s="4"/>
      <c r="H624" s="4"/>
      <c r="I624" s="4"/>
      <c r="J624" s="4"/>
      <c r="K624" s="4"/>
      <c r="L624" s="4"/>
      <c r="M624" s="4"/>
      <c r="N624" s="4"/>
      <c r="O624" s="4"/>
      <c r="P624" s="4"/>
      <c r="Q624" s="4"/>
      <c r="R624" s="4"/>
      <c r="S624" s="4"/>
      <c r="T624" s="4"/>
      <c r="U624" s="4"/>
      <c r="V624" s="4"/>
      <c r="W624" s="4"/>
      <c r="X624" s="4"/>
      <c r="Y624" s="4"/>
      <c r="Z624" s="4"/>
    </row>
    <row r="625">
      <c r="A625" s="51"/>
      <c r="B625" s="47"/>
      <c r="C625" s="47"/>
      <c r="D625" s="47"/>
      <c r="E625" s="4"/>
      <c r="F625" s="4"/>
      <c r="G625" s="4"/>
      <c r="H625" s="4"/>
      <c r="I625" s="4"/>
      <c r="J625" s="4"/>
      <c r="K625" s="4"/>
      <c r="L625" s="4"/>
      <c r="M625" s="4"/>
      <c r="N625" s="4"/>
      <c r="O625" s="4"/>
      <c r="P625" s="4"/>
      <c r="Q625" s="4"/>
      <c r="R625" s="4"/>
      <c r="S625" s="4"/>
      <c r="T625" s="4"/>
      <c r="U625" s="4"/>
      <c r="V625" s="4"/>
      <c r="W625" s="4"/>
      <c r="X625" s="4"/>
      <c r="Y625" s="4"/>
      <c r="Z625" s="4"/>
    </row>
    <row r="626">
      <c r="A626" s="51"/>
      <c r="B626" s="47"/>
      <c r="C626" s="47"/>
      <c r="D626" s="47"/>
      <c r="E626" s="4"/>
      <c r="F626" s="4"/>
      <c r="G626" s="4"/>
      <c r="H626" s="4"/>
      <c r="I626" s="4"/>
      <c r="J626" s="4"/>
      <c r="K626" s="4"/>
      <c r="L626" s="4"/>
      <c r="M626" s="4"/>
      <c r="N626" s="4"/>
      <c r="O626" s="4"/>
      <c r="P626" s="4"/>
      <c r="Q626" s="4"/>
      <c r="R626" s="4"/>
      <c r="S626" s="4"/>
      <c r="T626" s="4"/>
      <c r="U626" s="4"/>
      <c r="V626" s="4"/>
      <c r="W626" s="4"/>
      <c r="X626" s="4"/>
      <c r="Y626" s="4"/>
      <c r="Z626" s="4"/>
    </row>
    <row r="627">
      <c r="A627" s="51"/>
      <c r="B627" s="47"/>
      <c r="C627" s="47"/>
      <c r="D627" s="47"/>
      <c r="E627" s="4"/>
      <c r="F627" s="4"/>
      <c r="G627" s="4"/>
      <c r="H627" s="4"/>
      <c r="I627" s="4"/>
      <c r="J627" s="4"/>
      <c r="K627" s="4"/>
      <c r="L627" s="4"/>
      <c r="M627" s="4"/>
      <c r="N627" s="4"/>
      <c r="O627" s="4"/>
      <c r="P627" s="4"/>
      <c r="Q627" s="4"/>
      <c r="R627" s="4"/>
      <c r="S627" s="4"/>
      <c r="T627" s="4"/>
      <c r="U627" s="4"/>
      <c r="V627" s="4"/>
      <c r="W627" s="4"/>
      <c r="X627" s="4"/>
      <c r="Y627" s="4"/>
      <c r="Z627" s="4"/>
    </row>
    <row r="628">
      <c r="A628" s="51"/>
      <c r="B628" s="47"/>
      <c r="C628" s="47"/>
      <c r="D628" s="47"/>
      <c r="E628" s="4"/>
      <c r="F628" s="4"/>
      <c r="G628" s="4"/>
      <c r="H628" s="4"/>
      <c r="I628" s="4"/>
      <c r="J628" s="4"/>
      <c r="K628" s="4"/>
      <c r="L628" s="4"/>
      <c r="M628" s="4"/>
      <c r="N628" s="4"/>
      <c r="O628" s="4"/>
      <c r="P628" s="4"/>
      <c r="Q628" s="4"/>
      <c r="R628" s="4"/>
      <c r="S628" s="4"/>
      <c r="T628" s="4"/>
      <c r="U628" s="4"/>
      <c r="V628" s="4"/>
      <c r="W628" s="4"/>
      <c r="X628" s="4"/>
      <c r="Y628" s="4"/>
      <c r="Z628" s="4"/>
    </row>
    <row r="629">
      <c r="A629" s="51"/>
      <c r="B629" s="47"/>
      <c r="C629" s="47"/>
      <c r="D629" s="47"/>
      <c r="E629" s="4"/>
      <c r="F629" s="4"/>
      <c r="G629" s="4"/>
      <c r="H629" s="4"/>
      <c r="I629" s="4"/>
      <c r="J629" s="4"/>
      <c r="K629" s="4"/>
      <c r="L629" s="4"/>
      <c r="M629" s="4"/>
      <c r="N629" s="4"/>
      <c r="O629" s="4"/>
      <c r="P629" s="4"/>
      <c r="Q629" s="4"/>
      <c r="R629" s="4"/>
      <c r="S629" s="4"/>
      <c r="T629" s="4"/>
      <c r="U629" s="4"/>
      <c r="V629" s="4"/>
      <c r="W629" s="4"/>
      <c r="X629" s="4"/>
      <c r="Y629" s="4"/>
      <c r="Z629" s="4"/>
    </row>
    <row r="630">
      <c r="A630" s="51"/>
      <c r="B630" s="47"/>
      <c r="C630" s="47"/>
      <c r="D630" s="47"/>
      <c r="E630" s="4"/>
      <c r="F630" s="4"/>
      <c r="G630" s="4"/>
      <c r="H630" s="4"/>
      <c r="I630" s="4"/>
      <c r="J630" s="4"/>
      <c r="K630" s="4"/>
      <c r="L630" s="4"/>
      <c r="M630" s="4"/>
      <c r="N630" s="4"/>
      <c r="O630" s="4"/>
      <c r="P630" s="4"/>
      <c r="Q630" s="4"/>
      <c r="R630" s="4"/>
      <c r="S630" s="4"/>
      <c r="T630" s="4"/>
      <c r="U630" s="4"/>
      <c r="V630" s="4"/>
      <c r="W630" s="4"/>
      <c r="X630" s="4"/>
      <c r="Y630" s="4"/>
      <c r="Z630" s="4"/>
    </row>
    <row r="631">
      <c r="A631" s="51"/>
      <c r="B631" s="47"/>
      <c r="C631" s="47"/>
      <c r="D631" s="47"/>
      <c r="E631" s="4"/>
      <c r="F631" s="4"/>
      <c r="G631" s="4"/>
      <c r="H631" s="4"/>
      <c r="I631" s="4"/>
      <c r="J631" s="4"/>
      <c r="K631" s="4"/>
      <c r="L631" s="4"/>
      <c r="M631" s="4"/>
      <c r="N631" s="4"/>
      <c r="O631" s="4"/>
      <c r="P631" s="4"/>
      <c r="Q631" s="4"/>
      <c r="R631" s="4"/>
      <c r="S631" s="4"/>
      <c r="T631" s="4"/>
      <c r="U631" s="4"/>
      <c r="V631" s="4"/>
      <c r="W631" s="4"/>
      <c r="X631" s="4"/>
      <c r="Y631" s="4"/>
      <c r="Z631" s="4"/>
    </row>
    <row r="632">
      <c r="A632" s="51"/>
      <c r="B632" s="47"/>
      <c r="C632" s="47"/>
      <c r="D632" s="47"/>
      <c r="E632" s="4"/>
      <c r="F632" s="4"/>
      <c r="G632" s="4"/>
      <c r="H632" s="4"/>
      <c r="I632" s="4"/>
      <c r="J632" s="4"/>
      <c r="K632" s="4"/>
      <c r="L632" s="4"/>
      <c r="M632" s="4"/>
      <c r="N632" s="4"/>
      <c r="O632" s="4"/>
      <c r="P632" s="4"/>
      <c r="Q632" s="4"/>
      <c r="R632" s="4"/>
      <c r="S632" s="4"/>
      <c r="T632" s="4"/>
      <c r="U632" s="4"/>
      <c r="V632" s="4"/>
      <c r="W632" s="4"/>
      <c r="X632" s="4"/>
      <c r="Y632" s="4"/>
      <c r="Z632" s="4"/>
    </row>
    <row r="633">
      <c r="A633" s="51"/>
      <c r="B633" s="47"/>
      <c r="C633" s="47"/>
      <c r="D633" s="47"/>
      <c r="E633" s="4"/>
      <c r="F633" s="4"/>
      <c r="G633" s="4"/>
      <c r="H633" s="4"/>
      <c r="I633" s="4"/>
      <c r="J633" s="4"/>
      <c r="K633" s="4"/>
      <c r="L633" s="4"/>
      <c r="M633" s="4"/>
      <c r="N633" s="4"/>
      <c r="O633" s="4"/>
      <c r="P633" s="4"/>
      <c r="Q633" s="4"/>
      <c r="R633" s="4"/>
      <c r="S633" s="4"/>
      <c r="T633" s="4"/>
      <c r="U633" s="4"/>
      <c r="V633" s="4"/>
      <c r="W633" s="4"/>
      <c r="X633" s="4"/>
      <c r="Y633" s="4"/>
      <c r="Z633" s="4"/>
    </row>
    <row r="634">
      <c r="A634" s="51"/>
      <c r="B634" s="47"/>
      <c r="C634" s="47"/>
      <c r="D634" s="47"/>
      <c r="E634" s="4"/>
      <c r="F634" s="4"/>
      <c r="G634" s="4"/>
      <c r="H634" s="4"/>
      <c r="I634" s="4"/>
      <c r="J634" s="4"/>
      <c r="K634" s="4"/>
      <c r="L634" s="4"/>
      <c r="M634" s="4"/>
      <c r="N634" s="4"/>
      <c r="O634" s="4"/>
      <c r="P634" s="4"/>
      <c r="Q634" s="4"/>
      <c r="R634" s="4"/>
      <c r="S634" s="4"/>
      <c r="T634" s="4"/>
      <c r="U634" s="4"/>
      <c r="V634" s="4"/>
      <c r="W634" s="4"/>
      <c r="X634" s="4"/>
      <c r="Y634" s="4"/>
      <c r="Z634" s="4"/>
    </row>
    <row r="635">
      <c r="A635" s="51"/>
      <c r="B635" s="47"/>
      <c r="C635" s="47"/>
      <c r="D635" s="47"/>
      <c r="E635" s="4"/>
      <c r="F635" s="4"/>
      <c r="G635" s="4"/>
      <c r="H635" s="4"/>
      <c r="I635" s="4"/>
      <c r="J635" s="4"/>
      <c r="K635" s="4"/>
      <c r="L635" s="4"/>
      <c r="M635" s="4"/>
      <c r="N635" s="4"/>
      <c r="O635" s="4"/>
      <c r="P635" s="4"/>
      <c r="Q635" s="4"/>
      <c r="R635" s="4"/>
      <c r="S635" s="4"/>
      <c r="T635" s="4"/>
      <c r="U635" s="4"/>
      <c r="V635" s="4"/>
      <c r="W635" s="4"/>
      <c r="X635" s="4"/>
      <c r="Y635" s="4"/>
      <c r="Z635" s="4"/>
    </row>
    <row r="636">
      <c r="A636" s="51"/>
      <c r="B636" s="47"/>
      <c r="C636" s="47"/>
      <c r="D636" s="47"/>
      <c r="E636" s="4"/>
      <c r="F636" s="4"/>
      <c r="G636" s="4"/>
      <c r="H636" s="4"/>
      <c r="I636" s="4"/>
      <c r="J636" s="4"/>
      <c r="K636" s="4"/>
      <c r="L636" s="4"/>
      <c r="M636" s="4"/>
      <c r="N636" s="4"/>
      <c r="O636" s="4"/>
      <c r="P636" s="4"/>
      <c r="Q636" s="4"/>
      <c r="R636" s="4"/>
      <c r="S636" s="4"/>
      <c r="T636" s="4"/>
      <c r="U636" s="4"/>
      <c r="V636" s="4"/>
      <c r="W636" s="4"/>
      <c r="X636" s="4"/>
      <c r="Y636" s="4"/>
      <c r="Z636" s="4"/>
    </row>
    <row r="637">
      <c r="A637" s="51"/>
      <c r="B637" s="47"/>
      <c r="C637" s="47"/>
      <c r="D637" s="47"/>
      <c r="E637" s="4"/>
      <c r="F637" s="4"/>
      <c r="G637" s="4"/>
      <c r="H637" s="4"/>
      <c r="I637" s="4"/>
      <c r="J637" s="4"/>
      <c r="K637" s="4"/>
      <c r="L637" s="4"/>
      <c r="M637" s="4"/>
      <c r="N637" s="4"/>
      <c r="O637" s="4"/>
      <c r="P637" s="4"/>
      <c r="Q637" s="4"/>
      <c r="R637" s="4"/>
      <c r="S637" s="4"/>
      <c r="T637" s="4"/>
      <c r="U637" s="4"/>
      <c r="V637" s="4"/>
      <c r="W637" s="4"/>
      <c r="X637" s="4"/>
      <c r="Y637" s="4"/>
      <c r="Z637" s="4"/>
    </row>
    <row r="638">
      <c r="A638" s="51"/>
      <c r="B638" s="47"/>
      <c r="C638" s="47"/>
      <c r="D638" s="47"/>
      <c r="E638" s="4"/>
      <c r="F638" s="4"/>
      <c r="G638" s="4"/>
      <c r="H638" s="4"/>
      <c r="I638" s="4"/>
      <c r="J638" s="4"/>
      <c r="K638" s="4"/>
      <c r="L638" s="4"/>
      <c r="M638" s="4"/>
      <c r="N638" s="4"/>
      <c r="O638" s="4"/>
      <c r="P638" s="4"/>
      <c r="Q638" s="4"/>
      <c r="R638" s="4"/>
      <c r="S638" s="4"/>
      <c r="T638" s="4"/>
      <c r="U638" s="4"/>
      <c r="V638" s="4"/>
      <c r="W638" s="4"/>
      <c r="X638" s="4"/>
      <c r="Y638" s="4"/>
      <c r="Z638" s="4"/>
    </row>
    <row r="639">
      <c r="A639" s="51"/>
      <c r="B639" s="47"/>
      <c r="C639" s="47"/>
      <c r="D639" s="47"/>
      <c r="E639" s="4"/>
      <c r="F639" s="4"/>
      <c r="G639" s="4"/>
      <c r="H639" s="4"/>
      <c r="I639" s="4"/>
      <c r="J639" s="4"/>
      <c r="K639" s="4"/>
      <c r="L639" s="4"/>
      <c r="M639" s="4"/>
      <c r="N639" s="4"/>
      <c r="O639" s="4"/>
      <c r="P639" s="4"/>
      <c r="Q639" s="4"/>
      <c r="R639" s="4"/>
      <c r="S639" s="4"/>
      <c r="T639" s="4"/>
      <c r="U639" s="4"/>
      <c r="V639" s="4"/>
      <c r="W639" s="4"/>
      <c r="X639" s="4"/>
      <c r="Y639" s="4"/>
      <c r="Z639" s="4"/>
    </row>
    <row r="640">
      <c r="A640" s="51"/>
      <c r="B640" s="47"/>
      <c r="C640" s="47"/>
      <c r="D640" s="47"/>
      <c r="E640" s="4"/>
      <c r="F640" s="4"/>
      <c r="G640" s="4"/>
      <c r="H640" s="4"/>
      <c r="I640" s="4"/>
      <c r="J640" s="4"/>
      <c r="K640" s="4"/>
      <c r="L640" s="4"/>
      <c r="M640" s="4"/>
      <c r="N640" s="4"/>
      <c r="O640" s="4"/>
      <c r="P640" s="4"/>
      <c r="Q640" s="4"/>
      <c r="R640" s="4"/>
      <c r="S640" s="4"/>
      <c r="T640" s="4"/>
      <c r="U640" s="4"/>
      <c r="V640" s="4"/>
      <c r="W640" s="4"/>
      <c r="X640" s="4"/>
      <c r="Y640" s="4"/>
      <c r="Z640" s="4"/>
    </row>
    <row r="641">
      <c r="A641" s="51"/>
      <c r="B641" s="47"/>
      <c r="C641" s="47"/>
      <c r="D641" s="47"/>
      <c r="E641" s="4"/>
      <c r="F641" s="4"/>
      <c r="G641" s="4"/>
      <c r="H641" s="4"/>
      <c r="I641" s="4"/>
      <c r="J641" s="4"/>
      <c r="K641" s="4"/>
      <c r="L641" s="4"/>
      <c r="M641" s="4"/>
      <c r="N641" s="4"/>
      <c r="O641" s="4"/>
      <c r="P641" s="4"/>
      <c r="Q641" s="4"/>
      <c r="R641" s="4"/>
      <c r="S641" s="4"/>
      <c r="T641" s="4"/>
      <c r="U641" s="4"/>
      <c r="V641" s="4"/>
      <c r="W641" s="4"/>
      <c r="X641" s="4"/>
      <c r="Y641" s="4"/>
      <c r="Z641" s="4"/>
    </row>
    <row r="642">
      <c r="A642" s="51"/>
      <c r="B642" s="47"/>
      <c r="C642" s="47"/>
      <c r="D642" s="47"/>
      <c r="E642" s="4"/>
      <c r="F642" s="4"/>
      <c r="G642" s="4"/>
      <c r="H642" s="4"/>
      <c r="I642" s="4"/>
      <c r="J642" s="4"/>
      <c r="K642" s="4"/>
      <c r="L642" s="4"/>
      <c r="M642" s="4"/>
      <c r="N642" s="4"/>
      <c r="O642" s="4"/>
      <c r="P642" s="4"/>
      <c r="Q642" s="4"/>
      <c r="R642" s="4"/>
      <c r="S642" s="4"/>
      <c r="T642" s="4"/>
      <c r="U642" s="4"/>
      <c r="V642" s="4"/>
      <c r="W642" s="4"/>
      <c r="X642" s="4"/>
      <c r="Y642" s="4"/>
      <c r="Z642" s="4"/>
    </row>
    <row r="643">
      <c r="A643" s="51"/>
      <c r="B643" s="47"/>
      <c r="C643" s="47"/>
      <c r="D643" s="47"/>
      <c r="E643" s="4"/>
      <c r="F643" s="4"/>
      <c r="G643" s="4"/>
      <c r="H643" s="4"/>
      <c r="I643" s="4"/>
      <c r="J643" s="4"/>
      <c r="K643" s="4"/>
      <c r="L643" s="4"/>
      <c r="M643" s="4"/>
      <c r="N643" s="4"/>
      <c r="O643" s="4"/>
      <c r="P643" s="4"/>
      <c r="Q643" s="4"/>
      <c r="R643" s="4"/>
      <c r="S643" s="4"/>
      <c r="T643" s="4"/>
      <c r="U643" s="4"/>
      <c r="V643" s="4"/>
      <c r="W643" s="4"/>
      <c r="X643" s="4"/>
      <c r="Y643" s="4"/>
      <c r="Z643" s="4"/>
    </row>
    <row r="644">
      <c r="A644" s="51"/>
      <c r="B644" s="47"/>
      <c r="C644" s="47"/>
      <c r="D644" s="47"/>
      <c r="E644" s="4"/>
      <c r="F644" s="4"/>
      <c r="G644" s="4"/>
      <c r="H644" s="4"/>
      <c r="I644" s="4"/>
      <c r="J644" s="4"/>
      <c r="K644" s="4"/>
      <c r="L644" s="4"/>
      <c r="M644" s="4"/>
      <c r="N644" s="4"/>
      <c r="O644" s="4"/>
      <c r="P644" s="4"/>
      <c r="Q644" s="4"/>
      <c r="R644" s="4"/>
      <c r="S644" s="4"/>
      <c r="T644" s="4"/>
      <c r="U644" s="4"/>
      <c r="V644" s="4"/>
      <c r="W644" s="4"/>
      <c r="X644" s="4"/>
      <c r="Y644" s="4"/>
      <c r="Z644" s="4"/>
    </row>
    <row r="645">
      <c r="A645" s="51"/>
      <c r="B645" s="47"/>
      <c r="C645" s="47"/>
      <c r="D645" s="47"/>
      <c r="E645" s="4"/>
      <c r="F645" s="4"/>
      <c r="G645" s="4"/>
      <c r="H645" s="4"/>
      <c r="I645" s="4"/>
      <c r="J645" s="4"/>
      <c r="K645" s="4"/>
      <c r="L645" s="4"/>
      <c r="M645" s="4"/>
      <c r="N645" s="4"/>
      <c r="O645" s="4"/>
      <c r="P645" s="4"/>
      <c r="Q645" s="4"/>
      <c r="R645" s="4"/>
      <c r="S645" s="4"/>
      <c r="T645" s="4"/>
      <c r="U645" s="4"/>
      <c r="V645" s="4"/>
      <c r="W645" s="4"/>
      <c r="X645" s="4"/>
      <c r="Y645" s="4"/>
      <c r="Z645" s="4"/>
    </row>
    <row r="646">
      <c r="A646" s="51"/>
      <c r="B646" s="47"/>
      <c r="C646" s="47"/>
      <c r="D646" s="47"/>
      <c r="E646" s="4"/>
      <c r="F646" s="4"/>
      <c r="G646" s="4"/>
      <c r="H646" s="4"/>
      <c r="I646" s="4"/>
      <c r="J646" s="4"/>
      <c r="K646" s="4"/>
      <c r="L646" s="4"/>
      <c r="M646" s="4"/>
      <c r="N646" s="4"/>
      <c r="O646" s="4"/>
      <c r="P646" s="4"/>
      <c r="Q646" s="4"/>
      <c r="R646" s="4"/>
      <c r="S646" s="4"/>
      <c r="T646" s="4"/>
      <c r="U646" s="4"/>
      <c r="V646" s="4"/>
      <c r="W646" s="4"/>
      <c r="X646" s="4"/>
      <c r="Y646" s="4"/>
      <c r="Z646" s="4"/>
    </row>
    <row r="647">
      <c r="A647" s="51"/>
      <c r="B647" s="47"/>
      <c r="C647" s="47"/>
      <c r="D647" s="47"/>
      <c r="E647" s="4"/>
      <c r="F647" s="4"/>
      <c r="G647" s="4"/>
      <c r="H647" s="4"/>
      <c r="I647" s="4"/>
      <c r="J647" s="4"/>
      <c r="K647" s="4"/>
      <c r="L647" s="4"/>
      <c r="M647" s="4"/>
      <c r="N647" s="4"/>
      <c r="O647" s="4"/>
      <c r="P647" s="4"/>
      <c r="Q647" s="4"/>
      <c r="R647" s="4"/>
      <c r="S647" s="4"/>
      <c r="T647" s="4"/>
      <c r="U647" s="4"/>
      <c r="V647" s="4"/>
      <c r="W647" s="4"/>
      <c r="X647" s="4"/>
      <c r="Y647" s="4"/>
      <c r="Z647" s="4"/>
    </row>
    <row r="648">
      <c r="A648" s="51"/>
      <c r="B648" s="47"/>
      <c r="C648" s="47"/>
      <c r="D648" s="47"/>
      <c r="E648" s="4"/>
      <c r="F648" s="4"/>
      <c r="G648" s="4"/>
      <c r="H648" s="4"/>
      <c r="I648" s="4"/>
      <c r="J648" s="4"/>
      <c r="K648" s="4"/>
      <c r="L648" s="4"/>
      <c r="M648" s="4"/>
      <c r="N648" s="4"/>
      <c r="O648" s="4"/>
      <c r="P648" s="4"/>
      <c r="Q648" s="4"/>
      <c r="R648" s="4"/>
      <c r="S648" s="4"/>
      <c r="T648" s="4"/>
      <c r="U648" s="4"/>
      <c r="V648" s="4"/>
      <c r="W648" s="4"/>
      <c r="X648" s="4"/>
      <c r="Y648" s="4"/>
      <c r="Z648" s="4"/>
    </row>
    <row r="649">
      <c r="A649" s="51"/>
      <c r="B649" s="47"/>
      <c r="C649" s="47"/>
      <c r="D649" s="47"/>
      <c r="E649" s="4"/>
      <c r="F649" s="4"/>
      <c r="G649" s="4"/>
      <c r="H649" s="4"/>
      <c r="I649" s="4"/>
      <c r="J649" s="4"/>
      <c r="K649" s="4"/>
      <c r="L649" s="4"/>
      <c r="M649" s="4"/>
      <c r="N649" s="4"/>
      <c r="O649" s="4"/>
      <c r="P649" s="4"/>
      <c r="Q649" s="4"/>
      <c r="R649" s="4"/>
      <c r="S649" s="4"/>
      <c r="T649" s="4"/>
      <c r="U649" s="4"/>
      <c r="V649" s="4"/>
      <c r="W649" s="4"/>
      <c r="X649" s="4"/>
      <c r="Y649" s="4"/>
      <c r="Z649" s="4"/>
    </row>
    <row r="650">
      <c r="A650" s="51"/>
      <c r="B650" s="47"/>
      <c r="C650" s="47"/>
      <c r="D650" s="47"/>
      <c r="E650" s="4"/>
      <c r="F650" s="4"/>
      <c r="G650" s="4"/>
      <c r="H650" s="4"/>
      <c r="I650" s="4"/>
      <c r="J650" s="4"/>
      <c r="K650" s="4"/>
      <c r="L650" s="4"/>
      <c r="M650" s="4"/>
      <c r="N650" s="4"/>
      <c r="O650" s="4"/>
      <c r="P650" s="4"/>
      <c r="Q650" s="4"/>
      <c r="R650" s="4"/>
      <c r="S650" s="4"/>
      <c r="T650" s="4"/>
      <c r="U650" s="4"/>
      <c r="V650" s="4"/>
      <c r="W650" s="4"/>
      <c r="X650" s="4"/>
      <c r="Y650" s="4"/>
      <c r="Z650" s="4"/>
    </row>
    <row r="651">
      <c r="A651" s="51"/>
      <c r="B651" s="47"/>
      <c r="C651" s="47"/>
      <c r="D651" s="47"/>
      <c r="E651" s="4"/>
      <c r="F651" s="4"/>
      <c r="G651" s="4"/>
      <c r="H651" s="4"/>
      <c r="I651" s="4"/>
      <c r="J651" s="4"/>
      <c r="K651" s="4"/>
      <c r="L651" s="4"/>
      <c r="M651" s="4"/>
      <c r="N651" s="4"/>
      <c r="O651" s="4"/>
      <c r="P651" s="4"/>
      <c r="Q651" s="4"/>
      <c r="R651" s="4"/>
      <c r="S651" s="4"/>
      <c r="T651" s="4"/>
      <c r="U651" s="4"/>
      <c r="V651" s="4"/>
      <c r="W651" s="4"/>
      <c r="X651" s="4"/>
      <c r="Y651" s="4"/>
      <c r="Z651" s="4"/>
    </row>
    <row r="652">
      <c r="A652" s="51"/>
      <c r="B652" s="47"/>
      <c r="C652" s="47"/>
      <c r="D652" s="47"/>
      <c r="E652" s="4"/>
      <c r="F652" s="4"/>
      <c r="G652" s="4"/>
      <c r="H652" s="4"/>
      <c r="I652" s="4"/>
      <c r="J652" s="4"/>
      <c r="K652" s="4"/>
      <c r="L652" s="4"/>
      <c r="M652" s="4"/>
      <c r="N652" s="4"/>
      <c r="O652" s="4"/>
      <c r="P652" s="4"/>
      <c r="Q652" s="4"/>
      <c r="R652" s="4"/>
      <c r="S652" s="4"/>
      <c r="T652" s="4"/>
      <c r="U652" s="4"/>
      <c r="V652" s="4"/>
      <c r="W652" s="4"/>
      <c r="X652" s="4"/>
      <c r="Y652" s="4"/>
      <c r="Z652" s="4"/>
    </row>
    <row r="653">
      <c r="A653" s="51"/>
      <c r="B653" s="47"/>
      <c r="C653" s="47"/>
      <c r="D653" s="47"/>
      <c r="E653" s="4"/>
      <c r="F653" s="4"/>
      <c r="G653" s="4"/>
      <c r="H653" s="4"/>
      <c r="I653" s="4"/>
      <c r="J653" s="4"/>
      <c r="K653" s="4"/>
      <c r="L653" s="4"/>
      <c r="M653" s="4"/>
      <c r="N653" s="4"/>
      <c r="O653" s="4"/>
      <c r="P653" s="4"/>
      <c r="Q653" s="4"/>
      <c r="R653" s="4"/>
      <c r="S653" s="4"/>
      <c r="T653" s="4"/>
      <c r="U653" s="4"/>
      <c r="V653" s="4"/>
      <c r="W653" s="4"/>
      <c r="X653" s="4"/>
      <c r="Y653" s="4"/>
      <c r="Z653" s="4"/>
    </row>
    <row r="654">
      <c r="A654" s="51"/>
      <c r="B654" s="47"/>
      <c r="C654" s="47"/>
      <c r="D654" s="47"/>
      <c r="E654" s="4"/>
      <c r="F654" s="4"/>
      <c r="G654" s="4"/>
      <c r="H654" s="4"/>
      <c r="I654" s="4"/>
      <c r="J654" s="4"/>
      <c r="K654" s="4"/>
      <c r="L654" s="4"/>
      <c r="M654" s="4"/>
      <c r="N654" s="4"/>
      <c r="O654" s="4"/>
      <c r="P654" s="4"/>
      <c r="Q654" s="4"/>
      <c r="R654" s="4"/>
      <c r="S654" s="4"/>
      <c r="T654" s="4"/>
      <c r="U654" s="4"/>
      <c r="V654" s="4"/>
      <c r="W654" s="4"/>
      <c r="X654" s="4"/>
      <c r="Y654" s="4"/>
      <c r="Z654" s="4"/>
    </row>
    <row r="655">
      <c r="A655" s="51"/>
      <c r="B655" s="47"/>
      <c r="C655" s="47"/>
      <c r="D655" s="47"/>
      <c r="E655" s="4"/>
      <c r="F655" s="4"/>
      <c r="G655" s="4"/>
      <c r="H655" s="4"/>
      <c r="I655" s="4"/>
      <c r="J655" s="4"/>
      <c r="K655" s="4"/>
      <c r="L655" s="4"/>
      <c r="M655" s="4"/>
      <c r="N655" s="4"/>
      <c r="O655" s="4"/>
      <c r="P655" s="4"/>
      <c r="Q655" s="4"/>
      <c r="R655" s="4"/>
      <c r="S655" s="4"/>
      <c r="T655" s="4"/>
      <c r="U655" s="4"/>
      <c r="V655" s="4"/>
      <c r="W655" s="4"/>
      <c r="X655" s="4"/>
      <c r="Y655" s="4"/>
      <c r="Z655" s="4"/>
    </row>
    <row r="656">
      <c r="A656" s="51"/>
      <c r="B656" s="47"/>
      <c r="C656" s="47"/>
      <c r="D656" s="47"/>
      <c r="E656" s="4"/>
      <c r="F656" s="4"/>
      <c r="G656" s="4"/>
      <c r="H656" s="4"/>
      <c r="I656" s="4"/>
      <c r="J656" s="4"/>
      <c r="K656" s="4"/>
      <c r="L656" s="4"/>
      <c r="M656" s="4"/>
      <c r="N656" s="4"/>
      <c r="O656" s="4"/>
      <c r="P656" s="4"/>
      <c r="Q656" s="4"/>
      <c r="R656" s="4"/>
      <c r="S656" s="4"/>
      <c r="T656" s="4"/>
      <c r="U656" s="4"/>
      <c r="V656" s="4"/>
      <c r="W656" s="4"/>
      <c r="X656" s="4"/>
      <c r="Y656" s="4"/>
      <c r="Z656" s="4"/>
    </row>
    <row r="657">
      <c r="A657" s="51"/>
      <c r="B657" s="47"/>
      <c r="C657" s="47"/>
      <c r="D657" s="47"/>
      <c r="E657" s="4"/>
      <c r="F657" s="4"/>
      <c r="G657" s="4"/>
      <c r="H657" s="4"/>
      <c r="I657" s="4"/>
      <c r="J657" s="4"/>
      <c r="K657" s="4"/>
      <c r="L657" s="4"/>
      <c r="M657" s="4"/>
      <c r="N657" s="4"/>
      <c r="O657" s="4"/>
      <c r="P657" s="4"/>
      <c r="Q657" s="4"/>
      <c r="R657" s="4"/>
      <c r="S657" s="4"/>
      <c r="T657" s="4"/>
      <c r="U657" s="4"/>
      <c r="V657" s="4"/>
      <c r="W657" s="4"/>
      <c r="X657" s="4"/>
      <c r="Y657" s="4"/>
      <c r="Z657" s="4"/>
    </row>
    <row r="658">
      <c r="A658" s="51"/>
      <c r="B658" s="47"/>
      <c r="C658" s="47"/>
      <c r="D658" s="47"/>
      <c r="E658" s="4"/>
      <c r="F658" s="4"/>
      <c r="G658" s="4"/>
      <c r="H658" s="4"/>
      <c r="I658" s="4"/>
      <c r="J658" s="4"/>
      <c r="K658" s="4"/>
      <c r="L658" s="4"/>
      <c r="M658" s="4"/>
      <c r="N658" s="4"/>
      <c r="O658" s="4"/>
      <c r="P658" s="4"/>
      <c r="Q658" s="4"/>
      <c r="R658" s="4"/>
      <c r="S658" s="4"/>
      <c r="T658" s="4"/>
      <c r="U658" s="4"/>
      <c r="V658" s="4"/>
      <c r="W658" s="4"/>
      <c r="X658" s="4"/>
      <c r="Y658" s="4"/>
      <c r="Z658" s="4"/>
    </row>
    <row r="659">
      <c r="A659" s="51"/>
      <c r="B659" s="47"/>
      <c r="C659" s="47"/>
      <c r="D659" s="47"/>
      <c r="E659" s="4"/>
      <c r="F659" s="4"/>
      <c r="G659" s="4"/>
      <c r="H659" s="4"/>
      <c r="I659" s="4"/>
      <c r="J659" s="4"/>
      <c r="K659" s="4"/>
      <c r="L659" s="4"/>
      <c r="M659" s="4"/>
      <c r="N659" s="4"/>
      <c r="O659" s="4"/>
      <c r="P659" s="4"/>
      <c r="Q659" s="4"/>
      <c r="R659" s="4"/>
      <c r="S659" s="4"/>
      <c r="T659" s="4"/>
      <c r="U659" s="4"/>
      <c r="V659" s="4"/>
      <c r="W659" s="4"/>
      <c r="X659" s="4"/>
      <c r="Y659" s="4"/>
      <c r="Z659" s="4"/>
    </row>
    <row r="660">
      <c r="A660" s="51"/>
      <c r="B660" s="47"/>
      <c r="C660" s="47"/>
      <c r="D660" s="47"/>
      <c r="E660" s="4"/>
      <c r="F660" s="4"/>
      <c r="G660" s="4"/>
      <c r="H660" s="4"/>
      <c r="I660" s="4"/>
      <c r="J660" s="4"/>
      <c r="K660" s="4"/>
      <c r="L660" s="4"/>
      <c r="M660" s="4"/>
      <c r="N660" s="4"/>
      <c r="O660" s="4"/>
      <c r="P660" s="4"/>
      <c r="Q660" s="4"/>
      <c r="R660" s="4"/>
      <c r="S660" s="4"/>
      <c r="T660" s="4"/>
      <c r="U660" s="4"/>
      <c r="V660" s="4"/>
      <c r="W660" s="4"/>
      <c r="X660" s="4"/>
      <c r="Y660" s="4"/>
      <c r="Z660" s="4"/>
    </row>
    <row r="661">
      <c r="A661" s="51"/>
      <c r="B661" s="47"/>
      <c r="C661" s="47"/>
      <c r="D661" s="47"/>
      <c r="E661" s="4"/>
      <c r="F661" s="4"/>
      <c r="G661" s="4"/>
      <c r="H661" s="4"/>
      <c r="I661" s="4"/>
      <c r="J661" s="4"/>
      <c r="K661" s="4"/>
      <c r="L661" s="4"/>
      <c r="M661" s="4"/>
      <c r="N661" s="4"/>
      <c r="O661" s="4"/>
      <c r="P661" s="4"/>
      <c r="Q661" s="4"/>
      <c r="R661" s="4"/>
      <c r="S661" s="4"/>
      <c r="T661" s="4"/>
      <c r="U661" s="4"/>
      <c r="V661" s="4"/>
      <c r="W661" s="4"/>
      <c r="X661" s="4"/>
      <c r="Y661" s="4"/>
      <c r="Z661" s="4"/>
    </row>
    <row r="662">
      <c r="A662" s="51"/>
      <c r="B662" s="47"/>
      <c r="C662" s="47"/>
      <c r="D662" s="47"/>
      <c r="E662" s="4"/>
      <c r="F662" s="4"/>
      <c r="G662" s="4"/>
      <c r="H662" s="4"/>
      <c r="I662" s="4"/>
      <c r="J662" s="4"/>
      <c r="K662" s="4"/>
      <c r="L662" s="4"/>
      <c r="M662" s="4"/>
      <c r="N662" s="4"/>
      <c r="O662" s="4"/>
      <c r="P662" s="4"/>
      <c r="Q662" s="4"/>
      <c r="R662" s="4"/>
      <c r="S662" s="4"/>
      <c r="T662" s="4"/>
      <c r="U662" s="4"/>
      <c r="V662" s="4"/>
      <c r="W662" s="4"/>
      <c r="X662" s="4"/>
      <c r="Y662" s="4"/>
      <c r="Z662" s="4"/>
    </row>
    <row r="663">
      <c r="A663" s="51"/>
      <c r="B663" s="47"/>
      <c r="C663" s="47"/>
      <c r="D663" s="47"/>
      <c r="E663" s="4"/>
      <c r="F663" s="4"/>
      <c r="G663" s="4"/>
      <c r="H663" s="4"/>
      <c r="I663" s="4"/>
      <c r="J663" s="4"/>
      <c r="K663" s="4"/>
      <c r="L663" s="4"/>
      <c r="M663" s="4"/>
      <c r="N663" s="4"/>
      <c r="O663" s="4"/>
      <c r="P663" s="4"/>
      <c r="Q663" s="4"/>
      <c r="R663" s="4"/>
      <c r="S663" s="4"/>
      <c r="T663" s="4"/>
      <c r="U663" s="4"/>
      <c r="V663" s="4"/>
      <c r="W663" s="4"/>
      <c r="X663" s="4"/>
      <c r="Y663" s="4"/>
      <c r="Z663" s="4"/>
    </row>
    <row r="664">
      <c r="A664" s="51"/>
      <c r="B664" s="47"/>
      <c r="C664" s="47"/>
      <c r="D664" s="47"/>
      <c r="E664" s="4"/>
      <c r="F664" s="4"/>
      <c r="G664" s="4"/>
      <c r="H664" s="4"/>
      <c r="I664" s="4"/>
      <c r="J664" s="4"/>
      <c r="K664" s="4"/>
      <c r="L664" s="4"/>
      <c r="M664" s="4"/>
      <c r="N664" s="4"/>
      <c r="O664" s="4"/>
      <c r="P664" s="4"/>
      <c r="Q664" s="4"/>
      <c r="R664" s="4"/>
      <c r="S664" s="4"/>
      <c r="T664" s="4"/>
      <c r="U664" s="4"/>
      <c r="V664" s="4"/>
      <c r="W664" s="4"/>
      <c r="X664" s="4"/>
      <c r="Y664" s="4"/>
      <c r="Z664" s="4"/>
    </row>
    <row r="665">
      <c r="A665" s="51"/>
      <c r="B665" s="47"/>
      <c r="C665" s="47"/>
      <c r="D665" s="47"/>
      <c r="E665" s="4"/>
      <c r="F665" s="4"/>
      <c r="G665" s="4"/>
      <c r="H665" s="4"/>
      <c r="I665" s="4"/>
      <c r="J665" s="4"/>
      <c r="K665" s="4"/>
      <c r="L665" s="4"/>
      <c r="M665" s="4"/>
      <c r="N665" s="4"/>
      <c r="O665" s="4"/>
      <c r="P665" s="4"/>
      <c r="Q665" s="4"/>
      <c r="R665" s="4"/>
      <c r="S665" s="4"/>
      <c r="T665" s="4"/>
      <c r="U665" s="4"/>
      <c r="V665" s="4"/>
      <c r="W665" s="4"/>
      <c r="X665" s="4"/>
      <c r="Y665" s="4"/>
      <c r="Z665" s="4"/>
    </row>
    <row r="666">
      <c r="A666" s="51"/>
      <c r="B666" s="47"/>
      <c r="C666" s="47"/>
      <c r="D666" s="47"/>
      <c r="E666" s="4"/>
      <c r="F666" s="4"/>
      <c r="G666" s="4"/>
      <c r="H666" s="4"/>
      <c r="I666" s="4"/>
      <c r="J666" s="4"/>
      <c r="K666" s="4"/>
      <c r="L666" s="4"/>
      <c r="M666" s="4"/>
      <c r="N666" s="4"/>
      <c r="O666" s="4"/>
      <c r="P666" s="4"/>
      <c r="Q666" s="4"/>
      <c r="R666" s="4"/>
      <c r="S666" s="4"/>
      <c r="T666" s="4"/>
      <c r="U666" s="4"/>
      <c r="V666" s="4"/>
      <c r="W666" s="4"/>
      <c r="X666" s="4"/>
      <c r="Y666" s="4"/>
      <c r="Z666" s="4"/>
    </row>
    <row r="667">
      <c r="A667" s="51"/>
      <c r="B667" s="47"/>
      <c r="C667" s="47"/>
      <c r="D667" s="47"/>
      <c r="E667" s="4"/>
      <c r="F667" s="4"/>
      <c r="G667" s="4"/>
      <c r="H667" s="4"/>
      <c r="I667" s="4"/>
      <c r="J667" s="4"/>
      <c r="K667" s="4"/>
      <c r="L667" s="4"/>
      <c r="M667" s="4"/>
      <c r="N667" s="4"/>
      <c r="O667" s="4"/>
      <c r="P667" s="4"/>
      <c r="Q667" s="4"/>
      <c r="R667" s="4"/>
      <c r="S667" s="4"/>
      <c r="T667" s="4"/>
      <c r="U667" s="4"/>
      <c r="V667" s="4"/>
      <c r="W667" s="4"/>
      <c r="X667" s="4"/>
      <c r="Y667" s="4"/>
      <c r="Z667" s="4"/>
    </row>
    <row r="668">
      <c r="A668" s="51"/>
      <c r="B668" s="47"/>
      <c r="C668" s="47"/>
      <c r="D668" s="47"/>
      <c r="E668" s="4"/>
      <c r="F668" s="4"/>
      <c r="G668" s="4"/>
      <c r="H668" s="4"/>
      <c r="I668" s="4"/>
      <c r="J668" s="4"/>
      <c r="K668" s="4"/>
      <c r="L668" s="4"/>
      <c r="M668" s="4"/>
      <c r="N668" s="4"/>
      <c r="O668" s="4"/>
      <c r="P668" s="4"/>
      <c r="Q668" s="4"/>
      <c r="R668" s="4"/>
      <c r="S668" s="4"/>
      <c r="T668" s="4"/>
      <c r="U668" s="4"/>
      <c r="V668" s="4"/>
      <c r="W668" s="4"/>
      <c r="X668" s="4"/>
      <c r="Y668" s="4"/>
      <c r="Z668" s="4"/>
    </row>
    <row r="669">
      <c r="A669" s="51"/>
      <c r="B669" s="47"/>
      <c r="C669" s="47"/>
      <c r="D669" s="47"/>
      <c r="E669" s="4"/>
      <c r="F669" s="4"/>
      <c r="G669" s="4"/>
      <c r="H669" s="4"/>
      <c r="I669" s="4"/>
      <c r="J669" s="4"/>
      <c r="K669" s="4"/>
      <c r="L669" s="4"/>
      <c r="M669" s="4"/>
      <c r="N669" s="4"/>
      <c r="O669" s="4"/>
      <c r="P669" s="4"/>
      <c r="Q669" s="4"/>
      <c r="R669" s="4"/>
      <c r="S669" s="4"/>
      <c r="T669" s="4"/>
      <c r="U669" s="4"/>
      <c r="V669" s="4"/>
      <c r="W669" s="4"/>
      <c r="X669" s="4"/>
      <c r="Y669" s="4"/>
      <c r="Z669" s="4"/>
    </row>
    <row r="670">
      <c r="A670" s="51"/>
      <c r="B670" s="47"/>
      <c r="C670" s="47"/>
      <c r="D670" s="47"/>
      <c r="E670" s="4"/>
      <c r="F670" s="4"/>
      <c r="G670" s="4"/>
      <c r="H670" s="4"/>
      <c r="I670" s="4"/>
      <c r="J670" s="4"/>
      <c r="K670" s="4"/>
      <c r="L670" s="4"/>
      <c r="M670" s="4"/>
      <c r="N670" s="4"/>
      <c r="O670" s="4"/>
      <c r="P670" s="4"/>
      <c r="Q670" s="4"/>
      <c r="R670" s="4"/>
      <c r="S670" s="4"/>
      <c r="T670" s="4"/>
      <c r="U670" s="4"/>
      <c r="V670" s="4"/>
      <c r="W670" s="4"/>
      <c r="X670" s="4"/>
      <c r="Y670" s="4"/>
      <c r="Z670" s="4"/>
    </row>
    <row r="671">
      <c r="A671" s="51"/>
      <c r="B671" s="47"/>
      <c r="C671" s="47"/>
      <c r="D671" s="47"/>
      <c r="E671" s="4"/>
      <c r="F671" s="4"/>
      <c r="G671" s="4"/>
      <c r="H671" s="4"/>
      <c r="I671" s="4"/>
      <c r="J671" s="4"/>
      <c r="K671" s="4"/>
      <c r="L671" s="4"/>
      <c r="M671" s="4"/>
      <c r="N671" s="4"/>
      <c r="O671" s="4"/>
      <c r="P671" s="4"/>
      <c r="Q671" s="4"/>
      <c r="R671" s="4"/>
      <c r="S671" s="4"/>
      <c r="T671" s="4"/>
      <c r="U671" s="4"/>
      <c r="V671" s="4"/>
      <c r="W671" s="4"/>
      <c r="X671" s="4"/>
      <c r="Y671" s="4"/>
      <c r="Z671" s="4"/>
    </row>
    <row r="672">
      <c r="A672" s="51"/>
      <c r="B672" s="47"/>
      <c r="C672" s="47"/>
      <c r="D672" s="47"/>
      <c r="E672" s="4"/>
      <c r="F672" s="4"/>
      <c r="G672" s="4"/>
      <c r="H672" s="4"/>
      <c r="I672" s="4"/>
      <c r="J672" s="4"/>
      <c r="K672" s="4"/>
      <c r="L672" s="4"/>
      <c r="M672" s="4"/>
      <c r="N672" s="4"/>
      <c r="O672" s="4"/>
      <c r="P672" s="4"/>
      <c r="Q672" s="4"/>
      <c r="R672" s="4"/>
      <c r="S672" s="4"/>
      <c r="T672" s="4"/>
      <c r="U672" s="4"/>
      <c r="V672" s="4"/>
      <c r="W672" s="4"/>
      <c r="X672" s="4"/>
      <c r="Y672" s="4"/>
      <c r="Z672" s="4"/>
    </row>
    <row r="673">
      <c r="A673" s="51"/>
      <c r="B673" s="47"/>
      <c r="C673" s="47"/>
      <c r="D673" s="47"/>
      <c r="E673" s="4"/>
      <c r="F673" s="4"/>
      <c r="G673" s="4"/>
      <c r="H673" s="4"/>
      <c r="I673" s="4"/>
      <c r="J673" s="4"/>
      <c r="K673" s="4"/>
      <c r="L673" s="4"/>
      <c r="M673" s="4"/>
      <c r="N673" s="4"/>
      <c r="O673" s="4"/>
      <c r="P673" s="4"/>
      <c r="Q673" s="4"/>
      <c r="R673" s="4"/>
      <c r="S673" s="4"/>
      <c r="T673" s="4"/>
      <c r="U673" s="4"/>
      <c r="V673" s="4"/>
      <c r="W673" s="4"/>
      <c r="X673" s="4"/>
      <c r="Y673" s="4"/>
      <c r="Z673" s="4"/>
    </row>
    <row r="674">
      <c r="A674" s="51"/>
      <c r="B674" s="47"/>
      <c r="C674" s="47"/>
      <c r="D674" s="47"/>
      <c r="E674" s="4"/>
      <c r="F674" s="4"/>
      <c r="G674" s="4"/>
      <c r="H674" s="4"/>
      <c r="I674" s="4"/>
      <c r="J674" s="4"/>
      <c r="K674" s="4"/>
      <c r="L674" s="4"/>
      <c r="M674" s="4"/>
      <c r="N674" s="4"/>
      <c r="O674" s="4"/>
      <c r="P674" s="4"/>
      <c r="Q674" s="4"/>
      <c r="R674" s="4"/>
      <c r="S674" s="4"/>
      <c r="T674" s="4"/>
      <c r="U674" s="4"/>
      <c r="V674" s="4"/>
      <c r="W674" s="4"/>
      <c r="X674" s="4"/>
      <c r="Y674" s="4"/>
      <c r="Z674" s="4"/>
    </row>
    <row r="675">
      <c r="A675" s="51"/>
      <c r="B675" s="47"/>
      <c r="C675" s="47"/>
      <c r="D675" s="47"/>
      <c r="E675" s="4"/>
      <c r="F675" s="4"/>
      <c r="G675" s="4"/>
      <c r="H675" s="4"/>
      <c r="I675" s="4"/>
      <c r="J675" s="4"/>
      <c r="K675" s="4"/>
      <c r="L675" s="4"/>
      <c r="M675" s="4"/>
      <c r="N675" s="4"/>
      <c r="O675" s="4"/>
      <c r="P675" s="4"/>
      <c r="Q675" s="4"/>
      <c r="R675" s="4"/>
      <c r="S675" s="4"/>
      <c r="T675" s="4"/>
      <c r="U675" s="4"/>
      <c r="V675" s="4"/>
      <c r="W675" s="4"/>
      <c r="X675" s="4"/>
      <c r="Y675" s="4"/>
      <c r="Z675" s="4"/>
    </row>
    <row r="676">
      <c r="A676" s="51"/>
      <c r="B676" s="47"/>
      <c r="C676" s="47"/>
      <c r="D676" s="47"/>
      <c r="E676" s="4"/>
      <c r="F676" s="4"/>
      <c r="G676" s="4"/>
      <c r="H676" s="4"/>
      <c r="I676" s="4"/>
      <c r="J676" s="4"/>
      <c r="K676" s="4"/>
      <c r="L676" s="4"/>
      <c r="M676" s="4"/>
      <c r="N676" s="4"/>
      <c r="O676" s="4"/>
      <c r="P676" s="4"/>
      <c r="Q676" s="4"/>
      <c r="R676" s="4"/>
      <c r="S676" s="4"/>
      <c r="T676" s="4"/>
      <c r="U676" s="4"/>
      <c r="V676" s="4"/>
      <c r="W676" s="4"/>
      <c r="X676" s="4"/>
      <c r="Y676" s="4"/>
      <c r="Z676" s="4"/>
    </row>
    <row r="677">
      <c r="A677" s="51"/>
      <c r="B677" s="47"/>
      <c r="C677" s="47"/>
      <c r="D677" s="47"/>
      <c r="E677" s="4"/>
      <c r="F677" s="4"/>
      <c r="G677" s="4"/>
      <c r="H677" s="4"/>
      <c r="I677" s="4"/>
      <c r="J677" s="4"/>
      <c r="K677" s="4"/>
      <c r="L677" s="4"/>
      <c r="M677" s="4"/>
      <c r="N677" s="4"/>
      <c r="O677" s="4"/>
      <c r="P677" s="4"/>
      <c r="Q677" s="4"/>
      <c r="R677" s="4"/>
      <c r="S677" s="4"/>
      <c r="T677" s="4"/>
      <c r="U677" s="4"/>
      <c r="V677" s="4"/>
      <c r="W677" s="4"/>
      <c r="X677" s="4"/>
      <c r="Y677" s="4"/>
      <c r="Z677" s="4"/>
    </row>
    <row r="678">
      <c r="A678" s="51"/>
      <c r="B678" s="47"/>
      <c r="C678" s="47"/>
      <c r="D678" s="47"/>
      <c r="E678" s="4"/>
      <c r="F678" s="4"/>
      <c r="G678" s="4"/>
      <c r="H678" s="4"/>
      <c r="I678" s="4"/>
      <c r="J678" s="4"/>
      <c r="K678" s="4"/>
      <c r="L678" s="4"/>
      <c r="M678" s="4"/>
      <c r="N678" s="4"/>
      <c r="O678" s="4"/>
      <c r="P678" s="4"/>
      <c r="Q678" s="4"/>
      <c r="R678" s="4"/>
      <c r="S678" s="4"/>
      <c r="T678" s="4"/>
      <c r="U678" s="4"/>
      <c r="V678" s="4"/>
      <c r="W678" s="4"/>
      <c r="X678" s="4"/>
      <c r="Y678" s="4"/>
      <c r="Z678" s="4"/>
    </row>
    <row r="679">
      <c r="A679" s="51"/>
      <c r="B679" s="47"/>
      <c r="C679" s="47"/>
      <c r="D679" s="47"/>
      <c r="E679" s="4"/>
      <c r="F679" s="4"/>
      <c r="G679" s="4"/>
      <c r="H679" s="4"/>
      <c r="I679" s="4"/>
      <c r="J679" s="4"/>
      <c r="K679" s="4"/>
      <c r="L679" s="4"/>
      <c r="M679" s="4"/>
      <c r="N679" s="4"/>
      <c r="O679" s="4"/>
      <c r="P679" s="4"/>
      <c r="Q679" s="4"/>
      <c r="R679" s="4"/>
      <c r="S679" s="4"/>
      <c r="T679" s="4"/>
      <c r="U679" s="4"/>
      <c r="V679" s="4"/>
      <c r="W679" s="4"/>
      <c r="X679" s="4"/>
      <c r="Y679" s="4"/>
      <c r="Z679" s="4"/>
    </row>
    <row r="680">
      <c r="A680" s="51"/>
      <c r="B680" s="47"/>
      <c r="C680" s="47"/>
      <c r="D680" s="47"/>
      <c r="E680" s="4"/>
      <c r="F680" s="4"/>
      <c r="G680" s="4"/>
      <c r="H680" s="4"/>
      <c r="I680" s="4"/>
      <c r="J680" s="4"/>
      <c r="K680" s="4"/>
      <c r="L680" s="4"/>
      <c r="M680" s="4"/>
      <c r="N680" s="4"/>
      <c r="O680" s="4"/>
      <c r="P680" s="4"/>
      <c r="Q680" s="4"/>
      <c r="R680" s="4"/>
      <c r="S680" s="4"/>
      <c r="T680" s="4"/>
      <c r="U680" s="4"/>
      <c r="V680" s="4"/>
      <c r="W680" s="4"/>
      <c r="X680" s="4"/>
      <c r="Y680" s="4"/>
      <c r="Z680" s="4"/>
    </row>
    <row r="681">
      <c r="A681" s="51"/>
      <c r="B681" s="47"/>
      <c r="C681" s="47"/>
      <c r="D681" s="47"/>
      <c r="E681" s="4"/>
      <c r="F681" s="4"/>
      <c r="G681" s="4"/>
      <c r="H681" s="4"/>
      <c r="I681" s="4"/>
      <c r="J681" s="4"/>
      <c r="K681" s="4"/>
      <c r="L681" s="4"/>
      <c r="M681" s="4"/>
      <c r="N681" s="4"/>
      <c r="O681" s="4"/>
      <c r="P681" s="4"/>
      <c r="Q681" s="4"/>
      <c r="R681" s="4"/>
      <c r="S681" s="4"/>
      <c r="T681" s="4"/>
      <c r="U681" s="4"/>
      <c r="V681" s="4"/>
      <c r="W681" s="4"/>
      <c r="X681" s="4"/>
      <c r="Y681" s="4"/>
      <c r="Z681" s="4"/>
    </row>
    <row r="682">
      <c r="A682" s="51"/>
      <c r="B682" s="47"/>
      <c r="C682" s="47"/>
      <c r="D682" s="47"/>
      <c r="E682" s="4"/>
      <c r="F682" s="4"/>
      <c r="G682" s="4"/>
      <c r="H682" s="4"/>
      <c r="I682" s="4"/>
      <c r="J682" s="4"/>
      <c r="K682" s="4"/>
      <c r="L682" s="4"/>
      <c r="M682" s="4"/>
      <c r="N682" s="4"/>
      <c r="O682" s="4"/>
      <c r="P682" s="4"/>
      <c r="Q682" s="4"/>
      <c r="R682" s="4"/>
      <c r="S682" s="4"/>
      <c r="T682" s="4"/>
      <c r="U682" s="4"/>
      <c r="V682" s="4"/>
      <c r="W682" s="4"/>
      <c r="X682" s="4"/>
      <c r="Y682" s="4"/>
      <c r="Z682" s="4"/>
    </row>
    <row r="683">
      <c r="A683" s="51"/>
      <c r="B683" s="47"/>
      <c r="C683" s="47"/>
      <c r="D683" s="47"/>
      <c r="E683" s="4"/>
      <c r="F683" s="4"/>
      <c r="G683" s="4"/>
      <c r="H683" s="4"/>
      <c r="I683" s="4"/>
      <c r="J683" s="4"/>
      <c r="K683" s="4"/>
      <c r="L683" s="4"/>
      <c r="M683" s="4"/>
      <c r="N683" s="4"/>
      <c r="O683" s="4"/>
      <c r="P683" s="4"/>
      <c r="Q683" s="4"/>
      <c r="R683" s="4"/>
      <c r="S683" s="4"/>
      <c r="T683" s="4"/>
      <c r="U683" s="4"/>
      <c r="V683" s="4"/>
      <c r="W683" s="4"/>
      <c r="X683" s="4"/>
      <c r="Y683" s="4"/>
      <c r="Z683" s="4"/>
    </row>
    <row r="684">
      <c r="A684" s="51"/>
      <c r="B684" s="47"/>
      <c r="C684" s="47"/>
      <c r="D684" s="47"/>
      <c r="E684" s="4"/>
      <c r="F684" s="4"/>
      <c r="G684" s="4"/>
      <c r="H684" s="4"/>
      <c r="I684" s="4"/>
      <c r="J684" s="4"/>
      <c r="K684" s="4"/>
      <c r="L684" s="4"/>
      <c r="M684" s="4"/>
      <c r="N684" s="4"/>
      <c r="O684" s="4"/>
      <c r="P684" s="4"/>
      <c r="Q684" s="4"/>
      <c r="R684" s="4"/>
      <c r="S684" s="4"/>
      <c r="T684" s="4"/>
      <c r="U684" s="4"/>
      <c r="V684" s="4"/>
      <c r="W684" s="4"/>
      <c r="X684" s="4"/>
      <c r="Y684" s="4"/>
      <c r="Z684" s="4"/>
    </row>
    <row r="685">
      <c r="A685" s="51"/>
      <c r="B685" s="47"/>
      <c r="C685" s="47"/>
      <c r="D685" s="47"/>
      <c r="E685" s="4"/>
      <c r="F685" s="4"/>
      <c r="G685" s="4"/>
      <c r="H685" s="4"/>
      <c r="I685" s="4"/>
      <c r="J685" s="4"/>
      <c r="K685" s="4"/>
      <c r="L685" s="4"/>
      <c r="M685" s="4"/>
      <c r="N685" s="4"/>
      <c r="O685" s="4"/>
      <c r="P685" s="4"/>
      <c r="Q685" s="4"/>
      <c r="R685" s="4"/>
      <c r="S685" s="4"/>
      <c r="T685" s="4"/>
      <c r="U685" s="4"/>
      <c r="V685" s="4"/>
      <c r="W685" s="4"/>
      <c r="X685" s="4"/>
      <c r="Y685" s="4"/>
      <c r="Z685" s="4"/>
    </row>
    <row r="686">
      <c r="A686" s="51"/>
      <c r="B686" s="47"/>
      <c r="C686" s="47"/>
      <c r="D686" s="47"/>
      <c r="E686" s="4"/>
      <c r="F686" s="4"/>
      <c r="G686" s="4"/>
      <c r="H686" s="4"/>
      <c r="I686" s="4"/>
      <c r="J686" s="4"/>
      <c r="K686" s="4"/>
      <c r="L686" s="4"/>
      <c r="M686" s="4"/>
      <c r="N686" s="4"/>
      <c r="O686" s="4"/>
      <c r="P686" s="4"/>
      <c r="Q686" s="4"/>
      <c r="R686" s="4"/>
      <c r="S686" s="4"/>
      <c r="T686" s="4"/>
      <c r="U686" s="4"/>
      <c r="V686" s="4"/>
      <c r="W686" s="4"/>
      <c r="X686" s="4"/>
      <c r="Y686" s="4"/>
      <c r="Z686" s="4"/>
    </row>
    <row r="687">
      <c r="A687" s="51"/>
      <c r="B687" s="47"/>
      <c r="C687" s="47"/>
      <c r="D687" s="47"/>
      <c r="E687" s="4"/>
      <c r="F687" s="4"/>
      <c r="G687" s="4"/>
      <c r="H687" s="4"/>
      <c r="I687" s="4"/>
      <c r="J687" s="4"/>
      <c r="K687" s="4"/>
      <c r="L687" s="4"/>
      <c r="M687" s="4"/>
      <c r="N687" s="4"/>
      <c r="O687" s="4"/>
      <c r="P687" s="4"/>
      <c r="Q687" s="4"/>
      <c r="R687" s="4"/>
      <c r="S687" s="4"/>
      <c r="T687" s="4"/>
      <c r="U687" s="4"/>
      <c r="V687" s="4"/>
      <c r="W687" s="4"/>
      <c r="X687" s="4"/>
      <c r="Y687" s="4"/>
      <c r="Z687" s="4"/>
    </row>
    <row r="688">
      <c r="A688" s="51"/>
      <c r="B688" s="47"/>
      <c r="C688" s="47"/>
      <c r="D688" s="47"/>
      <c r="E688" s="4"/>
      <c r="F688" s="4"/>
      <c r="G688" s="4"/>
      <c r="H688" s="4"/>
      <c r="I688" s="4"/>
      <c r="J688" s="4"/>
      <c r="K688" s="4"/>
      <c r="L688" s="4"/>
      <c r="M688" s="4"/>
      <c r="N688" s="4"/>
      <c r="O688" s="4"/>
      <c r="P688" s="4"/>
      <c r="Q688" s="4"/>
      <c r="R688" s="4"/>
      <c r="S688" s="4"/>
      <c r="T688" s="4"/>
      <c r="U688" s="4"/>
      <c r="V688" s="4"/>
      <c r="W688" s="4"/>
      <c r="X688" s="4"/>
      <c r="Y688" s="4"/>
      <c r="Z688" s="4"/>
    </row>
    <row r="689">
      <c r="A689" s="51"/>
      <c r="B689" s="47"/>
      <c r="C689" s="47"/>
      <c r="D689" s="47"/>
      <c r="E689" s="4"/>
      <c r="F689" s="4"/>
      <c r="G689" s="4"/>
      <c r="H689" s="4"/>
      <c r="I689" s="4"/>
      <c r="J689" s="4"/>
      <c r="K689" s="4"/>
      <c r="L689" s="4"/>
      <c r="M689" s="4"/>
      <c r="N689" s="4"/>
      <c r="O689" s="4"/>
      <c r="P689" s="4"/>
      <c r="Q689" s="4"/>
      <c r="R689" s="4"/>
      <c r="S689" s="4"/>
      <c r="T689" s="4"/>
      <c r="U689" s="4"/>
      <c r="V689" s="4"/>
      <c r="W689" s="4"/>
      <c r="X689" s="4"/>
      <c r="Y689" s="4"/>
      <c r="Z689" s="4"/>
    </row>
    <row r="690">
      <c r="A690" s="51"/>
      <c r="B690" s="47"/>
      <c r="C690" s="47"/>
      <c r="D690" s="47"/>
      <c r="E690" s="4"/>
      <c r="F690" s="4"/>
      <c r="G690" s="4"/>
      <c r="H690" s="4"/>
      <c r="I690" s="4"/>
      <c r="J690" s="4"/>
      <c r="K690" s="4"/>
      <c r="L690" s="4"/>
      <c r="M690" s="4"/>
      <c r="N690" s="4"/>
      <c r="O690" s="4"/>
      <c r="P690" s="4"/>
      <c r="Q690" s="4"/>
      <c r="R690" s="4"/>
      <c r="S690" s="4"/>
      <c r="T690" s="4"/>
      <c r="U690" s="4"/>
      <c r="V690" s="4"/>
      <c r="W690" s="4"/>
      <c r="X690" s="4"/>
      <c r="Y690" s="4"/>
      <c r="Z690" s="4"/>
    </row>
    <row r="691">
      <c r="A691" s="51"/>
      <c r="B691" s="47"/>
      <c r="C691" s="47"/>
      <c r="D691" s="47"/>
      <c r="E691" s="4"/>
      <c r="F691" s="4"/>
      <c r="G691" s="4"/>
      <c r="H691" s="4"/>
      <c r="I691" s="4"/>
      <c r="J691" s="4"/>
      <c r="K691" s="4"/>
      <c r="L691" s="4"/>
      <c r="M691" s="4"/>
      <c r="N691" s="4"/>
      <c r="O691" s="4"/>
      <c r="P691" s="4"/>
      <c r="Q691" s="4"/>
      <c r="R691" s="4"/>
      <c r="S691" s="4"/>
      <c r="T691" s="4"/>
      <c r="U691" s="4"/>
      <c r="V691" s="4"/>
      <c r="W691" s="4"/>
      <c r="X691" s="4"/>
      <c r="Y691" s="4"/>
      <c r="Z691" s="4"/>
    </row>
    <row r="692">
      <c r="A692" s="51"/>
      <c r="B692" s="47"/>
      <c r="C692" s="47"/>
      <c r="D692" s="47"/>
      <c r="E692" s="4"/>
      <c r="F692" s="4"/>
      <c r="G692" s="4"/>
      <c r="H692" s="4"/>
      <c r="I692" s="4"/>
      <c r="J692" s="4"/>
      <c r="K692" s="4"/>
      <c r="L692" s="4"/>
      <c r="M692" s="4"/>
      <c r="N692" s="4"/>
      <c r="O692" s="4"/>
      <c r="P692" s="4"/>
      <c r="Q692" s="4"/>
      <c r="R692" s="4"/>
      <c r="S692" s="4"/>
      <c r="T692" s="4"/>
      <c r="U692" s="4"/>
      <c r="V692" s="4"/>
      <c r="W692" s="4"/>
      <c r="X692" s="4"/>
      <c r="Y692" s="4"/>
      <c r="Z692" s="4"/>
    </row>
    <row r="693">
      <c r="A693" s="51"/>
      <c r="B693" s="47"/>
      <c r="C693" s="47"/>
      <c r="D693" s="47"/>
      <c r="E693" s="4"/>
      <c r="F693" s="4"/>
      <c r="G693" s="4"/>
      <c r="H693" s="4"/>
      <c r="I693" s="4"/>
      <c r="J693" s="4"/>
      <c r="K693" s="4"/>
      <c r="L693" s="4"/>
      <c r="M693" s="4"/>
      <c r="N693" s="4"/>
      <c r="O693" s="4"/>
      <c r="P693" s="4"/>
      <c r="Q693" s="4"/>
      <c r="R693" s="4"/>
      <c r="S693" s="4"/>
      <c r="T693" s="4"/>
      <c r="U693" s="4"/>
      <c r="V693" s="4"/>
      <c r="W693" s="4"/>
      <c r="X693" s="4"/>
      <c r="Y693" s="4"/>
      <c r="Z693" s="4"/>
    </row>
    <row r="694">
      <c r="A694" s="51"/>
      <c r="B694" s="47"/>
      <c r="C694" s="47"/>
      <c r="D694" s="47"/>
      <c r="E694" s="4"/>
      <c r="F694" s="4"/>
      <c r="G694" s="4"/>
      <c r="H694" s="4"/>
      <c r="I694" s="4"/>
      <c r="J694" s="4"/>
      <c r="K694" s="4"/>
      <c r="L694" s="4"/>
      <c r="M694" s="4"/>
      <c r="N694" s="4"/>
      <c r="O694" s="4"/>
      <c r="P694" s="4"/>
      <c r="Q694" s="4"/>
      <c r="R694" s="4"/>
      <c r="S694" s="4"/>
      <c r="T694" s="4"/>
      <c r="U694" s="4"/>
      <c r="V694" s="4"/>
      <c r="W694" s="4"/>
      <c r="X694" s="4"/>
      <c r="Y694" s="4"/>
      <c r="Z694" s="4"/>
    </row>
    <row r="695">
      <c r="A695" s="51"/>
      <c r="B695" s="47"/>
      <c r="C695" s="47"/>
      <c r="D695" s="47"/>
      <c r="E695" s="4"/>
      <c r="F695" s="4"/>
      <c r="G695" s="4"/>
      <c r="H695" s="4"/>
      <c r="I695" s="4"/>
      <c r="J695" s="4"/>
      <c r="K695" s="4"/>
      <c r="L695" s="4"/>
      <c r="M695" s="4"/>
      <c r="N695" s="4"/>
      <c r="O695" s="4"/>
      <c r="P695" s="4"/>
      <c r="Q695" s="4"/>
      <c r="R695" s="4"/>
      <c r="S695" s="4"/>
      <c r="T695" s="4"/>
      <c r="U695" s="4"/>
      <c r="V695" s="4"/>
      <c r="W695" s="4"/>
      <c r="X695" s="4"/>
      <c r="Y695" s="4"/>
      <c r="Z695" s="4"/>
    </row>
    <row r="696">
      <c r="A696" s="51"/>
      <c r="B696" s="47"/>
      <c r="C696" s="47"/>
      <c r="D696" s="47"/>
      <c r="E696" s="4"/>
      <c r="F696" s="4"/>
      <c r="G696" s="4"/>
      <c r="H696" s="4"/>
      <c r="I696" s="4"/>
      <c r="J696" s="4"/>
      <c r="K696" s="4"/>
      <c r="L696" s="4"/>
      <c r="M696" s="4"/>
      <c r="N696" s="4"/>
      <c r="O696" s="4"/>
      <c r="P696" s="4"/>
      <c r="Q696" s="4"/>
      <c r="R696" s="4"/>
      <c r="S696" s="4"/>
      <c r="T696" s="4"/>
      <c r="U696" s="4"/>
      <c r="V696" s="4"/>
      <c r="W696" s="4"/>
      <c r="X696" s="4"/>
      <c r="Y696" s="4"/>
      <c r="Z696" s="4"/>
    </row>
    <row r="697">
      <c r="A697" s="51"/>
      <c r="B697" s="47"/>
      <c r="C697" s="47"/>
      <c r="D697" s="47"/>
      <c r="E697" s="4"/>
      <c r="F697" s="4"/>
      <c r="G697" s="4"/>
      <c r="H697" s="4"/>
      <c r="I697" s="4"/>
      <c r="J697" s="4"/>
      <c r="K697" s="4"/>
      <c r="L697" s="4"/>
      <c r="M697" s="4"/>
      <c r="N697" s="4"/>
      <c r="O697" s="4"/>
      <c r="P697" s="4"/>
      <c r="Q697" s="4"/>
      <c r="R697" s="4"/>
      <c r="S697" s="4"/>
      <c r="T697" s="4"/>
      <c r="U697" s="4"/>
      <c r="V697" s="4"/>
      <c r="W697" s="4"/>
      <c r="X697" s="4"/>
      <c r="Y697" s="4"/>
      <c r="Z697" s="4"/>
    </row>
    <row r="698">
      <c r="A698" s="51"/>
      <c r="B698" s="47"/>
      <c r="C698" s="47"/>
      <c r="D698" s="47"/>
      <c r="E698" s="4"/>
      <c r="F698" s="4"/>
      <c r="G698" s="4"/>
      <c r="H698" s="4"/>
      <c r="I698" s="4"/>
      <c r="J698" s="4"/>
      <c r="K698" s="4"/>
      <c r="L698" s="4"/>
      <c r="M698" s="4"/>
      <c r="N698" s="4"/>
      <c r="O698" s="4"/>
      <c r="P698" s="4"/>
      <c r="Q698" s="4"/>
      <c r="R698" s="4"/>
      <c r="S698" s="4"/>
      <c r="T698" s="4"/>
      <c r="U698" s="4"/>
      <c r="V698" s="4"/>
      <c r="W698" s="4"/>
      <c r="X698" s="4"/>
      <c r="Y698" s="4"/>
      <c r="Z698" s="4"/>
    </row>
    <row r="699">
      <c r="A699" s="51"/>
      <c r="B699" s="47"/>
      <c r="C699" s="47"/>
      <c r="D699" s="47"/>
      <c r="E699" s="4"/>
      <c r="F699" s="4"/>
      <c r="G699" s="4"/>
      <c r="H699" s="4"/>
      <c r="I699" s="4"/>
      <c r="J699" s="4"/>
      <c r="K699" s="4"/>
      <c r="L699" s="4"/>
      <c r="M699" s="4"/>
      <c r="N699" s="4"/>
      <c r="O699" s="4"/>
      <c r="P699" s="4"/>
      <c r="Q699" s="4"/>
      <c r="R699" s="4"/>
      <c r="S699" s="4"/>
      <c r="T699" s="4"/>
      <c r="U699" s="4"/>
      <c r="V699" s="4"/>
      <c r="W699" s="4"/>
      <c r="X699" s="4"/>
      <c r="Y699" s="4"/>
      <c r="Z699" s="4"/>
    </row>
    <row r="700">
      <c r="A700" s="51"/>
      <c r="B700" s="47"/>
      <c r="C700" s="47"/>
      <c r="D700" s="47"/>
      <c r="E700" s="4"/>
      <c r="F700" s="4"/>
      <c r="G700" s="4"/>
      <c r="H700" s="4"/>
      <c r="I700" s="4"/>
      <c r="J700" s="4"/>
      <c r="K700" s="4"/>
      <c r="L700" s="4"/>
      <c r="M700" s="4"/>
      <c r="N700" s="4"/>
      <c r="O700" s="4"/>
      <c r="P700" s="4"/>
      <c r="Q700" s="4"/>
      <c r="R700" s="4"/>
      <c r="S700" s="4"/>
      <c r="T700" s="4"/>
      <c r="U700" s="4"/>
      <c r="V700" s="4"/>
      <c r="W700" s="4"/>
      <c r="X700" s="4"/>
      <c r="Y700" s="4"/>
      <c r="Z700" s="4"/>
    </row>
    <row r="701">
      <c r="A701" s="51"/>
      <c r="B701" s="47"/>
      <c r="C701" s="47"/>
      <c r="D701" s="47"/>
      <c r="E701" s="4"/>
      <c r="F701" s="4"/>
      <c r="G701" s="4"/>
      <c r="H701" s="4"/>
      <c r="I701" s="4"/>
      <c r="J701" s="4"/>
      <c r="K701" s="4"/>
      <c r="L701" s="4"/>
      <c r="M701" s="4"/>
      <c r="N701" s="4"/>
      <c r="O701" s="4"/>
      <c r="P701" s="4"/>
      <c r="Q701" s="4"/>
      <c r="R701" s="4"/>
      <c r="S701" s="4"/>
      <c r="T701" s="4"/>
      <c r="U701" s="4"/>
      <c r="V701" s="4"/>
      <c r="W701" s="4"/>
      <c r="X701" s="4"/>
      <c r="Y701" s="4"/>
      <c r="Z701" s="4"/>
    </row>
    <row r="702">
      <c r="A702" s="51"/>
      <c r="B702" s="47"/>
      <c r="C702" s="47"/>
      <c r="D702" s="47"/>
      <c r="E702" s="4"/>
      <c r="F702" s="4"/>
      <c r="G702" s="4"/>
      <c r="H702" s="4"/>
      <c r="I702" s="4"/>
      <c r="J702" s="4"/>
      <c r="K702" s="4"/>
      <c r="L702" s="4"/>
      <c r="M702" s="4"/>
      <c r="N702" s="4"/>
      <c r="O702" s="4"/>
      <c r="P702" s="4"/>
      <c r="Q702" s="4"/>
      <c r="R702" s="4"/>
      <c r="S702" s="4"/>
      <c r="T702" s="4"/>
      <c r="U702" s="4"/>
      <c r="V702" s="4"/>
      <c r="W702" s="4"/>
      <c r="X702" s="4"/>
      <c r="Y702" s="4"/>
      <c r="Z702" s="4"/>
    </row>
    <row r="703">
      <c r="A703" s="51"/>
      <c r="B703" s="47"/>
      <c r="C703" s="47"/>
      <c r="D703" s="47"/>
      <c r="E703" s="4"/>
      <c r="F703" s="4"/>
      <c r="G703" s="4"/>
      <c r="H703" s="4"/>
      <c r="I703" s="4"/>
      <c r="J703" s="4"/>
      <c r="K703" s="4"/>
      <c r="L703" s="4"/>
      <c r="M703" s="4"/>
      <c r="N703" s="4"/>
      <c r="O703" s="4"/>
      <c r="P703" s="4"/>
      <c r="Q703" s="4"/>
      <c r="R703" s="4"/>
      <c r="S703" s="4"/>
      <c r="T703" s="4"/>
      <c r="U703" s="4"/>
      <c r="V703" s="4"/>
      <c r="W703" s="4"/>
      <c r="X703" s="4"/>
      <c r="Y703" s="4"/>
      <c r="Z703" s="4"/>
    </row>
    <row r="704">
      <c r="A704" s="51"/>
      <c r="B704" s="47"/>
      <c r="C704" s="47"/>
      <c r="D704" s="47"/>
      <c r="E704" s="4"/>
      <c r="F704" s="4"/>
      <c r="G704" s="4"/>
      <c r="H704" s="4"/>
      <c r="I704" s="4"/>
      <c r="J704" s="4"/>
      <c r="K704" s="4"/>
      <c r="L704" s="4"/>
      <c r="M704" s="4"/>
      <c r="N704" s="4"/>
      <c r="O704" s="4"/>
      <c r="P704" s="4"/>
      <c r="Q704" s="4"/>
      <c r="R704" s="4"/>
      <c r="S704" s="4"/>
      <c r="T704" s="4"/>
      <c r="U704" s="4"/>
      <c r="V704" s="4"/>
      <c r="W704" s="4"/>
      <c r="X704" s="4"/>
      <c r="Y704" s="4"/>
      <c r="Z704" s="4"/>
    </row>
    <row r="705">
      <c r="A705" s="51"/>
      <c r="B705" s="47"/>
      <c r="C705" s="47"/>
      <c r="D705" s="47"/>
      <c r="E705" s="4"/>
      <c r="F705" s="4"/>
      <c r="G705" s="4"/>
      <c r="H705" s="4"/>
      <c r="I705" s="4"/>
      <c r="J705" s="4"/>
      <c r="K705" s="4"/>
      <c r="L705" s="4"/>
      <c r="M705" s="4"/>
      <c r="N705" s="4"/>
      <c r="O705" s="4"/>
      <c r="P705" s="4"/>
      <c r="Q705" s="4"/>
      <c r="R705" s="4"/>
      <c r="S705" s="4"/>
      <c r="T705" s="4"/>
      <c r="U705" s="4"/>
      <c r="V705" s="4"/>
      <c r="W705" s="4"/>
      <c r="X705" s="4"/>
      <c r="Y705" s="4"/>
      <c r="Z705" s="4"/>
    </row>
    <row r="706">
      <c r="A706" s="51"/>
      <c r="B706" s="47"/>
      <c r="C706" s="47"/>
      <c r="D706" s="47"/>
      <c r="E706" s="4"/>
      <c r="F706" s="4"/>
      <c r="G706" s="4"/>
      <c r="H706" s="4"/>
      <c r="I706" s="4"/>
      <c r="J706" s="4"/>
      <c r="K706" s="4"/>
      <c r="L706" s="4"/>
      <c r="M706" s="4"/>
      <c r="N706" s="4"/>
      <c r="O706" s="4"/>
      <c r="P706" s="4"/>
      <c r="Q706" s="4"/>
      <c r="R706" s="4"/>
      <c r="S706" s="4"/>
      <c r="T706" s="4"/>
      <c r="U706" s="4"/>
      <c r="V706" s="4"/>
      <c r="W706" s="4"/>
      <c r="X706" s="4"/>
      <c r="Y706" s="4"/>
      <c r="Z706" s="4"/>
    </row>
    <row r="707">
      <c r="A707" s="51"/>
      <c r="B707" s="47"/>
      <c r="C707" s="47"/>
      <c r="D707" s="47"/>
      <c r="E707" s="4"/>
      <c r="F707" s="4"/>
      <c r="G707" s="4"/>
      <c r="H707" s="4"/>
      <c r="I707" s="4"/>
      <c r="J707" s="4"/>
      <c r="K707" s="4"/>
      <c r="L707" s="4"/>
      <c r="M707" s="4"/>
      <c r="N707" s="4"/>
      <c r="O707" s="4"/>
      <c r="P707" s="4"/>
      <c r="Q707" s="4"/>
      <c r="R707" s="4"/>
      <c r="S707" s="4"/>
      <c r="T707" s="4"/>
      <c r="U707" s="4"/>
      <c r="V707" s="4"/>
      <c r="W707" s="4"/>
      <c r="X707" s="4"/>
      <c r="Y707" s="4"/>
      <c r="Z707" s="4"/>
    </row>
    <row r="708">
      <c r="A708" s="51"/>
      <c r="B708" s="47"/>
      <c r="C708" s="47"/>
      <c r="D708" s="47"/>
      <c r="E708" s="4"/>
      <c r="F708" s="4"/>
      <c r="G708" s="4"/>
      <c r="H708" s="4"/>
      <c r="I708" s="4"/>
      <c r="J708" s="4"/>
      <c r="K708" s="4"/>
      <c r="L708" s="4"/>
      <c r="M708" s="4"/>
      <c r="N708" s="4"/>
      <c r="O708" s="4"/>
      <c r="P708" s="4"/>
      <c r="Q708" s="4"/>
      <c r="R708" s="4"/>
      <c r="S708" s="4"/>
      <c r="T708" s="4"/>
      <c r="U708" s="4"/>
      <c r="V708" s="4"/>
      <c r="W708" s="4"/>
      <c r="X708" s="4"/>
      <c r="Y708" s="4"/>
      <c r="Z708" s="4"/>
    </row>
    <row r="709">
      <c r="A709" s="51"/>
      <c r="B709" s="47"/>
      <c r="C709" s="47"/>
      <c r="D709" s="47"/>
      <c r="E709" s="4"/>
      <c r="F709" s="4"/>
      <c r="G709" s="4"/>
      <c r="H709" s="4"/>
      <c r="I709" s="4"/>
      <c r="J709" s="4"/>
      <c r="K709" s="4"/>
      <c r="L709" s="4"/>
      <c r="M709" s="4"/>
      <c r="N709" s="4"/>
      <c r="O709" s="4"/>
      <c r="P709" s="4"/>
      <c r="Q709" s="4"/>
      <c r="R709" s="4"/>
      <c r="S709" s="4"/>
      <c r="T709" s="4"/>
      <c r="U709" s="4"/>
      <c r="V709" s="4"/>
      <c r="W709" s="4"/>
      <c r="X709" s="4"/>
      <c r="Y709" s="4"/>
      <c r="Z709" s="4"/>
    </row>
    <row r="710">
      <c r="A710" s="51"/>
      <c r="B710" s="47"/>
      <c r="C710" s="47"/>
      <c r="D710" s="47"/>
      <c r="E710" s="4"/>
      <c r="F710" s="4"/>
      <c r="G710" s="4"/>
      <c r="H710" s="4"/>
      <c r="I710" s="4"/>
      <c r="J710" s="4"/>
      <c r="K710" s="4"/>
      <c r="L710" s="4"/>
      <c r="M710" s="4"/>
      <c r="N710" s="4"/>
      <c r="O710" s="4"/>
      <c r="P710" s="4"/>
      <c r="Q710" s="4"/>
      <c r="R710" s="4"/>
      <c r="S710" s="4"/>
      <c r="T710" s="4"/>
      <c r="U710" s="4"/>
      <c r="V710" s="4"/>
      <c r="W710" s="4"/>
      <c r="X710" s="4"/>
      <c r="Y710" s="4"/>
      <c r="Z710" s="4"/>
    </row>
    <row r="711">
      <c r="A711" s="51"/>
      <c r="B711" s="47"/>
      <c r="C711" s="47"/>
      <c r="D711" s="47"/>
      <c r="E711" s="4"/>
      <c r="F711" s="4"/>
      <c r="G711" s="4"/>
      <c r="H711" s="4"/>
      <c r="I711" s="4"/>
      <c r="J711" s="4"/>
      <c r="K711" s="4"/>
      <c r="L711" s="4"/>
      <c r="M711" s="4"/>
      <c r="N711" s="4"/>
      <c r="O711" s="4"/>
      <c r="P711" s="4"/>
      <c r="Q711" s="4"/>
      <c r="R711" s="4"/>
      <c r="S711" s="4"/>
      <c r="T711" s="4"/>
      <c r="U711" s="4"/>
      <c r="V711" s="4"/>
      <c r="W711" s="4"/>
      <c r="X711" s="4"/>
      <c r="Y711" s="4"/>
      <c r="Z711" s="4"/>
    </row>
    <row r="712">
      <c r="A712" s="51"/>
      <c r="B712" s="47"/>
      <c r="C712" s="47"/>
      <c r="D712" s="47"/>
      <c r="E712" s="4"/>
      <c r="F712" s="4"/>
      <c r="G712" s="4"/>
      <c r="H712" s="4"/>
      <c r="I712" s="4"/>
      <c r="J712" s="4"/>
      <c r="K712" s="4"/>
      <c r="L712" s="4"/>
      <c r="M712" s="4"/>
      <c r="N712" s="4"/>
      <c r="O712" s="4"/>
      <c r="P712" s="4"/>
      <c r="Q712" s="4"/>
      <c r="R712" s="4"/>
      <c r="S712" s="4"/>
      <c r="T712" s="4"/>
      <c r="U712" s="4"/>
      <c r="V712" s="4"/>
      <c r="W712" s="4"/>
      <c r="X712" s="4"/>
      <c r="Y712" s="4"/>
      <c r="Z712" s="4"/>
    </row>
    <row r="713">
      <c r="A713" s="51"/>
      <c r="B713" s="47"/>
      <c r="C713" s="47"/>
      <c r="D713" s="47"/>
      <c r="E713" s="4"/>
      <c r="F713" s="4"/>
      <c r="G713" s="4"/>
      <c r="H713" s="4"/>
      <c r="I713" s="4"/>
      <c r="J713" s="4"/>
      <c r="K713" s="4"/>
      <c r="L713" s="4"/>
      <c r="M713" s="4"/>
      <c r="N713" s="4"/>
      <c r="O713" s="4"/>
      <c r="P713" s="4"/>
      <c r="Q713" s="4"/>
      <c r="R713" s="4"/>
      <c r="S713" s="4"/>
      <c r="T713" s="4"/>
      <c r="U713" s="4"/>
      <c r="V713" s="4"/>
      <c r="W713" s="4"/>
      <c r="X713" s="4"/>
      <c r="Y713" s="4"/>
      <c r="Z713" s="4"/>
    </row>
    <row r="714">
      <c r="A714" s="51"/>
      <c r="B714" s="47"/>
      <c r="C714" s="47"/>
      <c r="D714" s="47"/>
      <c r="E714" s="4"/>
      <c r="F714" s="4"/>
      <c r="G714" s="4"/>
      <c r="H714" s="4"/>
      <c r="I714" s="4"/>
      <c r="J714" s="4"/>
      <c r="K714" s="4"/>
      <c r="L714" s="4"/>
      <c r="M714" s="4"/>
      <c r="N714" s="4"/>
      <c r="O714" s="4"/>
      <c r="P714" s="4"/>
      <c r="Q714" s="4"/>
      <c r="R714" s="4"/>
      <c r="S714" s="4"/>
      <c r="T714" s="4"/>
      <c r="U714" s="4"/>
      <c r="V714" s="4"/>
      <c r="W714" s="4"/>
      <c r="X714" s="4"/>
      <c r="Y714" s="4"/>
      <c r="Z714" s="4"/>
    </row>
    <row r="715">
      <c r="A715" s="51"/>
      <c r="B715" s="47"/>
      <c r="C715" s="47"/>
      <c r="D715" s="47"/>
      <c r="E715" s="4"/>
      <c r="F715" s="4"/>
      <c r="G715" s="4"/>
      <c r="H715" s="4"/>
      <c r="I715" s="4"/>
      <c r="J715" s="4"/>
      <c r="K715" s="4"/>
      <c r="L715" s="4"/>
      <c r="M715" s="4"/>
      <c r="N715" s="4"/>
      <c r="O715" s="4"/>
      <c r="P715" s="4"/>
      <c r="Q715" s="4"/>
      <c r="R715" s="4"/>
      <c r="S715" s="4"/>
      <c r="T715" s="4"/>
      <c r="U715" s="4"/>
      <c r="V715" s="4"/>
      <c r="W715" s="4"/>
      <c r="X715" s="4"/>
      <c r="Y715" s="4"/>
      <c r="Z715" s="4"/>
    </row>
    <row r="716">
      <c r="A716" s="51"/>
      <c r="B716" s="47"/>
      <c r="C716" s="47"/>
      <c r="D716" s="47"/>
      <c r="E716" s="4"/>
      <c r="F716" s="4"/>
      <c r="G716" s="4"/>
      <c r="H716" s="4"/>
      <c r="I716" s="4"/>
      <c r="J716" s="4"/>
      <c r="K716" s="4"/>
      <c r="L716" s="4"/>
      <c r="M716" s="4"/>
      <c r="N716" s="4"/>
      <c r="O716" s="4"/>
      <c r="P716" s="4"/>
      <c r="Q716" s="4"/>
      <c r="R716" s="4"/>
      <c r="S716" s="4"/>
      <c r="T716" s="4"/>
      <c r="U716" s="4"/>
      <c r="V716" s="4"/>
      <c r="W716" s="4"/>
      <c r="X716" s="4"/>
      <c r="Y716" s="4"/>
      <c r="Z716" s="4"/>
    </row>
    <row r="717">
      <c r="A717" s="51"/>
      <c r="B717" s="47"/>
      <c r="C717" s="47"/>
      <c r="D717" s="47"/>
      <c r="E717" s="4"/>
      <c r="F717" s="4"/>
      <c r="G717" s="4"/>
      <c r="H717" s="4"/>
      <c r="I717" s="4"/>
      <c r="J717" s="4"/>
      <c r="K717" s="4"/>
      <c r="L717" s="4"/>
      <c r="M717" s="4"/>
      <c r="N717" s="4"/>
      <c r="O717" s="4"/>
      <c r="P717" s="4"/>
      <c r="Q717" s="4"/>
      <c r="R717" s="4"/>
      <c r="S717" s="4"/>
      <c r="T717" s="4"/>
      <c r="U717" s="4"/>
      <c r="V717" s="4"/>
      <c r="W717" s="4"/>
      <c r="X717" s="4"/>
      <c r="Y717" s="4"/>
      <c r="Z717" s="4"/>
    </row>
    <row r="718">
      <c r="A718" s="51"/>
      <c r="B718" s="47"/>
      <c r="C718" s="47"/>
      <c r="D718" s="47"/>
      <c r="E718" s="4"/>
      <c r="F718" s="4"/>
      <c r="G718" s="4"/>
      <c r="H718" s="4"/>
      <c r="I718" s="4"/>
      <c r="J718" s="4"/>
      <c r="K718" s="4"/>
      <c r="L718" s="4"/>
      <c r="M718" s="4"/>
      <c r="N718" s="4"/>
      <c r="O718" s="4"/>
      <c r="P718" s="4"/>
      <c r="Q718" s="4"/>
      <c r="R718" s="4"/>
      <c r="S718" s="4"/>
      <c r="T718" s="4"/>
      <c r="U718" s="4"/>
      <c r="V718" s="4"/>
      <c r="W718" s="4"/>
      <c r="X718" s="4"/>
      <c r="Y718" s="4"/>
      <c r="Z718" s="4"/>
    </row>
    <row r="719">
      <c r="A719" s="51"/>
      <c r="B719" s="47"/>
      <c r="C719" s="47"/>
      <c r="D719" s="47"/>
      <c r="E719" s="4"/>
      <c r="F719" s="4"/>
      <c r="G719" s="4"/>
      <c r="H719" s="4"/>
      <c r="I719" s="4"/>
      <c r="J719" s="4"/>
      <c r="K719" s="4"/>
      <c r="L719" s="4"/>
      <c r="M719" s="4"/>
      <c r="N719" s="4"/>
      <c r="O719" s="4"/>
      <c r="P719" s="4"/>
      <c r="Q719" s="4"/>
      <c r="R719" s="4"/>
      <c r="S719" s="4"/>
      <c r="T719" s="4"/>
      <c r="U719" s="4"/>
      <c r="V719" s="4"/>
      <c r="W719" s="4"/>
      <c r="X719" s="4"/>
      <c r="Y719" s="4"/>
      <c r="Z719" s="4"/>
    </row>
    <row r="720">
      <c r="A720" s="51"/>
      <c r="B720" s="47"/>
      <c r="C720" s="47"/>
      <c r="D720" s="47"/>
      <c r="E720" s="4"/>
      <c r="F720" s="4"/>
      <c r="G720" s="4"/>
      <c r="H720" s="4"/>
      <c r="I720" s="4"/>
      <c r="J720" s="4"/>
      <c r="K720" s="4"/>
      <c r="L720" s="4"/>
      <c r="M720" s="4"/>
      <c r="N720" s="4"/>
      <c r="O720" s="4"/>
      <c r="P720" s="4"/>
      <c r="Q720" s="4"/>
      <c r="R720" s="4"/>
      <c r="S720" s="4"/>
      <c r="T720" s="4"/>
      <c r="U720" s="4"/>
      <c r="V720" s="4"/>
      <c r="W720" s="4"/>
      <c r="X720" s="4"/>
      <c r="Y720" s="4"/>
      <c r="Z720" s="4"/>
    </row>
    <row r="721">
      <c r="A721" s="51"/>
      <c r="B721" s="47"/>
      <c r="C721" s="47"/>
      <c r="D721" s="47"/>
      <c r="E721" s="4"/>
      <c r="F721" s="4"/>
      <c r="G721" s="4"/>
      <c r="H721" s="4"/>
      <c r="I721" s="4"/>
      <c r="J721" s="4"/>
      <c r="K721" s="4"/>
      <c r="L721" s="4"/>
      <c r="M721" s="4"/>
      <c r="N721" s="4"/>
      <c r="O721" s="4"/>
      <c r="P721" s="4"/>
      <c r="Q721" s="4"/>
      <c r="R721" s="4"/>
      <c r="S721" s="4"/>
      <c r="T721" s="4"/>
      <c r="U721" s="4"/>
      <c r="V721" s="4"/>
      <c r="W721" s="4"/>
      <c r="X721" s="4"/>
      <c r="Y721" s="4"/>
      <c r="Z721" s="4"/>
    </row>
    <row r="722">
      <c r="A722" s="51"/>
      <c r="B722" s="47"/>
      <c r="C722" s="47"/>
      <c r="D722" s="47"/>
      <c r="E722" s="4"/>
      <c r="F722" s="4"/>
      <c r="G722" s="4"/>
      <c r="H722" s="4"/>
      <c r="I722" s="4"/>
      <c r="J722" s="4"/>
      <c r="K722" s="4"/>
      <c r="L722" s="4"/>
      <c r="M722" s="4"/>
      <c r="N722" s="4"/>
      <c r="O722" s="4"/>
      <c r="P722" s="4"/>
      <c r="Q722" s="4"/>
      <c r="R722" s="4"/>
      <c r="S722" s="4"/>
      <c r="T722" s="4"/>
      <c r="U722" s="4"/>
      <c r="V722" s="4"/>
      <c r="W722" s="4"/>
      <c r="X722" s="4"/>
      <c r="Y722" s="4"/>
      <c r="Z722" s="4"/>
    </row>
    <row r="723">
      <c r="A723" s="51"/>
      <c r="B723" s="47"/>
      <c r="C723" s="47"/>
      <c r="D723" s="47"/>
      <c r="E723" s="4"/>
      <c r="F723" s="4"/>
      <c r="G723" s="4"/>
      <c r="H723" s="4"/>
      <c r="I723" s="4"/>
      <c r="J723" s="4"/>
      <c r="K723" s="4"/>
      <c r="L723" s="4"/>
      <c r="M723" s="4"/>
      <c r="N723" s="4"/>
      <c r="O723" s="4"/>
      <c r="P723" s="4"/>
      <c r="Q723" s="4"/>
      <c r="R723" s="4"/>
      <c r="S723" s="4"/>
      <c r="T723" s="4"/>
      <c r="U723" s="4"/>
      <c r="V723" s="4"/>
      <c r="W723" s="4"/>
      <c r="X723" s="4"/>
      <c r="Y723" s="4"/>
      <c r="Z723" s="4"/>
    </row>
    <row r="724">
      <c r="A724" s="51"/>
      <c r="B724" s="47"/>
      <c r="C724" s="47"/>
      <c r="D724" s="47"/>
      <c r="E724" s="4"/>
      <c r="F724" s="4"/>
      <c r="G724" s="4"/>
      <c r="H724" s="4"/>
      <c r="I724" s="4"/>
      <c r="J724" s="4"/>
      <c r="K724" s="4"/>
      <c r="L724" s="4"/>
      <c r="M724" s="4"/>
      <c r="N724" s="4"/>
      <c r="O724" s="4"/>
      <c r="P724" s="4"/>
      <c r="Q724" s="4"/>
      <c r="R724" s="4"/>
      <c r="S724" s="4"/>
      <c r="T724" s="4"/>
      <c r="U724" s="4"/>
      <c r="V724" s="4"/>
      <c r="W724" s="4"/>
      <c r="X724" s="4"/>
      <c r="Y724" s="4"/>
      <c r="Z724" s="4"/>
    </row>
    <row r="725">
      <c r="A725" s="51"/>
      <c r="B725" s="47"/>
      <c r="C725" s="47"/>
      <c r="D725" s="47"/>
      <c r="E725" s="4"/>
      <c r="F725" s="4"/>
      <c r="G725" s="4"/>
      <c r="H725" s="4"/>
      <c r="I725" s="4"/>
      <c r="J725" s="4"/>
      <c r="K725" s="4"/>
      <c r="L725" s="4"/>
      <c r="M725" s="4"/>
      <c r="N725" s="4"/>
      <c r="O725" s="4"/>
      <c r="P725" s="4"/>
      <c r="Q725" s="4"/>
      <c r="R725" s="4"/>
      <c r="S725" s="4"/>
      <c r="T725" s="4"/>
      <c r="U725" s="4"/>
      <c r="V725" s="4"/>
      <c r="W725" s="4"/>
      <c r="X725" s="4"/>
      <c r="Y725" s="4"/>
      <c r="Z725" s="4"/>
    </row>
    <row r="726">
      <c r="A726" s="51"/>
      <c r="B726" s="47"/>
      <c r="C726" s="47"/>
      <c r="D726" s="47"/>
      <c r="E726" s="4"/>
      <c r="F726" s="4"/>
      <c r="G726" s="4"/>
      <c r="H726" s="4"/>
      <c r="I726" s="4"/>
      <c r="J726" s="4"/>
      <c r="K726" s="4"/>
      <c r="L726" s="4"/>
      <c r="M726" s="4"/>
      <c r="N726" s="4"/>
      <c r="O726" s="4"/>
      <c r="P726" s="4"/>
      <c r="Q726" s="4"/>
      <c r="R726" s="4"/>
      <c r="S726" s="4"/>
      <c r="T726" s="4"/>
      <c r="U726" s="4"/>
      <c r="V726" s="4"/>
      <c r="W726" s="4"/>
      <c r="X726" s="4"/>
      <c r="Y726" s="4"/>
      <c r="Z726" s="4"/>
    </row>
    <row r="727">
      <c r="A727" s="51"/>
      <c r="B727" s="47"/>
      <c r="C727" s="47"/>
      <c r="D727" s="47"/>
      <c r="E727" s="4"/>
      <c r="F727" s="4"/>
      <c r="G727" s="4"/>
      <c r="H727" s="4"/>
      <c r="I727" s="4"/>
      <c r="J727" s="4"/>
      <c r="K727" s="4"/>
      <c r="L727" s="4"/>
      <c r="M727" s="4"/>
      <c r="N727" s="4"/>
      <c r="O727" s="4"/>
      <c r="P727" s="4"/>
      <c r="Q727" s="4"/>
      <c r="R727" s="4"/>
      <c r="S727" s="4"/>
      <c r="T727" s="4"/>
      <c r="U727" s="4"/>
      <c r="V727" s="4"/>
      <c r="W727" s="4"/>
      <c r="X727" s="4"/>
      <c r="Y727" s="4"/>
      <c r="Z727" s="4"/>
    </row>
    <row r="728">
      <c r="A728" s="51"/>
      <c r="B728" s="47"/>
      <c r="C728" s="47"/>
      <c r="D728" s="47"/>
      <c r="E728" s="4"/>
      <c r="F728" s="4"/>
      <c r="G728" s="4"/>
      <c r="H728" s="4"/>
      <c r="I728" s="4"/>
      <c r="J728" s="4"/>
      <c r="K728" s="4"/>
      <c r="L728" s="4"/>
      <c r="M728" s="4"/>
      <c r="N728" s="4"/>
      <c r="O728" s="4"/>
      <c r="P728" s="4"/>
      <c r="Q728" s="4"/>
      <c r="R728" s="4"/>
      <c r="S728" s="4"/>
      <c r="T728" s="4"/>
      <c r="U728" s="4"/>
      <c r="V728" s="4"/>
      <c r="W728" s="4"/>
      <c r="X728" s="4"/>
      <c r="Y728" s="4"/>
      <c r="Z728" s="4"/>
    </row>
    <row r="729">
      <c r="A729" s="51"/>
      <c r="B729" s="47"/>
      <c r="C729" s="47"/>
      <c r="D729" s="47"/>
      <c r="E729" s="4"/>
      <c r="F729" s="4"/>
      <c r="G729" s="4"/>
      <c r="H729" s="4"/>
      <c r="I729" s="4"/>
      <c r="J729" s="4"/>
      <c r="K729" s="4"/>
      <c r="L729" s="4"/>
      <c r="M729" s="4"/>
      <c r="N729" s="4"/>
      <c r="O729" s="4"/>
      <c r="P729" s="4"/>
      <c r="Q729" s="4"/>
      <c r="R729" s="4"/>
      <c r="S729" s="4"/>
      <c r="T729" s="4"/>
      <c r="U729" s="4"/>
      <c r="V729" s="4"/>
      <c r="W729" s="4"/>
      <c r="X729" s="4"/>
      <c r="Y729" s="4"/>
      <c r="Z729" s="4"/>
    </row>
    <row r="730">
      <c r="A730" s="51"/>
      <c r="B730" s="47"/>
      <c r="C730" s="47"/>
      <c r="D730" s="47"/>
      <c r="E730" s="4"/>
      <c r="F730" s="4"/>
      <c r="G730" s="4"/>
      <c r="H730" s="4"/>
      <c r="I730" s="4"/>
      <c r="J730" s="4"/>
      <c r="K730" s="4"/>
      <c r="L730" s="4"/>
      <c r="M730" s="4"/>
      <c r="N730" s="4"/>
      <c r="O730" s="4"/>
      <c r="P730" s="4"/>
      <c r="Q730" s="4"/>
      <c r="R730" s="4"/>
      <c r="S730" s="4"/>
      <c r="T730" s="4"/>
      <c r="U730" s="4"/>
      <c r="V730" s="4"/>
      <c r="W730" s="4"/>
      <c r="X730" s="4"/>
      <c r="Y730" s="4"/>
      <c r="Z730" s="4"/>
    </row>
    <row r="731">
      <c r="A731" s="51"/>
      <c r="B731" s="47"/>
      <c r="C731" s="47"/>
      <c r="D731" s="47"/>
      <c r="E731" s="4"/>
      <c r="F731" s="4"/>
      <c r="G731" s="4"/>
      <c r="H731" s="4"/>
      <c r="I731" s="4"/>
      <c r="J731" s="4"/>
      <c r="K731" s="4"/>
      <c r="L731" s="4"/>
      <c r="M731" s="4"/>
      <c r="N731" s="4"/>
      <c r="O731" s="4"/>
      <c r="P731" s="4"/>
      <c r="Q731" s="4"/>
      <c r="R731" s="4"/>
      <c r="S731" s="4"/>
      <c r="T731" s="4"/>
      <c r="U731" s="4"/>
      <c r="V731" s="4"/>
      <c r="W731" s="4"/>
      <c r="X731" s="4"/>
      <c r="Y731" s="4"/>
      <c r="Z731" s="4"/>
    </row>
    <row r="732">
      <c r="A732" s="51"/>
      <c r="B732" s="47"/>
      <c r="C732" s="47"/>
      <c r="D732" s="47"/>
      <c r="E732" s="4"/>
      <c r="F732" s="4"/>
      <c r="G732" s="4"/>
      <c r="H732" s="4"/>
      <c r="I732" s="4"/>
      <c r="J732" s="4"/>
      <c r="K732" s="4"/>
      <c r="L732" s="4"/>
      <c r="M732" s="4"/>
      <c r="N732" s="4"/>
      <c r="O732" s="4"/>
      <c r="P732" s="4"/>
      <c r="Q732" s="4"/>
      <c r="R732" s="4"/>
      <c r="S732" s="4"/>
      <c r="T732" s="4"/>
      <c r="U732" s="4"/>
      <c r="V732" s="4"/>
      <c r="W732" s="4"/>
      <c r="X732" s="4"/>
      <c r="Y732" s="4"/>
      <c r="Z732" s="4"/>
    </row>
    <row r="733">
      <c r="A733" s="51"/>
      <c r="B733" s="47"/>
      <c r="C733" s="47"/>
      <c r="D733" s="47"/>
      <c r="E733" s="4"/>
      <c r="F733" s="4"/>
      <c r="G733" s="4"/>
      <c r="H733" s="4"/>
      <c r="I733" s="4"/>
      <c r="J733" s="4"/>
      <c r="K733" s="4"/>
      <c r="L733" s="4"/>
      <c r="M733" s="4"/>
      <c r="N733" s="4"/>
      <c r="O733" s="4"/>
      <c r="P733" s="4"/>
      <c r="Q733" s="4"/>
      <c r="R733" s="4"/>
      <c r="S733" s="4"/>
      <c r="T733" s="4"/>
      <c r="U733" s="4"/>
      <c r="V733" s="4"/>
      <c r="W733" s="4"/>
      <c r="X733" s="4"/>
      <c r="Y733" s="4"/>
      <c r="Z733" s="4"/>
    </row>
    <row r="734">
      <c r="A734" s="51"/>
      <c r="B734" s="47"/>
      <c r="C734" s="47"/>
      <c r="D734" s="47"/>
      <c r="E734" s="4"/>
      <c r="F734" s="4"/>
      <c r="G734" s="4"/>
      <c r="H734" s="4"/>
      <c r="I734" s="4"/>
      <c r="J734" s="4"/>
      <c r="K734" s="4"/>
      <c r="L734" s="4"/>
      <c r="M734" s="4"/>
      <c r="N734" s="4"/>
      <c r="O734" s="4"/>
      <c r="P734" s="4"/>
      <c r="Q734" s="4"/>
      <c r="R734" s="4"/>
      <c r="S734" s="4"/>
      <c r="T734" s="4"/>
      <c r="U734" s="4"/>
      <c r="V734" s="4"/>
      <c r="W734" s="4"/>
      <c r="X734" s="4"/>
      <c r="Y734" s="4"/>
      <c r="Z734" s="4"/>
    </row>
    <row r="735">
      <c r="A735" s="51"/>
      <c r="B735" s="47"/>
      <c r="C735" s="47"/>
      <c r="D735" s="47"/>
      <c r="E735" s="4"/>
      <c r="F735" s="4"/>
      <c r="G735" s="4"/>
      <c r="H735" s="4"/>
      <c r="I735" s="4"/>
      <c r="J735" s="4"/>
      <c r="K735" s="4"/>
      <c r="L735" s="4"/>
      <c r="M735" s="4"/>
      <c r="N735" s="4"/>
      <c r="O735" s="4"/>
      <c r="P735" s="4"/>
      <c r="Q735" s="4"/>
      <c r="R735" s="4"/>
      <c r="S735" s="4"/>
      <c r="T735" s="4"/>
      <c r="U735" s="4"/>
      <c r="V735" s="4"/>
      <c r="W735" s="4"/>
      <c r="X735" s="4"/>
      <c r="Y735" s="4"/>
      <c r="Z735" s="4"/>
    </row>
    <row r="736">
      <c r="A736" s="51"/>
      <c r="B736" s="47"/>
      <c r="C736" s="47"/>
      <c r="D736" s="47"/>
      <c r="E736" s="4"/>
      <c r="F736" s="4"/>
      <c r="G736" s="4"/>
      <c r="H736" s="4"/>
      <c r="I736" s="4"/>
      <c r="J736" s="4"/>
      <c r="K736" s="4"/>
      <c r="L736" s="4"/>
      <c r="M736" s="4"/>
      <c r="N736" s="4"/>
      <c r="O736" s="4"/>
      <c r="P736" s="4"/>
      <c r="Q736" s="4"/>
      <c r="R736" s="4"/>
      <c r="S736" s="4"/>
      <c r="T736" s="4"/>
      <c r="U736" s="4"/>
      <c r="V736" s="4"/>
      <c r="W736" s="4"/>
      <c r="X736" s="4"/>
      <c r="Y736" s="4"/>
      <c r="Z736" s="4"/>
    </row>
    <row r="737">
      <c r="A737" s="51"/>
      <c r="B737" s="47"/>
      <c r="C737" s="47"/>
      <c r="D737" s="47"/>
      <c r="E737" s="4"/>
      <c r="F737" s="4"/>
      <c r="G737" s="4"/>
      <c r="H737" s="4"/>
      <c r="I737" s="4"/>
      <c r="J737" s="4"/>
      <c r="K737" s="4"/>
      <c r="L737" s="4"/>
      <c r="M737" s="4"/>
      <c r="N737" s="4"/>
      <c r="O737" s="4"/>
      <c r="P737" s="4"/>
      <c r="Q737" s="4"/>
      <c r="R737" s="4"/>
      <c r="S737" s="4"/>
      <c r="T737" s="4"/>
      <c r="U737" s="4"/>
      <c r="V737" s="4"/>
      <c r="W737" s="4"/>
      <c r="X737" s="4"/>
      <c r="Y737" s="4"/>
      <c r="Z737" s="4"/>
    </row>
    <row r="738">
      <c r="A738" s="51"/>
      <c r="B738" s="47"/>
      <c r="C738" s="47"/>
      <c r="D738" s="47"/>
      <c r="E738" s="4"/>
      <c r="F738" s="4"/>
      <c r="G738" s="4"/>
      <c r="H738" s="4"/>
      <c r="I738" s="4"/>
      <c r="J738" s="4"/>
      <c r="K738" s="4"/>
      <c r="L738" s="4"/>
      <c r="M738" s="4"/>
      <c r="N738" s="4"/>
      <c r="O738" s="4"/>
      <c r="P738" s="4"/>
      <c r="Q738" s="4"/>
      <c r="R738" s="4"/>
      <c r="S738" s="4"/>
      <c r="T738" s="4"/>
      <c r="U738" s="4"/>
      <c r="V738" s="4"/>
      <c r="W738" s="4"/>
      <c r="X738" s="4"/>
      <c r="Y738" s="4"/>
      <c r="Z738" s="4"/>
    </row>
    <row r="739">
      <c r="A739" s="51"/>
      <c r="B739" s="47"/>
      <c r="C739" s="47"/>
      <c r="D739" s="47"/>
      <c r="E739" s="4"/>
      <c r="F739" s="4"/>
      <c r="G739" s="4"/>
      <c r="H739" s="4"/>
      <c r="I739" s="4"/>
      <c r="J739" s="4"/>
      <c r="K739" s="4"/>
      <c r="L739" s="4"/>
      <c r="M739" s="4"/>
      <c r="N739" s="4"/>
      <c r="O739" s="4"/>
      <c r="P739" s="4"/>
      <c r="Q739" s="4"/>
      <c r="R739" s="4"/>
      <c r="S739" s="4"/>
      <c r="T739" s="4"/>
      <c r="U739" s="4"/>
      <c r="V739" s="4"/>
      <c r="W739" s="4"/>
      <c r="X739" s="4"/>
      <c r="Y739" s="4"/>
      <c r="Z739" s="4"/>
    </row>
    <row r="740">
      <c r="A740" s="51"/>
      <c r="B740" s="47"/>
      <c r="C740" s="47"/>
      <c r="D740" s="47"/>
      <c r="E740" s="4"/>
      <c r="F740" s="4"/>
      <c r="G740" s="4"/>
      <c r="H740" s="4"/>
      <c r="I740" s="4"/>
      <c r="J740" s="4"/>
      <c r="K740" s="4"/>
      <c r="L740" s="4"/>
      <c r="M740" s="4"/>
      <c r="N740" s="4"/>
      <c r="O740" s="4"/>
      <c r="P740" s="4"/>
      <c r="Q740" s="4"/>
      <c r="R740" s="4"/>
      <c r="S740" s="4"/>
      <c r="T740" s="4"/>
      <c r="U740" s="4"/>
      <c r="V740" s="4"/>
      <c r="W740" s="4"/>
      <c r="X740" s="4"/>
      <c r="Y740" s="4"/>
      <c r="Z740" s="4"/>
    </row>
    <row r="741">
      <c r="A741" s="51"/>
      <c r="B741" s="47"/>
      <c r="C741" s="47"/>
      <c r="D741" s="47"/>
      <c r="E741" s="4"/>
      <c r="F741" s="4"/>
      <c r="G741" s="4"/>
      <c r="H741" s="4"/>
      <c r="I741" s="4"/>
      <c r="J741" s="4"/>
      <c r="K741" s="4"/>
      <c r="L741" s="4"/>
      <c r="M741" s="4"/>
      <c r="N741" s="4"/>
      <c r="O741" s="4"/>
      <c r="P741" s="4"/>
      <c r="Q741" s="4"/>
      <c r="R741" s="4"/>
      <c r="S741" s="4"/>
      <c r="T741" s="4"/>
      <c r="U741" s="4"/>
      <c r="V741" s="4"/>
      <c r="W741" s="4"/>
      <c r="X741" s="4"/>
      <c r="Y741" s="4"/>
      <c r="Z741" s="4"/>
    </row>
    <row r="742">
      <c r="A742" s="51"/>
      <c r="B742" s="47"/>
      <c r="C742" s="47"/>
      <c r="D742" s="47"/>
      <c r="E742" s="4"/>
      <c r="F742" s="4"/>
      <c r="G742" s="4"/>
      <c r="H742" s="4"/>
      <c r="I742" s="4"/>
      <c r="J742" s="4"/>
      <c r="K742" s="4"/>
      <c r="L742" s="4"/>
      <c r="M742" s="4"/>
      <c r="N742" s="4"/>
      <c r="O742" s="4"/>
      <c r="P742" s="4"/>
      <c r="Q742" s="4"/>
      <c r="R742" s="4"/>
      <c r="S742" s="4"/>
      <c r="T742" s="4"/>
      <c r="U742" s="4"/>
      <c r="V742" s="4"/>
      <c r="W742" s="4"/>
      <c r="X742" s="4"/>
      <c r="Y742" s="4"/>
      <c r="Z742" s="4"/>
    </row>
    <row r="743">
      <c r="A743" s="51"/>
      <c r="B743" s="47"/>
      <c r="C743" s="47"/>
      <c r="D743" s="47"/>
      <c r="E743" s="4"/>
      <c r="F743" s="4"/>
      <c r="G743" s="4"/>
      <c r="H743" s="4"/>
      <c r="I743" s="4"/>
      <c r="J743" s="4"/>
      <c r="K743" s="4"/>
      <c r="L743" s="4"/>
      <c r="M743" s="4"/>
      <c r="N743" s="4"/>
      <c r="O743" s="4"/>
      <c r="P743" s="4"/>
      <c r="Q743" s="4"/>
      <c r="R743" s="4"/>
      <c r="S743" s="4"/>
      <c r="T743" s="4"/>
      <c r="U743" s="4"/>
      <c r="V743" s="4"/>
      <c r="W743" s="4"/>
      <c r="X743" s="4"/>
      <c r="Y743" s="4"/>
      <c r="Z743" s="4"/>
    </row>
    <row r="744">
      <c r="A744" s="51"/>
      <c r="B744" s="47"/>
      <c r="C744" s="47"/>
      <c r="D744" s="47"/>
      <c r="E744" s="4"/>
      <c r="F744" s="4"/>
      <c r="G744" s="4"/>
      <c r="H744" s="4"/>
      <c r="I744" s="4"/>
      <c r="J744" s="4"/>
      <c r="K744" s="4"/>
      <c r="L744" s="4"/>
      <c r="M744" s="4"/>
      <c r="N744" s="4"/>
      <c r="O744" s="4"/>
      <c r="P744" s="4"/>
      <c r="Q744" s="4"/>
      <c r="R744" s="4"/>
      <c r="S744" s="4"/>
      <c r="T744" s="4"/>
      <c r="U744" s="4"/>
      <c r="V744" s="4"/>
      <c r="W744" s="4"/>
      <c r="X744" s="4"/>
      <c r="Y744" s="4"/>
      <c r="Z744" s="4"/>
    </row>
    <row r="745">
      <c r="A745" s="51"/>
      <c r="B745" s="47"/>
      <c r="C745" s="47"/>
      <c r="D745" s="47"/>
      <c r="E745" s="4"/>
      <c r="F745" s="4"/>
      <c r="G745" s="4"/>
      <c r="H745" s="4"/>
      <c r="I745" s="4"/>
      <c r="J745" s="4"/>
      <c r="K745" s="4"/>
      <c r="L745" s="4"/>
      <c r="M745" s="4"/>
      <c r="N745" s="4"/>
      <c r="O745" s="4"/>
      <c r="P745" s="4"/>
      <c r="Q745" s="4"/>
      <c r="R745" s="4"/>
      <c r="S745" s="4"/>
      <c r="T745" s="4"/>
      <c r="U745" s="4"/>
      <c r="V745" s="4"/>
      <c r="W745" s="4"/>
      <c r="X745" s="4"/>
      <c r="Y745" s="4"/>
      <c r="Z745" s="4"/>
    </row>
    <row r="746">
      <c r="A746" s="51"/>
      <c r="B746" s="47"/>
      <c r="C746" s="47"/>
      <c r="D746" s="47"/>
      <c r="E746" s="4"/>
      <c r="F746" s="4"/>
      <c r="G746" s="4"/>
      <c r="H746" s="4"/>
      <c r="I746" s="4"/>
      <c r="J746" s="4"/>
      <c r="K746" s="4"/>
      <c r="L746" s="4"/>
      <c r="M746" s="4"/>
      <c r="N746" s="4"/>
      <c r="O746" s="4"/>
      <c r="P746" s="4"/>
      <c r="Q746" s="4"/>
      <c r="R746" s="4"/>
      <c r="S746" s="4"/>
      <c r="T746" s="4"/>
      <c r="U746" s="4"/>
      <c r="V746" s="4"/>
      <c r="W746" s="4"/>
      <c r="X746" s="4"/>
      <c r="Y746" s="4"/>
      <c r="Z746" s="4"/>
    </row>
    <row r="747">
      <c r="A747" s="51"/>
      <c r="B747" s="47"/>
      <c r="C747" s="47"/>
      <c r="D747" s="47"/>
      <c r="E747" s="4"/>
      <c r="F747" s="4"/>
      <c r="G747" s="4"/>
      <c r="H747" s="4"/>
      <c r="I747" s="4"/>
      <c r="J747" s="4"/>
      <c r="K747" s="4"/>
      <c r="L747" s="4"/>
      <c r="M747" s="4"/>
      <c r="N747" s="4"/>
      <c r="O747" s="4"/>
      <c r="P747" s="4"/>
      <c r="Q747" s="4"/>
      <c r="R747" s="4"/>
      <c r="S747" s="4"/>
      <c r="T747" s="4"/>
      <c r="U747" s="4"/>
      <c r="V747" s="4"/>
      <c r="W747" s="4"/>
      <c r="X747" s="4"/>
      <c r="Y747" s="4"/>
      <c r="Z747" s="4"/>
    </row>
    <row r="748">
      <c r="A748" s="51"/>
      <c r="B748" s="47"/>
      <c r="C748" s="47"/>
      <c r="D748" s="47"/>
      <c r="E748" s="4"/>
      <c r="F748" s="4"/>
      <c r="G748" s="4"/>
      <c r="H748" s="4"/>
      <c r="I748" s="4"/>
      <c r="J748" s="4"/>
      <c r="K748" s="4"/>
      <c r="L748" s="4"/>
      <c r="M748" s="4"/>
      <c r="N748" s="4"/>
      <c r="O748" s="4"/>
      <c r="P748" s="4"/>
      <c r="Q748" s="4"/>
      <c r="R748" s="4"/>
      <c r="S748" s="4"/>
      <c r="T748" s="4"/>
      <c r="U748" s="4"/>
      <c r="V748" s="4"/>
      <c r="W748" s="4"/>
      <c r="X748" s="4"/>
      <c r="Y748" s="4"/>
      <c r="Z748" s="4"/>
    </row>
    <row r="749">
      <c r="A749" s="51"/>
      <c r="B749" s="47"/>
      <c r="C749" s="47"/>
      <c r="D749" s="47"/>
      <c r="E749" s="4"/>
      <c r="F749" s="4"/>
      <c r="G749" s="4"/>
      <c r="H749" s="4"/>
      <c r="I749" s="4"/>
      <c r="J749" s="4"/>
      <c r="K749" s="4"/>
      <c r="L749" s="4"/>
      <c r="M749" s="4"/>
      <c r="N749" s="4"/>
      <c r="O749" s="4"/>
      <c r="P749" s="4"/>
      <c r="Q749" s="4"/>
      <c r="R749" s="4"/>
      <c r="S749" s="4"/>
      <c r="T749" s="4"/>
      <c r="U749" s="4"/>
      <c r="V749" s="4"/>
      <c r="W749" s="4"/>
      <c r="X749" s="4"/>
      <c r="Y749" s="4"/>
      <c r="Z749" s="4"/>
    </row>
    <row r="750">
      <c r="A750" s="51"/>
      <c r="B750" s="47"/>
      <c r="C750" s="47"/>
      <c r="D750" s="47"/>
      <c r="E750" s="4"/>
      <c r="F750" s="4"/>
      <c r="G750" s="4"/>
      <c r="H750" s="4"/>
      <c r="I750" s="4"/>
      <c r="J750" s="4"/>
      <c r="K750" s="4"/>
      <c r="L750" s="4"/>
      <c r="M750" s="4"/>
      <c r="N750" s="4"/>
      <c r="O750" s="4"/>
      <c r="P750" s="4"/>
      <c r="Q750" s="4"/>
      <c r="R750" s="4"/>
      <c r="S750" s="4"/>
      <c r="T750" s="4"/>
      <c r="U750" s="4"/>
      <c r="V750" s="4"/>
      <c r="W750" s="4"/>
      <c r="X750" s="4"/>
      <c r="Y750" s="4"/>
      <c r="Z750" s="4"/>
    </row>
    <row r="751">
      <c r="A751" s="51"/>
      <c r="B751" s="47"/>
      <c r="C751" s="47"/>
      <c r="D751" s="47"/>
      <c r="E751" s="4"/>
      <c r="F751" s="4"/>
      <c r="G751" s="4"/>
      <c r="H751" s="4"/>
      <c r="I751" s="4"/>
      <c r="J751" s="4"/>
      <c r="K751" s="4"/>
      <c r="L751" s="4"/>
      <c r="M751" s="4"/>
      <c r="N751" s="4"/>
      <c r="O751" s="4"/>
      <c r="P751" s="4"/>
      <c r="Q751" s="4"/>
      <c r="R751" s="4"/>
      <c r="S751" s="4"/>
      <c r="T751" s="4"/>
      <c r="U751" s="4"/>
      <c r="V751" s="4"/>
      <c r="W751" s="4"/>
      <c r="X751" s="4"/>
      <c r="Y751" s="4"/>
      <c r="Z751" s="4"/>
    </row>
    <row r="752">
      <c r="A752" s="51"/>
      <c r="B752" s="47"/>
      <c r="C752" s="47"/>
      <c r="D752" s="47"/>
      <c r="E752" s="4"/>
      <c r="F752" s="4"/>
      <c r="G752" s="4"/>
      <c r="H752" s="4"/>
      <c r="I752" s="4"/>
      <c r="J752" s="4"/>
      <c r="K752" s="4"/>
      <c r="L752" s="4"/>
      <c r="M752" s="4"/>
      <c r="N752" s="4"/>
      <c r="O752" s="4"/>
      <c r="P752" s="4"/>
      <c r="Q752" s="4"/>
      <c r="R752" s="4"/>
      <c r="S752" s="4"/>
      <c r="T752" s="4"/>
      <c r="U752" s="4"/>
      <c r="V752" s="4"/>
      <c r="W752" s="4"/>
      <c r="X752" s="4"/>
      <c r="Y752" s="4"/>
      <c r="Z752" s="4"/>
    </row>
    <row r="753">
      <c r="A753" s="51"/>
      <c r="B753" s="47"/>
      <c r="C753" s="47"/>
      <c r="D753" s="47"/>
      <c r="E753" s="4"/>
      <c r="F753" s="4"/>
      <c r="G753" s="4"/>
      <c r="H753" s="4"/>
      <c r="I753" s="4"/>
      <c r="J753" s="4"/>
      <c r="K753" s="4"/>
      <c r="L753" s="4"/>
      <c r="M753" s="4"/>
      <c r="N753" s="4"/>
      <c r="O753" s="4"/>
      <c r="P753" s="4"/>
      <c r="Q753" s="4"/>
      <c r="R753" s="4"/>
      <c r="S753" s="4"/>
      <c r="T753" s="4"/>
      <c r="U753" s="4"/>
      <c r="V753" s="4"/>
      <c r="W753" s="4"/>
      <c r="X753" s="4"/>
      <c r="Y753" s="4"/>
      <c r="Z753" s="4"/>
    </row>
    <row r="754">
      <c r="A754" s="51"/>
      <c r="B754" s="47"/>
      <c r="C754" s="47"/>
      <c r="D754" s="47"/>
      <c r="E754" s="4"/>
      <c r="F754" s="4"/>
      <c r="G754" s="4"/>
      <c r="H754" s="4"/>
      <c r="I754" s="4"/>
      <c r="J754" s="4"/>
      <c r="K754" s="4"/>
      <c r="L754" s="4"/>
      <c r="M754" s="4"/>
      <c r="N754" s="4"/>
      <c r="O754" s="4"/>
      <c r="P754" s="4"/>
      <c r="Q754" s="4"/>
      <c r="R754" s="4"/>
      <c r="S754" s="4"/>
      <c r="T754" s="4"/>
      <c r="U754" s="4"/>
      <c r="V754" s="4"/>
      <c r="W754" s="4"/>
      <c r="X754" s="4"/>
      <c r="Y754" s="4"/>
      <c r="Z754" s="4"/>
    </row>
    <row r="755">
      <c r="A755" s="51"/>
      <c r="B755" s="47"/>
      <c r="C755" s="47"/>
      <c r="D755" s="47"/>
      <c r="E755" s="4"/>
      <c r="F755" s="4"/>
      <c r="G755" s="4"/>
      <c r="H755" s="4"/>
      <c r="I755" s="4"/>
      <c r="J755" s="4"/>
      <c r="K755" s="4"/>
      <c r="L755" s="4"/>
      <c r="M755" s="4"/>
      <c r="N755" s="4"/>
      <c r="O755" s="4"/>
      <c r="P755" s="4"/>
      <c r="Q755" s="4"/>
      <c r="R755" s="4"/>
      <c r="S755" s="4"/>
      <c r="T755" s="4"/>
      <c r="U755" s="4"/>
      <c r="V755" s="4"/>
      <c r="W755" s="4"/>
      <c r="X755" s="4"/>
      <c r="Y755" s="4"/>
      <c r="Z755" s="4"/>
    </row>
    <row r="756">
      <c r="A756" s="51"/>
      <c r="B756" s="47"/>
      <c r="C756" s="47"/>
      <c r="D756" s="47"/>
      <c r="E756" s="4"/>
      <c r="F756" s="4"/>
      <c r="G756" s="4"/>
      <c r="H756" s="4"/>
      <c r="I756" s="4"/>
      <c r="J756" s="4"/>
      <c r="K756" s="4"/>
      <c r="L756" s="4"/>
      <c r="M756" s="4"/>
      <c r="N756" s="4"/>
      <c r="O756" s="4"/>
      <c r="P756" s="4"/>
      <c r="Q756" s="4"/>
      <c r="R756" s="4"/>
      <c r="S756" s="4"/>
      <c r="T756" s="4"/>
      <c r="U756" s="4"/>
      <c r="V756" s="4"/>
      <c r="W756" s="4"/>
      <c r="X756" s="4"/>
      <c r="Y756" s="4"/>
      <c r="Z756" s="4"/>
    </row>
    <row r="757">
      <c r="A757" s="51"/>
      <c r="B757" s="47"/>
      <c r="C757" s="47"/>
      <c r="D757" s="47"/>
      <c r="E757" s="4"/>
      <c r="F757" s="4"/>
      <c r="G757" s="4"/>
      <c r="H757" s="4"/>
      <c r="I757" s="4"/>
      <c r="J757" s="4"/>
      <c r="K757" s="4"/>
      <c r="L757" s="4"/>
      <c r="M757" s="4"/>
      <c r="N757" s="4"/>
      <c r="O757" s="4"/>
      <c r="P757" s="4"/>
      <c r="Q757" s="4"/>
      <c r="R757" s="4"/>
      <c r="S757" s="4"/>
      <c r="T757" s="4"/>
      <c r="U757" s="4"/>
      <c r="V757" s="4"/>
      <c r="W757" s="4"/>
      <c r="X757" s="4"/>
      <c r="Y757" s="4"/>
      <c r="Z757" s="4"/>
    </row>
    <row r="758">
      <c r="A758" s="51"/>
      <c r="B758" s="47"/>
      <c r="C758" s="47"/>
      <c r="D758" s="47"/>
      <c r="E758" s="4"/>
      <c r="F758" s="4"/>
      <c r="G758" s="4"/>
      <c r="H758" s="4"/>
      <c r="I758" s="4"/>
      <c r="J758" s="4"/>
      <c r="K758" s="4"/>
      <c r="L758" s="4"/>
      <c r="M758" s="4"/>
      <c r="N758" s="4"/>
      <c r="O758" s="4"/>
      <c r="P758" s="4"/>
      <c r="Q758" s="4"/>
      <c r="R758" s="4"/>
      <c r="S758" s="4"/>
      <c r="T758" s="4"/>
      <c r="U758" s="4"/>
      <c r="V758" s="4"/>
      <c r="W758" s="4"/>
      <c r="X758" s="4"/>
      <c r="Y758" s="4"/>
      <c r="Z758" s="4"/>
    </row>
    <row r="759">
      <c r="A759" s="51"/>
      <c r="B759" s="47"/>
      <c r="C759" s="47"/>
      <c r="D759" s="47"/>
      <c r="E759" s="4"/>
      <c r="F759" s="4"/>
      <c r="G759" s="4"/>
      <c r="H759" s="4"/>
      <c r="I759" s="4"/>
      <c r="J759" s="4"/>
      <c r="K759" s="4"/>
      <c r="L759" s="4"/>
      <c r="M759" s="4"/>
      <c r="N759" s="4"/>
      <c r="O759" s="4"/>
      <c r="P759" s="4"/>
      <c r="Q759" s="4"/>
      <c r="R759" s="4"/>
      <c r="S759" s="4"/>
      <c r="T759" s="4"/>
      <c r="U759" s="4"/>
      <c r="V759" s="4"/>
      <c r="W759" s="4"/>
      <c r="X759" s="4"/>
      <c r="Y759" s="4"/>
      <c r="Z759" s="4"/>
    </row>
    <row r="760">
      <c r="A760" s="51"/>
      <c r="B760" s="47"/>
      <c r="C760" s="47"/>
      <c r="D760" s="47"/>
      <c r="E760" s="4"/>
      <c r="F760" s="4"/>
      <c r="G760" s="4"/>
      <c r="H760" s="4"/>
      <c r="I760" s="4"/>
      <c r="J760" s="4"/>
      <c r="K760" s="4"/>
      <c r="L760" s="4"/>
      <c r="M760" s="4"/>
      <c r="N760" s="4"/>
      <c r="O760" s="4"/>
      <c r="P760" s="4"/>
      <c r="Q760" s="4"/>
      <c r="R760" s="4"/>
      <c r="S760" s="4"/>
      <c r="T760" s="4"/>
      <c r="U760" s="4"/>
      <c r="V760" s="4"/>
      <c r="W760" s="4"/>
      <c r="X760" s="4"/>
      <c r="Y760" s="4"/>
      <c r="Z760" s="4"/>
    </row>
    <row r="761">
      <c r="A761" s="51"/>
      <c r="B761" s="47"/>
      <c r="C761" s="47"/>
      <c r="D761" s="47"/>
      <c r="E761" s="4"/>
      <c r="F761" s="4"/>
      <c r="G761" s="4"/>
      <c r="H761" s="4"/>
      <c r="I761" s="4"/>
      <c r="J761" s="4"/>
      <c r="K761" s="4"/>
      <c r="L761" s="4"/>
      <c r="M761" s="4"/>
      <c r="N761" s="4"/>
      <c r="O761" s="4"/>
      <c r="P761" s="4"/>
      <c r="Q761" s="4"/>
      <c r="R761" s="4"/>
      <c r="S761" s="4"/>
      <c r="T761" s="4"/>
      <c r="U761" s="4"/>
      <c r="V761" s="4"/>
      <c r="W761" s="4"/>
      <c r="X761" s="4"/>
      <c r="Y761" s="4"/>
      <c r="Z761" s="4"/>
    </row>
    <row r="762">
      <c r="A762" s="51"/>
      <c r="B762" s="47"/>
      <c r="C762" s="47"/>
      <c r="D762" s="47"/>
      <c r="E762" s="4"/>
      <c r="F762" s="4"/>
      <c r="G762" s="4"/>
      <c r="H762" s="4"/>
      <c r="I762" s="4"/>
      <c r="J762" s="4"/>
      <c r="K762" s="4"/>
      <c r="L762" s="4"/>
      <c r="M762" s="4"/>
      <c r="N762" s="4"/>
      <c r="O762" s="4"/>
      <c r="P762" s="4"/>
      <c r="Q762" s="4"/>
      <c r="R762" s="4"/>
      <c r="S762" s="4"/>
      <c r="T762" s="4"/>
      <c r="U762" s="4"/>
      <c r="V762" s="4"/>
      <c r="W762" s="4"/>
      <c r="X762" s="4"/>
      <c r="Y762" s="4"/>
      <c r="Z762" s="4"/>
    </row>
    <row r="763">
      <c r="A763" s="51"/>
      <c r="B763" s="47"/>
      <c r="C763" s="47"/>
      <c r="D763" s="47"/>
      <c r="E763" s="4"/>
      <c r="F763" s="4"/>
      <c r="G763" s="4"/>
      <c r="H763" s="4"/>
      <c r="I763" s="4"/>
      <c r="J763" s="4"/>
      <c r="K763" s="4"/>
      <c r="L763" s="4"/>
      <c r="M763" s="4"/>
      <c r="N763" s="4"/>
      <c r="O763" s="4"/>
      <c r="P763" s="4"/>
      <c r="Q763" s="4"/>
      <c r="R763" s="4"/>
      <c r="S763" s="4"/>
      <c r="T763" s="4"/>
      <c r="U763" s="4"/>
      <c r="V763" s="4"/>
      <c r="W763" s="4"/>
      <c r="X763" s="4"/>
      <c r="Y763" s="4"/>
      <c r="Z763" s="4"/>
    </row>
    <row r="764">
      <c r="A764" s="51"/>
      <c r="B764" s="47"/>
      <c r="C764" s="47"/>
      <c r="D764" s="47"/>
      <c r="E764" s="4"/>
      <c r="F764" s="4"/>
      <c r="G764" s="4"/>
      <c r="H764" s="4"/>
      <c r="I764" s="4"/>
      <c r="J764" s="4"/>
      <c r="K764" s="4"/>
      <c r="L764" s="4"/>
      <c r="M764" s="4"/>
      <c r="N764" s="4"/>
      <c r="O764" s="4"/>
      <c r="P764" s="4"/>
      <c r="Q764" s="4"/>
      <c r="R764" s="4"/>
      <c r="S764" s="4"/>
      <c r="T764" s="4"/>
      <c r="U764" s="4"/>
      <c r="V764" s="4"/>
      <c r="W764" s="4"/>
      <c r="X764" s="4"/>
      <c r="Y764" s="4"/>
      <c r="Z764" s="4"/>
    </row>
    <row r="765">
      <c r="A765" s="51"/>
      <c r="B765" s="47"/>
      <c r="C765" s="47"/>
      <c r="D765" s="47"/>
      <c r="E765" s="4"/>
      <c r="F765" s="4"/>
      <c r="G765" s="4"/>
      <c r="H765" s="4"/>
      <c r="I765" s="4"/>
      <c r="J765" s="4"/>
      <c r="K765" s="4"/>
      <c r="L765" s="4"/>
      <c r="M765" s="4"/>
      <c r="N765" s="4"/>
      <c r="O765" s="4"/>
      <c r="P765" s="4"/>
      <c r="Q765" s="4"/>
      <c r="R765" s="4"/>
      <c r="S765" s="4"/>
      <c r="T765" s="4"/>
      <c r="U765" s="4"/>
      <c r="V765" s="4"/>
      <c r="W765" s="4"/>
      <c r="X765" s="4"/>
      <c r="Y765" s="4"/>
      <c r="Z765" s="4"/>
    </row>
    <row r="766">
      <c r="A766" s="51"/>
      <c r="B766" s="47"/>
      <c r="C766" s="47"/>
      <c r="D766" s="47"/>
      <c r="E766" s="4"/>
      <c r="F766" s="4"/>
      <c r="G766" s="4"/>
      <c r="H766" s="4"/>
      <c r="I766" s="4"/>
      <c r="J766" s="4"/>
      <c r="K766" s="4"/>
      <c r="L766" s="4"/>
      <c r="M766" s="4"/>
      <c r="N766" s="4"/>
      <c r="O766" s="4"/>
      <c r="P766" s="4"/>
      <c r="Q766" s="4"/>
      <c r="R766" s="4"/>
      <c r="S766" s="4"/>
      <c r="T766" s="4"/>
      <c r="U766" s="4"/>
      <c r="V766" s="4"/>
      <c r="W766" s="4"/>
      <c r="X766" s="4"/>
      <c r="Y766" s="4"/>
      <c r="Z766" s="4"/>
    </row>
    <row r="767">
      <c r="A767" s="51"/>
      <c r="B767" s="47"/>
      <c r="C767" s="47"/>
      <c r="D767" s="47"/>
      <c r="E767" s="4"/>
      <c r="F767" s="4"/>
      <c r="G767" s="4"/>
      <c r="H767" s="4"/>
      <c r="I767" s="4"/>
      <c r="J767" s="4"/>
      <c r="K767" s="4"/>
      <c r="L767" s="4"/>
      <c r="M767" s="4"/>
      <c r="N767" s="4"/>
      <c r="O767" s="4"/>
      <c r="P767" s="4"/>
      <c r="Q767" s="4"/>
      <c r="R767" s="4"/>
      <c r="S767" s="4"/>
      <c r="T767" s="4"/>
      <c r="U767" s="4"/>
      <c r="V767" s="4"/>
      <c r="W767" s="4"/>
      <c r="X767" s="4"/>
      <c r="Y767" s="4"/>
      <c r="Z767" s="4"/>
    </row>
    <row r="768">
      <c r="A768" s="51"/>
      <c r="B768" s="47"/>
      <c r="C768" s="47"/>
      <c r="D768" s="47"/>
      <c r="E768" s="4"/>
      <c r="F768" s="4"/>
      <c r="G768" s="4"/>
      <c r="H768" s="4"/>
      <c r="I768" s="4"/>
      <c r="J768" s="4"/>
      <c r="K768" s="4"/>
      <c r="L768" s="4"/>
      <c r="M768" s="4"/>
      <c r="N768" s="4"/>
      <c r="O768" s="4"/>
      <c r="P768" s="4"/>
      <c r="Q768" s="4"/>
      <c r="R768" s="4"/>
      <c r="S768" s="4"/>
      <c r="T768" s="4"/>
      <c r="U768" s="4"/>
      <c r="V768" s="4"/>
      <c r="W768" s="4"/>
      <c r="X768" s="4"/>
      <c r="Y768" s="4"/>
      <c r="Z768" s="4"/>
    </row>
    <row r="769">
      <c r="A769" s="51"/>
      <c r="B769" s="47"/>
      <c r="C769" s="47"/>
      <c r="D769" s="47"/>
      <c r="E769" s="4"/>
      <c r="F769" s="4"/>
      <c r="G769" s="4"/>
      <c r="H769" s="4"/>
      <c r="I769" s="4"/>
      <c r="J769" s="4"/>
      <c r="K769" s="4"/>
      <c r="L769" s="4"/>
      <c r="M769" s="4"/>
      <c r="N769" s="4"/>
      <c r="O769" s="4"/>
      <c r="P769" s="4"/>
      <c r="Q769" s="4"/>
      <c r="R769" s="4"/>
      <c r="S769" s="4"/>
      <c r="T769" s="4"/>
      <c r="U769" s="4"/>
      <c r="V769" s="4"/>
      <c r="W769" s="4"/>
      <c r="X769" s="4"/>
      <c r="Y769" s="4"/>
      <c r="Z769" s="4"/>
    </row>
    <row r="770">
      <c r="A770" s="51"/>
      <c r="B770" s="47"/>
      <c r="C770" s="47"/>
      <c r="D770" s="47"/>
      <c r="E770" s="4"/>
      <c r="F770" s="4"/>
      <c r="G770" s="4"/>
      <c r="H770" s="4"/>
      <c r="I770" s="4"/>
      <c r="J770" s="4"/>
      <c r="K770" s="4"/>
      <c r="L770" s="4"/>
      <c r="M770" s="4"/>
      <c r="N770" s="4"/>
      <c r="O770" s="4"/>
      <c r="P770" s="4"/>
      <c r="Q770" s="4"/>
      <c r="R770" s="4"/>
      <c r="S770" s="4"/>
      <c r="T770" s="4"/>
      <c r="U770" s="4"/>
      <c r="V770" s="4"/>
      <c r="W770" s="4"/>
      <c r="X770" s="4"/>
      <c r="Y770" s="4"/>
      <c r="Z770" s="4"/>
    </row>
    <row r="771">
      <c r="A771" s="51"/>
      <c r="B771" s="47"/>
      <c r="C771" s="47"/>
      <c r="D771" s="47"/>
      <c r="E771" s="4"/>
      <c r="F771" s="4"/>
      <c r="G771" s="4"/>
      <c r="H771" s="4"/>
      <c r="I771" s="4"/>
      <c r="J771" s="4"/>
      <c r="K771" s="4"/>
      <c r="L771" s="4"/>
      <c r="M771" s="4"/>
      <c r="N771" s="4"/>
      <c r="O771" s="4"/>
      <c r="P771" s="4"/>
      <c r="Q771" s="4"/>
      <c r="R771" s="4"/>
      <c r="S771" s="4"/>
      <c r="T771" s="4"/>
      <c r="U771" s="4"/>
      <c r="V771" s="4"/>
      <c r="W771" s="4"/>
      <c r="X771" s="4"/>
      <c r="Y771" s="4"/>
      <c r="Z771" s="4"/>
    </row>
    <row r="772">
      <c r="A772" s="51"/>
      <c r="B772" s="47"/>
      <c r="C772" s="47"/>
      <c r="D772" s="47"/>
      <c r="E772" s="4"/>
      <c r="F772" s="4"/>
      <c r="G772" s="4"/>
      <c r="H772" s="4"/>
      <c r="I772" s="4"/>
      <c r="J772" s="4"/>
      <c r="K772" s="4"/>
      <c r="L772" s="4"/>
      <c r="M772" s="4"/>
      <c r="N772" s="4"/>
      <c r="O772" s="4"/>
      <c r="P772" s="4"/>
      <c r="Q772" s="4"/>
      <c r="R772" s="4"/>
      <c r="S772" s="4"/>
      <c r="T772" s="4"/>
      <c r="U772" s="4"/>
      <c r="V772" s="4"/>
      <c r="W772" s="4"/>
      <c r="X772" s="4"/>
      <c r="Y772" s="4"/>
      <c r="Z772" s="4"/>
    </row>
    <row r="773">
      <c r="A773" s="51"/>
      <c r="B773" s="47"/>
      <c r="C773" s="47"/>
      <c r="D773" s="47"/>
      <c r="E773" s="4"/>
      <c r="F773" s="4"/>
      <c r="G773" s="4"/>
      <c r="H773" s="4"/>
      <c r="I773" s="4"/>
      <c r="J773" s="4"/>
      <c r="K773" s="4"/>
      <c r="L773" s="4"/>
      <c r="M773" s="4"/>
      <c r="N773" s="4"/>
      <c r="O773" s="4"/>
      <c r="P773" s="4"/>
      <c r="Q773" s="4"/>
      <c r="R773" s="4"/>
      <c r="S773" s="4"/>
      <c r="T773" s="4"/>
      <c r="U773" s="4"/>
      <c r="V773" s="4"/>
      <c r="W773" s="4"/>
      <c r="X773" s="4"/>
      <c r="Y773" s="4"/>
      <c r="Z773" s="4"/>
    </row>
    <row r="774">
      <c r="A774" s="51"/>
      <c r="B774" s="47"/>
      <c r="C774" s="47"/>
      <c r="D774" s="47"/>
      <c r="E774" s="4"/>
      <c r="F774" s="4"/>
      <c r="G774" s="4"/>
      <c r="H774" s="4"/>
      <c r="I774" s="4"/>
      <c r="J774" s="4"/>
      <c r="K774" s="4"/>
      <c r="L774" s="4"/>
      <c r="M774" s="4"/>
      <c r="N774" s="4"/>
      <c r="O774" s="4"/>
      <c r="P774" s="4"/>
      <c r="Q774" s="4"/>
      <c r="R774" s="4"/>
      <c r="S774" s="4"/>
      <c r="T774" s="4"/>
      <c r="U774" s="4"/>
      <c r="V774" s="4"/>
      <c r="W774" s="4"/>
      <c r="X774" s="4"/>
      <c r="Y774" s="4"/>
      <c r="Z774" s="4"/>
    </row>
    <row r="775">
      <c r="A775" s="51"/>
      <c r="B775" s="47"/>
      <c r="C775" s="47"/>
      <c r="D775" s="47"/>
      <c r="E775" s="4"/>
      <c r="F775" s="4"/>
      <c r="G775" s="4"/>
      <c r="H775" s="4"/>
      <c r="I775" s="4"/>
      <c r="J775" s="4"/>
      <c r="K775" s="4"/>
      <c r="L775" s="4"/>
      <c r="M775" s="4"/>
      <c r="N775" s="4"/>
      <c r="O775" s="4"/>
      <c r="P775" s="4"/>
      <c r="Q775" s="4"/>
      <c r="R775" s="4"/>
      <c r="S775" s="4"/>
      <c r="T775" s="4"/>
      <c r="U775" s="4"/>
      <c r="V775" s="4"/>
      <c r="W775" s="4"/>
      <c r="X775" s="4"/>
      <c r="Y775" s="4"/>
      <c r="Z775" s="4"/>
    </row>
    <row r="776">
      <c r="A776" s="51"/>
      <c r="B776" s="47"/>
      <c r="C776" s="47"/>
      <c r="D776" s="47"/>
      <c r="E776" s="4"/>
      <c r="F776" s="4"/>
      <c r="G776" s="4"/>
      <c r="H776" s="4"/>
      <c r="I776" s="4"/>
      <c r="J776" s="4"/>
      <c r="K776" s="4"/>
      <c r="L776" s="4"/>
      <c r="M776" s="4"/>
      <c r="N776" s="4"/>
      <c r="O776" s="4"/>
      <c r="P776" s="4"/>
      <c r="Q776" s="4"/>
      <c r="R776" s="4"/>
      <c r="S776" s="4"/>
      <c r="T776" s="4"/>
      <c r="U776" s="4"/>
      <c r="V776" s="4"/>
      <c r="W776" s="4"/>
      <c r="X776" s="4"/>
      <c r="Y776" s="4"/>
      <c r="Z776" s="4"/>
    </row>
    <row r="777">
      <c r="A777" s="51"/>
      <c r="B777" s="47"/>
      <c r="C777" s="47"/>
      <c r="D777" s="47"/>
      <c r="E777" s="4"/>
      <c r="F777" s="4"/>
      <c r="G777" s="4"/>
      <c r="H777" s="4"/>
      <c r="I777" s="4"/>
      <c r="J777" s="4"/>
      <c r="K777" s="4"/>
      <c r="L777" s="4"/>
      <c r="M777" s="4"/>
      <c r="N777" s="4"/>
      <c r="O777" s="4"/>
      <c r="P777" s="4"/>
      <c r="Q777" s="4"/>
      <c r="R777" s="4"/>
      <c r="S777" s="4"/>
      <c r="T777" s="4"/>
      <c r="U777" s="4"/>
      <c r="V777" s="4"/>
      <c r="W777" s="4"/>
      <c r="X777" s="4"/>
      <c r="Y777" s="4"/>
      <c r="Z777" s="4"/>
    </row>
    <row r="778">
      <c r="A778" s="51"/>
      <c r="B778" s="47"/>
      <c r="C778" s="47"/>
      <c r="D778" s="47"/>
      <c r="E778" s="4"/>
      <c r="F778" s="4"/>
      <c r="G778" s="4"/>
      <c r="H778" s="4"/>
      <c r="I778" s="4"/>
      <c r="J778" s="4"/>
      <c r="K778" s="4"/>
      <c r="L778" s="4"/>
      <c r="M778" s="4"/>
      <c r="N778" s="4"/>
      <c r="O778" s="4"/>
      <c r="P778" s="4"/>
      <c r="Q778" s="4"/>
      <c r="R778" s="4"/>
      <c r="S778" s="4"/>
      <c r="T778" s="4"/>
      <c r="U778" s="4"/>
      <c r="V778" s="4"/>
      <c r="W778" s="4"/>
      <c r="X778" s="4"/>
      <c r="Y778" s="4"/>
      <c r="Z778" s="4"/>
    </row>
    <row r="779">
      <c r="A779" s="51"/>
      <c r="B779" s="47"/>
      <c r="C779" s="47"/>
      <c r="D779" s="47"/>
      <c r="E779" s="4"/>
      <c r="F779" s="4"/>
      <c r="G779" s="4"/>
      <c r="H779" s="4"/>
      <c r="I779" s="4"/>
      <c r="J779" s="4"/>
      <c r="K779" s="4"/>
      <c r="L779" s="4"/>
      <c r="M779" s="4"/>
      <c r="N779" s="4"/>
      <c r="O779" s="4"/>
      <c r="P779" s="4"/>
      <c r="Q779" s="4"/>
      <c r="R779" s="4"/>
      <c r="S779" s="4"/>
      <c r="T779" s="4"/>
      <c r="U779" s="4"/>
      <c r="V779" s="4"/>
      <c r="W779" s="4"/>
      <c r="X779" s="4"/>
      <c r="Y779" s="4"/>
      <c r="Z779" s="4"/>
    </row>
    <row r="780">
      <c r="A780" s="51"/>
      <c r="B780" s="47"/>
      <c r="C780" s="47"/>
      <c r="D780" s="47"/>
      <c r="E780" s="4"/>
      <c r="F780" s="4"/>
      <c r="G780" s="4"/>
      <c r="H780" s="4"/>
      <c r="I780" s="4"/>
      <c r="J780" s="4"/>
      <c r="K780" s="4"/>
      <c r="L780" s="4"/>
      <c r="M780" s="4"/>
      <c r="N780" s="4"/>
      <c r="O780" s="4"/>
      <c r="P780" s="4"/>
      <c r="Q780" s="4"/>
      <c r="R780" s="4"/>
      <c r="S780" s="4"/>
      <c r="T780" s="4"/>
      <c r="U780" s="4"/>
      <c r="V780" s="4"/>
      <c r="W780" s="4"/>
      <c r="X780" s="4"/>
      <c r="Y780" s="4"/>
      <c r="Z780" s="4"/>
    </row>
    <row r="781">
      <c r="A781" s="51"/>
      <c r="B781" s="47"/>
      <c r="C781" s="47"/>
      <c r="D781" s="47"/>
      <c r="E781" s="4"/>
      <c r="F781" s="4"/>
      <c r="G781" s="4"/>
      <c r="H781" s="4"/>
      <c r="I781" s="4"/>
      <c r="J781" s="4"/>
      <c r="K781" s="4"/>
      <c r="L781" s="4"/>
      <c r="M781" s="4"/>
      <c r="N781" s="4"/>
      <c r="O781" s="4"/>
      <c r="P781" s="4"/>
      <c r="Q781" s="4"/>
      <c r="R781" s="4"/>
      <c r="S781" s="4"/>
      <c r="T781" s="4"/>
      <c r="U781" s="4"/>
      <c r="V781" s="4"/>
      <c r="W781" s="4"/>
      <c r="X781" s="4"/>
      <c r="Y781" s="4"/>
      <c r="Z781" s="4"/>
    </row>
    <row r="782">
      <c r="A782" s="51"/>
      <c r="B782" s="47"/>
      <c r="C782" s="47"/>
      <c r="D782" s="47"/>
      <c r="E782" s="4"/>
      <c r="F782" s="4"/>
      <c r="G782" s="4"/>
      <c r="H782" s="4"/>
      <c r="I782" s="4"/>
      <c r="J782" s="4"/>
      <c r="K782" s="4"/>
      <c r="L782" s="4"/>
      <c r="M782" s="4"/>
      <c r="N782" s="4"/>
      <c r="O782" s="4"/>
      <c r="P782" s="4"/>
      <c r="Q782" s="4"/>
      <c r="R782" s="4"/>
      <c r="S782" s="4"/>
      <c r="T782" s="4"/>
      <c r="U782" s="4"/>
      <c r="V782" s="4"/>
      <c r="W782" s="4"/>
      <c r="X782" s="4"/>
      <c r="Y782" s="4"/>
      <c r="Z782" s="4"/>
    </row>
    <row r="783">
      <c r="A783" s="51"/>
      <c r="B783" s="47"/>
      <c r="C783" s="47"/>
      <c r="D783" s="47"/>
      <c r="E783" s="4"/>
      <c r="F783" s="4"/>
      <c r="G783" s="4"/>
      <c r="H783" s="4"/>
      <c r="I783" s="4"/>
      <c r="J783" s="4"/>
      <c r="K783" s="4"/>
      <c r="L783" s="4"/>
      <c r="M783" s="4"/>
      <c r="N783" s="4"/>
      <c r="O783" s="4"/>
      <c r="P783" s="4"/>
      <c r="Q783" s="4"/>
      <c r="R783" s="4"/>
      <c r="S783" s="4"/>
      <c r="T783" s="4"/>
      <c r="U783" s="4"/>
      <c r="V783" s="4"/>
      <c r="W783" s="4"/>
      <c r="X783" s="4"/>
      <c r="Y783" s="4"/>
      <c r="Z783" s="4"/>
    </row>
    <row r="784">
      <c r="A784" s="51"/>
      <c r="B784" s="47"/>
      <c r="C784" s="47"/>
      <c r="D784" s="47"/>
      <c r="E784" s="4"/>
      <c r="F784" s="4"/>
      <c r="G784" s="4"/>
      <c r="H784" s="4"/>
      <c r="I784" s="4"/>
      <c r="J784" s="4"/>
      <c r="K784" s="4"/>
      <c r="L784" s="4"/>
      <c r="M784" s="4"/>
      <c r="N784" s="4"/>
      <c r="O784" s="4"/>
      <c r="P784" s="4"/>
      <c r="Q784" s="4"/>
      <c r="R784" s="4"/>
      <c r="S784" s="4"/>
      <c r="T784" s="4"/>
      <c r="U784" s="4"/>
      <c r="V784" s="4"/>
      <c r="W784" s="4"/>
      <c r="X784" s="4"/>
      <c r="Y784" s="4"/>
      <c r="Z784" s="4"/>
    </row>
    <row r="785">
      <c r="A785" s="51"/>
      <c r="B785" s="47"/>
      <c r="C785" s="47"/>
      <c r="D785" s="47"/>
      <c r="E785" s="4"/>
      <c r="F785" s="4"/>
      <c r="G785" s="4"/>
      <c r="H785" s="4"/>
      <c r="I785" s="4"/>
      <c r="J785" s="4"/>
      <c r="K785" s="4"/>
      <c r="L785" s="4"/>
      <c r="M785" s="4"/>
      <c r="N785" s="4"/>
      <c r="O785" s="4"/>
      <c r="P785" s="4"/>
      <c r="Q785" s="4"/>
      <c r="R785" s="4"/>
      <c r="S785" s="4"/>
      <c r="T785" s="4"/>
      <c r="U785" s="4"/>
      <c r="V785" s="4"/>
      <c r="W785" s="4"/>
      <c r="X785" s="4"/>
      <c r="Y785" s="4"/>
      <c r="Z785" s="4"/>
    </row>
    <row r="786">
      <c r="A786" s="51"/>
      <c r="B786" s="47"/>
      <c r="C786" s="47"/>
      <c r="D786" s="47"/>
      <c r="E786" s="4"/>
      <c r="F786" s="4"/>
      <c r="G786" s="4"/>
      <c r="H786" s="4"/>
      <c r="I786" s="4"/>
      <c r="J786" s="4"/>
      <c r="K786" s="4"/>
      <c r="L786" s="4"/>
      <c r="M786" s="4"/>
      <c r="N786" s="4"/>
      <c r="O786" s="4"/>
      <c r="P786" s="4"/>
      <c r="Q786" s="4"/>
      <c r="R786" s="4"/>
      <c r="S786" s="4"/>
      <c r="T786" s="4"/>
      <c r="U786" s="4"/>
      <c r="V786" s="4"/>
      <c r="W786" s="4"/>
      <c r="X786" s="4"/>
      <c r="Y786" s="4"/>
      <c r="Z786" s="4"/>
    </row>
    <row r="787">
      <c r="A787" s="51"/>
      <c r="B787" s="47"/>
      <c r="C787" s="47"/>
      <c r="D787" s="47"/>
      <c r="E787" s="4"/>
      <c r="F787" s="4"/>
      <c r="G787" s="4"/>
      <c r="H787" s="4"/>
      <c r="I787" s="4"/>
      <c r="J787" s="4"/>
      <c r="K787" s="4"/>
      <c r="L787" s="4"/>
      <c r="M787" s="4"/>
      <c r="N787" s="4"/>
      <c r="O787" s="4"/>
      <c r="P787" s="4"/>
      <c r="Q787" s="4"/>
      <c r="R787" s="4"/>
      <c r="S787" s="4"/>
      <c r="T787" s="4"/>
      <c r="U787" s="4"/>
      <c r="V787" s="4"/>
      <c r="W787" s="4"/>
      <c r="X787" s="4"/>
      <c r="Y787" s="4"/>
      <c r="Z787" s="4"/>
    </row>
    <row r="788">
      <c r="A788" s="51"/>
      <c r="B788" s="47"/>
      <c r="C788" s="47"/>
      <c r="D788" s="47"/>
      <c r="E788" s="4"/>
      <c r="F788" s="4"/>
      <c r="G788" s="4"/>
      <c r="H788" s="4"/>
      <c r="I788" s="4"/>
      <c r="J788" s="4"/>
      <c r="K788" s="4"/>
      <c r="L788" s="4"/>
      <c r="M788" s="4"/>
      <c r="N788" s="4"/>
      <c r="O788" s="4"/>
      <c r="P788" s="4"/>
      <c r="Q788" s="4"/>
      <c r="R788" s="4"/>
      <c r="S788" s="4"/>
      <c r="T788" s="4"/>
      <c r="U788" s="4"/>
      <c r="V788" s="4"/>
      <c r="W788" s="4"/>
      <c r="X788" s="4"/>
      <c r="Y788" s="4"/>
      <c r="Z788" s="4"/>
    </row>
    <row r="789">
      <c r="A789" s="51"/>
      <c r="B789" s="47"/>
      <c r="C789" s="47"/>
      <c r="D789" s="47"/>
      <c r="E789" s="4"/>
      <c r="F789" s="4"/>
      <c r="G789" s="4"/>
      <c r="H789" s="4"/>
      <c r="I789" s="4"/>
      <c r="J789" s="4"/>
      <c r="K789" s="4"/>
      <c r="L789" s="4"/>
      <c r="M789" s="4"/>
      <c r="N789" s="4"/>
      <c r="O789" s="4"/>
      <c r="P789" s="4"/>
      <c r="Q789" s="4"/>
      <c r="R789" s="4"/>
      <c r="S789" s="4"/>
      <c r="T789" s="4"/>
      <c r="U789" s="4"/>
      <c r="V789" s="4"/>
      <c r="W789" s="4"/>
      <c r="X789" s="4"/>
      <c r="Y789" s="4"/>
      <c r="Z789" s="4"/>
    </row>
    <row r="790">
      <c r="A790" s="51"/>
      <c r="B790" s="47"/>
      <c r="C790" s="47"/>
      <c r="D790" s="47"/>
      <c r="E790" s="4"/>
      <c r="F790" s="4"/>
      <c r="G790" s="4"/>
      <c r="H790" s="4"/>
      <c r="I790" s="4"/>
      <c r="J790" s="4"/>
      <c r="K790" s="4"/>
      <c r="L790" s="4"/>
      <c r="M790" s="4"/>
      <c r="N790" s="4"/>
      <c r="O790" s="4"/>
      <c r="P790" s="4"/>
      <c r="Q790" s="4"/>
      <c r="R790" s="4"/>
      <c r="S790" s="4"/>
      <c r="T790" s="4"/>
      <c r="U790" s="4"/>
      <c r="V790" s="4"/>
      <c r="W790" s="4"/>
      <c r="X790" s="4"/>
      <c r="Y790" s="4"/>
      <c r="Z790" s="4"/>
    </row>
    <row r="791">
      <c r="A791" s="51"/>
      <c r="B791" s="47"/>
      <c r="C791" s="47"/>
      <c r="D791" s="47"/>
      <c r="E791" s="4"/>
      <c r="F791" s="4"/>
      <c r="G791" s="4"/>
      <c r="H791" s="4"/>
      <c r="I791" s="4"/>
      <c r="J791" s="4"/>
      <c r="K791" s="4"/>
      <c r="L791" s="4"/>
      <c r="M791" s="4"/>
      <c r="N791" s="4"/>
      <c r="O791" s="4"/>
      <c r="P791" s="4"/>
      <c r="Q791" s="4"/>
      <c r="R791" s="4"/>
      <c r="S791" s="4"/>
      <c r="T791" s="4"/>
      <c r="U791" s="4"/>
      <c r="V791" s="4"/>
      <c r="W791" s="4"/>
      <c r="X791" s="4"/>
      <c r="Y791" s="4"/>
      <c r="Z791" s="4"/>
    </row>
    <row r="792">
      <c r="A792" s="51"/>
      <c r="B792" s="47"/>
      <c r="C792" s="47"/>
      <c r="D792" s="47"/>
      <c r="E792" s="4"/>
      <c r="F792" s="4"/>
      <c r="G792" s="4"/>
      <c r="H792" s="4"/>
      <c r="I792" s="4"/>
      <c r="J792" s="4"/>
      <c r="K792" s="4"/>
      <c r="L792" s="4"/>
      <c r="M792" s="4"/>
      <c r="N792" s="4"/>
      <c r="O792" s="4"/>
      <c r="P792" s="4"/>
      <c r="Q792" s="4"/>
      <c r="R792" s="4"/>
      <c r="S792" s="4"/>
      <c r="T792" s="4"/>
      <c r="U792" s="4"/>
      <c r="V792" s="4"/>
      <c r="W792" s="4"/>
      <c r="X792" s="4"/>
      <c r="Y792" s="4"/>
      <c r="Z792" s="4"/>
    </row>
    <row r="793">
      <c r="A793" s="51"/>
      <c r="B793" s="47"/>
      <c r="C793" s="47"/>
      <c r="D793" s="47"/>
      <c r="E793" s="4"/>
      <c r="F793" s="4"/>
      <c r="G793" s="4"/>
      <c r="H793" s="4"/>
      <c r="I793" s="4"/>
      <c r="J793" s="4"/>
      <c r="K793" s="4"/>
      <c r="L793" s="4"/>
      <c r="M793" s="4"/>
      <c r="N793" s="4"/>
      <c r="O793" s="4"/>
      <c r="P793" s="4"/>
      <c r="Q793" s="4"/>
      <c r="R793" s="4"/>
      <c r="S793" s="4"/>
      <c r="T793" s="4"/>
      <c r="U793" s="4"/>
      <c r="V793" s="4"/>
      <c r="W793" s="4"/>
      <c r="X793" s="4"/>
      <c r="Y793" s="4"/>
      <c r="Z793" s="4"/>
    </row>
    <row r="794">
      <c r="A794" s="51"/>
      <c r="B794" s="47"/>
      <c r="C794" s="47"/>
      <c r="D794" s="47"/>
      <c r="E794" s="4"/>
      <c r="F794" s="4"/>
      <c r="G794" s="4"/>
      <c r="H794" s="4"/>
      <c r="I794" s="4"/>
      <c r="J794" s="4"/>
      <c r="K794" s="4"/>
      <c r="L794" s="4"/>
      <c r="M794" s="4"/>
      <c r="N794" s="4"/>
      <c r="O794" s="4"/>
      <c r="P794" s="4"/>
      <c r="Q794" s="4"/>
      <c r="R794" s="4"/>
      <c r="S794" s="4"/>
      <c r="T794" s="4"/>
      <c r="U794" s="4"/>
      <c r="V794" s="4"/>
      <c r="W794" s="4"/>
      <c r="X794" s="4"/>
      <c r="Y794" s="4"/>
      <c r="Z794" s="4"/>
    </row>
    <row r="795">
      <c r="A795" s="51"/>
      <c r="B795" s="47"/>
      <c r="C795" s="47"/>
      <c r="D795" s="47"/>
      <c r="E795" s="4"/>
      <c r="F795" s="4"/>
      <c r="G795" s="4"/>
      <c r="H795" s="4"/>
      <c r="I795" s="4"/>
      <c r="J795" s="4"/>
      <c r="K795" s="4"/>
      <c r="L795" s="4"/>
      <c r="M795" s="4"/>
      <c r="N795" s="4"/>
      <c r="O795" s="4"/>
      <c r="P795" s="4"/>
      <c r="Q795" s="4"/>
      <c r="R795" s="4"/>
      <c r="S795" s="4"/>
      <c r="T795" s="4"/>
      <c r="U795" s="4"/>
      <c r="V795" s="4"/>
      <c r="W795" s="4"/>
      <c r="X795" s="4"/>
      <c r="Y795" s="4"/>
      <c r="Z795" s="4"/>
    </row>
    <row r="796">
      <c r="A796" s="51"/>
      <c r="B796" s="47"/>
      <c r="C796" s="47"/>
      <c r="D796" s="47"/>
      <c r="E796" s="4"/>
      <c r="F796" s="4"/>
      <c r="G796" s="4"/>
      <c r="H796" s="4"/>
      <c r="I796" s="4"/>
      <c r="J796" s="4"/>
      <c r="K796" s="4"/>
      <c r="L796" s="4"/>
      <c r="M796" s="4"/>
      <c r="N796" s="4"/>
      <c r="O796" s="4"/>
      <c r="P796" s="4"/>
      <c r="Q796" s="4"/>
      <c r="R796" s="4"/>
      <c r="S796" s="4"/>
      <c r="T796" s="4"/>
      <c r="U796" s="4"/>
      <c r="V796" s="4"/>
      <c r="W796" s="4"/>
      <c r="X796" s="4"/>
      <c r="Y796" s="4"/>
      <c r="Z796" s="4"/>
    </row>
    <row r="797">
      <c r="A797" s="51"/>
      <c r="B797" s="47"/>
      <c r="C797" s="47"/>
      <c r="D797" s="47"/>
      <c r="E797" s="4"/>
      <c r="F797" s="4"/>
      <c r="G797" s="4"/>
      <c r="H797" s="4"/>
      <c r="I797" s="4"/>
      <c r="J797" s="4"/>
      <c r="K797" s="4"/>
      <c r="L797" s="4"/>
      <c r="M797" s="4"/>
      <c r="N797" s="4"/>
      <c r="O797" s="4"/>
      <c r="P797" s="4"/>
      <c r="Q797" s="4"/>
      <c r="R797" s="4"/>
      <c r="S797" s="4"/>
      <c r="T797" s="4"/>
      <c r="U797" s="4"/>
      <c r="V797" s="4"/>
      <c r="W797" s="4"/>
      <c r="X797" s="4"/>
      <c r="Y797" s="4"/>
      <c r="Z797" s="4"/>
    </row>
    <row r="798">
      <c r="A798" s="51"/>
      <c r="B798" s="47"/>
      <c r="C798" s="47"/>
      <c r="D798" s="47"/>
      <c r="E798" s="4"/>
      <c r="F798" s="4"/>
      <c r="G798" s="4"/>
      <c r="H798" s="4"/>
      <c r="I798" s="4"/>
      <c r="J798" s="4"/>
      <c r="K798" s="4"/>
      <c r="L798" s="4"/>
      <c r="M798" s="4"/>
      <c r="N798" s="4"/>
      <c r="O798" s="4"/>
      <c r="P798" s="4"/>
      <c r="Q798" s="4"/>
      <c r="R798" s="4"/>
      <c r="S798" s="4"/>
      <c r="T798" s="4"/>
      <c r="U798" s="4"/>
      <c r="V798" s="4"/>
      <c r="W798" s="4"/>
      <c r="X798" s="4"/>
      <c r="Y798" s="4"/>
      <c r="Z798" s="4"/>
    </row>
    <row r="799">
      <c r="A799" s="51"/>
      <c r="B799" s="47"/>
      <c r="C799" s="47"/>
      <c r="D799" s="47"/>
      <c r="E799" s="4"/>
      <c r="F799" s="4"/>
      <c r="G799" s="4"/>
      <c r="H799" s="4"/>
      <c r="I799" s="4"/>
      <c r="J799" s="4"/>
      <c r="K799" s="4"/>
      <c r="L799" s="4"/>
      <c r="M799" s="4"/>
      <c r="N799" s="4"/>
      <c r="O799" s="4"/>
      <c r="P799" s="4"/>
      <c r="Q799" s="4"/>
      <c r="R799" s="4"/>
      <c r="S799" s="4"/>
      <c r="T799" s="4"/>
      <c r="U799" s="4"/>
      <c r="V799" s="4"/>
      <c r="W799" s="4"/>
      <c r="X799" s="4"/>
      <c r="Y799" s="4"/>
      <c r="Z799" s="4"/>
    </row>
    <row r="800">
      <c r="A800" s="51"/>
      <c r="B800" s="47"/>
      <c r="C800" s="47"/>
      <c r="D800" s="47"/>
      <c r="E800" s="4"/>
      <c r="F800" s="4"/>
      <c r="G800" s="4"/>
      <c r="H800" s="4"/>
      <c r="I800" s="4"/>
      <c r="J800" s="4"/>
      <c r="K800" s="4"/>
      <c r="L800" s="4"/>
      <c r="M800" s="4"/>
      <c r="N800" s="4"/>
      <c r="O800" s="4"/>
      <c r="P800" s="4"/>
      <c r="Q800" s="4"/>
      <c r="R800" s="4"/>
      <c r="S800" s="4"/>
      <c r="T800" s="4"/>
      <c r="U800" s="4"/>
      <c r="V800" s="4"/>
      <c r="W800" s="4"/>
      <c r="X800" s="4"/>
      <c r="Y800" s="4"/>
      <c r="Z800" s="4"/>
    </row>
    <row r="801">
      <c r="A801" s="51"/>
      <c r="B801" s="47"/>
      <c r="C801" s="47"/>
      <c r="D801" s="47"/>
      <c r="E801" s="4"/>
      <c r="F801" s="4"/>
      <c r="G801" s="4"/>
      <c r="H801" s="4"/>
      <c r="I801" s="4"/>
      <c r="J801" s="4"/>
      <c r="K801" s="4"/>
      <c r="L801" s="4"/>
      <c r="M801" s="4"/>
      <c r="N801" s="4"/>
      <c r="O801" s="4"/>
      <c r="P801" s="4"/>
      <c r="Q801" s="4"/>
      <c r="R801" s="4"/>
      <c r="S801" s="4"/>
      <c r="T801" s="4"/>
      <c r="U801" s="4"/>
      <c r="V801" s="4"/>
      <c r="W801" s="4"/>
      <c r="X801" s="4"/>
      <c r="Y801" s="4"/>
      <c r="Z801" s="4"/>
    </row>
    <row r="802">
      <c r="A802" s="51"/>
      <c r="B802" s="47"/>
      <c r="C802" s="47"/>
      <c r="D802" s="47"/>
      <c r="E802" s="4"/>
      <c r="F802" s="4"/>
      <c r="G802" s="4"/>
      <c r="H802" s="4"/>
      <c r="I802" s="4"/>
      <c r="J802" s="4"/>
      <c r="K802" s="4"/>
      <c r="L802" s="4"/>
      <c r="M802" s="4"/>
      <c r="N802" s="4"/>
      <c r="O802" s="4"/>
      <c r="P802" s="4"/>
      <c r="Q802" s="4"/>
      <c r="R802" s="4"/>
      <c r="S802" s="4"/>
      <c r="T802" s="4"/>
      <c r="U802" s="4"/>
      <c r="V802" s="4"/>
      <c r="W802" s="4"/>
      <c r="X802" s="4"/>
      <c r="Y802" s="4"/>
      <c r="Z802" s="4"/>
    </row>
    <row r="803">
      <c r="A803" s="51"/>
      <c r="B803" s="47"/>
      <c r="C803" s="47"/>
      <c r="D803" s="47"/>
      <c r="E803" s="4"/>
      <c r="F803" s="4"/>
      <c r="G803" s="4"/>
      <c r="H803" s="4"/>
      <c r="I803" s="4"/>
      <c r="J803" s="4"/>
      <c r="K803" s="4"/>
      <c r="L803" s="4"/>
      <c r="M803" s="4"/>
      <c r="N803" s="4"/>
      <c r="O803" s="4"/>
      <c r="P803" s="4"/>
      <c r="Q803" s="4"/>
      <c r="R803" s="4"/>
      <c r="S803" s="4"/>
      <c r="T803" s="4"/>
      <c r="U803" s="4"/>
      <c r="V803" s="4"/>
      <c r="W803" s="4"/>
      <c r="X803" s="4"/>
      <c r="Y803" s="4"/>
      <c r="Z803" s="4"/>
    </row>
    <row r="804">
      <c r="A804" s="51"/>
      <c r="B804" s="47"/>
      <c r="C804" s="47"/>
      <c r="D804" s="47"/>
      <c r="E804" s="4"/>
      <c r="F804" s="4"/>
      <c r="G804" s="4"/>
      <c r="H804" s="4"/>
      <c r="I804" s="4"/>
      <c r="J804" s="4"/>
      <c r="K804" s="4"/>
      <c r="L804" s="4"/>
      <c r="M804" s="4"/>
      <c r="N804" s="4"/>
      <c r="O804" s="4"/>
      <c r="P804" s="4"/>
      <c r="Q804" s="4"/>
      <c r="R804" s="4"/>
      <c r="S804" s="4"/>
      <c r="T804" s="4"/>
      <c r="U804" s="4"/>
      <c r="V804" s="4"/>
      <c r="W804" s="4"/>
      <c r="X804" s="4"/>
      <c r="Y804" s="4"/>
      <c r="Z804" s="4"/>
    </row>
    <row r="805">
      <c r="A805" s="51"/>
      <c r="B805" s="47"/>
      <c r="C805" s="47"/>
      <c r="D805" s="47"/>
      <c r="E805" s="4"/>
      <c r="F805" s="4"/>
      <c r="G805" s="4"/>
      <c r="H805" s="4"/>
      <c r="I805" s="4"/>
      <c r="J805" s="4"/>
      <c r="K805" s="4"/>
      <c r="L805" s="4"/>
      <c r="M805" s="4"/>
      <c r="N805" s="4"/>
      <c r="O805" s="4"/>
      <c r="P805" s="4"/>
      <c r="Q805" s="4"/>
      <c r="R805" s="4"/>
      <c r="S805" s="4"/>
      <c r="T805" s="4"/>
      <c r="U805" s="4"/>
      <c r="V805" s="4"/>
      <c r="W805" s="4"/>
      <c r="X805" s="4"/>
      <c r="Y805" s="4"/>
      <c r="Z805" s="4"/>
    </row>
    <row r="806">
      <c r="A806" s="51"/>
      <c r="B806" s="47"/>
      <c r="C806" s="47"/>
      <c r="D806" s="47"/>
      <c r="E806" s="4"/>
      <c r="F806" s="4"/>
      <c r="G806" s="4"/>
      <c r="H806" s="4"/>
      <c r="I806" s="4"/>
      <c r="J806" s="4"/>
      <c r="K806" s="4"/>
      <c r="L806" s="4"/>
      <c r="M806" s="4"/>
      <c r="N806" s="4"/>
      <c r="O806" s="4"/>
      <c r="P806" s="4"/>
      <c r="Q806" s="4"/>
      <c r="R806" s="4"/>
      <c r="S806" s="4"/>
      <c r="T806" s="4"/>
      <c r="U806" s="4"/>
      <c r="V806" s="4"/>
      <c r="W806" s="4"/>
      <c r="X806" s="4"/>
      <c r="Y806" s="4"/>
      <c r="Z806" s="4"/>
    </row>
    <row r="807">
      <c r="A807" s="51"/>
      <c r="B807" s="47"/>
      <c r="C807" s="47"/>
      <c r="D807" s="47"/>
      <c r="E807" s="4"/>
      <c r="F807" s="4"/>
      <c r="G807" s="4"/>
      <c r="H807" s="4"/>
      <c r="I807" s="4"/>
      <c r="J807" s="4"/>
      <c r="K807" s="4"/>
      <c r="L807" s="4"/>
      <c r="M807" s="4"/>
      <c r="N807" s="4"/>
      <c r="O807" s="4"/>
      <c r="P807" s="4"/>
      <c r="Q807" s="4"/>
      <c r="R807" s="4"/>
      <c r="S807" s="4"/>
      <c r="T807" s="4"/>
      <c r="U807" s="4"/>
      <c r="V807" s="4"/>
      <c r="W807" s="4"/>
      <c r="X807" s="4"/>
      <c r="Y807" s="4"/>
      <c r="Z807" s="4"/>
    </row>
    <row r="808">
      <c r="A808" s="51"/>
      <c r="B808" s="47"/>
      <c r="C808" s="47"/>
      <c r="D808" s="47"/>
      <c r="E808" s="4"/>
      <c r="F808" s="4"/>
      <c r="G808" s="4"/>
      <c r="H808" s="4"/>
      <c r="I808" s="4"/>
      <c r="J808" s="4"/>
      <c r="K808" s="4"/>
      <c r="L808" s="4"/>
      <c r="M808" s="4"/>
      <c r="N808" s="4"/>
      <c r="O808" s="4"/>
      <c r="P808" s="4"/>
      <c r="Q808" s="4"/>
      <c r="R808" s="4"/>
      <c r="S808" s="4"/>
      <c r="T808" s="4"/>
      <c r="U808" s="4"/>
      <c r="V808" s="4"/>
      <c r="W808" s="4"/>
      <c r="X808" s="4"/>
      <c r="Y808" s="4"/>
      <c r="Z808" s="4"/>
    </row>
    <row r="809">
      <c r="A809" s="51"/>
      <c r="B809" s="47"/>
      <c r="C809" s="47"/>
      <c r="D809" s="47"/>
      <c r="E809" s="4"/>
      <c r="F809" s="4"/>
      <c r="G809" s="4"/>
      <c r="H809" s="4"/>
      <c r="I809" s="4"/>
      <c r="J809" s="4"/>
      <c r="K809" s="4"/>
      <c r="L809" s="4"/>
      <c r="M809" s="4"/>
      <c r="N809" s="4"/>
      <c r="O809" s="4"/>
      <c r="P809" s="4"/>
      <c r="Q809" s="4"/>
      <c r="R809" s="4"/>
      <c r="S809" s="4"/>
      <c r="T809" s="4"/>
      <c r="U809" s="4"/>
      <c r="V809" s="4"/>
      <c r="W809" s="4"/>
      <c r="X809" s="4"/>
      <c r="Y809" s="4"/>
      <c r="Z809" s="4"/>
    </row>
    <row r="810">
      <c r="A810" s="51"/>
      <c r="B810" s="47"/>
      <c r="C810" s="47"/>
      <c r="D810" s="47"/>
      <c r="E810" s="4"/>
      <c r="F810" s="4"/>
      <c r="G810" s="4"/>
      <c r="H810" s="4"/>
      <c r="I810" s="4"/>
      <c r="J810" s="4"/>
      <c r="K810" s="4"/>
      <c r="L810" s="4"/>
      <c r="M810" s="4"/>
      <c r="N810" s="4"/>
      <c r="O810" s="4"/>
      <c r="P810" s="4"/>
      <c r="Q810" s="4"/>
      <c r="R810" s="4"/>
      <c r="S810" s="4"/>
      <c r="T810" s="4"/>
      <c r="U810" s="4"/>
      <c r="V810" s="4"/>
      <c r="W810" s="4"/>
      <c r="X810" s="4"/>
      <c r="Y810" s="4"/>
      <c r="Z810" s="4"/>
    </row>
    <row r="811">
      <c r="A811" s="51"/>
      <c r="B811" s="47"/>
      <c r="C811" s="47"/>
      <c r="D811" s="47"/>
      <c r="E811" s="4"/>
      <c r="F811" s="4"/>
      <c r="G811" s="4"/>
      <c r="H811" s="4"/>
      <c r="I811" s="4"/>
      <c r="J811" s="4"/>
      <c r="K811" s="4"/>
      <c r="L811" s="4"/>
      <c r="M811" s="4"/>
      <c r="N811" s="4"/>
      <c r="O811" s="4"/>
      <c r="P811" s="4"/>
      <c r="Q811" s="4"/>
      <c r="R811" s="4"/>
      <c r="S811" s="4"/>
      <c r="T811" s="4"/>
      <c r="U811" s="4"/>
      <c r="V811" s="4"/>
      <c r="W811" s="4"/>
      <c r="X811" s="4"/>
      <c r="Y811" s="4"/>
      <c r="Z811" s="4"/>
    </row>
    <row r="812">
      <c r="A812" s="51"/>
      <c r="B812" s="47"/>
      <c r="C812" s="47"/>
      <c r="D812" s="47"/>
      <c r="E812" s="4"/>
      <c r="F812" s="4"/>
      <c r="G812" s="4"/>
      <c r="H812" s="4"/>
      <c r="I812" s="4"/>
      <c r="J812" s="4"/>
      <c r="K812" s="4"/>
      <c r="L812" s="4"/>
      <c r="M812" s="4"/>
      <c r="N812" s="4"/>
      <c r="O812" s="4"/>
      <c r="P812" s="4"/>
      <c r="Q812" s="4"/>
      <c r="R812" s="4"/>
      <c r="S812" s="4"/>
      <c r="T812" s="4"/>
      <c r="U812" s="4"/>
      <c r="V812" s="4"/>
      <c r="W812" s="4"/>
      <c r="X812" s="4"/>
      <c r="Y812" s="4"/>
      <c r="Z812" s="4"/>
    </row>
    <row r="813">
      <c r="A813" s="51"/>
      <c r="B813" s="47"/>
      <c r="C813" s="47"/>
      <c r="D813" s="47"/>
      <c r="E813" s="4"/>
      <c r="F813" s="4"/>
      <c r="G813" s="4"/>
      <c r="H813" s="4"/>
      <c r="I813" s="4"/>
      <c r="J813" s="4"/>
      <c r="K813" s="4"/>
      <c r="L813" s="4"/>
      <c r="M813" s="4"/>
      <c r="N813" s="4"/>
      <c r="O813" s="4"/>
      <c r="P813" s="4"/>
      <c r="Q813" s="4"/>
      <c r="R813" s="4"/>
      <c r="S813" s="4"/>
      <c r="T813" s="4"/>
      <c r="U813" s="4"/>
      <c r="V813" s="4"/>
      <c r="W813" s="4"/>
      <c r="X813" s="4"/>
      <c r="Y813" s="4"/>
      <c r="Z813" s="4"/>
    </row>
    <row r="814">
      <c r="A814" s="51"/>
      <c r="B814" s="47"/>
      <c r="C814" s="47"/>
      <c r="D814" s="47"/>
      <c r="E814" s="4"/>
      <c r="F814" s="4"/>
      <c r="G814" s="4"/>
      <c r="H814" s="4"/>
      <c r="I814" s="4"/>
      <c r="J814" s="4"/>
      <c r="K814" s="4"/>
      <c r="L814" s="4"/>
      <c r="M814" s="4"/>
      <c r="N814" s="4"/>
      <c r="O814" s="4"/>
      <c r="P814" s="4"/>
      <c r="Q814" s="4"/>
      <c r="R814" s="4"/>
      <c r="S814" s="4"/>
      <c r="T814" s="4"/>
      <c r="U814" s="4"/>
      <c r="V814" s="4"/>
      <c r="W814" s="4"/>
      <c r="X814" s="4"/>
      <c r="Y814" s="4"/>
      <c r="Z814" s="4"/>
    </row>
    <row r="815">
      <c r="A815" s="51"/>
      <c r="B815" s="47"/>
      <c r="C815" s="47"/>
      <c r="D815" s="47"/>
      <c r="E815" s="4"/>
      <c r="F815" s="4"/>
      <c r="G815" s="4"/>
      <c r="H815" s="4"/>
      <c r="I815" s="4"/>
      <c r="J815" s="4"/>
      <c r="K815" s="4"/>
      <c r="L815" s="4"/>
      <c r="M815" s="4"/>
      <c r="N815" s="4"/>
      <c r="O815" s="4"/>
      <c r="P815" s="4"/>
      <c r="Q815" s="4"/>
      <c r="R815" s="4"/>
      <c r="S815" s="4"/>
      <c r="T815" s="4"/>
      <c r="U815" s="4"/>
      <c r="V815" s="4"/>
      <c r="W815" s="4"/>
      <c r="X815" s="4"/>
      <c r="Y815" s="4"/>
      <c r="Z815" s="4"/>
    </row>
    <row r="816">
      <c r="A816" s="51"/>
      <c r="B816" s="47"/>
      <c r="C816" s="47"/>
      <c r="D816" s="47"/>
      <c r="E816" s="4"/>
      <c r="F816" s="4"/>
      <c r="G816" s="4"/>
      <c r="H816" s="4"/>
      <c r="I816" s="4"/>
      <c r="J816" s="4"/>
      <c r="K816" s="4"/>
      <c r="L816" s="4"/>
      <c r="M816" s="4"/>
      <c r="N816" s="4"/>
      <c r="O816" s="4"/>
      <c r="P816" s="4"/>
      <c r="Q816" s="4"/>
      <c r="R816" s="4"/>
      <c r="S816" s="4"/>
      <c r="T816" s="4"/>
      <c r="U816" s="4"/>
      <c r="V816" s="4"/>
      <c r="W816" s="4"/>
      <c r="X816" s="4"/>
      <c r="Y816" s="4"/>
      <c r="Z816" s="4"/>
    </row>
    <row r="817">
      <c r="A817" s="51"/>
      <c r="B817" s="47"/>
      <c r="C817" s="47"/>
      <c r="D817" s="47"/>
      <c r="E817" s="4"/>
      <c r="F817" s="4"/>
      <c r="G817" s="4"/>
      <c r="H817" s="4"/>
      <c r="I817" s="4"/>
      <c r="J817" s="4"/>
      <c r="K817" s="4"/>
      <c r="L817" s="4"/>
      <c r="M817" s="4"/>
      <c r="N817" s="4"/>
      <c r="O817" s="4"/>
      <c r="P817" s="4"/>
      <c r="Q817" s="4"/>
      <c r="R817" s="4"/>
      <c r="S817" s="4"/>
      <c r="T817" s="4"/>
      <c r="U817" s="4"/>
      <c r="V817" s="4"/>
      <c r="W817" s="4"/>
      <c r="X817" s="4"/>
      <c r="Y817" s="4"/>
      <c r="Z817" s="4"/>
    </row>
    <row r="818">
      <c r="A818" s="51"/>
      <c r="B818" s="47"/>
      <c r="C818" s="47"/>
      <c r="D818" s="47"/>
      <c r="E818" s="4"/>
      <c r="F818" s="4"/>
      <c r="G818" s="4"/>
      <c r="H818" s="4"/>
      <c r="I818" s="4"/>
      <c r="J818" s="4"/>
      <c r="K818" s="4"/>
      <c r="L818" s="4"/>
      <c r="M818" s="4"/>
      <c r="N818" s="4"/>
      <c r="O818" s="4"/>
      <c r="P818" s="4"/>
      <c r="Q818" s="4"/>
      <c r="R818" s="4"/>
      <c r="S818" s="4"/>
      <c r="T818" s="4"/>
      <c r="U818" s="4"/>
      <c r="V818" s="4"/>
      <c r="W818" s="4"/>
      <c r="X818" s="4"/>
      <c r="Y818" s="4"/>
      <c r="Z818" s="4"/>
    </row>
    <row r="819">
      <c r="A819" s="51"/>
      <c r="B819" s="47"/>
      <c r="C819" s="47"/>
      <c r="D819" s="47"/>
      <c r="E819" s="4"/>
      <c r="F819" s="4"/>
      <c r="G819" s="4"/>
      <c r="H819" s="4"/>
      <c r="I819" s="4"/>
      <c r="J819" s="4"/>
      <c r="K819" s="4"/>
      <c r="L819" s="4"/>
      <c r="M819" s="4"/>
      <c r="N819" s="4"/>
      <c r="O819" s="4"/>
      <c r="P819" s="4"/>
      <c r="Q819" s="4"/>
      <c r="R819" s="4"/>
      <c r="S819" s="4"/>
      <c r="T819" s="4"/>
      <c r="U819" s="4"/>
      <c r="V819" s="4"/>
      <c r="W819" s="4"/>
      <c r="X819" s="4"/>
      <c r="Y819" s="4"/>
      <c r="Z819" s="4"/>
    </row>
    <row r="820">
      <c r="A820" s="51"/>
      <c r="B820" s="47"/>
      <c r="C820" s="47"/>
      <c r="D820" s="47"/>
      <c r="E820" s="4"/>
      <c r="F820" s="4"/>
      <c r="G820" s="4"/>
      <c r="H820" s="4"/>
      <c r="I820" s="4"/>
      <c r="J820" s="4"/>
      <c r="K820" s="4"/>
      <c r="L820" s="4"/>
      <c r="M820" s="4"/>
      <c r="N820" s="4"/>
      <c r="O820" s="4"/>
      <c r="P820" s="4"/>
      <c r="Q820" s="4"/>
      <c r="R820" s="4"/>
      <c r="S820" s="4"/>
      <c r="T820" s="4"/>
      <c r="U820" s="4"/>
      <c r="V820" s="4"/>
      <c r="W820" s="4"/>
      <c r="X820" s="4"/>
      <c r="Y820" s="4"/>
      <c r="Z820" s="4"/>
    </row>
    <row r="821">
      <c r="A821" s="51"/>
      <c r="B821" s="47"/>
      <c r="C821" s="47"/>
      <c r="D821" s="47"/>
      <c r="E821" s="4"/>
      <c r="F821" s="4"/>
      <c r="G821" s="4"/>
      <c r="H821" s="4"/>
      <c r="I821" s="4"/>
      <c r="J821" s="4"/>
      <c r="K821" s="4"/>
      <c r="L821" s="4"/>
      <c r="M821" s="4"/>
      <c r="N821" s="4"/>
      <c r="O821" s="4"/>
      <c r="P821" s="4"/>
      <c r="Q821" s="4"/>
      <c r="R821" s="4"/>
      <c r="S821" s="4"/>
      <c r="T821" s="4"/>
      <c r="U821" s="4"/>
      <c r="V821" s="4"/>
      <c r="W821" s="4"/>
      <c r="X821" s="4"/>
      <c r="Y821" s="4"/>
      <c r="Z821" s="4"/>
    </row>
    <row r="822">
      <c r="A822" s="51"/>
      <c r="B822" s="47"/>
      <c r="C822" s="47"/>
      <c r="D822" s="47"/>
      <c r="E822" s="4"/>
      <c r="F822" s="4"/>
      <c r="G822" s="4"/>
      <c r="H822" s="4"/>
      <c r="I822" s="4"/>
      <c r="J822" s="4"/>
      <c r="K822" s="4"/>
      <c r="L822" s="4"/>
      <c r="M822" s="4"/>
      <c r="N822" s="4"/>
      <c r="O822" s="4"/>
      <c r="P822" s="4"/>
      <c r="Q822" s="4"/>
      <c r="R822" s="4"/>
      <c r="S822" s="4"/>
      <c r="T822" s="4"/>
      <c r="U822" s="4"/>
      <c r="V822" s="4"/>
      <c r="W822" s="4"/>
      <c r="X822" s="4"/>
      <c r="Y822" s="4"/>
      <c r="Z822" s="4"/>
    </row>
    <row r="823">
      <c r="A823" s="51"/>
      <c r="B823" s="47"/>
      <c r="C823" s="47"/>
      <c r="D823" s="47"/>
      <c r="E823" s="4"/>
      <c r="F823" s="4"/>
      <c r="G823" s="4"/>
      <c r="H823" s="4"/>
      <c r="I823" s="4"/>
      <c r="J823" s="4"/>
      <c r="K823" s="4"/>
      <c r="L823" s="4"/>
      <c r="M823" s="4"/>
      <c r="N823" s="4"/>
      <c r="O823" s="4"/>
      <c r="P823" s="4"/>
      <c r="Q823" s="4"/>
      <c r="R823" s="4"/>
      <c r="S823" s="4"/>
      <c r="T823" s="4"/>
      <c r="U823" s="4"/>
      <c r="V823" s="4"/>
      <c r="W823" s="4"/>
      <c r="X823" s="4"/>
      <c r="Y823" s="4"/>
      <c r="Z823" s="4"/>
    </row>
    <row r="824">
      <c r="A824" s="51"/>
      <c r="B824" s="47"/>
      <c r="C824" s="47"/>
      <c r="D824" s="47"/>
      <c r="E824" s="4"/>
      <c r="F824" s="4"/>
      <c r="G824" s="4"/>
      <c r="H824" s="4"/>
      <c r="I824" s="4"/>
      <c r="J824" s="4"/>
      <c r="K824" s="4"/>
      <c r="L824" s="4"/>
      <c r="M824" s="4"/>
      <c r="N824" s="4"/>
      <c r="O824" s="4"/>
      <c r="P824" s="4"/>
      <c r="Q824" s="4"/>
      <c r="R824" s="4"/>
      <c r="S824" s="4"/>
      <c r="T824" s="4"/>
      <c r="U824" s="4"/>
      <c r="V824" s="4"/>
      <c r="W824" s="4"/>
      <c r="X824" s="4"/>
      <c r="Y824" s="4"/>
      <c r="Z824" s="4"/>
    </row>
    <row r="825">
      <c r="A825" s="51"/>
      <c r="B825" s="47"/>
      <c r="C825" s="47"/>
      <c r="D825" s="47"/>
      <c r="E825" s="4"/>
      <c r="F825" s="4"/>
      <c r="G825" s="4"/>
      <c r="H825" s="4"/>
      <c r="I825" s="4"/>
      <c r="J825" s="4"/>
      <c r="K825" s="4"/>
      <c r="L825" s="4"/>
      <c r="M825" s="4"/>
      <c r="N825" s="4"/>
      <c r="O825" s="4"/>
      <c r="P825" s="4"/>
      <c r="Q825" s="4"/>
      <c r="R825" s="4"/>
      <c r="S825" s="4"/>
      <c r="T825" s="4"/>
      <c r="U825" s="4"/>
      <c r="V825" s="4"/>
      <c r="W825" s="4"/>
      <c r="X825" s="4"/>
      <c r="Y825" s="4"/>
      <c r="Z825" s="4"/>
    </row>
    <row r="826">
      <c r="A826" s="51"/>
      <c r="B826" s="47"/>
      <c r="C826" s="47"/>
      <c r="D826" s="47"/>
      <c r="E826" s="4"/>
      <c r="F826" s="4"/>
      <c r="G826" s="4"/>
      <c r="H826" s="4"/>
      <c r="I826" s="4"/>
      <c r="J826" s="4"/>
      <c r="K826" s="4"/>
      <c r="L826" s="4"/>
      <c r="M826" s="4"/>
      <c r="N826" s="4"/>
      <c r="O826" s="4"/>
      <c r="P826" s="4"/>
      <c r="Q826" s="4"/>
      <c r="R826" s="4"/>
      <c r="S826" s="4"/>
      <c r="T826" s="4"/>
      <c r="U826" s="4"/>
      <c r="V826" s="4"/>
      <c r="W826" s="4"/>
      <c r="X826" s="4"/>
      <c r="Y826" s="4"/>
      <c r="Z826" s="4"/>
    </row>
    <row r="827">
      <c r="A827" s="51"/>
      <c r="B827" s="47"/>
      <c r="C827" s="47"/>
      <c r="D827" s="47"/>
      <c r="E827" s="4"/>
      <c r="F827" s="4"/>
      <c r="G827" s="4"/>
      <c r="H827" s="4"/>
      <c r="I827" s="4"/>
      <c r="J827" s="4"/>
      <c r="K827" s="4"/>
      <c r="L827" s="4"/>
      <c r="M827" s="4"/>
      <c r="N827" s="4"/>
      <c r="O827" s="4"/>
      <c r="P827" s="4"/>
      <c r="Q827" s="4"/>
      <c r="R827" s="4"/>
      <c r="S827" s="4"/>
      <c r="T827" s="4"/>
      <c r="U827" s="4"/>
      <c r="V827" s="4"/>
      <c r="W827" s="4"/>
      <c r="X827" s="4"/>
      <c r="Y827" s="4"/>
      <c r="Z827" s="4"/>
    </row>
    <row r="828">
      <c r="A828" s="51"/>
      <c r="B828" s="47"/>
      <c r="C828" s="47"/>
      <c r="D828" s="47"/>
      <c r="E828" s="4"/>
      <c r="F828" s="4"/>
      <c r="G828" s="4"/>
      <c r="H828" s="4"/>
      <c r="I828" s="4"/>
      <c r="J828" s="4"/>
      <c r="K828" s="4"/>
      <c r="L828" s="4"/>
      <c r="M828" s="4"/>
      <c r="N828" s="4"/>
      <c r="O828" s="4"/>
      <c r="P828" s="4"/>
      <c r="Q828" s="4"/>
      <c r="R828" s="4"/>
      <c r="S828" s="4"/>
      <c r="T828" s="4"/>
      <c r="U828" s="4"/>
      <c r="V828" s="4"/>
      <c r="W828" s="4"/>
      <c r="X828" s="4"/>
      <c r="Y828" s="4"/>
      <c r="Z828" s="4"/>
    </row>
    <row r="829">
      <c r="A829" s="51"/>
      <c r="B829" s="47"/>
      <c r="C829" s="47"/>
      <c r="D829" s="47"/>
      <c r="E829" s="4"/>
      <c r="F829" s="4"/>
      <c r="G829" s="4"/>
      <c r="H829" s="4"/>
      <c r="I829" s="4"/>
      <c r="J829" s="4"/>
      <c r="K829" s="4"/>
      <c r="L829" s="4"/>
      <c r="M829" s="4"/>
      <c r="N829" s="4"/>
      <c r="O829" s="4"/>
      <c r="P829" s="4"/>
      <c r="Q829" s="4"/>
      <c r="R829" s="4"/>
      <c r="S829" s="4"/>
      <c r="T829" s="4"/>
      <c r="U829" s="4"/>
      <c r="V829" s="4"/>
      <c r="W829" s="4"/>
      <c r="X829" s="4"/>
      <c r="Y829" s="4"/>
      <c r="Z829" s="4"/>
    </row>
    <row r="830">
      <c r="A830" s="51"/>
      <c r="B830" s="47"/>
      <c r="C830" s="47"/>
      <c r="D830" s="47"/>
      <c r="E830" s="4"/>
      <c r="F830" s="4"/>
      <c r="G830" s="4"/>
      <c r="H830" s="4"/>
      <c r="I830" s="4"/>
      <c r="J830" s="4"/>
      <c r="K830" s="4"/>
      <c r="L830" s="4"/>
      <c r="M830" s="4"/>
      <c r="N830" s="4"/>
      <c r="O830" s="4"/>
      <c r="P830" s="4"/>
      <c r="Q830" s="4"/>
      <c r="R830" s="4"/>
      <c r="S830" s="4"/>
      <c r="T830" s="4"/>
      <c r="U830" s="4"/>
      <c r="V830" s="4"/>
      <c r="W830" s="4"/>
      <c r="X830" s="4"/>
      <c r="Y830" s="4"/>
      <c r="Z830" s="4"/>
    </row>
    <row r="831">
      <c r="A831" s="51"/>
      <c r="B831" s="47"/>
      <c r="C831" s="47"/>
      <c r="D831" s="47"/>
      <c r="E831" s="4"/>
      <c r="F831" s="4"/>
      <c r="G831" s="4"/>
      <c r="H831" s="4"/>
      <c r="I831" s="4"/>
      <c r="J831" s="4"/>
      <c r="K831" s="4"/>
      <c r="L831" s="4"/>
      <c r="M831" s="4"/>
      <c r="N831" s="4"/>
      <c r="O831" s="4"/>
      <c r="P831" s="4"/>
      <c r="Q831" s="4"/>
      <c r="R831" s="4"/>
      <c r="S831" s="4"/>
      <c r="T831" s="4"/>
      <c r="U831" s="4"/>
      <c r="V831" s="4"/>
      <c r="W831" s="4"/>
      <c r="X831" s="4"/>
      <c r="Y831" s="4"/>
      <c r="Z831" s="4"/>
    </row>
    <row r="832">
      <c r="A832" s="51"/>
      <c r="B832" s="47"/>
      <c r="C832" s="47"/>
      <c r="D832" s="47"/>
      <c r="E832" s="4"/>
      <c r="F832" s="4"/>
      <c r="G832" s="4"/>
      <c r="H832" s="4"/>
      <c r="I832" s="4"/>
      <c r="J832" s="4"/>
      <c r="K832" s="4"/>
      <c r="L832" s="4"/>
      <c r="M832" s="4"/>
      <c r="N832" s="4"/>
      <c r="O832" s="4"/>
      <c r="P832" s="4"/>
      <c r="Q832" s="4"/>
      <c r="R832" s="4"/>
      <c r="S832" s="4"/>
      <c r="T832" s="4"/>
      <c r="U832" s="4"/>
      <c r="V832" s="4"/>
      <c r="W832" s="4"/>
      <c r="X832" s="4"/>
      <c r="Y832" s="4"/>
      <c r="Z832" s="4"/>
    </row>
    <row r="833">
      <c r="A833" s="51"/>
      <c r="B833" s="47"/>
      <c r="C833" s="47"/>
      <c r="D833" s="47"/>
      <c r="E833" s="4"/>
      <c r="F833" s="4"/>
      <c r="G833" s="4"/>
      <c r="H833" s="4"/>
      <c r="I833" s="4"/>
      <c r="J833" s="4"/>
      <c r="K833" s="4"/>
      <c r="L833" s="4"/>
      <c r="M833" s="4"/>
      <c r="N833" s="4"/>
      <c r="O833" s="4"/>
      <c r="P833" s="4"/>
      <c r="Q833" s="4"/>
      <c r="R833" s="4"/>
      <c r="S833" s="4"/>
      <c r="T833" s="4"/>
      <c r="U833" s="4"/>
      <c r="V833" s="4"/>
      <c r="W833" s="4"/>
      <c r="X833" s="4"/>
      <c r="Y833" s="4"/>
      <c r="Z833" s="4"/>
    </row>
    <row r="834">
      <c r="A834" s="51"/>
      <c r="B834" s="47"/>
      <c r="C834" s="47"/>
      <c r="D834" s="47"/>
      <c r="E834" s="4"/>
      <c r="F834" s="4"/>
      <c r="G834" s="4"/>
      <c r="H834" s="4"/>
      <c r="I834" s="4"/>
      <c r="J834" s="4"/>
      <c r="K834" s="4"/>
      <c r="L834" s="4"/>
      <c r="M834" s="4"/>
      <c r="N834" s="4"/>
      <c r="O834" s="4"/>
      <c r="P834" s="4"/>
      <c r="Q834" s="4"/>
      <c r="R834" s="4"/>
      <c r="S834" s="4"/>
      <c r="T834" s="4"/>
      <c r="U834" s="4"/>
      <c r="V834" s="4"/>
      <c r="W834" s="4"/>
      <c r="X834" s="4"/>
      <c r="Y834" s="4"/>
      <c r="Z834" s="4"/>
    </row>
    <row r="835">
      <c r="A835" s="51"/>
      <c r="B835" s="47"/>
      <c r="C835" s="47"/>
      <c r="D835" s="47"/>
      <c r="E835" s="4"/>
      <c r="F835" s="4"/>
      <c r="G835" s="4"/>
      <c r="H835" s="4"/>
      <c r="I835" s="4"/>
      <c r="J835" s="4"/>
      <c r="K835" s="4"/>
      <c r="L835" s="4"/>
      <c r="M835" s="4"/>
      <c r="N835" s="4"/>
      <c r="O835" s="4"/>
      <c r="P835" s="4"/>
      <c r="Q835" s="4"/>
      <c r="R835" s="4"/>
      <c r="S835" s="4"/>
      <c r="T835" s="4"/>
      <c r="U835" s="4"/>
      <c r="V835" s="4"/>
      <c r="W835" s="4"/>
      <c r="X835" s="4"/>
      <c r="Y835" s="4"/>
      <c r="Z835" s="4"/>
    </row>
    <row r="836">
      <c r="A836" s="51"/>
      <c r="B836" s="47"/>
      <c r="C836" s="47"/>
      <c r="D836" s="47"/>
      <c r="E836" s="4"/>
      <c r="F836" s="4"/>
      <c r="G836" s="4"/>
      <c r="H836" s="4"/>
      <c r="I836" s="4"/>
      <c r="J836" s="4"/>
      <c r="K836" s="4"/>
      <c r="L836" s="4"/>
      <c r="M836" s="4"/>
      <c r="N836" s="4"/>
      <c r="O836" s="4"/>
      <c r="P836" s="4"/>
      <c r="Q836" s="4"/>
      <c r="R836" s="4"/>
      <c r="S836" s="4"/>
      <c r="T836" s="4"/>
      <c r="U836" s="4"/>
      <c r="V836" s="4"/>
      <c r="W836" s="4"/>
      <c r="X836" s="4"/>
      <c r="Y836" s="4"/>
      <c r="Z836" s="4"/>
    </row>
    <row r="837">
      <c r="A837" s="51"/>
      <c r="B837" s="47"/>
      <c r="C837" s="47"/>
      <c r="D837" s="47"/>
      <c r="E837" s="4"/>
      <c r="F837" s="4"/>
      <c r="G837" s="4"/>
      <c r="H837" s="4"/>
      <c r="I837" s="4"/>
      <c r="J837" s="4"/>
      <c r="K837" s="4"/>
      <c r="L837" s="4"/>
      <c r="M837" s="4"/>
      <c r="N837" s="4"/>
      <c r="O837" s="4"/>
      <c r="P837" s="4"/>
      <c r="Q837" s="4"/>
      <c r="R837" s="4"/>
      <c r="S837" s="4"/>
      <c r="T837" s="4"/>
      <c r="U837" s="4"/>
      <c r="V837" s="4"/>
      <c r="W837" s="4"/>
      <c r="X837" s="4"/>
      <c r="Y837" s="4"/>
      <c r="Z837" s="4"/>
    </row>
    <row r="838">
      <c r="A838" s="51"/>
      <c r="B838" s="47"/>
      <c r="C838" s="47"/>
      <c r="D838" s="47"/>
      <c r="E838" s="4"/>
      <c r="F838" s="4"/>
      <c r="G838" s="4"/>
      <c r="H838" s="4"/>
      <c r="I838" s="4"/>
      <c r="J838" s="4"/>
      <c r="K838" s="4"/>
      <c r="L838" s="4"/>
      <c r="M838" s="4"/>
      <c r="N838" s="4"/>
      <c r="O838" s="4"/>
      <c r="P838" s="4"/>
      <c r="Q838" s="4"/>
      <c r="R838" s="4"/>
      <c r="S838" s="4"/>
      <c r="T838" s="4"/>
      <c r="U838" s="4"/>
      <c r="V838" s="4"/>
      <c r="W838" s="4"/>
      <c r="X838" s="4"/>
      <c r="Y838" s="4"/>
      <c r="Z838" s="4"/>
    </row>
    <row r="839">
      <c r="A839" s="51"/>
      <c r="B839" s="47"/>
      <c r="C839" s="47"/>
      <c r="D839" s="47"/>
      <c r="E839" s="4"/>
      <c r="F839" s="4"/>
      <c r="G839" s="4"/>
      <c r="H839" s="4"/>
      <c r="I839" s="4"/>
      <c r="J839" s="4"/>
      <c r="K839" s="4"/>
      <c r="L839" s="4"/>
      <c r="M839" s="4"/>
      <c r="N839" s="4"/>
      <c r="O839" s="4"/>
      <c r="P839" s="4"/>
      <c r="Q839" s="4"/>
      <c r="R839" s="4"/>
      <c r="S839" s="4"/>
      <c r="T839" s="4"/>
      <c r="U839" s="4"/>
      <c r="V839" s="4"/>
      <c r="W839" s="4"/>
      <c r="X839" s="4"/>
      <c r="Y839" s="4"/>
      <c r="Z839" s="4"/>
    </row>
    <row r="840">
      <c r="A840" s="51"/>
      <c r="B840" s="47"/>
      <c r="C840" s="47"/>
      <c r="D840" s="47"/>
      <c r="E840" s="4"/>
      <c r="F840" s="4"/>
      <c r="G840" s="4"/>
      <c r="H840" s="4"/>
      <c r="I840" s="4"/>
      <c r="J840" s="4"/>
      <c r="K840" s="4"/>
      <c r="L840" s="4"/>
      <c r="M840" s="4"/>
      <c r="N840" s="4"/>
      <c r="O840" s="4"/>
      <c r="P840" s="4"/>
      <c r="Q840" s="4"/>
      <c r="R840" s="4"/>
      <c r="S840" s="4"/>
      <c r="T840" s="4"/>
      <c r="U840" s="4"/>
      <c r="V840" s="4"/>
      <c r="W840" s="4"/>
      <c r="X840" s="4"/>
      <c r="Y840" s="4"/>
      <c r="Z840" s="4"/>
    </row>
    <row r="841">
      <c r="A841" s="51"/>
      <c r="B841" s="47"/>
      <c r="C841" s="47"/>
      <c r="D841" s="47"/>
      <c r="E841" s="4"/>
      <c r="F841" s="4"/>
      <c r="G841" s="4"/>
      <c r="H841" s="4"/>
      <c r="I841" s="4"/>
      <c r="J841" s="4"/>
      <c r="K841" s="4"/>
      <c r="L841" s="4"/>
      <c r="M841" s="4"/>
      <c r="N841" s="4"/>
      <c r="O841" s="4"/>
      <c r="P841" s="4"/>
      <c r="Q841" s="4"/>
      <c r="R841" s="4"/>
      <c r="S841" s="4"/>
      <c r="T841" s="4"/>
      <c r="U841" s="4"/>
      <c r="V841" s="4"/>
      <c r="W841" s="4"/>
      <c r="X841" s="4"/>
      <c r="Y841" s="4"/>
      <c r="Z841" s="4"/>
    </row>
    <row r="842">
      <c r="A842" s="51"/>
      <c r="B842" s="47"/>
      <c r="C842" s="47"/>
      <c r="D842" s="47"/>
      <c r="E842" s="4"/>
      <c r="F842" s="4"/>
      <c r="G842" s="4"/>
      <c r="H842" s="4"/>
      <c r="I842" s="4"/>
      <c r="J842" s="4"/>
      <c r="K842" s="4"/>
      <c r="L842" s="4"/>
      <c r="M842" s="4"/>
      <c r="N842" s="4"/>
      <c r="O842" s="4"/>
      <c r="P842" s="4"/>
      <c r="Q842" s="4"/>
      <c r="R842" s="4"/>
      <c r="S842" s="4"/>
      <c r="T842" s="4"/>
      <c r="U842" s="4"/>
      <c r="V842" s="4"/>
      <c r="W842" s="4"/>
      <c r="X842" s="4"/>
      <c r="Y842" s="4"/>
      <c r="Z842" s="4"/>
    </row>
    <row r="843">
      <c r="A843" s="51"/>
      <c r="B843" s="47"/>
      <c r="C843" s="47"/>
      <c r="D843" s="47"/>
      <c r="E843" s="4"/>
      <c r="F843" s="4"/>
      <c r="G843" s="4"/>
      <c r="H843" s="4"/>
      <c r="I843" s="4"/>
      <c r="J843" s="4"/>
      <c r="K843" s="4"/>
      <c r="L843" s="4"/>
      <c r="M843" s="4"/>
      <c r="N843" s="4"/>
      <c r="O843" s="4"/>
      <c r="P843" s="4"/>
      <c r="Q843" s="4"/>
      <c r="R843" s="4"/>
      <c r="S843" s="4"/>
      <c r="T843" s="4"/>
      <c r="U843" s="4"/>
      <c r="V843" s="4"/>
      <c r="W843" s="4"/>
      <c r="X843" s="4"/>
      <c r="Y843" s="4"/>
      <c r="Z843" s="4"/>
    </row>
    <row r="844">
      <c r="A844" s="51"/>
      <c r="B844" s="47"/>
      <c r="C844" s="47"/>
      <c r="D844" s="47"/>
      <c r="E844" s="4"/>
      <c r="F844" s="4"/>
      <c r="G844" s="4"/>
      <c r="H844" s="4"/>
      <c r="I844" s="4"/>
      <c r="J844" s="4"/>
      <c r="K844" s="4"/>
      <c r="L844" s="4"/>
      <c r="M844" s="4"/>
      <c r="N844" s="4"/>
      <c r="O844" s="4"/>
      <c r="P844" s="4"/>
      <c r="Q844" s="4"/>
      <c r="R844" s="4"/>
      <c r="S844" s="4"/>
      <c r="T844" s="4"/>
      <c r="U844" s="4"/>
      <c r="V844" s="4"/>
      <c r="W844" s="4"/>
      <c r="X844" s="4"/>
      <c r="Y844" s="4"/>
      <c r="Z844" s="4"/>
    </row>
    <row r="845">
      <c r="A845" s="51"/>
      <c r="B845" s="47"/>
      <c r="C845" s="47"/>
      <c r="D845" s="47"/>
      <c r="E845" s="4"/>
      <c r="F845" s="4"/>
      <c r="G845" s="4"/>
      <c r="H845" s="4"/>
      <c r="I845" s="4"/>
      <c r="J845" s="4"/>
      <c r="K845" s="4"/>
      <c r="L845" s="4"/>
      <c r="M845" s="4"/>
      <c r="N845" s="4"/>
      <c r="O845" s="4"/>
      <c r="P845" s="4"/>
      <c r="Q845" s="4"/>
      <c r="R845" s="4"/>
      <c r="S845" s="4"/>
      <c r="T845" s="4"/>
      <c r="U845" s="4"/>
      <c r="V845" s="4"/>
      <c r="W845" s="4"/>
      <c r="X845" s="4"/>
      <c r="Y845" s="4"/>
      <c r="Z845" s="4"/>
    </row>
    <row r="846">
      <c r="A846" s="51"/>
      <c r="B846" s="47"/>
      <c r="C846" s="47"/>
      <c r="D846" s="47"/>
      <c r="E846" s="4"/>
      <c r="F846" s="4"/>
      <c r="G846" s="4"/>
      <c r="H846" s="4"/>
      <c r="I846" s="4"/>
      <c r="J846" s="4"/>
      <c r="K846" s="4"/>
      <c r="L846" s="4"/>
      <c r="M846" s="4"/>
      <c r="N846" s="4"/>
      <c r="O846" s="4"/>
      <c r="P846" s="4"/>
      <c r="Q846" s="4"/>
      <c r="R846" s="4"/>
      <c r="S846" s="4"/>
      <c r="T846" s="4"/>
      <c r="U846" s="4"/>
      <c r="V846" s="4"/>
      <c r="W846" s="4"/>
      <c r="X846" s="4"/>
      <c r="Y846" s="4"/>
      <c r="Z846" s="4"/>
    </row>
    <row r="847">
      <c r="A847" s="51"/>
      <c r="B847" s="47"/>
      <c r="C847" s="47"/>
      <c r="D847" s="47"/>
      <c r="E847" s="4"/>
      <c r="F847" s="4"/>
      <c r="G847" s="4"/>
      <c r="H847" s="4"/>
      <c r="I847" s="4"/>
      <c r="J847" s="4"/>
      <c r="K847" s="4"/>
      <c r="L847" s="4"/>
      <c r="M847" s="4"/>
      <c r="N847" s="4"/>
      <c r="O847" s="4"/>
      <c r="P847" s="4"/>
      <c r="Q847" s="4"/>
      <c r="R847" s="4"/>
      <c r="S847" s="4"/>
      <c r="T847" s="4"/>
      <c r="U847" s="4"/>
      <c r="V847" s="4"/>
      <c r="W847" s="4"/>
      <c r="X847" s="4"/>
      <c r="Y847" s="4"/>
      <c r="Z847" s="4"/>
    </row>
    <row r="848">
      <c r="A848" s="51"/>
      <c r="B848" s="47"/>
      <c r="C848" s="47"/>
      <c r="D848" s="47"/>
      <c r="E848" s="4"/>
      <c r="F848" s="4"/>
      <c r="G848" s="4"/>
      <c r="H848" s="4"/>
      <c r="I848" s="4"/>
      <c r="J848" s="4"/>
      <c r="K848" s="4"/>
      <c r="L848" s="4"/>
      <c r="M848" s="4"/>
      <c r="N848" s="4"/>
      <c r="O848" s="4"/>
      <c r="P848" s="4"/>
      <c r="Q848" s="4"/>
      <c r="R848" s="4"/>
      <c r="S848" s="4"/>
      <c r="T848" s="4"/>
      <c r="U848" s="4"/>
      <c r="V848" s="4"/>
      <c r="W848" s="4"/>
      <c r="X848" s="4"/>
      <c r="Y848" s="4"/>
      <c r="Z848" s="4"/>
    </row>
    <row r="849">
      <c r="A849" s="51"/>
      <c r="B849" s="47"/>
      <c r="C849" s="47"/>
      <c r="D849" s="47"/>
      <c r="E849" s="4"/>
      <c r="F849" s="4"/>
      <c r="G849" s="4"/>
      <c r="H849" s="4"/>
      <c r="I849" s="4"/>
      <c r="J849" s="4"/>
      <c r="K849" s="4"/>
      <c r="L849" s="4"/>
      <c r="M849" s="4"/>
      <c r="N849" s="4"/>
      <c r="O849" s="4"/>
      <c r="P849" s="4"/>
      <c r="Q849" s="4"/>
      <c r="R849" s="4"/>
      <c r="S849" s="4"/>
      <c r="T849" s="4"/>
      <c r="U849" s="4"/>
      <c r="V849" s="4"/>
      <c r="W849" s="4"/>
      <c r="X849" s="4"/>
      <c r="Y849" s="4"/>
      <c r="Z849" s="4"/>
    </row>
    <row r="850">
      <c r="A850" s="51"/>
      <c r="B850" s="47"/>
      <c r="C850" s="47"/>
      <c r="D850" s="47"/>
      <c r="E850" s="4"/>
      <c r="F850" s="4"/>
      <c r="G850" s="4"/>
      <c r="H850" s="4"/>
      <c r="I850" s="4"/>
      <c r="J850" s="4"/>
      <c r="K850" s="4"/>
      <c r="L850" s="4"/>
      <c r="M850" s="4"/>
      <c r="N850" s="4"/>
      <c r="O850" s="4"/>
      <c r="P850" s="4"/>
      <c r="Q850" s="4"/>
      <c r="R850" s="4"/>
      <c r="S850" s="4"/>
      <c r="T850" s="4"/>
      <c r="U850" s="4"/>
      <c r="V850" s="4"/>
      <c r="W850" s="4"/>
      <c r="X850" s="4"/>
      <c r="Y850" s="4"/>
      <c r="Z850" s="4"/>
    </row>
    <row r="851">
      <c r="A851" s="51"/>
      <c r="B851" s="47"/>
      <c r="C851" s="47"/>
      <c r="D851" s="47"/>
      <c r="E851" s="4"/>
      <c r="F851" s="4"/>
      <c r="G851" s="4"/>
      <c r="H851" s="4"/>
      <c r="I851" s="4"/>
      <c r="J851" s="4"/>
      <c r="K851" s="4"/>
      <c r="L851" s="4"/>
      <c r="M851" s="4"/>
      <c r="N851" s="4"/>
      <c r="O851" s="4"/>
      <c r="P851" s="4"/>
      <c r="Q851" s="4"/>
      <c r="R851" s="4"/>
      <c r="S851" s="4"/>
      <c r="T851" s="4"/>
      <c r="U851" s="4"/>
      <c r="V851" s="4"/>
      <c r="W851" s="4"/>
      <c r="X851" s="4"/>
      <c r="Y851" s="4"/>
      <c r="Z851" s="4"/>
    </row>
    <row r="852">
      <c r="A852" s="51"/>
      <c r="B852" s="47"/>
      <c r="C852" s="47"/>
      <c r="D852" s="47"/>
      <c r="E852" s="4"/>
      <c r="F852" s="4"/>
      <c r="G852" s="4"/>
      <c r="H852" s="4"/>
      <c r="I852" s="4"/>
      <c r="J852" s="4"/>
      <c r="K852" s="4"/>
      <c r="L852" s="4"/>
      <c r="M852" s="4"/>
      <c r="N852" s="4"/>
      <c r="O852" s="4"/>
      <c r="P852" s="4"/>
      <c r="Q852" s="4"/>
      <c r="R852" s="4"/>
      <c r="S852" s="4"/>
      <c r="T852" s="4"/>
      <c r="U852" s="4"/>
      <c r="V852" s="4"/>
      <c r="W852" s="4"/>
      <c r="X852" s="4"/>
      <c r="Y852" s="4"/>
      <c r="Z852" s="4"/>
    </row>
    <row r="853">
      <c r="A853" s="51"/>
      <c r="B853" s="47"/>
      <c r="C853" s="47"/>
      <c r="D853" s="47"/>
      <c r="E853" s="4"/>
      <c r="F853" s="4"/>
      <c r="G853" s="4"/>
      <c r="H853" s="4"/>
      <c r="I853" s="4"/>
      <c r="J853" s="4"/>
      <c r="K853" s="4"/>
      <c r="L853" s="4"/>
      <c r="M853" s="4"/>
      <c r="N853" s="4"/>
      <c r="O853" s="4"/>
      <c r="P853" s="4"/>
      <c r="Q853" s="4"/>
      <c r="R853" s="4"/>
      <c r="S853" s="4"/>
      <c r="T853" s="4"/>
      <c r="U853" s="4"/>
      <c r="V853" s="4"/>
      <c r="W853" s="4"/>
      <c r="X853" s="4"/>
      <c r="Y853" s="4"/>
      <c r="Z853" s="4"/>
    </row>
    <row r="854">
      <c r="A854" s="51"/>
      <c r="B854" s="47"/>
      <c r="C854" s="47"/>
      <c r="D854" s="47"/>
      <c r="E854" s="4"/>
      <c r="F854" s="4"/>
      <c r="G854" s="4"/>
      <c r="H854" s="4"/>
      <c r="I854" s="4"/>
      <c r="J854" s="4"/>
      <c r="K854" s="4"/>
      <c r="L854" s="4"/>
      <c r="M854" s="4"/>
      <c r="N854" s="4"/>
      <c r="O854" s="4"/>
      <c r="P854" s="4"/>
      <c r="Q854" s="4"/>
      <c r="R854" s="4"/>
      <c r="S854" s="4"/>
      <c r="T854" s="4"/>
      <c r="U854" s="4"/>
      <c r="V854" s="4"/>
      <c r="W854" s="4"/>
      <c r="X854" s="4"/>
      <c r="Y854" s="4"/>
      <c r="Z854" s="4"/>
    </row>
    <row r="855">
      <c r="A855" s="51"/>
      <c r="B855" s="47"/>
      <c r="C855" s="47"/>
      <c r="D855" s="47"/>
      <c r="E855" s="4"/>
      <c r="F855" s="4"/>
      <c r="G855" s="4"/>
      <c r="H855" s="4"/>
      <c r="I855" s="4"/>
      <c r="J855" s="4"/>
      <c r="K855" s="4"/>
      <c r="L855" s="4"/>
      <c r="M855" s="4"/>
      <c r="N855" s="4"/>
      <c r="O855" s="4"/>
      <c r="P855" s="4"/>
      <c r="Q855" s="4"/>
      <c r="R855" s="4"/>
      <c r="S855" s="4"/>
      <c r="T855" s="4"/>
      <c r="U855" s="4"/>
      <c r="V855" s="4"/>
      <c r="W855" s="4"/>
      <c r="X855" s="4"/>
      <c r="Y855" s="4"/>
      <c r="Z855" s="4"/>
    </row>
    <row r="856">
      <c r="A856" s="51"/>
      <c r="B856" s="47"/>
      <c r="C856" s="47"/>
      <c r="D856" s="47"/>
      <c r="E856" s="4"/>
      <c r="F856" s="4"/>
      <c r="G856" s="4"/>
      <c r="H856" s="4"/>
      <c r="I856" s="4"/>
      <c r="J856" s="4"/>
      <c r="K856" s="4"/>
      <c r="L856" s="4"/>
      <c r="M856" s="4"/>
      <c r="N856" s="4"/>
      <c r="O856" s="4"/>
      <c r="P856" s="4"/>
      <c r="Q856" s="4"/>
      <c r="R856" s="4"/>
      <c r="S856" s="4"/>
      <c r="T856" s="4"/>
      <c r="U856" s="4"/>
      <c r="V856" s="4"/>
      <c r="W856" s="4"/>
      <c r="X856" s="4"/>
      <c r="Y856" s="4"/>
      <c r="Z856" s="4"/>
    </row>
    <row r="857">
      <c r="A857" s="51"/>
      <c r="B857" s="47"/>
      <c r="C857" s="47"/>
      <c r="D857" s="47"/>
      <c r="E857" s="4"/>
      <c r="F857" s="4"/>
      <c r="G857" s="4"/>
      <c r="H857" s="4"/>
      <c r="I857" s="4"/>
      <c r="J857" s="4"/>
      <c r="K857" s="4"/>
      <c r="L857" s="4"/>
      <c r="M857" s="4"/>
      <c r="N857" s="4"/>
      <c r="O857" s="4"/>
      <c r="P857" s="4"/>
      <c r="Q857" s="4"/>
      <c r="R857" s="4"/>
      <c r="S857" s="4"/>
      <c r="T857" s="4"/>
      <c r="U857" s="4"/>
      <c r="V857" s="4"/>
      <c r="W857" s="4"/>
      <c r="X857" s="4"/>
      <c r="Y857" s="4"/>
      <c r="Z857" s="4"/>
    </row>
    <row r="858">
      <c r="A858" s="51"/>
      <c r="B858" s="47"/>
      <c r="C858" s="47"/>
      <c r="D858" s="47"/>
      <c r="E858" s="4"/>
      <c r="F858" s="4"/>
      <c r="G858" s="4"/>
      <c r="H858" s="4"/>
      <c r="I858" s="4"/>
      <c r="J858" s="4"/>
      <c r="K858" s="4"/>
      <c r="L858" s="4"/>
      <c r="M858" s="4"/>
      <c r="N858" s="4"/>
      <c r="O858" s="4"/>
      <c r="P858" s="4"/>
      <c r="Q858" s="4"/>
      <c r="R858" s="4"/>
      <c r="S858" s="4"/>
      <c r="T858" s="4"/>
      <c r="U858" s="4"/>
      <c r="V858" s="4"/>
      <c r="W858" s="4"/>
      <c r="X858" s="4"/>
      <c r="Y858" s="4"/>
      <c r="Z858" s="4"/>
    </row>
    <row r="859">
      <c r="A859" s="51"/>
      <c r="B859" s="47"/>
      <c r="C859" s="47"/>
      <c r="D859" s="47"/>
      <c r="E859" s="4"/>
      <c r="F859" s="4"/>
      <c r="G859" s="4"/>
      <c r="H859" s="4"/>
      <c r="I859" s="4"/>
      <c r="J859" s="4"/>
      <c r="K859" s="4"/>
      <c r="L859" s="4"/>
      <c r="M859" s="4"/>
      <c r="N859" s="4"/>
      <c r="O859" s="4"/>
      <c r="P859" s="4"/>
      <c r="Q859" s="4"/>
      <c r="R859" s="4"/>
      <c r="S859" s="4"/>
      <c r="T859" s="4"/>
      <c r="U859" s="4"/>
      <c r="V859" s="4"/>
      <c r="W859" s="4"/>
      <c r="X859" s="4"/>
      <c r="Y859" s="4"/>
      <c r="Z859" s="4"/>
    </row>
    <row r="860">
      <c r="A860" s="51"/>
      <c r="B860" s="47"/>
      <c r="C860" s="47"/>
      <c r="D860" s="47"/>
      <c r="E860" s="4"/>
      <c r="F860" s="4"/>
      <c r="G860" s="4"/>
      <c r="H860" s="4"/>
      <c r="I860" s="4"/>
      <c r="J860" s="4"/>
      <c r="K860" s="4"/>
      <c r="L860" s="4"/>
      <c r="M860" s="4"/>
      <c r="N860" s="4"/>
      <c r="O860" s="4"/>
      <c r="P860" s="4"/>
      <c r="Q860" s="4"/>
      <c r="R860" s="4"/>
      <c r="S860" s="4"/>
      <c r="T860" s="4"/>
      <c r="U860" s="4"/>
      <c r="V860" s="4"/>
      <c r="W860" s="4"/>
      <c r="X860" s="4"/>
      <c r="Y860" s="4"/>
      <c r="Z860" s="4"/>
    </row>
    <row r="861">
      <c r="A861" s="51"/>
      <c r="B861" s="47"/>
      <c r="C861" s="47"/>
      <c r="D861" s="47"/>
      <c r="E861" s="4"/>
      <c r="F861" s="4"/>
      <c r="G861" s="4"/>
      <c r="H861" s="4"/>
      <c r="I861" s="4"/>
      <c r="J861" s="4"/>
      <c r="K861" s="4"/>
      <c r="L861" s="4"/>
      <c r="M861" s="4"/>
      <c r="N861" s="4"/>
      <c r="O861" s="4"/>
      <c r="P861" s="4"/>
      <c r="Q861" s="4"/>
      <c r="R861" s="4"/>
      <c r="S861" s="4"/>
      <c r="T861" s="4"/>
      <c r="U861" s="4"/>
      <c r="V861" s="4"/>
      <c r="W861" s="4"/>
      <c r="X861" s="4"/>
      <c r="Y861" s="4"/>
      <c r="Z861" s="4"/>
    </row>
    <row r="862">
      <c r="A862" s="51"/>
      <c r="B862" s="47"/>
      <c r="C862" s="47"/>
      <c r="D862" s="47"/>
      <c r="E862" s="4"/>
      <c r="F862" s="4"/>
      <c r="G862" s="4"/>
      <c r="H862" s="4"/>
      <c r="I862" s="4"/>
      <c r="J862" s="4"/>
      <c r="K862" s="4"/>
      <c r="L862" s="4"/>
      <c r="M862" s="4"/>
      <c r="N862" s="4"/>
      <c r="O862" s="4"/>
      <c r="P862" s="4"/>
      <c r="Q862" s="4"/>
      <c r="R862" s="4"/>
      <c r="S862" s="4"/>
      <c r="T862" s="4"/>
      <c r="U862" s="4"/>
      <c r="V862" s="4"/>
      <c r="W862" s="4"/>
      <c r="X862" s="4"/>
      <c r="Y862" s="4"/>
      <c r="Z862" s="4"/>
    </row>
    <row r="863">
      <c r="A863" s="51"/>
      <c r="B863" s="47"/>
      <c r="C863" s="47"/>
      <c r="D863" s="47"/>
      <c r="E863" s="4"/>
      <c r="F863" s="4"/>
      <c r="G863" s="4"/>
      <c r="H863" s="4"/>
      <c r="I863" s="4"/>
      <c r="J863" s="4"/>
      <c r="K863" s="4"/>
      <c r="L863" s="4"/>
      <c r="M863" s="4"/>
      <c r="N863" s="4"/>
      <c r="O863" s="4"/>
      <c r="P863" s="4"/>
      <c r="Q863" s="4"/>
      <c r="R863" s="4"/>
      <c r="S863" s="4"/>
      <c r="T863" s="4"/>
      <c r="U863" s="4"/>
      <c r="V863" s="4"/>
      <c r="W863" s="4"/>
      <c r="X863" s="4"/>
      <c r="Y863" s="4"/>
      <c r="Z863" s="4"/>
    </row>
    <row r="864">
      <c r="A864" s="51"/>
      <c r="B864" s="47"/>
      <c r="C864" s="47"/>
      <c r="D864" s="47"/>
      <c r="E864" s="4"/>
      <c r="F864" s="4"/>
      <c r="G864" s="4"/>
      <c r="H864" s="4"/>
      <c r="I864" s="4"/>
      <c r="J864" s="4"/>
      <c r="K864" s="4"/>
      <c r="L864" s="4"/>
      <c r="M864" s="4"/>
      <c r="N864" s="4"/>
      <c r="O864" s="4"/>
      <c r="P864" s="4"/>
      <c r="Q864" s="4"/>
      <c r="R864" s="4"/>
      <c r="S864" s="4"/>
      <c r="T864" s="4"/>
      <c r="U864" s="4"/>
      <c r="V864" s="4"/>
      <c r="W864" s="4"/>
      <c r="X864" s="4"/>
      <c r="Y864" s="4"/>
      <c r="Z864" s="4"/>
    </row>
    <row r="865">
      <c r="A865" s="51"/>
      <c r="B865" s="47"/>
      <c r="C865" s="47"/>
      <c r="D865" s="47"/>
      <c r="E865" s="4"/>
      <c r="F865" s="4"/>
      <c r="G865" s="4"/>
      <c r="H865" s="4"/>
      <c r="I865" s="4"/>
      <c r="J865" s="4"/>
      <c r="K865" s="4"/>
      <c r="L865" s="4"/>
      <c r="M865" s="4"/>
      <c r="N865" s="4"/>
      <c r="O865" s="4"/>
      <c r="P865" s="4"/>
      <c r="Q865" s="4"/>
      <c r="R865" s="4"/>
      <c r="S865" s="4"/>
      <c r="T865" s="4"/>
      <c r="U865" s="4"/>
      <c r="V865" s="4"/>
      <c r="W865" s="4"/>
      <c r="X865" s="4"/>
      <c r="Y865" s="4"/>
      <c r="Z865" s="4"/>
    </row>
    <row r="866">
      <c r="A866" s="51"/>
      <c r="B866" s="47"/>
      <c r="C866" s="47"/>
      <c r="D866" s="47"/>
      <c r="E866" s="4"/>
      <c r="F866" s="4"/>
      <c r="G866" s="4"/>
      <c r="H866" s="4"/>
      <c r="I866" s="4"/>
      <c r="J866" s="4"/>
      <c r="K866" s="4"/>
      <c r="L866" s="4"/>
      <c r="M866" s="4"/>
      <c r="N866" s="4"/>
      <c r="O866" s="4"/>
      <c r="P866" s="4"/>
      <c r="Q866" s="4"/>
      <c r="R866" s="4"/>
      <c r="S866" s="4"/>
      <c r="T866" s="4"/>
      <c r="U866" s="4"/>
      <c r="V866" s="4"/>
      <c r="W866" s="4"/>
      <c r="X866" s="4"/>
      <c r="Y866" s="4"/>
      <c r="Z866" s="4"/>
    </row>
    <row r="867">
      <c r="A867" s="51"/>
      <c r="B867" s="47"/>
      <c r="C867" s="47"/>
      <c r="D867" s="47"/>
      <c r="E867" s="4"/>
      <c r="F867" s="4"/>
      <c r="G867" s="4"/>
      <c r="H867" s="4"/>
      <c r="I867" s="4"/>
      <c r="J867" s="4"/>
      <c r="K867" s="4"/>
      <c r="L867" s="4"/>
      <c r="M867" s="4"/>
      <c r="N867" s="4"/>
      <c r="O867" s="4"/>
      <c r="P867" s="4"/>
      <c r="Q867" s="4"/>
      <c r="R867" s="4"/>
      <c r="S867" s="4"/>
      <c r="T867" s="4"/>
      <c r="U867" s="4"/>
      <c r="V867" s="4"/>
      <c r="W867" s="4"/>
      <c r="X867" s="4"/>
      <c r="Y867" s="4"/>
      <c r="Z867" s="4"/>
    </row>
    <row r="868">
      <c r="A868" s="51"/>
      <c r="B868" s="47"/>
      <c r="C868" s="47"/>
      <c r="D868" s="47"/>
      <c r="E868" s="4"/>
      <c r="F868" s="4"/>
      <c r="G868" s="4"/>
      <c r="H868" s="4"/>
      <c r="I868" s="4"/>
      <c r="J868" s="4"/>
      <c r="K868" s="4"/>
      <c r="L868" s="4"/>
      <c r="M868" s="4"/>
      <c r="N868" s="4"/>
      <c r="O868" s="4"/>
      <c r="P868" s="4"/>
      <c r="Q868" s="4"/>
      <c r="R868" s="4"/>
      <c r="S868" s="4"/>
      <c r="T868" s="4"/>
      <c r="U868" s="4"/>
      <c r="V868" s="4"/>
      <c r="W868" s="4"/>
      <c r="X868" s="4"/>
      <c r="Y868" s="4"/>
      <c r="Z868" s="4"/>
    </row>
    <row r="869">
      <c r="A869" s="51"/>
      <c r="B869" s="47"/>
      <c r="C869" s="47"/>
      <c r="D869" s="47"/>
      <c r="E869" s="4"/>
      <c r="F869" s="4"/>
      <c r="G869" s="4"/>
      <c r="H869" s="4"/>
      <c r="I869" s="4"/>
      <c r="J869" s="4"/>
      <c r="K869" s="4"/>
      <c r="L869" s="4"/>
      <c r="M869" s="4"/>
      <c r="N869" s="4"/>
      <c r="O869" s="4"/>
      <c r="P869" s="4"/>
      <c r="Q869" s="4"/>
      <c r="R869" s="4"/>
      <c r="S869" s="4"/>
      <c r="T869" s="4"/>
      <c r="U869" s="4"/>
      <c r="V869" s="4"/>
      <c r="W869" s="4"/>
      <c r="X869" s="4"/>
      <c r="Y869" s="4"/>
      <c r="Z869" s="4"/>
    </row>
    <row r="870">
      <c r="A870" s="51"/>
      <c r="B870" s="47"/>
      <c r="C870" s="47"/>
      <c r="D870" s="47"/>
      <c r="E870" s="4"/>
      <c r="F870" s="4"/>
      <c r="G870" s="4"/>
      <c r="H870" s="4"/>
      <c r="I870" s="4"/>
      <c r="J870" s="4"/>
      <c r="K870" s="4"/>
      <c r="L870" s="4"/>
      <c r="M870" s="4"/>
      <c r="N870" s="4"/>
      <c r="O870" s="4"/>
      <c r="P870" s="4"/>
      <c r="Q870" s="4"/>
      <c r="R870" s="4"/>
      <c r="S870" s="4"/>
      <c r="T870" s="4"/>
      <c r="U870" s="4"/>
      <c r="V870" s="4"/>
      <c r="W870" s="4"/>
      <c r="X870" s="4"/>
      <c r="Y870" s="4"/>
      <c r="Z870" s="4"/>
    </row>
    <row r="871">
      <c r="A871" s="51"/>
      <c r="B871" s="47"/>
      <c r="C871" s="47"/>
      <c r="D871" s="47"/>
      <c r="E871" s="4"/>
      <c r="F871" s="4"/>
      <c r="G871" s="4"/>
      <c r="H871" s="4"/>
      <c r="I871" s="4"/>
      <c r="J871" s="4"/>
      <c r="K871" s="4"/>
      <c r="L871" s="4"/>
      <c r="M871" s="4"/>
      <c r="N871" s="4"/>
      <c r="O871" s="4"/>
      <c r="P871" s="4"/>
      <c r="Q871" s="4"/>
      <c r="R871" s="4"/>
      <c r="S871" s="4"/>
      <c r="T871" s="4"/>
      <c r="U871" s="4"/>
      <c r="V871" s="4"/>
      <c r="W871" s="4"/>
      <c r="X871" s="4"/>
      <c r="Y871" s="4"/>
      <c r="Z871" s="4"/>
    </row>
    <row r="872">
      <c r="A872" s="51"/>
      <c r="B872" s="47"/>
      <c r="C872" s="47"/>
      <c r="D872" s="47"/>
      <c r="E872" s="4"/>
      <c r="F872" s="4"/>
      <c r="G872" s="4"/>
      <c r="H872" s="4"/>
      <c r="I872" s="4"/>
      <c r="J872" s="4"/>
      <c r="K872" s="4"/>
      <c r="L872" s="4"/>
      <c r="M872" s="4"/>
      <c r="N872" s="4"/>
      <c r="O872" s="4"/>
      <c r="P872" s="4"/>
      <c r="Q872" s="4"/>
      <c r="R872" s="4"/>
      <c r="S872" s="4"/>
      <c r="T872" s="4"/>
      <c r="U872" s="4"/>
      <c r="V872" s="4"/>
      <c r="W872" s="4"/>
      <c r="X872" s="4"/>
      <c r="Y872" s="4"/>
      <c r="Z872" s="4"/>
    </row>
    <row r="873">
      <c r="A873" s="51"/>
      <c r="B873" s="47"/>
      <c r="C873" s="47"/>
      <c r="D873" s="47"/>
      <c r="E873" s="4"/>
      <c r="F873" s="4"/>
      <c r="G873" s="4"/>
      <c r="H873" s="4"/>
      <c r="I873" s="4"/>
      <c r="J873" s="4"/>
      <c r="K873" s="4"/>
      <c r="L873" s="4"/>
      <c r="M873" s="4"/>
      <c r="N873" s="4"/>
      <c r="O873" s="4"/>
      <c r="P873" s="4"/>
      <c r="Q873" s="4"/>
      <c r="R873" s="4"/>
      <c r="S873" s="4"/>
      <c r="T873" s="4"/>
      <c r="U873" s="4"/>
      <c r="V873" s="4"/>
      <c r="W873" s="4"/>
      <c r="X873" s="4"/>
      <c r="Y873" s="4"/>
      <c r="Z873" s="4"/>
    </row>
    <row r="874">
      <c r="A874" s="51"/>
      <c r="B874" s="47"/>
      <c r="C874" s="47"/>
      <c r="D874" s="47"/>
      <c r="E874" s="4"/>
      <c r="F874" s="4"/>
      <c r="G874" s="4"/>
      <c r="H874" s="4"/>
      <c r="I874" s="4"/>
      <c r="J874" s="4"/>
      <c r="K874" s="4"/>
      <c r="L874" s="4"/>
      <c r="M874" s="4"/>
      <c r="N874" s="4"/>
      <c r="O874" s="4"/>
      <c r="P874" s="4"/>
      <c r="Q874" s="4"/>
      <c r="R874" s="4"/>
      <c r="S874" s="4"/>
      <c r="T874" s="4"/>
      <c r="U874" s="4"/>
      <c r="V874" s="4"/>
      <c r="W874" s="4"/>
      <c r="X874" s="4"/>
      <c r="Y874" s="4"/>
      <c r="Z874" s="4"/>
    </row>
    <row r="875">
      <c r="A875" s="51"/>
      <c r="B875" s="47"/>
      <c r="C875" s="47"/>
      <c r="D875" s="47"/>
      <c r="E875" s="4"/>
      <c r="F875" s="4"/>
      <c r="G875" s="4"/>
      <c r="H875" s="4"/>
      <c r="I875" s="4"/>
      <c r="J875" s="4"/>
      <c r="K875" s="4"/>
      <c r="L875" s="4"/>
      <c r="M875" s="4"/>
      <c r="N875" s="4"/>
      <c r="O875" s="4"/>
      <c r="P875" s="4"/>
      <c r="Q875" s="4"/>
      <c r="R875" s="4"/>
      <c r="S875" s="4"/>
      <c r="T875" s="4"/>
      <c r="U875" s="4"/>
      <c r="V875" s="4"/>
      <c r="W875" s="4"/>
      <c r="X875" s="4"/>
      <c r="Y875" s="4"/>
      <c r="Z875" s="4"/>
    </row>
    <row r="876">
      <c r="A876" s="51"/>
      <c r="B876" s="47"/>
      <c r="C876" s="47"/>
      <c r="D876" s="47"/>
      <c r="E876" s="4"/>
      <c r="F876" s="4"/>
      <c r="G876" s="4"/>
      <c r="H876" s="4"/>
      <c r="I876" s="4"/>
      <c r="J876" s="4"/>
      <c r="K876" s="4"/>
      <c r="L876" s="4"/>
      <c r="M876" s="4"/>
      <c r="N876" s="4"/>
      <c r="O876" s="4"/>
      <c r="P876" s="4"/>
      <c r="Q876" s="4"/>
      <c r="R876" s="4"/>
      <c r="S876" s="4"/>
      <c r="T876" s="4"/>
      <c r="U876" s="4"/>
      <c r="V876" s="4"/>
      <c r="W876" s="4"/>
      <c r="X876" s="4"/>
      <c r="Y876" s="4"/>
      <c r="Z876" s="4"/>
    </row>
    <row r="877">
      <c r="A877" s="51"/>
      <c r="B877" s="47"/>
      <c r="C877" s="47"/>
      <c r="D877" s="47"/>
      <c r="E877" s="4"/>
      <c r="F877" s="4"/>
      <c r="G877" s="4"/>
      <c r="H877" s="4"/>
      <c r="I877" s="4"/>
      <c r="J877" s="4"/>
      <c r="K877" s="4"/>
      <c r="L877" s="4"/>
      <c r="M877" s="4"/>
      <c r="N877" s="4"/>
      <c r="O877" s="4"/>
      <c r="P877" s="4"/>
      <c r="Q877" s="4"/>
      <c r="R877" s="4"/>
      <c r="S877" s="4"/>
      <c r="T877" s="4"/>
      <c r="U877" s="4"/>
      <c r="V877" s="4"/>
      <c r="W877" s="4"/>
      <c r="X877" s="4"/>
      <c r="Y877" s="4"/>
      <c r="Z877" s="4"/>
    </row>
    <row r="878">
      <c r="A878" s="51"/>
      <c r="B878" s="47"/>
      <c r="C878" s="47"/>
      <c r="D878" s="47"/>
      <c r="E878" s="4"/>
      <c r="F878" s="4"/>
      <c r="G878" s="4"/>
      <c r="H878" s="4"/>
      <c r="I878" s="4"/>
      <c r="J878" s="4"/>
      <c r="K878" s="4"/>
      <c r="L878" s="4"/>
      <c r="M878" s="4"/>
      <c r="N878" s="4"/>
      <c r="O878" s="4"/>
      <c r="P878" s="4"/>
      <c r="Q878" s="4"/>
      <c r="R878" s="4"/>
      <c r="S878" s="4"/>
      <c r="T878" s="4"/>
      <c r="U878" s="4"/>
      <c r="V878" s="4"/>
      <c r="W878" s="4"/>
      <c r="X878" s="4"/>
      <c r="Y878" s="4"/>
      <c r="Z878" s="4"/>
    </row>
    <row r="879">
      <c r="A879" s="51"/>
      <c r="B879" s="47"/>
      <c r="C879" s="47"/>
      <c r="D879" s="47"/>
      <c r="E879" s="4"/>
      <c r="F879" s="4"/>
      <c r="G879" s="4"/>
      <c r="H879" s="4"/>
      <c r="I879" s="4"/>
      <c r="J879" s="4"/>
      <c r="K879" s="4"/>
      <c r="L879" s="4"/>
      <c r="M879" s="4"/>
      <c r="N879" s="4"/>
      <c r="O879" s="4"/>
      <c r="P879" s="4"/>
      <c r="Q879" s="4"/>
      <c r="R879" s="4"/>
      <c r="S879" s="4"/>
      <c r="T879" s="4"/>
      <c r="U879" s="4"/>
      <c r="V879" s="4"/>
      <c r="W879" s="4"/>
      <c r="X879" s="4"/>
      <c r="Y879" s="4"/>
      <c r="Z879" s="4"/>
    </row>
    <row r="880">
      <c r="A880" s="51"/>
      <c r="B880" s="47"/>
      <c r="C880" s="47"/>
      <c r="D880" s="47"/>
      <c r="E880" s="4"/>
      <c r="F880" s="4"/>
      <c r="G880" s="4"/>
      <c r="H880" s="4"/>
      <c r="I880" s="4"/>
      <c r="J880" s="4"/>
      <c r="K880" s="4"/>
      <c r="L880" s="4"/>
      <c r="M880" s="4"/>
      <c r="N880" s="4"/>
      <c r="O880" s="4"/>
      <c r="P880" s="4"/>
      <c r="Q880" s="4"/>
      <c r="R880" s="4"/>
      <c r="S880" s="4"/>
      <c r="T880" s="4"/>
      <c r="U880" s="4"/>
      <c r="V880" s="4"/>
      <c r="W880" s="4"/>
      <c r="X880" s="4"/>
      <c r="Y880" s="4"/>
      <c r="Z880" s="4"/>
    </row>
    <row r="881">
      <c r="A881" s="51"/>
      <c r="B881" s="47"/>
      <c r="C881" s="47"/>
      <c r="D881" s="47"/>
      <c r="E881" s="4"/>
      <c r="F881" s="4"/>
      <c r="G881" s="4"/>
      <c r="H881" s="4"/>
      <c r="I881" s="4"/>
      <c r="J881" s="4"/>
      <c r="K881" s="4"/>
      <c r="L881" s="4"/>
      <c r="M881" s="4"/>
      <c r="N881" s="4"/>
      <c r="O881" s="4"/>
      <c r="P881" s="4"/>
      <c r="Q881" s="4"/>
      <c r="R881" s="4"/>
      <c r="S881" s="4"/>
      <c r="T881" s="4"/>
      <c r="U881" s="4"/>
      <c r="V881" s="4"/>
      <c r="W881" s="4"/>
      <c r="X881" s="4"/>
      <c r="Y881" s="4"/>
      <c r="Z881" s="4"/>
    </row>
    <row r="882">
      <c r="A882" s="51"/>
      <c r="B882" s="47"/>
      <c r="C882" s="47"/>
      <c r="D882" s="47"/>
      <c r="E882" s="4"/>
      <c r="F882" s="4"/>
      <c r="G882" s="4"/>
      <c r="H882" s="4"/>
      <c r="I882" s="4"/>
      <c r="J882" s="4"/>
      <c r="K882" s="4"/>
      <c r="L882" s="4"/>
      <c r="M882" s="4"/>
      <c r="N882" s="4"/>
      <c r="O882" s="4"/>
      <c r="P882" s="4"/>
      <c r="Q882" s="4"/>
      <c r="R882" s="4"/>
      <c r="S882" s="4"/>
      <c r="T882" s="4"/>
      <c r="U882" s="4"/>
      <c r="V882" s="4"/>
      <c r="W882" s="4"/>
      <c r="X882" s="4"/>
      <c r="Y882" s="4"/>
      <c r="Z882" s="4"/>
    </row>
    <row r="883">
      <c r="A883" s="51"/>
      <c r="B883" s="47"/>
      <c r="C883" s="47"/>
      <c r="D883" s="47"/>
      <c r="E883" s="4"/>
      <c r="F883" s="4"/>
      <c r="G883" s="4"/>
      <c r="H883" s="4"/>
      <c r="I883" s="4"/>
      <c r="J883" s="4"/>
      <c r="K883" s="4"/>
      <c r="L883" s="4"/>
      <c r="M883" s="4"/>
      <c r="N883" s="4"/>
      <c r="O883" s="4"/>
      <c r="P883" s="4"/>
      <c r="Q883" s="4"/>
      <c r="R883" s="4"/>
      <c r="S883" s="4"/>
      <c r="T883" s="4"/>
      <c r="U883" s="4"/>
      <c r="V883" s="4"/>
      <c r="W883" s="4"/>
      <c r="X883" s="4"/>
      <c r="Y883" s="4"/>
      <c r="Z883" s="4"/>
    </row>
    <row r="884">
      <c r="A884" s="51"/>
      <c r="B884" s="47"/>
      <c r="C884" s="47"/>
      <c r="D884" s="47"/>
      <c r="E884" s="4"/>
      <c r="F884" s="4"/>
      <c r="G884" s="4"/>
      <c r="H884" s="4"/>
      <c r="I884" s="4"/>
      <c r="J884" s="4"/>
      <c r="K884" s="4"/>
      <c r="L884" s="4"/>
      <c r="M884" s="4"/>
      <c r="N884" s="4"/>
      <c r="O884" s="4"/>
      <c r="P884" s="4"/>
      <c r="Q884" s="4"/>
      <c r="R884" s="4"/>
      <c r="S884" s="4"/>
      <c r="T884" s="4"/>
      <c r="U884" s="4"/>
      <c r="V884" s="4"/>
      <c r="W884" s="4"/>
      <c r="X884" s="4"/>
      <c r="Y884" s="4"/>
      <c r="Z884" s="4"/>
    </row>
    <row r="885">
      <c r="A885" s="51"/>
      <c r="B885" s="47"/>
      <c r="C885" s="47"/>
      <c r="D885" s="47"/>
      <c r="E885" s="4"/>
      <c r="F885" s="4"/>
      <c r="G885" s="4"/>
      <c r="H885" s="4"/>
      <c r="I885" s="4"/>
      <c r="J885" s="4"/>
      <c r="K885" s="4"/>
      <c r="L885" s="4"/>
      <c r="M885" s="4"/>
      <c r="N885" s="4"/>
      <c r="O885" s="4"/>
      <c r="P885" s="4"/>
      <c r="Q885" s="4"/>
      <c r="R885" s="4"/>
      <c r="S885" s="4"/>
      <c r="T885" s="4"/>
      <c r="U885" s="4"/>
      <c r="V885" s="4"/>
      <c r="W885" s="4"/>
      <c r="X885" s="4"/>
      <c r="Y885" s="4"/>
      <c r="Z885" s="4"/>
    </row>
    <row r="886">
      <c r="A886" s="51"/>
      <c r="B886" s="47"/>
      <c r="C886" s="47"/>
      <c r="D886" s="47"/>
      <c r="E886" s="4"/>
      <c r="F886" s="4"/>
      <c r="G886" s="4"/>
      <c r="H886" s="4"/>
      <c r="I886" s="4"/>
      <c r="J886" s="4"/>
      <c r="K886" s="4"/>
      <c r="L886" s="4"/>
      <c r="M886" s="4"/>
      <c r="N886" s="4"/>
      <c r="O886" s="4"/>
      <c r="P886" s="4"/>
      <c r="Q886" s="4"/>
      <c r="R886" s="4"/>
      <c r="S886" s="4"/>
      <c r="T886" s="4"/>
      <c r="U886" s="4"/>
      <c r="V886" s="4"/>
      <c r="W886" s="4"/>
      <c r="X886" s="4"/>
      <c r="Y886" s="4"/>
      <c r="Z886" s="4"/>
    </row>
    <row r="887">
      <c r="A887" s="51"/>
      <c r="B887" s="47"/>
      <c r="C887" s="47"/>
      <c r="D887" s="47"/>
      <c r="E887" s="4"/>
      <c r="F887" s="4"/>
      <c r="G887" s="4"/>
      <c r="H887" s="4"/>
      <c r="I887" s="4"/>
      <c r="J887" s="4"/>
      <c r="K887" s="4"/>
      <c r="L887" s="4"/>
      <c r="M887" s="4"/>
      <c r="N887" s="4"/>
      <c r="O887" s="4"/>
      <c r="P887" s="4"/>
      <c r="Q887" s="4"/>
      <c r="R887" s="4"/>
      <c r="S887" s="4"/>
      <c r="T887" s="4"/>
      <c r="U887" s="4"/>
      <c r="V887" s="4"/>
      <c r="W887" s="4"/>
      <c r="X887" s="4"/>
      <c r="Y887" s="4"/>
      <c r="Z887" s="4"/>
    </row>
    <row r="888">
      <c r="A888" s="51"/>
      <c r="B888" s="47"/>
      <c r="C888" s="47"/>
      <c r="D888" s="47"/>
      <c r="E888" s="4"/>
      <c r="F888" s="4"/>
      <c r="G888" s="4"/>
      <c r="H888" s="4"/>
      <c r="I888" s="4"/>
      <c r="J888" s="4"/>
      <c r="K888" s="4"/>
      <c r="L888" s="4"/>
      <c r="M888" s="4"/>
      <c r="N888" s="4"/>
      <c r="O888" s="4"/>
      <c r="P888" s="4"/>
      <c r="Q888" s="4"/>
      <c r="R888" s="4"/>
      <c r="S888" s="4"/>
      <c r="T888" s="4"/>
      <c r="U888" s="4"/>
      <c r="V888" s="4"/>
      <c r="W888" s="4"/>
      <c r="X888" s="4"/>
      <c r="Y888" s="4"/>
      <c r="Z888" s="4"/>
    </row>
    <row r="889">
      <c r="A889" s="51"/>
      <c r="B889" s="47"/>
      <c r="C889" s="47"/>
      <c r="D889" s="47"/>
      <c r="E889" s="4"/>
      <c r="F889" s="4"/>
      <c r="G889" s="4"/>
      <c r="H889" s="4"/>
      <c r="I889" s="4"/>
      <c r="J889" s="4"/>
      <c r="K889" s="4"/>
      <c r="L889" s="4"/>
      <c r="M889" s="4"/>
      <c r="N889" s="4"/>
      <c r="O889" s="4"/>
      <c r="P889" s="4"/>
      <c r="Q889" s="4"/>
      <c r="R889" s="4"/>
      <c r="S889" s="4"/>
      <c r="T889" s="4"/>
      <c r="U889" s="4"/>
      <c r="V889" s="4"/>
      <c r="W889" s="4"/>
      <c r="X889" s="4"/>
      <c r="Y889" s="4"/>
      <c r="Z889" s="4"/>
    </row>
    <row r="890">
      <c r="A890" s="51"/>
      <c r="B890" s="47"/>
      <c r="C890" s="47"/>
      <c r="D890" s="47"/>
      <c r="E890" s="4"/>
      <c r="F890" s="4"/>
      <c r="G890" s="4"/>
      <c r="H890" s="4"/>
      <c r="I890" s="4"/>
      <c r="J890" s="4"/>
      <c r="K890" s="4"/>
      <c r="L890" s="4"/>
      <c r="M890" s="4"/>
      <c r="N890" s="4"/>
      <c r="O890" s="4"/>
      <c r="P890" s="4"/>
      <c r="Q890" s="4"/>
      <c r="R890" s="4"/>
      <c r="S890" s="4"/>
      <c r="T890" s="4"/>
      <c r="U890" s="4"/>
      <c r="V890" s="4"/>
      <c r="W890" s="4"/>
      <c r="X890" s="4"/>
      <c r="Y890" s="4"/>
      <c r="Z890" s="4"/>
    </row>
    <row r="891">
      <c r="A891" s="51"/>
      <c r="B891" s="47"/>
      <c r="C891" s="47"/>
      <c r="D891" s="47"/>
      <c r="E891" s="4"/>
      <c r="F891" s="4"/>
      <c r="G891" s="4"/>
      <c r="H891" s="4"/>
      <c r="I891" s="4"/>
      <c r="J891" s="4"/>
      <c r="K891" s="4"/>
      <c r="L891" s="4"/>
      <c r="M891" s="4"/>
      <c r="N891" s="4"/>
      <c r="O891" s="4"/>
      <c r="P891" s="4"/>
      <c r="Q891" s="4"/>
      <c r="R891" s="4"/>
      <c r="S891" s="4"/>
      <c r="T891" s="4"/>
      <c r="U891" s="4"/>
      <c r="V891" s="4"/>
      <c r="W891" s="4"/>
      <c r="X891" s="4"/>
      <c r="Y891" s="4"/>
      <c r="Z891" s="4"/>
    </row>
    <row r="892">
      <c r="A892" s="51"/>
      <c r="B892" s="47"/>
      <c r="C892" s="47"/>
      <c r="D892" s="47"/>
      <c r="E892" s="4"/>
      <c r="F892" s="4"/>
      <c r="G892" s="4"/>
      <c r="H892" s="4"/>
      <c r="I892" s="4"/>
      <c r="J892" s="4"/>
      <c r="K892" s="4"/>
      <c r="L892" s="4"/>
      <c r="M892" s="4"/>
      <c r="N892" s="4"/>
      <c r="O892" s="4"/>
      <c r="P892" s="4"/>
      <c r="Q892" s="4"/>
      <c r="R892" s="4"/>
      <c r="S892" s="4"/>
      <c r="T892" s="4"/>
      <c r="U892" s="4"/>
      <c r="V892" s="4"/>
      <c r="W892" s="4"/>
      <c r="X892" s="4"/>
      <c r="Y892" s="4"/>
      <c r="Z892" s="4"/>
    </row>
    <row r="893">
      <c r="A893" s="51"/>
      <c r="B893" s="47"/>
      <c r="C893" s="47"/>
      <c r="D893" s="47"/>
      <c r="E893" s="4"/>
      <c r="F893" s="4"/>
      <c r="G893" s="4"/>
      <c r="H893" s="4"/>
      <c r="I893" s="4"/>
      <c r="J893" s="4"/>
      <c r="K893" s="4"/>
      <c r="L893" s="4"/>
      <c r="M893" s="4"/>
      <c r="N893" s="4"/>
      <c r="O893" s="4"/>
      <c r="P893" s="4"/>
      <c r="Q893" s="4"/>
      <c r="R893" s="4"/>
      <c r="S893" s="4"/>
      <c r="T893" s="4"/>
      <c r="U893" s="4"/>
      <c r="V893" s="4"/>
      <c r="W893" s="4"/>
      <c r="X893" s="4"/>
      <c r="Y893" s="4"/>
      <c r="Z893" s="4"/>
    </row>
    <row r="894">
      <c r="A894" s="51"/>
      <c r="B894" s="47"/>
      <c r="C894" s="47"/>
      <c r="D894" s="47"/>
      <c r="E894" s="4"/>
      <c r="F894" s="4"/>
      <c r="G894" s="4"/>
      <c r="H894" s="4"/>
      <c r="I894" s="4"/>
      <c r="J894" s="4"/>
      <c r="K894" s="4"/>
      <c r="L894" s="4"/>
      <c r="M894" s="4"/>
      <c r="N894" s="4"/>
      <c r="O894" s="4"/>
      <c r="P894" s="4"/>
      <c r="Q894" s="4"/>
      <c r="R894" s="4"/>
      <c r="S894" s="4"/>
      <c r="T894" s="4"/>
      <c r="U894" s="4"/>
      <c r="V894" s="4"/>
      <c r="W894" s="4"/>
      <c r="X894" s="4"/>
      <c r="Y894" s="4"/>
      <c r="Z894" s="4"/>
    </row>
    <row r="895">
      <c r="A895" s="51"/>
      <c r="B895" s="47"/>
      <c r="C895" s="47"/>
      <c r="D895" s="47"/>
      <c r="E895" s="4"/>
      <c r="F895" s="4"/>
      <c r="G895" s="4"/>
      <c r="H895" s="4"/>
      <c r="I895" s="4"/>
      <c r="J895" s="4"/>
      <c r="K895" s="4"/>
      <c r="L895" s="4"/>
      <c r="M895" s="4"/>
      <c r="N895" s="4"/>
      <c r="O895" s="4"/>
      <c r="P895" s="4"/>
      <c r="Q895" s="4"/>
      <c r="R895" s="4"/>
      <c r="S895" s="4"/>
      <c r="T895" s="4"/>
      <c r="U895" s="4"/>
      <c r="V895" s="4"/>
      <c r="W895" s="4"/>
      <c r="X895" s="4"/>
      <c r="Y895" s="4"/>
      <c r="Z895" s="4"/>
    </row>
    <row r="896">
      <c r="A896" s="51"/>
      <c r="B896" s="47"/>
      <c r="C896" s="47"/>
      <c r="D896" s="47"/>
      <c r="E896" s="4"/>
      <c r="F896" s="4"/>
      <c r="G896" s="4"/>
      <c r="H896" s="4"/>
      <c r="I896" s="4"/>
      <c r="J896" s="4"/>
      <c r="K896" s="4"/>
      <c r="L896" s="4"/>
      <c r="M896" s="4"/>
      <c r="N896" s="4"/>
      <c r="O896" s="4"/>
      <c r="P896" s="4"/>
      <c r="Q896" s="4"/>
      <c r="R896" s="4"/>
      <c r="S896" s="4"/>
      <c r="T896" s="4"/>
      <c r="U896" s="4"/>
      <c r="V896" s="4"/>
      <c r="W896" s="4"/>
      <c r="X896" s="4"/>
      <c r="Y896" s="4"/>
      <c r="Z896" s="4"/>
    </row>
    <row r="897">
      <c r="A897" s="51"/>
      <c r="B897" s="47"/>
      <c r="C897" s="47"/>
      <c r="D897" s="47"/>
      <c r="E897" s="4"/>
      <c r="F897" s="4"/>
      <c r="G897" s="4"/>
      <c r="H897" s="4"/>
      <c r="I897" s="4"/>
      <c r="J897" s="4"/>
      <c r="K897" s="4"/>
      <c r="L897" s="4"/>
      <c r="M897" s="4"/>
      <c r="N897" s="4"/>
      <c r="O897" s="4"/>
      <c r="P897" s="4"/>
      <c r="Q897" s="4"/>
      <c r="R897" s="4"/>
      <c r="S897" s="4"/>
      <c r="T897" s="4"/>
      <c r="U897" s="4"/>
      <c r="V897" s="4"/>
      <c r="W897" s="4"/>
      <c r="X897" s="4"/>
      <c r="Y897" s="4"/>
      <c r="Z897" s="4"/>
    </row>
    <row r="898">
      <c r="A898" s="51"/>
      <c r="B898" s="47"/>
      <c r="C898" s="47"/>
      <c r="D898" s="47"/>
      <c r="E898" s="4"/>
      <c r="F898" s="4"/>
      <c r="G898" s="4"/>
      <c r="H898" s="4"/>
      <c r="I898" s="4"/>
      <c r="J898" s="4"/>
      <c r="K898" s="4"/>
      <c r="L898" s="4"/>
      <c r="M898" s="4"/>
      <c r="N898" s="4"/>
      <c r="O898" s="4"/>
      <c r="P898" s="4"/>
      <c r="Q898" s="4"/>
      <c r="R898" s="4"/>
      <c r="S898" s="4"/>
      <c r="T898" s="4"/>
      <c r="U898" s="4"/>
      <c r="V898" s="4"/>
      <c r="W898" s="4"/>
      <c r="X898" s="4"/>
      <c r="Y898" s="4"/>
      <c r="Z898" s="4"/>
    </row>
    <row r="899">
      <c r="A899" s="51"/>
      <c r="B899" s="47"/>
      <c r="C899" s="47"/>
      <c r="D899" s="47"/>
      <c r="E899" s="4"/>
      <c r="F899" s="4"/>
      <c r="G899" s="4"/>
      <c r="H899" s="4"/>
      <c r="I899" s="4"/>
      <c r="J899" s="4"/>
      <c r="K899" s="4"/>
      <c r="L899" s="4"/>
      <c r="M899" s="4"/>
      <c r="N899" s="4"/>
      <c r="O899" s="4"/>
      <c r="P899" s="4"/>
      <c r="Q899" s="4"/>
      <c r="R899" s="4"/>
      <c r="S899" s="4"/>
      <c r="T899" s="4"/>
      <c r="U899" s="4"/>
      <c r="V899" s="4"/>
      <c r="W899" s="4"/>
      <c r="X899" s="4"/>
      <c r="Y899" s="4"/>
      <c r="Z899" s="4"/>
    </row>
    <row r="900">
      <c r="A900" s="51"/>
      <c r="B900" s="47"/>
      <c r="C900" s="47"/>
      <c r="D900" s="47"/>
      <c r="E900" s="4"/>
      <c r="F900" s="4"/>
      <c r="G900" s="4"/>
      <c r="H900" s="4"/>
      <c r="I900" s="4"/>
      <c r="J900" s="4"/>
      <c r="K900" s="4"/>
      <c r="L900" s="4"/>
      <c r="M900" s="4"/>
      <c r="N900" s="4"/>
      <c r="O900" s="4"/>
      <c r="P900" s="4"/>
      <c r="Q900" s="4"/>
      <c r="R900" s="4"/>
      <c r="S900" s="4"/>
      <c r="T900" s="4"/>
      <c r="U900" s="4"/>
      <c r="V900" s="4"/>
      <c r="W900" s="4"/>
      <c r="X900" s="4"/>
      <c r="Y900" s="4"/>
      <c r="Z900" s="4"/>
    </row>
    <row r="901">
      <c r="A901" s="51"/>
      <c r="B901" s="47"/>
      <c r="C901" s="47"/>
      <c r="D901" s="47"/>
      <c r="E901" s="4"/>
      <c r="F901" s="4"/>
      <c r="G901" s="4"/>
      <c r="H901" s="4"/>
      <c r="I901" s="4"/>
      <c r="J901" s="4"/>
      <c r="K901" s="4"/>
      <c r="L901" s="4"/>
      <c r="M901" s="4"/>
      <c r="N901" s="4"/>
      <c r="O901" s="4"/>
      <c r="P901" s="4"/>
      <c r="Q901" s="4"/>
      <c r="R901" s="4"/>
      <c r="S901" s="4"/>
      <c r="T901" s="4"/>
      <c r="U901" s="4"/>
      <c r="V901" s="4"/>
      <c r="W901" s="4"/>
      <c r="X901" s="4"/>
      <c r="Y901" s="4"/>
      <c r="Z901" s="4"/>
    </row>
    <row r="902">
      <c r="A902" s="51"/>
      <c r="B902" s="47"/>
      <c r="C902" s="47"/>
      <c r="D902" s="47"/>
      <c r="E902" s="4"/>
      <c r="F902" s="4"/>
      <c r="G902" s="4"/>
      <c r="H902" s="4"/>
      <c r="I902" s="4"/>
      <c r="J902" s="4"/>
      <c r="K902" s="4"/>
      <c r="L902" s="4"/>
      <c r="M902" s="4"/>
      <c r="N902" s="4"/>
      <c r="O902" s="4"/>
      <c r="P902" s="4"/>
      <c r="Q902" s="4"/>
      <c r="R902" s="4"/>
      <c r="S902" s="4"/>
      <c r="T902" s="4"/>
      <c r="U902" s="4"/>
      <c r="V902" s="4"/>
      <c r="W902" s="4"/>
      <c r="X902" s="4"/>
      <c r="Y902" s="4"/>
      <c r="Z902" s="4"/>
    </row>
    <row r="903">
      <c r="A903" s="51"/>
      <c r="B903" s="47"/>
      <c r="C903" s="47"/>
      <c r="D903" s="47"/>
      <c r="E903" s="4"/>
      <c r="F903" s="4"/>
      <c r="G903" s="4"/>
      <c r="H903" s="4"/>
      <c r="I903" s="4"/>
      <c r="J903" s="4"/>
      <c r="K903" s="4"/>
      <c r="L903" s="4"/>
      <c r="M903" s="4"/>
      <c r="N903" s="4"/>
      <c r="O903" s="4"/>
      <c r="P903" s="4"/>
      <c r="Q903" s="4"/>
      <c r="R903" s="4"/>
      <c r="S903" s="4"/>
      <c r="T903" s="4"/>
      <c r="U903" s="4"/>
      <c r="V903" s="4"/>
      <c r="W903" s="4"/>
      <c r="X903" s="4"/>
      <c r="Y903" s="4"/>
      <c r="Z903" s="4"/>
    </row>
    <row r="904">
      <c r="A904" s="51"/>
      <c r="B904" s="47"/>
      <c r="C904" s="47"/>
      <c r="D904" s="47"/>
      <c r="E904" s="4"/>
      <c r="F904" s="4"/>
      <c r="G904" s="4"/>
      <c r="H904" s="4"/>
      <c r="I904" s="4"/>
      <c r="J904" s="4"/>
      <c r="K904" s="4"/>
      <c r="L904" s="4"/>
      <c r="M904" s="4"/>
      <c r="N904" s="4"/>
      <c r="O904" s="4"/>
      <c r="P904" s="4"/>
      <c r="Q904" s="4"/>
      <c r="R904" s="4"/>
      <c r="S904" s="4"/>
      <c r="T904" s="4"/>
      <c r="U904" s="4"/>
      <c r="V904" s="4"/>
      <c r="W904" s="4"/>
      <c r="X904" s="4"/>
      <c r="Y904" s="4"/>
      <c r="Z904" s="4"/>
    </row>
    <row r="905">
      <c r="A905" s="51"/>
      <c r="B905" s="47"/>
      <c r="C905" s="47"/>
      <c r="D905" s="47"/>
      <c r="E905" s="4"/>
      <c r="F905" s="4"/>
      <c r="G905" s="4"/>
      <c r="H905" s="4"/>
      <c r="I905" s="4"/>
      <c r="J905" s="4"/>
      <c r="K905" s="4"/>
      <c r="L905" s="4"/>
      <c r="M905" s="4"/>
      <c r="N905" s="4"/>
      <c r="O905" s="4"/>
      <c r="P905" s="4"/>
      <c r="Q905" s="4"/>
      <c r="R905" s="4"/>
      <c r="S905" s="4"/>
      <c r="T905" s="4"/>
      <c r="U905" s="4"/>
      <c r="V905" s="4"/>
      <c r="W905" s="4"/>
      <c r="X905" s="4"/>
      <c r="Y905" s="4"/>
      <c r="Z905" s="4"/>
    </row>
    <row r="906">
      <c r="A906" s="51"/>
      <c r="B906" s="47"/>
      <c r="C906" s="47"/>
      <c r="D906" s="47"/>
      <c r="E906" s="4"/>
      <c r="F906" s="4"/>
      <c r="G906" s="4"/>
      <c r="H906" s="4"/>
      <c r="I906" s="4"/>
      <c r="J906" s="4"/>
      <c r="K906" s="4"/>
      <c r="L906" s="4"/>
      <c r="M906" s="4"/>
      <c r="N906" s="4"/>
      <c r="O906" s="4"/>
      <c r="P906" s="4"/>
      <c r="Q906" s="4"/>
      <c r="R906" s="4"/>
      <c r="S906" s="4"/>
      <c r="T906" s="4"/>
      <c r="U906" s="4"/>
      <c r="V906" s="4"/>
      <c r="W906" s="4"/>
      <c r="X906" s="4"/>
      <c r="Y906" s="4"/>
      <c r="Z906" s="4"/>
    </row>
    <row r="907">
      <c r="A907" s="51"/>
      <c r="B907" s="47"/>
      <c r="C907" s="47"/>
      <c r="D907" s="47"/>
      <c r="E907" s="4"/>
      <c r="F907" s="4"/>
      <c r="G907" s="4"/>
      <c r="H907" s="4"/>
      <c r="I907" s="4"/>
      <c r="J907" s="4"/>
      <c r="K907" s="4"/>
      <c r="L907" s="4"/>
      <c r="M907" s="4"/>
      <c r="N907" s="4"/>
      <c r="O907" s="4"/>
      <c r="P907" s="4"/>
      <c r="Q907" s="4"/>
      <c r="R907" s="4"/>
      <c r="S907" s="4"/>
      <c r="T907" s="4"/>
      <c r="U907" s="4"/>
      <c r="V907" s="4"/>
      <c r="W907" s="4"/>
      <c r="X907" s="4"/>
      <c r="Y907" s="4"/>
      <c r="Z907" s="4"/>
    </row>
    <row r="908">
      <c r="A908" s="51"/>
      <c r="B908" s="47"/>
      <c r="C908" s="47"/>
      <c r="D908" s="47"/>
      <c r="E908" s="4"/>
      <c r="F908" s="4"/>
      <c r="G908" s="4"/>
      <c r="H908" s="4"/>
      <c r="I908" s="4"/>
      <c r="J908" s="4"/>
      <c r="K908" s="4"/>
      <c r="L908" s="4"/>
      <c r="M908" s="4"/>
      <c r="N908" s="4"/>
      <c r="O908" s="4"/>
      <c r="P908" s="4"/>
      <c r="Q908" s="4"/>
      <c r="R908" s="4"/>
      <c r="S908" s="4"/>
      <c r="T908" s="4"/>
      <c r="U908" s="4"/>
      <c r="V908" s="4"/>
      <c r="W908" s="4"/>
      <c r="X908" s="4"/>
      <c r="Y908" s="4"/>
      <c r="Z908" s="4"/>
    </row>
    <row r="909">
      <c r="A909" s="51"/>
      <c r="B909" s="47"/>
      <c r="C909" s="47"/>
      <c r="D909" s="47"/>
      <c r="E909" s="4"/>
      <c r="F909" s="4"/>
      <c r="G909" s="4"/>
      <c r="H909" s="4"/>
      <c r="I909" s="4"/>
      <c r="J909" s="4"/>
      <c r="K909" s="4"/>
      <c r="L909" s="4"/>
      <c r="M909" s="4"/>
      <c r="N909" s="4"/>
      <c r="O909" s="4"/>
      <c r="P909" s="4"/>
      <c r="Q909" s="4"/>
      <c r="R909" s="4"/>
      <c r="S909" s="4"/>
      <c r="T909" s="4"/>
      <c r="U909" s="4"/>
      <c r="V909" s="4"/>
      <c r="W909" s="4"/>
      <c r="X909" s="4"/>
      <c r="Y909" s="4"/>
      <c r="Z909" s="4"/>
    </row>
    <row r="910">
      <c r="A910" s="51"/>
      <c r="B910" s="47"/>
      <c r="C910" s="47"/>
      <c r="D910" s="47"/>
      <c r="E910" s="4"/>
      <c r="F910" s="4"/>
      <c r="G910" s="4"/>
      <c r="H910" s="4"/>
      <c r="I910" s="4"/>
      <c r="J910" s="4"/>
      <c r="K910" s="4"/>
      <c r="L910" s="4"/>
      <c r="M910" s="4"/>
      <c r="N910" s="4"/>
      <c r="O910" s="4"/>
      <c r="P910" s="4"/>
      <c r="Q910" s="4"/>
      <c r="R910" s="4"/>
      <c r="S910" s="4"/>
      <c r="T910" s="4"/>
      <c r="U910" s="4"/>
      <c r="V910" s="4"/>
      <c r="W910" s="4"/>
      <c r="X910" s="4"/>
      <c r="Y910" s="4"/>
      <c r="Z910" s="4"/>
    </row>
    <row r="911">
      <c r="A911" s="51"/>
      <c r="B911" s="47"/>
      <c r="C911" s="47"/>
      <c r="D911" s="47"/>
      <c r="E911" s="4"/>
      <c r="F911" s="4"/>
      <c r="G911" s="4"/>
      <c r="H911" s="4"/>
      <c r="I911" s="4"/>
      <c r="J911" s="4"/>
      <c r="K911" s="4"/>
      <c r="L911" s="4"/>
      <c r="M911" s="4"/>
      <c r="N911" s="4"/>
      <c r="O911" s="4"/>
      <c r="P911" s="4"/>
      <c r="Q911" s="4"/>
      <c r="R911" s="4"/>
      <c r="S911" s="4"/>
      <c r="T911" s="4"/>
      <c r="U911" s="4"/>
      <c r="V911" s="4"/>
      <c r="W911" s="4"/>
      <c r="X911" s="4"/>
      <c r="Y911" s="4"/>
      <c r="Z911" s="4"/>
    </row>
    <row r="912">
      <c r="A912" s="51"/>
      <c r="B912" s="47"/>
      <c r="C912" s="47"/>
      <c r="D912" s="47"/>
      <c r="E912" s="4"/>
      <c r="F912" s="4"/>
      <c r="G912" s="4"/>
      <c r="H912" s="4"/>
      <c r="I912" s="4"/>
      <c r="J912" s="4"/>
      <c r="K912" s="4"/>
      <c r="L912" s="4"/>
      <c r="M912" s="4"/>
      <c r="N912" s="4"/>
      <c r="O912" s="4"/>
      <c r="P912" s="4"/>
      <c r="Q912" s="4"/>
      <c r="R912" s="4"/>
      <c r="S912" s="4"/>
      <c r="T912" s="4"/>
      <c r="U912" s="4"/>
      <c r="V912" s="4"/>
      <c r="W912" s="4"/>
      <c r="X912" s="4"/>
      <c r="Y912" s="4"/>
      <c r="Z912" s="4"/>
    </row>
    <row r="913">
      <c r="A913" s="51"/>
      <c r="B913" s="47"/>
      <c r="C913" s="47"/>
      <c r="D913" s="47"/>
      <c r="E913" s="4"/>
      <c r="F913" s="4"/>
      <c r="G913" s="4"/>
      <c r="H913" s="4"/>
      <c r="I913" s="4"/>
      <c r="J913" s="4"/>
      <c r="K913" s="4"/>
      <c r="L913" s="4"/>
      <c r="M913" s="4"/>
      <c r="N913" s="4"/>
      <c r="O913" s="4"/>
      <c r="P913" s="4"/>
      <c r="Q913" s="4"/>
      <c r="R913" s="4"/>
      <c r="S913" s="4"/>
      <c r="T913" s="4"/>
      <c r="U913" s="4"/>
      <c r="V913" s="4"/>
      <c r="W913" s="4"/>
      <c r="X913" s="4"/>
      <c r="Y913" s="4"/>
      <c r="Z913" s="4"/>
    </row>
    <row r="914">
      <c r="A914" s="51"/>
      <c r="B914" s="47"/>
      <c r="C914" s="47"/>
      <c r="D914" s="47"/>
      <c r="E914" s="4"/>
      <c r="F914" s="4"/>
      <c r="G914" s="4"/>
      <c r="H914" s="4"/>
      <c r="I914" s="4"/>
      <c r="J914" s="4"/>
      <c r="K914" s="4"/>
      <c r="L914" s="4"/>
      <c r="M914" s="4"/>
      <c r="N914" s="4"/>
      <c r="O914" s="4"/>
      <c r="P914" s="4"/>
      <c r="Q914" s="4"/>
      <c r="R914" s="4"/>
      <c r="S914" s="4"/>
      <c r="T914" s="4"/>
      <c r="U914" s="4"/>
      <c r="V914" s="4"/>
      <c r="W914" s="4"/>
      <c r="X914" s="4"/>
      <c r="Y914" s="4"/>
      <c r="Z914" s="4"/>
    </row>
    <row r="915">
      <c r="A915" s="51"/>
      <c r="B915" s="47"/>
      <c r="C915" s="47"/>
      <c r="D915" s="47"/>
      <c r="E915" s="4"/>
      <c r="F915" s="4"/>
      <c r="G915" s="4"/>
      <c r="H915" s="4"/>
      <c r="I915" s="4"/>
      <c r="J915" s="4"/>
      <c r="K915" s="4"/>
      <c r="L915" s="4"/>
      <c r="M915" s="4"/>
      <c r="N915" s="4"/>
      <c r="O915" s="4"/>
      <c r="P915" s="4"/>
      <c r="Q915" s="4"/>
      <c r="R915" s="4"/>
      <c r="S915" s="4"/>
      <c r="T915" s="4"/>
      <c r="U915" s="4"/>
      <c r="V915" s="4"/>
      <c r="W915" s="4"/>
      <c r="X915" s="4"/>
      <c r="Y915" s="4"/>
      <c r="Z915" s="4"/>
    </row>
    <row r="916">
      <c r="A916" s="51"/>
      <c r="B916" s="47"/>
      <c r="C916" s="47"/>
      <c r="D916" s="47"/>
      <c r="E916" s="4"/>
      <c r="F916" s="4"/>
      <c r="G916" s="4"/>
      <c r="H916" s="4"/>
      <c r="I916" s="4"/>
      <c r="J916" s="4"/>
      <c r="K916" s="4"/>
      <c r="L916" s="4"/>
      <c r="M916" s="4"/>
      <c r="N916" s="4"/>
      <c r="O916" s="4"/>
      <c r="P916" s="4"/>
      <c r="Q916" s="4"/>
      <c r="R916" s="4"/>
      <c r="S916" s="4"/>
      <c r="T916" s="4"/>
      <c r="U916" s="4"/>
      <c r="V916" s="4"/>
      <c r="W916" s="4"/>
      <c r="X916" s="4"/>
      <c r="Y916" s="4"/>
      <c r="Z916" s="4"/>
    </row>
    <row r="917">
      <c r="A917" s="51"/>
      <c r="B917" s="47"/>
      <c r="C917" s="47"/>
      <c r="D917" s="47"/>
      <c r="E917" s="4"/>
      <c r="F917" s="4"/>
      <c r="G917" s="4"/>
      <c r="H917" s="4"/>
      <c r="I917" s="4"/>
      <c r="J917" s="4"/>
      <c r="K917" s="4"/>
      <c r="L917" s="4"/>
      <c r="M917" s="4"/>
      <c r="N917" s="4"/>
      <c r="O917" s="4"/>
      <c r="P917" s="4"/>
      <c r="Q917" s="4"/>
      <c r="R917" s="4"/>
      <c r="S917" s="4"/>
      <c r="T917" s="4"/>
      <c r="U917" s="4"/>
      <c r="V917" s="4"/>
      <c r="W917" s="4"/>
      <c r="X917" s="4"/>
      <c r="Y917" s="4"/>
      <c r="Z917" s="4"/>
    </row>
    <row r="918">
      <c r="A918" s="51"/>
      <c r="B918" s="47"/>
      <c r="C918" s="47"/>
      <c r="D918" s="47"/>
      <c r="E918" s="4"/>
      <c r="F918" s="4"/>
      <c r="G918" s="4"/>
      <c r="H918" s="4"/>
      <c r="I918" s="4"/>
      <c r="J918" s="4"/>
      <c r="K918" s="4"/>
      <c r="L918" s="4"/>
      <c r="M918" s="4"/>
      <c r="N918" s="4"/>
      <c r="O918" s="4"/>
      <c r="P918" s="4"/>
      <c r="Q918" s="4"/>
      <c r="R918" s="4"/>
      <c r="S918" s="4"/>
      <c r="T918" s="4"/>
      <c r="U918" s="4"/>
      <c r="V918" s="4"/>
      <c r="W918" s="4"/>
      <c r="X918" s="4"/>
      <c r="Y918" s="4"/>
      <c r="Z918" s="4"/>
    </row>
    <row r="919">
      <c r="A919" s="51"/>
      <c r="B919" s="47"/>
      <c r="C919" s="47"/>
      <c r="D919" s="47"/>
      <c r="E919" s="4"/>
      <c r="F919" s="4"/>
      <c r="G919" s="4"/>
      <c r="H919" s="4"/>
      <c r="I919" s="4"/>
      <c r="J919" s="4"/>
      <c r="K919" s="4"/>
      <c r="L919" s="4"/>
      <c r="M919" s="4"/>
      <c r="N919" s="4"/>
      <c r="O919" s="4"/>
      <c r="P919" s="4"/>
      <c r="Q919" s="4"/>
      <c r="R919" s="4"/>
      <c r="S919" s="4"/>
      <c r="T919" s="4"/>
      <c r="U919" s="4"/>
      <c r="V919" s="4"/>
      <c r="W919" s="4"/>
      <c r="X919" s="4"/>
      <c r="Y919" s="4"/>
      <c r="Z919" s="4"/>
    </row>
    <row r="920">
      <c r="A920" s="51"/>
      <c r="B920" s="47"/>
      <c r="C920" s="47"/>
      <c r="D920" s="47"/>
      <c r="E920" s="4"/>
      <c r="F920" s="4"/>
      <c r="G920" s="4"/>
      <c r="H920" s="4"/>
      <c r="I920" s="4"/>
      <c r="J920" s="4"/>
      <c r="K920" s="4"/>
      <c r="L920" s="4"/>
      <c r="M920" s="4"/>
      <c r="N920" s="4"/>
      <c r="O920" s="4"/>
      <c r="P920" s="4"/>
      <c r="Q920" s="4"/>
      <c r="R920" s="4"/>
      <c r="S920" s="4"/>
      <c r="T920" s="4"/>
      <c r="U920" s="4"/>
      <c r="V920" s="4"/>
      <c r="W920" s="4"/>
      <c r="X920" s="4"/>
      <c r="Y920" s="4"/>
      <c r="Z920" s="4"/>
    </row>
    <row r="921">
      <c r="A921" s="51"/>
      <c r="B921" s="47"/>
      <c r="C921" s="47"/>
      <c r="D921" s="47"/>
      <c r="E921" s="4"/>
      <c r="F921" s="4"/>
      <c r="G921" s="4"/>
      <c r="H921" s="4"/>
      <c r="I921" s="4"/>
      <c r="J921" s="4"/>
      <c r="K921" s="4"/>
      <c r="L921" s="4"/>
      <c r="M921" s="4"/>
      <c r="N921" s="4"/>
      <c r="O921" s="4"/>
      <c r="P921" s="4"/>
      <c r="Q921" s="4"/>
      <c r="R921" s="4"/>
      <c r="S921" s="4"/>
      <c r="T921" s="4"/>
      <c r="U921" s="4"/>
      <c r="V921" s="4"/>
      <c r="W921" s="4"/>
      <c r="X921" s="4"/>
      <c r="Y921" s="4"/>
      <c r="Z921" s="4"/>
    </row>
    <row r="922">
      <c r="A922" s="51"/>
      <c r="B922" s="47"/>
      <c r="C922" s="47"/>
      <c r="D922" s="47"/>
      <c r="E922" s="4"/>
      <c r="F922" s="4"/>
      <c r="G922" s="4"/>
      <c r="H922" s="4"/>
      <c r="I922" s="4"/>
      <c r="J922" s="4"/>
      <c r="K922" s="4"/>
      <c r="L922" s="4"/>
      <c r="M922" s="4"/>
      <c r="N922" s="4"/>
      <c r="O922" s="4"/>
      <c r="P922" s="4"/>
      <c r="Q922" s="4"/>
      <c r="R922" s="4"/>
      <c r="S922" s="4"/>
      <c r="T922" s="4"/>
      <c r="U922" s="4"/>
      <c r="V922" s="4"/>
      <c r="W922" s="4"/>
      <c r="X922" s="4"/>
      <c r="Y922" s="4"/>
      <c r="Z922" s="4"/>
    </row>
    <row r="923">
      <c r="A923" s="51"/>
      <c r="B923" s="47"/>
      <c r="C923" s="47"/>
      <c r="D923" s="47"/>
      <c r="E923" s="4"/>
      <c r="F923" s="4"/>
      <c r="G923" s="4"/>
      <c r="H923" s="4"/>
      <c r="I923" s="4"/>
      <c r="J923" s="4"/>
      <c r="K923" s="4"/>
      <c r="L923" s="4"/>
      <c r="M923" s="4"/>
      <c r="N923" s="4"/>
      <c r="O923" s="4"/>
      <c r="P923" s="4"/>
      <c r="Q923" s="4"/>
      <c r="R923" s="4"/>
      <c r="S923" s="4"/>
      <c r="T923" s="4"/>
      <c r="U923" s="4"/>
      <c r="V923" s="4"/>
      <c r="W923" s="4"/>
      <c r="X923" s="4"/>
      <c r="Y923" s="4"/>
      <c r="Z923" s="4"/>
    </row>
    <row r="924">
      <c r="A924" s="51"/>
      <c r="B924" s="47"/>
      <c r="C924" s="47"/>
      <c r="D924" s="47"/>
      <c r="E924" s="4"/>
      <c r="F924" s="4"/>
      <c r="G924" s="4"/>
      <c r="H924" s="4"/>
      <c r="I924" s="4"/>
      <c r="J924" s="4"/>
      <c r="K924" s="4"/>
      <c r="L924" s="4"/>
      <c r="M924" s="4"/>
      <c r="N924" s="4"/>
      <c r="O924" s="4"/>
      <c r="P924" s="4"/>
      <c r="Q924" s="4"/>
      <c r="R924" s="4"/>
      <c r="S924" s="4"/>
      <c r="T924" s="4"/>
      <c r="U924" s="4"/>
      <c r="V924" s="4"/>
      <c r="W924" s="4"/>
      <c r="X924" s="4"/>
      <c r="Y924" s="4"/>
      <c r="Z924" s="4"/>
    </row>
    <row r="925">
      <c r="A925" s="51"/>
      <c r="B925" s="47"/>
      <c r="C925" s="47"/>
      <c r="D925" s="47"/>
      <c r="E925" s="4"/>
      <c r="F925" s="4"/>
      <c r="G925" s="4"/>
      <c r="H925" s="4"/>
      <c r="I925" s="4"/>
      <c r="J925" s="4"/>
      <c r="K925" s="4"/>
      <c r="L925" s="4"/>
      <c r="M925" s="4"/>
      <c r="N925" s="4"/>
      <c r="O925" s="4"/>
      <c r="P925" s="4"/>
      <c r="Q925" s="4"/>
      <c r="R925" s="4"/>
      <c r="S925" s="4"/>
      <c r="T925" s="4"/>
      <c r="U925" s="4"/>
      <c r="V925" s="4"/>
      <c r="W925" s="4"/>
      <c r="X925" s="4"/>
      <c r="Y925" s="4"/>
      <c r="Z925" s="4"/>
    </row>
    <row r="926">
      <c r="A926" s="51"/>
      <c r="B926" s="47"/>
      <c r="C926" s="47"/>
      <c r="D926" s="47"/>
      <c r="E926" s="4"/>
      <c r="F926" s="4"/>
      <c r="G926" s="4"/>
      <c r="H926" s="4"/>
      <c r="I926" s="4"/>
      <c r="J926" s="4"/>
      <c r="K926" s="4"/>
      <c r="L926" s="4"/>
      <c r="M926" s="4"/>
      <c r="N926" s="4"/>
      <c r="O926" s="4"/>
      <c r="P926" s="4"/>
      <c r="Q926" s="4"/>
      <c r="R926" s="4"/>
      <c r="S926" s="4"/>
      <c r="T926" s="4"/>
      <c r="U926" s="4"/>
      <c r="V926" s="4"/>
      <c r="W926" s="4"/>
      <c r="X926" s="4"/>
      <c r="Y926" s="4"/>
      <c r="Z926" s="4"/>
    </row>
    <row r="927">
      <c r="A927" s="51"/>
      <c r="B927" s="47"/>
      <c r="C927" s="47"/>
      <c r="D927" s="47"/>
      <c r="E927" s="4"/>
      <c r="F927" s="4"/>
      <c r="G927" s="4"/>
      <c r="H927" s="4"/>
      <c r="I927" s="4"/>
      <c r="J927" s="4"/>
      <c r="K927" s="4"/>
      <c r="L927" s="4"/>
      <c r="M927" s="4"/>
      <c r="N927" s="4"/>
      <c r="O927" s="4"/>
      <c r="P927" s="4"/>
      <c r="Q927" s="4"/>
      <c r="R927" s="4"/>
      <c r="S927" s="4"/>
      <c r="T927" s="4"/>
      <c r="U927" s="4"/>
      <c r="V927" s="4"/>
      <c r="W927" s="4"/>
      <c r="X927" s="4"/>
      <c r="Y927" s="4"/>
      <c r="Z927" s="4"/>
    </row>
    <row r="928">
      <c r="A928" s="51"/>
      <c r="B928" s="47"/>
      <c r="C928" s="47"/>
      <c r="D928" s="47"/>
      <c r="E928" s="4"/>
      <c r="F928" s="4"/>
      <c r="G928" s="4"/>
      <c r="H928" s="4"/>
      <c r="I928" s="4"/>
      <c r="J928" s="4"/>
      <c r="K928" s="4"/>
      <c r="L928" s="4"/>
      <c r="M928" s="4"/>
      <c r="N928" s="4"/>
      <c r="O928" s="4"/>
      <c r="P928" s="4"/>
      <c r="Q928" s="4"/>
      <c r="R928" s="4"/>
      <c r="S928" s="4"/>
      <c r="T928" s="4"/>
      <c r="U928" s="4"/>
      <c r="V928" s="4"/>
      <c r="W928" s="4"/>
      <c r="X928" s="4"/>
      <c r="Y928" s="4"/>
      <c r="Z928" s="4"/>
    </row>
    <row r="929">
      <c r="A929" s="51"/>
      <c r="B929" s="47"/>
      <c r="C929" s="47"/>
      <c r="D929" s="47"/>
      <c r="E929" s="4"/>
      <c r="F929" s="4"/>
      <c r="G929" s="4"/>
      <c r="H929" s="4"/>
      <c r="I929" s="4"/>
      <c r="J929" s="4"/>
      <c r="K929" s="4"/>
      <c r="L929" s="4"/>
      <c r="M929" s="4"/>
      <c r="N929" s="4"/>
      <c r="O929" s="4"/>
      <c r="P929" s="4"/>
      <c r="Q929" s="4"/>
      <c r="R929" s="4"/>
      <c r="S929" s="4"/>
      <c r="T929" s="4"/>
      <c r="U929" s="4"/>
      <c r="V929" s="4"/>
      <c r="W929" s="4"/>
      <c r="X929" s="4"/>
      <c r="Y929" s="4"/>
      <c r="Z929" s="4"/>
    </row>
    <row r="930">
      <c r="A930" s="51"/>
      <c r="B930" s="47"/>
      <c r="C930" s="47"/>
      <c r="D930" s="47"/>
      <c r="E930" s="4"/>
      <c r="F930" s="4"/>
      <c r="G930" s="4"/>
      <c r="H930" s="4"/>
      <c r="I930" s="4"/>
      <c r="J930" s="4"/>
      <c r="K930" s="4"/>
      <c r="L930" s="4"/>
      <c r="M930" s="4"/>
      <c r="N930" s="4"/>
      <c r="O930" s="4"/>
      <c r="P930" s="4"/>
      <c r="Q930" s="4"/>
      <c r="R930" s="4"/>
      <c r="S930" s="4"/>
      <c r="T930" s="4"/>
      <c r="U930" s="4"/>
      <c r="V930" s="4"/>
      <c r="W930" s="4"/>
      <c r="X930" s="4"/>
      <c r="Y930" s="4"/>
      <c r="Z930" s="4"/>
    </row>
    <row r="931">
      <c r="A931" s="51"/>
      <c r="B931" s="47"/>
      <c r="C931" s="47"/>
      <c r="D931" s="47"/>
      <c r="E931" s="4"/>
      <c r="F931" s="4"/>
      <c r="G931" s="4"/>
      <c r="H931" s="4"/>
      <c r="I931" s="4"/>
      <c r="J931" s="4"/>
      <c r="K931" s="4"/>
      <c r="L931" s="4"/>
      <c r="M931" s="4"/>
      <c r="N931" s="4"/>
      <c r="O931" s="4"/>
      <c r="P931" s="4"/>
      <c r="Q931" s="4"/>
      <c r="R931" s="4"/>
      <c r="S931" s="4"/>
      <c r="T931" s="4"/>
      <c r="U931" s="4"/>
      <c r="V931" s="4"/>
      <c r="W931" s="4"/>
      <c r="X931" s="4"/>
      <c r="Y931" s="4"/>
      <c r="Z931" s="4"/>
    </row>
    <row r="932">
      <c r="A932" s="51"/>
      <c r="B932" s="47"/>
      <c r="C932" s="47"/>
      <c r="D932" s="47"/>
      <c r="E932" s="4"/>
      <c r="F932" s="4"/>
      <c r="G932" s="4"/>
      <c r="H932" s="4"/>
      <c r="I932" s="4"/>
      <c r="J932" s="4"/>
      <c r="K932" s="4"/>
      <c r="L932" s="4"/>
      <c r="M932" s="4"/>
      <c r="N932" s="4"/>
      <c r="O932" s="4"/>
      <c r="P932" s="4"/>
      <c r="Q932" s="4"/>
      <c r="R932" s="4"/>
      <c r="S932" s="4"/>
      <c r="T932" s="4"/>
      <c r="U932" s="4"/>
      <c r="V932" s="4"/>
      <c r="W932" s="4"/>
      <c r="X932" s="4"/>
      <c r="Y932" s="4"/>
      <c r="Z932" s="4"/>
    </row>
    <row r="933">
      <c r="A933" s="51"/>
      <c r="B933" s="47"/>
      <c r="C933" s="47"/>
      <c r="D933" s="47"/>
      <c r="E933" s="4"/>
      <c r="F933" s="4"/>
      <c r="G933" s="4"/>
      <c r="H933" s="4"/>
      <c r="I933" s="4"/>
      <c r="J933" s="4"/>
      <c r="K933" s="4"/>
      <c r="L933" s="4"/>
      <c r="M933" s="4"/>
      <c r="N933" s="4"/>
      <c r="O933" s="4"/>
      <c r="P933" s="4"/>
      <c r="Q933" s="4"/>
      <c r="R933" s="4"/>
      <c r="S933" s="4"/>
      <c r="T933" s="4"/>
      <c r="U933" s="4"/>
      <c r="V933" s="4"/>
      <c r="W933" s="4"/>
      <c r="X933" s="4"/>
      <c r="Y933" s="4"/>
      <c r="Z933" s="4"/>
    </row>
    <row r="934">
      <c r="A934" s="51"/>
      <c r="B934" s="47"/>
      <c r="C934" s="47"/>
      <c r="D934" s="47"/>
      <c r="E934" s="4"/>
      <c r="F934" s="4"/>
      <c r="G934" s="4"/>
      <c r="H934" s="4"/>
      <c r="I934" s="4"/>
      <c r="J934" s="4"/>
      <c r="K934" s="4"/>
      <c r="L934" s="4"/>
      <c r="M934" s="4"/>
      <c r="N934" s="4"/>
      <c r="O934" s="4"/>
      <c r="P934" s="4"/>
      <c r="Q934" s="4"/>
      <c r="R934" s="4"/>
      <c r="S934" s="4"/>
      <c r="T934" s="4"/>
      <c r="U934" s="4"/>
      <c r="V934" s="4"/>
      <c r="W934" s="4"/>
      <c r="X934" s="4"/>
      <c r="Y934" s="4"/>
      <c r="Z934" s="4"/>
    </row>
    <row r="935">
      <c r="A935" s="51"/>
      <c r="B935" s="47"/>
      <c r="C935" s="47"/>
      <c r="D935" s="47"/>
      <c r="E935" s="4"/>
      <c r="F935" s="4"/>
      <c r="G935" s="4"/>
      <c r="H935" s="4"/>
      <c r="I935" s="4"/>
      <c r="J935" s="4"/>
      <c r="K935" s="4"/>
      <c r="L935" s="4"/>
      <c r="M935" s="4"/>
      <c r="N935" s="4"/>
      <c r="O935" s="4"/>
      <c r="P935" s="4"/>
      <c r="Q935" s="4"/>
      <c r="R935" s="4"/>
      <c r="S935" s="4"/>
      <c r="T935" s="4"/>
      <c r="U935" s="4"/>
      <c r="V935" s="4"/>
      <c r="W935" s="4"/>
      <c r="X935" s="4"/>
      <c r="Y935" s="4"/>
      <c r="Z935" s="4"/>
    </row>
    <row r="936">
      <c r="A936" s="51"/>
      <c r="B936" s="47"/>
      <c r="C936" s="47"/>
      <c r="D936" s="47"/>
      <c r="E936" s="4"/>
      <c r="F936" s="4"/>
      <c r="G936" s="4"/>
      <c r="H936" s="4"/>
      <c r="I936" s="4"/>
      <c r="J936" s="4"/>
      <c r="K936" s="4"/>
      <c r="L936" s="4"/>
      <c r="M936" s="4"/>
      <c r="N936" s="4"/>
      <c r="O936" s="4"/>
      <c r="P936" s="4"/>
      <c r="Q936" s="4"/>
      <c r="R936" s="4"/>
      <c r="S936" s="4"/>
      <c r="T936" s="4"/>
      <c r="U936" s="4"/>
      <c r="V936" s="4"/>
      <c r="W936" s="4"/>
      <c r="X936" s="4"/>
      <c r="Y936" s="4"/>
      <c r="Z936" s="4"/>
    </row>
    <row r="937">
      <c r="A937" s="51"/>
      <c r="B937" s="47"/>
      <c r="C937" s="47"/>
      <c r="D937" s="47"/>
      <c r="E937" s="4"/>
      <c r="F937" s="4"/>
      <c r="G937" s="4"/>
      <c r="H937" s="4"/>
      <c r="I937" s="4"/>
      <c r="J937" s="4"/>
      <c r="K937" s="4"/>
      <c r="L937" s="4"/>
      <c r="M937" s="4"/>
      <c r="N937" s="4"/>
      <c r="O937" s="4"/>
      <c r="P937" s="4"/>
      <c r="Q937" s="4"/>
      <c r="R937" s="4"/>
      <c r="S937" s="4"/>
      <c r="T937" s="4"/>
      <c r="U937" s="4"/>
      <c r="V937" s="4"/>
      <c r="W937" s="4"/>
      <c r="X937" s="4"/>
      <c r="Y937" s="4"/>
      <c r="Z937" s="4"/>
    </row>
    <row r="938">
      <c r="A938" s="51"/>
      <c r="B938" s="47"/>
      <c r="C938" s="47"/>
      <c r="D938" s="47"/>
      <c r="E938" s="4"/>
      <c r="F938" s="4"/>
      <c r="G938" s="4"/>
      <c r="H938" s="4"/>
      <c r="I938" s="4"/>
      <c r="J938" s="4"/>
      <c r="K938" s="4"/>
      <c r="L938" s="4"/>
      <c r="M938" s="4"/>
      <c r="N938" s="4"/>
      <c r="O938" s="4"/>
      <c r="P938" s="4"/>
      <c r="Q938" s="4"/>
      <c r="R938" s="4"/>
      <c r="S938" s="4"/>
      <c r="T938" s="4"/>
      <c r="U938" s="4"/>
      <c r="V938" s="4"/>
      <c r="W938" s="4"/>
      <c r="X938" s="4"/>
      <c r="Y938" s="4"/>
      <c r="Z938" s="4"/>
    </row>
    <row r="939">
      <c r="A939" s="51"/>
      <c r="B939" s="47"/>
      <c r="C939" s="47"/>
      <c r="D939" s="47"/>
      <c r="E939" s="4"/>
      <c r="F939" s="4"/>
      <c r="G939" s="4"/>
      <c r="H939" s="4"/>
      <c r="I939" s="4"/>
      <c r="J939" s="4"/>
      <c r="K939" s="4"/>
      <c r="L939" s="4"/>
      <c r="M939" s="4"/>
      <c r="N939" s="4"/>
      <c r="O939" s="4"/>
      <c r="P939" s="4"/>
      <c r="Q939" s="4"/>
      <c r="R939" s="4"/>
      <c r="S939" s="4"/>
      <c r="T939" s="4"/>
      <c r="U939" s="4"/>
      <c r="V939" s="4"/>
      <c r="W939" s="4"/>
      <c r="X939" s="4"/>
      <c r="Y939" s="4"/>
      <c r="Z939" s="4"/>
    </row>
    <row r="940">
      <c r="A940" s="51"/>
      <c r="B940" s="47"/>
      <c r="C940" s="47"/>
      <c r="D940" s="47"/>
      <c r="E940" s="4"/>
      <c r="F940" s="4"/>
      <c r="G940" s="4"/>
      <c r="H940" s="4"/>
      <c r="I940" s="4"/>
      <c r="J940" s="4"/>
      <c r="K940" s="4"/>
      <c r="L940" s="4"/>
      <c r="M940" s="4"/>
      <c r="N940" s="4"/>
      <c r="O940" s="4"/>
      <c r="P940" s="4"/>
      <c r="Q940" s="4"/>
      <c r="R940" s="4"/>
      <c r="S940" s="4"/>
      <c r="T940" s="4"/>
      <c r="U940" s="4"/>
      <c r="V940" s="4"/>
      <c r="W940" s="4"/>
      <c r="X940" s="4"/>
      <c r="Y940" s="4"/>
      <c r="Z940" s="4"/>
    </row>
    <row r="941">
      <c r="A941" s="51"/>
      <c r="B941" s="47"/>
      <c r="C941" s="47"/>
      <c r="D941" s="47"/>
      <c r="E941" s="4"/>
      <c r="F941" s="4"/>
      <c r="G941" s="4"/>
      <c r="H941" s="4"/>
      <c r="I941" s="4"/>
      <c r="J941" s="4"/>
      <c r="K941" s="4"/>
      <c r="L941" s="4"/>
      <c r="M941" s="4"/>
      <c r="N941" s="4"/>
      <c r="O941" s="4"/>
      <c r="P941" s="4"/>
      <c r="Q941" s="4"/>
      <c r="R941" s="4"/>
      <c r="S941" s="4"/>
      <c r="T941" s="4"/>
      <c r="U941" s="4"/>
      <c r="V941" s="4"/>
      <c r="W941" s="4"/>
      <c r="X941" s="4"/>
      <c r="Y941" s="4"/>
      <c r="Z941" s="4"/>
    </row>
    <row r="942">
      <c r="A942" s="51"/>
      <c r="B942" s="47"/>
      <c r="C942" s="47"/>
      <c r="D942" s="47"/>
      <c r="E942" s="4"/>
      <c r="F942" s="4"/>
      <c r="G942" s="4"/>
      <c r="H942" s="4"/>
      <c r="I942" s="4"/>
      <c r="J942" s="4"/>
      <c r="K942" s="4"/>
      <c r="L942" s="4"/>
      <c r="M942" s="4"/>
      <c r="N942" s="4"/>
      <c r="O942" s="4"/>
      <c r="P942" s="4"/>
      <c r="Q942" s="4"/>
      <c r="R942" s="4"/>
      <c r="S942" s="4"/>
      <c r="T942" s="4"/>
      <c r="U942" s="4"/>
      <c r="V942" s="4"/>
      <c r="W942" s="4"/>
      <c r="X942" s="4"/>
      <c r="Y942" s="4"/>
      <c r="Z942" s="4"/>
    </row>
    <row r="943">
      <c r="A943" s="51"/>
      <c r="B943" s="47"/>
      <c r="C943" s="47"/>
      <c r="D943" s="47"/>
      <c r="E943" s="4"/>
      <c r="F943" s="4"/>
      <c r="G943" s="4"/>
      <c r="H943" s="4"/>
      <c r="I943" s="4"/>
      <c r="J943" s="4"/>
      <c r="K943" s="4"/>
      <c r="L943" s="4"/>
      <c r="M943" s="4"/>
      <c r="N943" s="4"/>
      <c r="O943" s="4"/>
      <c r="P943" s="4"/>
      <c r="Q943" s="4"/>
      <c r="R943" s="4"/>
      <c r="S943" s="4"/>
      <c r="T943" s="4"/>
      <c r="U943" s="4"/>
      <c r="V943" s="4"/>
      <c r="W943" s="4"/>
      <c r="X943" s="4"/>
      <c r="Y943" s="4"/>
      <c r="Z943" s="4"/>
    </row>
    <row r="944">
      <c r="A944" s="51"/>
      <c r="B944" s="47"/>
      <c r="C944" s="47"/>
      <c r="D944" s="47"/>
      <c r="E944" s="4"/>
      <c r="F944" s="4"/>
      <c r="G944" s="4"/>
      <c r="H944" s="4"/>
      <c r="I944" s="4"/>
      <c r="J944" s="4"/>
      <c r="K944" s="4"/>
      <c r="L944" s="4"/>
      <c r="M944" s="4"/>
      <c r="N944" s="4"/>
      <c r="O944" s="4"/>
      <c r="P944" s="4"/>
      <c r="Q944" s="4"/>
      <c r="R944" s="4"/>
      <c r="S944" s="4"/>
      <c r="T944" s="4"/>
      <c r="U944" s="4"/>
      <c r="V944" s="4"/>
      <c r="W944" s="4"/>
      <c r="X944" s="4"/>
      <c r="Y944" s="4"/>
      <c r="Z944" s="4"/>
    </row>
    <row r="945">
      <c r="A945" s="51"/>
      <c r="B945" s="47"/>
      <c r="C945" s="47"/>
      <c r="D945" s="47"/>
      <c r="E945" s="4"/>
      <c r="F945" s="4"/>
      <c r="G945" s="4"/>
      <c r="H945" s="4"/>
      <c r="I945" s="4"/>
      <c r="J945" s="4"/>
      <c r="K945" s="4"/>
      <c r="L945" s="4"/>
      <c r="M945" s="4"/>
      <c r="N945" s="4"/>
      <c r="O945" s="4"/>
      <c r="P945" s="4"/>
      <c r="Q945" s="4"/>
      <c r="R945" s="4"/>
      <c r="S945" s="4"/>
      <c r="T945" s="4"/>
      <c r="U945" s="4"/>
      <c r="V945" s="4"/>
      <c r="W945" s="4"/>
      <c r="X945" s="4"/>
      <c r="Y945" s="4"/>
      <c r="Z945" s="4"/>
    </row>
    <row r="946">
      <c r="A946" s="51"/>
      <c r="B946" s="47"/>
      <c r="C946" s="47"/>
      <c r="D946" s="47"/>
      <c r="E946" s="4"/>
      <c r="F946" s="4"/>
      <c r="G946" s="4"/>
      <c r="H946" s="4"/>
      <c r="I946" s="4"/>
      <c r="J946" s="4"/>
      <c r="K946" s="4"/>
      <c r="L946" s="4"/>
      <c r="M946" s="4"/>
      <c r="N946" s="4"/>
      <c r="O946" s="4"/>
      <c r="P946" s="4"/>
      <c r="Q946" s="4"/>
      <c r="R946" s="4"/>
      <c r="S946" s="4"/>
      <c r="T946" s="4"/>
      <c r="U946" s="4"/>
      <c r="V946" s="4"/>
      <c r="W946" s="4"/>
      <c r="X946" s="4"/>
      <c r="Y946" s="4"/>
      <c r="Z946" s="4"/>
    </row>
    <row r="947">
      <c r="A947" s="51"/>
      <c r="B947" s="47"/>
      <c r="C947" s="47"/>
      <c r="D947" s="47"/>
      <c r="E947" s="4"/>
      <c r="F947" s="4"/>
      <c r="G947" s="4"/>
      <c r="H947" s="4"/>
      <c r="I947" s="4"/>
      <c r="J947" s="4"/>
      <c r="K947" s="4"/>
      <c r="L947" s="4"/>
      <c r="M947" s="4"/>
      <c r="N947" s="4"/>
      <c r="O947" s="4"/>
      <c r="P947" s="4"/>
      <c r="Q947" s="4"/>
      <c r="R947" s="4"/>
      <c r="S947" s="4"/>
      <c r="T947" s="4"/>
      <c r="U947" s="4"/>
      <c r="V947" s="4"/>
      <c r="W947" s="4"/>
      <c r="X947" s="4"/>
      <c r="Y947" s="4"/>
      <c r="Z947" s="4"/>
    </row>
    <row r="948">
      <c r="A948" s="51"/>
      <c r="B948" s="47"/>
      <c r="C948" s="47"/>
      <c r="D948" s="47"/>
      <c r="E948" s="4"/>
      <c r="F948" s="4"/>
      <c r="G948" s="4"/>
      <c r="H948" s="4"/>
      <c r="I948" s="4"/>
      <c r="J948" s="4"/>
      <c r="K948" s="4"/>
      <c r="L948" s="4"/>
      <c r="M948" s="4"/>
      <c r="N948" s="4"/>
      <c r="O948" s="4"/>
      <c r="P948" s="4"/>
      <c r="Q948" s="4"/>
      <c r="R948" s="4"/>
      <c r="S948" s="4"/>
      <c r="T948" s="4"/>
      <c r="U948" s="4"/>
      <c r="V948" s="4"/>
      <c r="W948" s="4"/>
      <c r="X948" s="4"/>
      <c r="Y948" s="4"/>
      <c r="Z948" s="4"/>
    </row>
    <row r="949">
      <c r="A949" s="51"/>
      <c r="B949" s="47"/>
      <c r="C949" s="47"/>
      <c r="D949" s="47"/>
      <c r="E949" s="4"/>
      <c r="F949" s="4"/>
      <c r="G949" s="4"/>
      <c r="H949" s="4"/>
      <c r="I949" s="4"/>
      <c r="J949" s="4"/>
      <c r="K949" s="4"/>
      <c r="L949" s="4"/>
      <c r="M949" s="4"/>
      <c r="N949" s="4"/>
      <c r="O949" s="4"/>
      <c r="P949" s="4"/>
      <c r="Q949" s="4"/>
      <c r="R949" s="4"/>
      <c r="S949" s="4"/>
      <c r="T949" s="4"/>
      <c r="U949" s="4"/>
      <c r="V949" s="4"/>
      <c r="W949" s="4"/>
      <c r="X949" s="4"/>
      <c r="Y949" s="4"/>
      <c r="Z949" s="4"/>
    </row>
    <row r="950">
      <c r="A950" s="51"/>
      <c r="B950" s="47"/>
      <c r="C950" s="47"/>
      <c r="D950" s="47"/>
      <c r="E950" s="4"/>
      <c r="F950" s="4"/>
      <c r="G950" s="4"/>
      <c r="H950" s="4"/>
      <c r="I950" s="4"/>
      <c r="J950" s="4"/>
      <c r="K950" s="4"/>
      <c r="L950" s="4"/>
      <c r="M950" s="4"/>
      <c r="N950" s="4"/>
      <c r="O950" s="4"/>
      <c r="P950" s="4"/>
      <c r="Q950" s="4"/>
      <c r="R950" s="4"/>
      <c r="S950" s="4"/>
      <c r="T950" s="4"/>
      <c r="U950" s="4"/>
      <c r="V950" s="4"/>
      <c r="W950" s="4"/>
      <c r="X950" s="4"/>
      <c r="Y950" s="4"/>
      <c r="Z950" s="4"/>
    </row>
    <row r="951">
      <c r="A951" s="51"/>
      <c r="B951" s="47"/>
      <c r="C951" s="47"/>
      <c r="D951" s="47"/>
      <c r="E951" s="4"/>
      <c r="F951" s="4"/>
      <c r="G951" s="4"/>
      <c r="H951" s="4"/>
      <c r="I951" s="4"/>
      <c r="J951" s="4"/>
      <c r="K951" s="4"/>
      <c r="L951" s="4"/>
      <c r="M951" s="4"/>
      <c r="N951" s="4"/>
      <c r="O951" s="4"/>
      <c r="P951" s="4"/>
      <c r="Q951" s="4"/>
      <c r="R951" s="4"/>
      <c r="S951" s="4"/>
      <c r="T951" s="4"/>
      <c r="U951" s="4"/>
      <c r="V951" s="4"/>
      <c r="W951" s="4"/>
      <c r="X951" s="4"/>
      <c r="Y951" s="4"/>
      <c r="Z951" s="4"/>
    </row>
    <row r="952">
      <c r="A952" s="51"/>
      <c r="B952" s="47"/>
      <c r="C952" s="47"/>
      <c r="D952" s="47"/>
      <c r="E952" s="4"/>
      <c r="F952" s="4"/>
      <c r="G952" s="4"/>
      <c r="H952" s="4"/>
      <c r="I952" s="4"/>
      <c r="J952" s="4"/>
      <c r="K952" s="4"/>
      <c r="L952" s="4"/>
      <c r="M952" s="4"/>
      <c r="N952" s="4"/>
      <c r="O952" s="4"/>
      <c r="P952" s="4"/>
      <c r="Q952" s="4"/>
      <c r="R952" s="4"/>
      <c r="S952" s="4"/>
      <c r="T952" s="4"/>
      <c r="U952" s="4"/>
      <c r="V952" s="4"/>
      <c r="W952" s="4"/>
      <c r="X952" s="4"/>
      <c r="Y952" s="4"/>
      <c r="Z952" s="4"/>
    </row>
    <row r="953">
      <c r="A953" s="51"/>
      <c r="B953" s="47"/>
      <c r="C953" s="47"/>
      <c r="D953" s="47"/>
      <c r="E953" s="4"/>
      <c r="F953" s="4"/>
      <c r="G953" s="4"/>
      <c r="H953" s="4"/>
      <c r="I953" s="4"/>
      <c r="J953" s="4"/>
      <c r="K953" s="4"/>
      <c r="L953" s="4"/>
      <c r="M953" s="4"/>
      <c r="N953" s="4"/>
      <c r="O953" s="4"/>
      <c r="P953" s="4"/>
      <c r="Q953" s="4"/>
      <c r="R953" s="4"/>
      <c r="S953" s="4"/>
      <c r="T953" s="4"/>
      <c r="U953" s="4"/>
      <c r="V953" s="4"/>
      <c r="W953" s="4"/>
      <c r="X953" s="4"/>
      <c r="Y953" s="4"/>
      <c r="Z953" s="4"/>
    </row>
    <row r="954">
      <c r="A954" s="51"/>
      <c r="B954" s="47"/>
      <c r="C954" s="47"/>
      <c r="D954" s="47"/>
      <c r="E954" s="4"/>
      <c r="F954" s="4"/>
      <c r="G954" s="4"/>
      <c r="H954" s="4"/>
      <c r="I954" s="4"/>
      <c r="J954" s="4"/>
      <c r="K954" s="4"/>
      <c r="L954" s="4"/>
      <c r="M954" s="4"/>
      <c r="N954" s="4"/>
      <c r="O954" s="4"/>
      <c r="P954" s="4"/>
      <c r="Q954" s="4"/>
      <c r="R954" s="4"/>
      <c r="S954" s="4"/>
      <c r="T954" s="4"/>
      <c r="U954" s="4"/>
      <c r="V954" s="4"/>
      <c r="W954" s="4"/>
      <c r="X954" s="4"/>
      <c r="Y954" s="4"/>
      <c r="Z954" s="4"/>
    </row>
    <row r="955">
      <c r="A955" s="51"/>
      <c r="B955" s="47"/>
      <c r="C955" s="47"/>
      <c r="D955" s="47"/>
      <c r="E955" s="4"/>
      <c r="F955" s="4"/>
      <c r="G955" s="4"/>
      <c r="H955" s="4"/>
      <c r="I955" s="4"/>
      <c r="J955" s="4"/>
      <c r="K955" s="4"/>
      <c r="L955" s="4"/>
      <c r="M955" s="4"/>
      <c r="N955" s="4"/>
      <c r="O955" s="4"/>
      <c r="P955" s="4"/>
      <c r="Q955" s="4"/>
      <c r="R955" s="4"/>
      <c r="S955" s="4"/>
      <c r="T955" s="4"/>
      <c r="U955" s="4"/>
      <c r="V955" s="4"/>
      <c r="W955" s="4"/>
      <c r="X955" s="4"/>
      <c r="Y955" s="4"/>
      <c r="Z955" s="4"/>
    </row>
    <row r="956">
      <c r="A956" s="51"/>
      <c r="B956" s="47"/>
      <c r="C956" s="47"/>
      <c r="D956" s="47"/>
      <c r="E956" s="4"/>
      <c r="F956" s="4"/>
      <c r="G956" s="4"/>
      <c r="H956" s="4"/>
      <c r="I956" s="4"/>
      <c r="J956" s="4"/>
      <c r="K956" s="4"/>
      <c r="L956" s="4"/>
      <c r="M956" s="4"/>
      <c r="N956" s="4"/>
      <c r="O956" s="4"/>
      <c r="P956" s="4"/>
      <c r="Q956" s="4"/>
      <c r="R956" s="4"/>
      <c r="S956" s="4"/>
      <c r="T956" s="4"/>
      <c r="U956" s="4"/>
      <c r="V956" s="4"/>
      <c r="W956" s="4"/>
      <c r="X956" s="4"/>
      <c r="Y956" s="4"/>
      <c r="Z956" s="4"/>
    </row>
    <row r="957">
      <c r="A957" s="51"/>
      <c r="B957" s="47"/>
      <c r="C957" s="47"/>
      <c r="D957" s="47"/>
      <c r="E957" s="4"/>
      <c r="F957" s="4"/>
      <c r="G957" s="4"/>
      <c r="H957" s="4"/>
      <c r="I957" s="4"/>
      <c r="J957" s="4"/>
      <c r="K957" s="4"/>
      <c r="L957" s="4"/>
      <c r="M957" s="4"/>
      <c r="N957" s="4"/>
      <c r="O957" s="4"/>
      <c r="P957" s="4"/>
      <c r="Q957" s="4"/>
      <c r="R957" s="4"/>
      <c r="S957" s="4"/>
      <c r="T957" s="4"/>
      <c r="U957" s="4"/>
      <c r="V957" s="4"/>
      <c r="W957" s="4"/>
      <c r="X957" s="4"/>
      <c r="Y957" s="4"/>
      <c r="Z957" s="4"/>
    </row>
    <row r="958">
      <c r="A958" s="51"/>
      <c r="B958" s="47"/>
      <c r="C958" s="47"/>
      <c r="D958" s="47"/>
      <c r="E958" s="4"/>
      <c r="F958" s="4"/>
      <c r="G958" s="4"/>
      <c r="H958" s="4"/>
      <c r="I958" s="4"/>
      <c r="J958" s="4"/>
      <c r="K958" s="4"/>
      <c r="L958" s="4"/>
      <c r="M958" s="4"/>
      <c r="N958" s="4"/>
      <c r="O958" s="4"/>
      <c r="P958" s="4"/>
      <c r="Q958" s="4"/>
      <c r="R958" s="4"/>
      <c r="S958" s="4"/>
      <c r="T958" s="4"/>
      <c r="U958" s="4"/>
      <c r="V958" s="4"/>
      <c r="W958" s="4"/>
      <c r="X958" s="4"/>
      <c r="Y958" s="4"/>
      <c r="Z958" s="4"/>
    </row>
    <row r="959">
      <c r="A959" s="51"/>
      <c r="B959" s="47"/>
      <c r="C959" s="47"/>
      <c r="D959" s="47"/>
      <c r="E959" s="4"/>
      <c r="F959" s="4"/>
      <c r="G959" s="4"/>
      <c r="H959" s="4"/>
      <c r="I959" s="4"/>
      <c r="J959" s="4"/>
      <c r="K959" s="4"/>
      <c r="L959" s="4"/>
      <c r="M959" s="4"/>
      <c r="N959" s="4"/>
      <c r="O959" s="4"/>
      <c r="P959" s="4"/>
      <c r="Q959" s="4"/>
      <c r="R959" s="4"/>
      <c r="S959" s="4"/>
      <c r="T959" s="4"/>
      <c r="U959" s="4"/>
      <c r="V959" s="4"/>
      <c r="W959" s="4"/>
      <c r="X959" s="4"/>
      <c r="Y959" s="4"/>
      <c r="Z959" s="4"/>
    </row>
    <row r="960">
      <c r="A960" s="51"/>
      <c r="B960" s="47"/>
      <c r="C960" s="47"/>
      <c r="D960" s="47"/>
      <c r="E960" s="4"/>
      <c r="F960" s="4"/>
      <c r="G960" s="4"/>
      <c r="H960" s="4"/>
      <c r="I960" s="4"/>
      <c r="J960" s="4"/>
      <c r="K960" s="4"/>
      <c r="L960" s="4"/>
      <c r="M960" s="4"/>
      <c r="N960" s="4"/>
      <c r="O960" s="4"/>
      <c r="P960" s="4"/>
      <c r="Q960" s="4"/>
      <c r="R960" s="4"/>
      <c r="S960" s="4"/>
      <c r="T960" s="4"/>
      <c r="U960" s="4"/>
      <c r="V960" s="4"/>
      <c r="W960" s="4"/>
      <c r="X960" s="4"/>
      <c r="Y960" s="4"/>
      <c r="Z960" s="4"/>
    </row>
    <row r="961">
      <c r="A961" s="51"/>
      <c r="B961" s="47"/>
      <c r="C961" s="47"/>
      <c r="D961" s="47"/>
      <c r="E961" s="4"/>
      <c r="F961" s="4"/>
      <c r="G961" s="4"/>
      <c r="H961" s="4"/>
      <c r="I961" s="4"/>
      <c r="J961" s="4"/>
      <c r="K961" s="4"/>
      <c r="L961" s="4"/>
      <c r="M961" s="4"/>
      <c r="N961" s="4"/>
      <c r="O961" s="4"/>
      <c r="P961" s="4"/>
      <c r="Q961" s="4"/>
      <c r="R961" s="4"/>
      <c r="S961" s="4"/>
      <c r="T961" s="4"/>
      <c r="U961" s="4"/>
      <c r="V961" s="4"/>
      <c r="W961" s="4"/>
      <c r="X961" s="4"/>
      <c r="Y961" s="4"/>
      <c r="Z961" s="4"/>
    </row>
    <row r="962">
      <c r="A962" s="51"/>
      <c r="B962" s="47"/>
      <c r="C962" s="47"/>
      <c r="D962" s="47"/>
      <c r="E962" s="4"/>
      <c r="F962" s="4"/>
      <c r="G962" s="4"/>
      <c r="H962" s="4"/>
      <c r="I962" s="4"/>
      <c r="J962" s="4"/>
      <c r="K962" s="4"/>
      <c r="L962" s="4"/>
      <c r="M962" s="4"/>
      <c r="N962" s="4"/>
      <c r="O962" s="4"/>
      <c r="P962" s="4"/>
      <c r="Q962" s="4"/>
      <c r="R962" s="4"/>
      <c r="S962" s="4"/>
      <c r="T962" s="4"/>
      <c r="U962" s="4"/>
      <c r="V962" s="4"/>
      <c r="W962" s="4"/>
      <c r="X962" s="4"/>
      <c r="Y962" s="4"/>
      <c r="Z962" s="4"/>
    </row>
    <row r="963">
      <c r="A963" s="51"/>
      <c r="B963" s="47"/>
      <c r="C963" s="47"/>
      <c r="D963" s="47"/>
      <c r="E963" s="4"/>
      <c r="F963" s="4"/>
      <c r="G963" s="4"/>
      <c r="H963" s="4"/>
      <c r="I963" s="4"/>
      <c r="J963" s="4"/>
      <c r="K963" s="4"/>
      <c r="L963" s="4"/>
      <c r="M963" s="4"/>
      <c r="N963" s="4"/>
      <c r="O963" s="4"/>
      <c r="P963" s="4"/>
      <c r="Q963" s="4"/>
      <c r="R963" s="4"/>
      <c r="S963" s="4"/>
      <c r="T963" s="4"/>
      <c r="U963" s="4"/>
      <c r="V963" s="4"/>
      <c r="W963" s="4"/>
      <c r="X963" s="4"/>
      <c r="Y963" s="4"/>
      <c r="Z963" s="4"/>
    </row>
    <row r="964">
      <c r="A964" s="51"/>
      <c r="B964" s="47"/>
      <c r="C964" s="47"/>
      <c r="D964" s="47"/>
      <c r="E964" s="4"/>
      <c r="F964" s="4"/>
      <c r="G964" s="4"/>
      <c r="H964" s="4"/>
      <c r="I964" s="4"/>
      <c r="J964" s="4"/>
      <c r="K964" s="4"/>
      <c r="L964" s="4"/>
      <c r="M964" s="4"/>
      <c r="N964" s="4"/>
      <c r="O964" s="4"/>
      <c r="P964" s="4"/>
      <c r="Q964" s="4"/>
      <c r="R964" s="4"/>
      <c r="S964" s="4"/>
      <c r="T964" s="4"/>
      <c r="U964" s="4"/>
      <c r="V964" s="4"/>
      <c r="W964" s="4"/>
      <c r="X964" s="4"/>
      <c r="Y964" s="4"/>
      <c r="Z964" s="4"/>
    </row>
    <row r="965">
      <c r="A965" s="51"/>
      <c r="B965" s="47"/>
      <c r="C965" s="47"/>
      <c r="D965" s="47"/>
      <c r="E965" s="4"/>
      <c r="F965" s="4"/>
      <c r="G965" s="4"/>
      <c r="H965" s="4"/>
      <c r="I965" s="4"/>
      <c r="J965" s="4"/>
      <c r="K965" s="4"/>
      <c r="L965" s="4"/>
      <c r="M965" s="4"/>
      <c r="N965" s="4"/>
      <c r="O965" s="4"/>
      <c r="P965" s="4"/>
      <c r="Q965" s="4"/>
      <c r="R965" s="4"/>
      <c r="S965" s="4"/>
      <c r="T965" s="4"/>
      <c r="U965" s="4"/>
      <c r="V965" s="4"/>
      <c r="W965" s="4"/>
      <c r="X965" s="4"/>
      <c r="Y965" s="4"/>
      <c r="Z965" s="4"/>
    </row>
    <row r="966">
      <c r="A966" s="51"/>
      <c r="B966" s="47"/>
      <c r="C966" s="47"/>
      <c r="D966" s="47"/>
      <c r="E966" s="4"/>
      <c r="F966" s="4"/>
      <c r="G966" s="4"/>
      <c r="H966" s="4"/>
      <c r="I966" s="4"/>
      <c r="J966" s="4"/>
      <c r="K966" s="4"/>
      <c r="L966" s="4"/>
      <c r="M966" s="4"/>
      <c r="N966" s="4"/>
      <c r="O966" s="4"/>
      <c r="P966" s="4"/>
      <c r="Q966" s="4"/>
      <c r="R966" s="4"/>
      <c r="S966" s="4"/>
      <c r="T966" s="4"/>
      <c r="U966" s="4"/>
      <c r="V966" s="4"/>
      <c r="W966" s="4"/>
      <c r="X966" s="4"/>
      <c r="Y966" s="4"/>
      <c r="Z966" s="4"/>
    </row>
    <row r="967">
      <c r="A967" s="51"/>
      <c r="B967" s="47"/>
      <c r="C967" s="47"/>
      <c r="D967" s="47"/>
      <c r="E967" s="4"/>
      <c r="F967" s="4"/>
      <c r="G967" s="4"/>
      <c r="H967" s="4"/>
      <c r="I967" s="4"/>
      <c r="J967" s="4"/>
      <c r="K967" s="4"/>
      <c r="L967" s="4"/>
      <c r="M967" s="4"/>
      <c r="N967" s="4"/>
      <c r="O967" s="4"/>
      <c r="P967" s="4"/>
      <c r="Q967" s="4"/>
      <c r="R967" s="4"/>
      <c r="S967" s="4"/>
      <c r="T967" s="4"/>
      <c r="U967" s="4"/>
      <c r="V967" s="4"/>
      <c r="W967" s="4"/>
      <c r="X967" s="4"/>
      <c r="Y967" s="4"/>
      <c r="Z967" s="4"/>
    </row>
    <row r="968">
      <c r="A968" s="51"/>
      <c r="B968" s="47"/>
      <c r="C968" s="47"/>
      <c r="D968" s="47"/>
      <c r="E968" s="4"/>
      <c r="F968" s="4"/>
      <c r="G968" s="4"/>
      <c r="H968" s="4"/>
      <c r="I968" s="4"/>
      <c r="J968" s="4"/>
      <c r="K968" s="4"/>
      <c r="L968" s="4"/>
      <c r="M968" s="4"/>
      <c r="N968" s="4"/>
      <c r="O968" s="4"/>
      <c r="P968" s="4"/>
      <c r="Q968" s="4"/>
      <c r="R968" s="4"/>
      <c r="S968" s="4"/>
      <c r="T968" s="4"/>
      <c r="U968" s="4"/>
      <c r="V968" s="4"/>
      <c r="W968" s="4"/>
      <c r="X968" s="4"/>
      <c r="Y968" s="4"/>
      <c r="Z968" s="4"/>
    </row>
    <row r="969">
      <c r="A969" s="51"/>
      <c r="B969" s="47"/>
      <c r="C969" s="47"/>
      <c r="D969" s="47"/>
      <c r="E969" s="4"/>
      <c r="F969" s="4"/>
      <c r="G969" s="4"/>
      <c r="H969" s="4"/>
      <c r="I969" s="4"/>
      <c r="J969" s="4"/>
      <c r="K969" s="4"/>
      <c r="L969" s="4"/>
      <c r="M969" s="4"/>
      <c r="N969" s="4"/>
      <c r="O969" s="4"/>
      <c r="P969" s="4"/>
      <c r="Q969" s="4"/>
      <c r="R969" s="4"/>
      <c r="S969" s="4"/>
      <c r="T969" s="4"/>
      <c r="U969" s="4"/>
      <c r="V969" s="4"/>
      <c r="W969" s="4"/>
      <c r="X969" s="4"/>
      <c r="Y969" s="4"/>
      <c r="Z969" s="4"/>
    </row>
    <row r="970">
      <c r="A970" s="51"/>
      <c r="B970" s="47"/>
      <c r="C970" s="47"/>
      <c r="D970" s="47"/>
      <c r="E970" s="4"/>
      <c r="F970" s="4"/>
      <c r="G970" s="4"/>
      <c r="H970" s="4"/>
      <c r="I970" s="4"/>
      <c r="J970" s="4"/>
      <c r="K970" s="4"/>
      <c r="L970" s="4"/>
      <c r="M970" s="4"/>
      <c r="N970" s="4"/>
      <c r="O970" s="4"/>
      <c r="P970" s="4"/>
      <c r="Q970" s="4"/>
      <c r="R970" s="4"/>
      <c r="S970" s="4"/>
      <c r="T970" s="4"/>
      <c r="U970" s="4"/>
      <c r="V970" s="4"/>
      <c r="W970" s="4"/>
      <c r="X970" s="4"/>
      <c r="Y970" s="4"/>
      <c r="Z970" s="4"/>
    </row>
    <row r="971">
      <c r="A971" s="51"/>
      <c r="B971" s="47"/>
      <c r="C971" s="47"/>
      <c r="D971" s="47"/>
      <c r="E971" s="4"/>
      <c r="F971" s="4"/>
      <c r="G971" s="4"/>
      <c r="H971" s="4"/>
      <c r="I971" s="4"/>
      <c r="J971" s="4"/>
      <c r="K971" s="4"/>
      <c r="L971" s="4"/>
      <c r="M971" s="4"/>
      <c r="N971" s="4"/>
      <c r="O971" s="4"/>
      <c r="P971" s="4"/>
      <c r="Q971" s="4"/>
      <c r="R971" s="4"/>
      <c r="S971" s="4"/>
      <c r="T971" s="4"/>
      <c r="U971" s="4"/>
      <c r="V971" s="4"/>
      <c r="W971" s="4"/>
      <c r="X971" s="4"/>
      <c r="Y971" s="4"/>
      <c r="Z971" s="4"/>
    </row>
    <row r="972">
      <c r="A972" s="51"/>
      <c r="B972" s="47"/>
      <c r="C972" s="47"/>
      <c r="D972" s="47"/>
      <c r="E972" s="4"/>
      <c r="F972" s="4"/>
      <c r="G972" s="4"/>
      <c r="H972" s="4"/>
      <c r="I972" s="4"/>
      <c r="J972" s="4"/>
      <c r="K972" s="4"/>
      <c r="L972" s="4"/>
      <c r="M972" s="4"/>
      <c r="N972" s="4"/>
      <c r="O972" s="4"/>
      <c r="P972" s="4"/>
      <c r="Q972" s="4"/>
      <c r="R972" s="4"/>
      <c r="S972" s="4"/>
      <c r="T972" s="4"/>
      <c r="U972" s="4"/>
      <c r="V972" s="4"/>
      <c r="W972" s="4"/>
      <c r="X972" s="4"/>
      <c r="Y972" s="4"/>
      <c r="Z972" s="4"/>
    </row>
    <row r="973">
      <c r="A973" s="51"/>
      <c r="B973" s="47"/>
      <c r="C973" s="47"/>
      <c r="D973" s="47"/>
      <c r="E973" s="4"/>
      <c r="F973" s="4"/>
      <c r="G973" s="4"/>
      <c r="H973" s="4"/>
      <c r="I973" s="4"/>
      <c r="J973" s="4"/>
      <c r="K973" s="4"/>
      <c r="L973" s="4"/>
      <c r="M973" s="4"/>
      <c r="N973" s="4"/>
      <c r="O973" s="4"/>
      <c r="P973" s="4"/>
      <c r="Q973" s="4"/>
      <c r="R973" s="4"/>
      <c r="S973" s="4"/>
      <c r="T973" s="4"/>
      <c r="U973" s="4"/>
      <c r="V973" s="4"/>
      <c r="W973" s="4"/>
      <c r="X973" s="4"/>
      <c r="Y973" s="4"/>
      <c r="Z973" s="4"/>
    </row>
    <row r="974">
      <c r="A974" s="51"/>
      <c r="B974" s="47"/>
      <c r="C974" s="47"/>
      <c r="D974" s="47"/>
      <c r="E974" s="4"/>
      <c r="F974" s="4"/>
      <c r="G974" s="4"/>
      <c r="H974" s="4"/>
      <c r="I974" s="4"/>
      <c r="J974" s="4"/>
      <c r="K974" s="4"/>
      <c r="L974" s="4"/>
      <c r="M974" s="4"/>
      <c r="N974" s="4"/>
      <c r="O974" s="4"/>
      <c r="P974" s="4"/>
      <c r="Q974" s="4"/>
      <c r="R974" s="4"/>
      <c r="S974" s="4"/>
      <c r="T974" s="4"/>
      <c r="U974" s="4"/>
      <c r="V974" s="4"/>
      <c r="W974" s="4"/>
      <c r="X974" s="4"/>
      <c r="Y974" s="4"/>
      <c r="Z974" s="4"/>
    </row>
    <row r="975">
      <c r="A975" s="51"/>
      <c r="B975" s="47"/>
      <c r="C975" s="47"/>
      <c r="D975" s="47"/>
      <c r="E975" s="4"/>
      <c r="F975" s="4"/>
      <c r="G975" s="4"/>
      <c r="H975" s="4"/>
      <c r="I975" s="4"/>
      <c r="J975" s="4"/>
      <c r="K975" s="4"/>
      <c r="L975" s="4"/>
      <c r="M975" s="4"/>
      <c r="N975" s="4"/>
      <c r="O975" s="4"/>
      <c r="P975" s="4"/>
      <c r="Q975" s="4"/>
      <c r="R975" s="4"/>
      <c r="S975" s="4"/>
      <c r="T975" s="4"/>
      <c r="U975" s="4"/>
      <c r="V975" s="4"/>
      <c r="W975" s="4"/>
      <c r="X975" s="4"/>
      <c r="Y975" s="4"/>
      <c r="Z975" s="4"/>
    </row>
    <row r="976">
      <c r="A976" s="51"/>
      <c r="B976" s="47"/>
      <c r="C976" s="47"/>
      <c r="D976" s="47"/>
      <c r="E976" s="4"/>
      <c r="F976" s="4"/>
      <c r="G976" s="4"/>
      <c r="H976" s="4"/>
      <c r="I976" s="4"/>
      <c r="J976" s="4"/>
      <c r="K976" s="4"/>
      <c r="L976" s="4"/>
      <c r="M976" s="4"/>
      <c r="N976" s="4"/>
      <c r="O976" s="4"/>
      <c r="P976" s="4"/>
      <c r="Q976" s="4"/>
      <c r="R976" s="4"/>
      <c r="S976" s="4"/>
      <c r="T976" s="4"/>
      <c r="U976" s="4"/>
      <c r="V976" s="4"/>
      <c r="W976" s="4"/>
      <c r="X976" s="4"/>
      <c r="Y976" s="4"/>
      <c r="Z976" s="4"/>
    </row>
    <row r="977">
      <c r="A977" s="51"/>
      <c r="B977" s="47"/>
      <c r="C977" s="47"/>
      <c r="D977" s="47"/>
      <c r="E977" s="4"/>
      <c r="F977" s="4"/>
      <c r="G977" s="4"/>
      <c r="H977" s="4"/>
      <c r="I977" s="4"/>
      <c r="J977" s="4"/>
      <c r="K977" s="4"/>
      <c r="L977" s="4"/>
      <c r="M977" s="4"/>
      <c r="N977" s="4"/>
      <c r="O977" s="4"/>
      <c r="P977" s="4"/>
      <c r="Q977" s="4"/>
      <c r="R977" s="4"/>
      <c r="S977" s="4"/>
      <c r="T977" s="4"/>
      <c r="U977" s="4"/>
      <c r="V977" s="4"/>
      <c r="W977" s="4"/>
      <c r="X977" s="4"/>
      <c r="Y977" s="4"/>
      <c r="Z977" s="4"/>
    </row>
    <row r="978">
      <c r="A978" s="51"/>
      <c r="B978" s="47"/>
      <c r="C978" s="47"/>
      <c r="D978" s="47"/>
      <c r="E978" s="4"/>
      <c r="F978" s="4"/>
      <c r="G978" s="4"/>
      <c r="H978" s="4"/>
      <c r="I978" s="4"/>
      <c r="J978" s="4"/>
      <c r="K978" s="4"/>
      <c r="L978" s="4"/>
      <c r="M978" s="4"/>
      <c r="N978" s="4"/>
      <c r="O978" s="4"/>
      <c r="P978" s="4"/>
      <c r="Q978" s="4"/>
      <c r="R978" s="4"/>
      <c r="S978" s="4"/>
      <c r="T978" s="4"/>
      <c r="U978" s="4"/>
      <c r="V978" s="4"/>
      <c r="W978" s="4"/>
      <c r="X978" s="4"/>
      <c r="Y978" s="4"/>
      <c r="Z978" s="4"/>
    </row>
    <row r="979">
      <c r="A979" s="51"/>
      <c r="B979" s="47"/>
      <c r="C979" s="47"/>
      <c r="D979" s="47"/>
      <c r="E979" s="4"/>
      <c r="F979" s="4"/>
      <c r="G979" s="4"/>
      <c r="H979" s="4"/>
      <c r="I979" s="4"/>
      <c r="J979" s="4"/>
      <c r="K979" s="4"/>
      <c r="L979" s="4"/>
      <c r="M979" s="4"/>
      <c r="N979" s="4"/>
      <c r="O979" s="4"/>
      <c r="P979" s="4"/>
      <c r="Q979" s="4"/>
      <c r="R979" s="4"/>
      <c r="S979" s="4"/>
      <c r="T979" s="4"/>
      <c r="U979" s="4"/>
      <c r="V979" s="4"/>
      <c r="W979" s="4"/>
      <c r="X979" s="4"/>
      <c r="Y979" s="4"/>
      <c r="Z979" s="4"/>
    </row>
    <row r="980">
      <c r="A980" s="51"/>
      <c r="B980" s="47"/>
      <c r="C980" s="47"/>
      <c r="D980" s="47"/>
      <c r="E980" s="4"/>
      <c r="F980" s="4"/>
      <c r="G980" s="4"/>
      <c r="H980" s="4"/>
      <c r="I980" s="4"/>
      <c r="J980" s="4"/>
      <c r="K980" s="4"/>
      <c r="L980" s="4"/>
      <c r="M980" s="4"/>
      <c r="N980" s="4"/>
      <c r="O980" s="4"/>
      <c r="P980" s="4"/>
      <c r="Q980" s="4"/>
      <c r="R980" s="4"/>
      <c r="S980" s="4"/>
      <c r="T980" s="4"/>
      <c r="U980" s="4"/>
      <c r="V980" s="4"/>
      <c r="W980" s="4"/>
      <c r="X980" s="4"/>
      <c r="Y980" s="4"/>
      <c r="Z980" s="4"/>
    </row>
    <row r="981">
      <c r="A981" s="51"/>
      <c r="B981" s="47"/>
      <c r="C981" s="47"/>
      <c r="D981" s="47"/>
      <c r="E981" s="4"/>
      <c r="F981" s="4"/>
      <c r="G981" s="4"/>
      <c r="H981" s="4"/>
      <c r="I981" s="4"/>
      <c r="J981" s="4"/>
      <c r="K981" s="4"/>
      <c r="L981" s="4"/>
      <c r="M981" s="4"/>
      <c r="N981" s="4"/>
      <c r="O981" s="4"/>
      <c r="P981" s="4"/>
      <c r="Q981" s="4"/>
      <c r="R981" s="4"/>
      <c r="S981" s="4"/>
      <c r="T981" s="4"/>
      <c r="U981" s="4"/>
      <c r="V981" s="4"/>
      <c r="W981" s="4"/>
      <c r="X981" s="4"/>
      <c r="Y981" s="4"/>
      <c r="Z981" s="4"/>
    </row>
    <row r="982">
      <c r="A982" s="51"/>
      <c r="B982" s="47"/>
      <c r="C982" s="47"/>
      <c r="D982" s="47"/>
      <c r="E982" s="4"/>
      <c r="F982" s="4"/>
      <c r="G982" s="4"/>
      <c r="H982" s="4"/>
      <c r="I982" s="4"/>
      <c r="J982" s="4"/>
      <c r="K982" s="4"/>
      <c r="L982" s="4"/>
      <c r="M982" s="4"/>
      <c r="N982" s="4"/>
      <c r="O982" s="4"/>
      <c r="P982" s="4"/>
      <c r="Q982" s="4"/>
      <c r="R982" s="4"/>
      <c r="S982" s="4"/>
      <c r="T982" s="4"/>
      <c r="U982" s="4"/>
      <c r="V982" s="4"/>
      <c r="W982" s="4"/>
      <c r="X982" s="4"/>
      <c r="Y982" s="4"/>
      <c r="Z982" s="4"/>
    </row>
    <row r="983">
      <c r="A983" s="51"/>
      <c r="B983" s="47"/>
      <c r="C983" s="47"/>
      <c r="D983" s="47"/>
      <c r="E983" s="4"/>
      <c r="F983" s="4"/>
      <c r="G983" s="4"/>
      <c r="H983" s="4"/>
      <c r="I983" s="4"/>
      <c r="J983" s="4"/>
      <c r="K983" s="4"/>
      <c r="L983" s="4"/>
      <c r="M983" s="4"/>
      <c r="N983" s="4"/>
      <c r="O983" s="4"/>
      <c r="P983" s="4"/>
      <c r="Q983" s="4"/>
      <c r="R983" s="4"/>
      <c r="S983" s="4"/>
      <c r="T983" s="4"/>
      <c r="U983" s="4"/>
      <c r="V983" s="4"/>
      <c r="W983" s="4"/>
      <c r="X983" s="4"/>
      <c r="Y983" s="4"/>
      <c r="Z983" s="4"/>
    </row>
    <row r="984">
      <c r="A984" s="51"/>
      <c r="B984" s="47"/>
      <c r="C984" s="47"/>
      <c r="D984" s="47"/>
      <c r="E984" s="4"/>
      <c r="F984" s="4"/>
      <c r="G984" s="4"/>
      <c r="H984" s="4"/>
      <c r="I984" s="4"/>
      <c r="J984" s="4"/>
      <c r="K984" s="4"/>
      <c r="L984" s="4"/>
      <c r="M984" s="4"/>
      <c r="N984" s="4"/>
      <c r="O984" s="4"/>
      <c r="P984" s="4"/>
      <c r="Q984" s="4"/>
      <c r="R984" s="4"/>
      <c r="S984" s="4"/>
      <c r="T984" s="4"/>
      <c r="U984" s="4"/>
      <c r="V984" s="4"/>
      <c r="W984" s="4"/>
      <c r="X984" s="4"/>
      <c r="Y984" s="4"/>
      <c r="Z984" s="4"/>
    </row>
    <row r="985">
      <c r="A985" s="51"/>
      <c r="B985" s="47"/>
      <c r="C985" s="47"/>
      <c r="D985" s="47"/>
      <c r="E985" s="4"/>
      <c r="F985" s="4"/>
      <c r="G985" s="4"/>
      <c r="H985" s="4"/>
      <c r="I985" s="4"/>
      <c r="J985" s="4"/>
      <c r="K985" s="4"/>
      <c r="L985" s="4"/>
      <c r="M985" s="4"/>
      <c r="N985" s="4"/>
      <c r="O985" s="4"/>
      <c r="P985" s="4"/>
      <c r="Q985" s="4"/>
      <c r="R985" s="4"/>
      <c r="S985" s="4"/>
      <c r="T985" s="4"/>
      <c r="U985" s="4"/>
      <c r="V985" s="4"/>
      <c r="W985" s="4"/>
      <c r="X985" s="4"/>
      <c r="Y985" s="4"/>
      <c r="Z985" s="4"/>
    </row>
    <row r="986">
      <c r="A986" s="51"/>
      <c r="B986" s="47"/>
      <c r="C986" s="47"/>
      <c r="D986" s="47"/>
      <c r="E986" s="4"/>
      <c r="F986" s="4"/>
      <c r="G986" s="4"/>
      <c r="H986" s="4"/>
      <c r="I986" s="4"/>
      <c r="J986" s="4"/>
      <c r="K986" s="4"/>
      <c r="L986" s="4"/>
      <c r="M986" s="4"/>
      <c r="N986" s="4"/>
      <c r="O986" s="4"/>
      <c r="P986" s="4"/>
      <c r="Q986" s="4"/>
      <c r="R986" s="4"/>
      <c r="S986" s="4"/>
      <c r="T986" s="4"/>
      <c r="U986" s="4"/>
      <c r="V986" s="4"/>
      <c r="W986" s="4"/>
      <c r="X986" s="4"/>
      <c r="Y986" s="4"/>
      <c r="Z986" s="4"/>
    </row>
    <row r="987">
      <c r="A987" s="51"/>
      <c r="B987" s="47"/>
      <c r="C987" s="47"/>
      <c r="D987" s="47"/>
      <c r="E987" s="4"/>
      <c r="F987" s="4"/>
      <c r="G987" s="4"/>
      <c r="H987" s="4"/>
      <c r="I987" s="4"/>
      <c r="J987" s="4"/>
      <c r="K987" s="4"/>
      <c r="L987" s="4"/>
      <c r="M987" s="4"/>
      <c r="N987" s="4"/>
      <c r="O987" s="4"/>
      <c r="P987" s="4"/>
      <c r="Q987" s="4"/>
      <c r="R987" s="4"/>
      <c r="S987" s="4"/>
      <c r="T987" s="4"/>
      <c r="U987" s="4"/>
      <c r="V987" s="4"/>
      <c r="W987" s="4"/>
      <c r="X987" s="4"/>
      <c r="Y987" s="4"/>
      <c r="Z987" s="4"/>
    </row>
    <row r="988">
      <c r="A988" s="51"/>
      <c r="B988" s="47"/>
      <c r="C988" s="47"/>
      <c r="D988" s="47"/>
      <c r="E988" s="4"/>
      <c r="F988" s="4"/>
      <c r="G988" s="4"/>
      <c r="H988" s="4"/>
      <c r="I988" s="4"/>
      <c r="J988" s="4"/>
      <c r="K988" s="4"/>
      <c r="L988" s="4"/>
      <c r="M988" s="4"/>
      <c r="N988" s="4"/>
      <c r="O988" s="4"/>
      <c r="P988" s="4"/>
      <c r="Q988" s="4"/>
      <c r="R988" s="4"/>
      <c r="S988" s="4"/>
      <c r="T988" s="4"/>
      <c r="U988" s="4"/>
      <c r="V988" s="4"/>
      <c r="W988" s="4"/>
      <c r="X988" s="4"/>
      <c r="Y988" s="4"/>
      <c r="Z988" s="4"/>
    </row>
    <row r="989">
      <c r="A989" s="51"/>
      <c r="B989" s="47"/>
      <c r="C989" s="47"/>
      <c r="D989" s="47"/>
      <c r="E989" s="4"/>
      <c r="F989" s="4"/>
      <c r="G989" s="4"/>
      <c r="H989" s="4"/>
      <c r="I989" s="4"/>
      <c r="J989" s="4"/>
      <c r="K989" s="4"/>
      <c r="L989" s="4"/>
      <c r="M989" s="4"/>
      <c r="N989" s="4"/>
      <c r="O989" s="4"/>
      <c r="P989" s="4"/>
      <c r="Q989" s="4"/>
      <c r="R989" s="4"/>
      <c r="S989" s="4"/>
      <c r="T989" s="4"/>
      <c r="U989" s="4"/>
      <c r="V989" s="4"/>
      <c r="W989" s="4"/>
      <c r="X989" s="4"/>
      <c r="Y989" s="4"/>
      <c r="Z989" s="4"/>
    </row>
    <row r="990">
      <c r="A990" s="51"/>
      <c r="B990" s="47"/>
      <c r="C990" s="47"/>
      <c r="D990" s="47"/>
      <c r="E990" s="4"/>
      <c r="F990" s="4"/>
      <c r="G990" s="4"/>
      <c r="H990" s="4"/>
      <c r="I990" s="4"/>
      <c r="J990" s="4"/>
      <c r="K990" s="4"/>
      <c r="L990" s="4"/>
      <c r="M990" s="4"/>
      <c r="N990" s="4"/>
      <c r="O990" s="4"/>
      <c r="P990" s="4"/>
      <c r="Q990" s="4"/>
      <c r="R990" s="4"/>
      <c r="S990" s="4"/>
      <c r="T990" s="4"/>
      <c r="U990" s="4"/>
      <c r="V990" s="4"/>
      <c r="W990" s="4"/>
      <c r="X990" s="4"/>
      <c r="Y990" s="4"/>
      <c r="Z990" s="4"/>
    </row>
    <row r="991">
      <c r="A991" s="51"/>
      <c r="B991" s="47"/>
      <c r="C991" s="47"/>
      <c r="D991" s="47"/>
      <c r="E991" s="4"/>
      <c r="F991" s="4"/>
      <c r="G991" s="4"/>
      <c r="H991" s="4"/>
      <c r="I991" s="4"/>
      <c r="J991" s="4"/>
      <c r="K991" s="4"/>
      <c r="L991" s="4"/>
      <c r="M991" s="4"/>
      <c r="N991" s="4"/>
      <c r="O991" s="4"/>
      <c r="P991" s="4"/>
      <c r="Q991" s="4"/>
      <c r="R991" s="4"/>
      <c r="S991" s="4"/>
      <c r="T991" s="4"/>
      <c r="U991" s="4"/>
      <c r="V991" s="4"/>
      <c r="W991" s="4"/>
      <c r="X991" s="4"/>
      <c r="Y991" s="4"/>
      <c r="Z991" s="4"/>
    </row>
    <row r="992">
      <c r="A992" s="51"/>
      <c r="B992" s="47"/>
      <c r="C992" s="47"/>
      <c r="D992" s="47"/>
      <c r="E992" s="4"/>
      <c r="F992" s="4"/>
      <c r="G992" s="4"/>
      <c r="H992" s="4"/>
      <c r="I992" s="4"/>
      <c r="J992" s="4"/>
      <c r="K992" s="4"/>
      <c r="L992" s="4"/>
      <c r="M992" s="4"/>
      <c r="N992" s="4"/>
      <c r="O992" s="4"/>
      <c r="P992" s="4"/>
      <c r="Q992" s="4"/>
      <c r="R992" s="4"/>
      <c r="S992" s="4"/>
      <c r="T992" s="4"/>
      <c r="U992" s="4"/>
      <c r="V992" s="4"/>
      <c r="W992" s="4"/>
      <c r="X992" s="4"/>
      <c r="Y992" s="4"/>
      <c r="Z992" s="4"/>
    </row>
    <row r="993">
      <c r="A993" s="51"/>
      <c r="B993" s="47"/>
      <c r="C993" s="47"/>
      <c r="D993" s="47"/>
      <c r="E993" s="4"/>
      <c r="F993" s="4"/>
      <c r="G993" s="4"/>
      <c r="H993" s="4"/>
      <c r="I993" s="4"/>
      <c r="J993" s="4"/>
      <c r="K993" s="4"/>
      <c r="L993" s="4"/>
      <c r="M993" s="4"/>
      <c r="N993" s="4"/>
      <c r="O993" s="4"/>
      <c r="P993" s="4"/>
      <c r="Q993" s="4"/>
      <c r="R993" s="4"/>
      <c r="S993" s="4"/>
      <c r="T993" s="4"/>
      <c r="U993" s="4"/>
      <c r="V993" s="4"/>
      <c r="W993" s="4"/>
      <c r="X993" s="4"/>
      <c r="Y993" s="4"/>
      <c r="Z993" s="4"/>
    </row>
    <row r="994">
      <c r="A994" s="51"/>
      <c r="B994" s="47"/>
      <c r="C994" s="47"/>
      <c r="D994" s="47"/>
      <c r="E994" s="4"/>
      <c r="F994" s="4"/>
      <c r="G994" s="4"/>
      <c r="H994" s="4"/>
      <c r="I994" s="4"/>
      <c r="J994" s="4"/>
      <c r="K994" s="4"/>
      <c r="L994" s="4"/>
      <c r="M994" s="4"/>
      <c r="N994" s="4"/>
      <c r="O994" s="4"/>
      <c r="P994" s="4"/>
      <c r="Q994" s="4"/>
      <c r="R994" s="4"/>
      <c r="S994" s="4"/>
      <c r="T994" s="4"/>
      <c r="U994" s="4"/>
      <c r="V994" s="4"/>
      <c r="W994" s="4"/>
      <c r="X994" s="4"/>
      <c r="Y994" s="4"/>
      <c r="Z994" s="4"/>
    </row>
    <row r="995">
      <c r="A995" s="51"/>
      <c r="B995" s="47"/>
      <c r="C995" s="47"/>
      <c r="D995" s="47"/>
      <c r="E995" s="4"/>
      <c r="F995" s="4"/>
      <c r="G995" s="4"/>
      <c r="H995" s="4"/>
      <c r="I995" s="4"/>
      <c r="J995" s="4"/>
      <c r="K995" s="4"/>
      <c r="L995" s="4"/>
      <c r="M995" s="4"/>
      <c r="N995" s="4"/>
      <c r="O995" s="4"/>
      <c r="P995" s="4"/>
      <c r="Q995" s="4"/>
      <c r="R995" s="4"/>
      <c r="S995" s="4"/>
      <c r="T995" s="4"/>
      <c r="U995" s="4"/>
      <c r="V995" s="4"/>
      <c r="W995" s="4"/>
      <c r="X995" s="4"/>
      <c r="Y995" s="4"/>
      <c r="Z995" s="4"/>
    </row>
    <row r="996">
      <c r="A996" s="51"/>
      <c r="B996" s="47"/>
      <c r="C996" s="47"/>
      <c r="D996" s="47"/>
      <c r="E996" s="4"/>
      <c r="F996" s="4"/>
      <c r="G996" s="4"/>
      <c r="H996" s="4"/>
      <c r="I996" s="4"/>
      <c r="J996" s="4"/>
      <c r="K996" s="4"/>
      <c r="L996" s="4"/>
      <c r="M996" s="4"/>
      <c r="N996" s="4"/>
      <c r="O996" s="4"/>
      <c r="P996" s="4"/>
      <c r="Q996" s="4"/>
      <c r="R996" s="4"/>
      <c r="S996" s="4"/>
      <c r="T996" s="4"/>
      <c r="U996" s="4"/>
      <c r="V996" s="4"/>
      <c r="W996" s="4"/>
      <c r="X996" s="4"/>
      <c r="Y996" s="4"/>
      <c r="Z996" s="4"/>
    </row>
    <row r="997">
      <c r="A997" s="51"/>
      <c r="B997" s="47"/>
      <c r="C997" s="47"/>
      <c r="D997" s="47"/>
      <c r="E997" s="4"/>
      <c r="F997" s="4"/>
      <c r="G997" s="4"/>
      <c r="H997" s="4"/>
      <c r="I997" s="4"/>
      <c r="J997" s="4"/>
      <c r="K997" s="4"/>
      <c r="L997" s="4"/>
      <c r="M997" s="4"/>
      <c r="N997" s="4"/>
      <c r="O997" s="4"/>
      <c r="P997" s="4"/>
      <c r="Q997" s="4"/>
      <c r="R997" s="4"/>
      <c r="S997" s="4"/>
      <c r="T997" s="4"/>
      <c r="U997" s="4"/>
      <c r="V997" s="4"/>
      <c r="W997" s="4"/>
      <c r="X997" s="4"/>
      <c r="Y997" s="4"/>
      <c r="Z997" s="4"/>
    </row>
    <row r="998">
      <c r="A998" s="51"/>
      <c r="B998" s="47"/>
      <c r="C998" s="47"/>
      <c r="D998" s="47"/>
      <c r="E998" s="4"/>
      <c r="F998" s="4"/>
      <c r="G998" s="4"/>
      <c r="H998" s="4"/>
      <c r="I998" s="4"/>
      <c r="J998" s="4"/>
      <c r="K998" s="4"/>
      <c r="L998" s="4"/>
      <c r="M998" s="4"/>
      <c r="N998" s="4"/>
      <c r="O998" s="4"/>
      <c r="P998" s="4"/>
      <c r="Q998" s="4"/>
      <c r="R998" s="4"/>
      <c r="S998" s="4"/>
      <c r="T998" s="4"/>
      <c r="U998" s="4"/>
      <c r="V998" s="4"/>
      <c r="W998" s="4"/>
      <c r="X998" s="4"/>
      <c r="Y998" s="4"/>
      <c r="Z998" s="4"/>
    </row>
    <row r="999">
      <c r="A999" s="51"/>
      <c r="B999" s="47"/>
      <c r="C999" s="47"/>
      <c r="D999" s="47"/>
      <c r="E999" s="4"/>
      <c r="F999" s="4"/>
      <c r="G999" s="4"/>
      <c r="H999" s="4"/>
      <c r="I999" s="4"/>
      <c r="J999" s="4"/>
      <c r="K999" s="4"/>
      <c r="L999" s="4"/>
      <c r="M999" s="4"/>
      <c r="N999" s="4"/>
      <c r="O999" s="4"/>
      <c r="P999" s="4"/>
      <c r="Q999" s="4"/>
      <c r="R999" s="4"/>
      <c r="S999" s="4"/>
      <c r="T999" s="4"/>
      <c r="U999" s="4"/>
      <c r="V999" s="4"/>
      <c r="W999" s="4"/>
      <c r="X999" s="4"/>
      <c r="Y999" s="4"/>
      <c r="Z999" s="4"/>
    </row>
  </sheetData>
  <dataValidations>
    <dataValidation type="list" allowBlank="1" showErrorMessage="1" sqref="A54">
      <formula1>Khach_hang!$A$2:$A999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29"/>
    <col customWidth="1" min="2" max="2" width="13.29"/>
    <col customWidth="1" min="3" max="3" width="32.71"/>
    <col customWidth="1" min="4" max="4" width="24.71"/>
    <col customWidth="1" min="5" max="5" width="16.86"/>
    <col customWidth="1" min="6" max="6" width="13.0"/>
    <col customWidth="1" min="7" max="9" width="15.57"/>
    <col customWidth="1" min="10" max="10" width="18.86"/>
    <col customWidth="1" min="11" max="11" width="17.71"/>
    <col customWidth="1" min="12" max="12" width="19.43"/>
    <col customWidth="1" min="13" max="13" width="17.57"/>
    <col customWidth="1" min="14" max="14" width="18.14"/>
    <col customWidth="1" min="15" max="15" width="15.14"/>
    <col customWidth="1" min="16" max="16" width="22.57"/>
    <col customWidth="1" min="17" max="17" width="22.86"/>
    <col customWidth="1" min="18" max="19" width="26.86"/>
    <col customWidth="1" min="20" max="20" width="30.57"/>
    <col customWidth="1" min="22" max="22" width="75.0"/>
    <col customWidth="1" min="23" max="23" width="42.29"/>
  </cols>
  <sheetData>
    <row r="1">
      <c r="A1" s="139" t="s">
        <v>397</v>
      </c>
      <c r="B1" s="140" t="s">
        <v>398</v>
      </c>
      <c r="C1" s="139" t="s">
        <v>399</v>
      </c>
      <c r="D1" s="139" t="s">
        <v>400</v>
      </c>
      <c r="E1" s="141" t="s">
        <v>169</v>
      </c>
      <c r="F1" s="139" t="s">
        <v>168</v>
      </c>
      <c r="G1" s="139" t="s">
        <v>401</v>
      </c>
      <c r="H1" s="139" t="s">
        <v>402</v>
      </c>
      <c r="I1" s="139" t="s">
        <v>403</v>
      </c>
      <c r="J1" s="139" t="s">
        <v>404</v>
      </c>
      <c r="K1" s="139" t="s">
        <v>405</v>
      </c>
      <c r="L1" s="139" t="s">
        <v>406</v>
      </c>
      <c r="M1" s="139" t="s">
        <v>407</v>
      </c>
      <c r="N1" s="139" t="s">
        <v>408</v>
      </c>
      <c r="O1" s="139" t="s">
        <v>409</v>
      </c>
      <c r="P1" s="139" t="s">
        <v>410</v>
      </c>
      <c r="Q1" s="139" t="s">
        <v>411</v>
      </c>
      <c r="R1" s="139" t="s">
        <v>412</v>
      </c>
      <c r="S1" s="139" t="s">
        <v>413</v>
      </c>
      <c r="T1" s="139" t="s">
        <v>170</v>
      </c>
      <c r="U1" s="142"/>
      <c r="V1" s="143" t="s">
        <v>414</v>
      </c>
      <c r="W1" s="144"/>
      <c r="X1" s="142"/>
      <c r="Y1" s="142"/>
      <c r="Z1" s="142"/>
      <c r="AA1" s="142"/>
      <c r="AB1" s="142"/>
      <c r="AC1" s="142"/>
      <c r="AD1" s="142"/>
      <c r="AE1" s="142"/>
      <c r="AF1" s="142"/>
      <c r="AG1" s="142"/>
      <c r="AH1" s="142"/>
      <c r="AI1" s="142"/>
    </row>
    <row r="2">
      <c r="A2" s="145" t="s">
        <v>415</v>
      </c>
      <c r="B2" s="146">
        <v>46098.0</v>
      </c>
      <c r="C2" s="138" t="s">
        <v>270</v>
      </c>
      <c r="D2" s="138" t="s">
        <v>174</v>
      </c>
      <c r="E2" s="147" t="str">
        <f t="array" ref="E2">IF(C2="","",IFERROR(INDEX(Khach_hang!$C$2:$C$999,MATCH(C2,Khach_hang!$A$2:$A$999,0)),""))</f>
        <v/>
      </c>
      <c r="F2" s="148" t="str">
        <f t="array" ref="F2">IF(C2="","",IFERROR(INDEX(Khach_hang!$B$2:$B$999,MATCH(C2,Khach_hang!$A$2:$A$999,0)),""))</f>
        <v/>
      </c>
      <c r="G2" s="148">
        <f>IF(A2="","",SUMIF(Chi_tiet_don_hang!$A$2:$A$989,A2,Chi_tiet_don_hang!$F$2:$F$989))</f>
        <v>10</v>
      </c>
      <c r="H2" s="149">
        <v>0.0</v>
      </c>
      <c r="I2" s="149" t="s">
        <v>416</v>
      </c>
      <c r="J2" s="150">
        <f t="shared" ref="J2:J1000" si="1">K2-H2</f>
        <v>508000</v>
      </c>
      <c r="K2" s="150">
        <f>IF(A2="","",SUMIF(Chi_tiet_don_hang!$A$2:$A$989,A2,Chi_tiet_don_hang!$I$2:$I$989))+H2</f>
        <v>508000</v>
      </c>
      <c r="L2" s="151">
        <v>0.1</v>
      </c>
      <c r="M2" s="152">
        <f t="shared" ref="M2:M153" si="2">(J2*L2)</f>
        <v>50800</v>
      </c>
      <c r="N2" s="150">
        <f t="shared" ref="N2:N153" si="3">J2-(J2*L2)</f>
        <v>457200</v>
      </c>
      <c r="O2" s="153">
        <v>457200.0</v>
      </c>
      <c r="P2" s="150">
        <f t="shared" ref="P2:P1000" si="4">IF(A2="","",MAX(N2+H2-O2,0))</f>
        <v>0</v>
      </c>
      <c r="Q2" s="148" t="s">
        <v>409</v>
      </c>
      <c r="R2" s="154" t="s">
        <v>417</v>
      </c>
      <c r="S2" s="154" t="s">
        <v>418</v>
      </c>
      <c r="T2" s="155"/>
      <c r="U2" s="142"/>
      <c r="V2" s="143" t="s">
        <v>419</v>
      </c>
      <c r="W2" s="144"/>
      <c r="X2" s="142"/>
      <c r="Y2" s="142"/>
      <c r="Z2" s="142"/>
      <c r="AA2" s="142"/>
      <c r="AB2" s="142"/>
      <c r="AC2" s="142"/>
      <c r="AD2" s="142"/>
      <c r="AE2" s="142"/>
      <c r="AF2" s="142"/>
      <c r="AG2" s="142"/>
      <c r="AH2" s="142"/>
      <c r="AI2" s="142"/>
    </row>
    <row r="3">
      <c r="A3" s="145" t="s">
        <v>420</v>
      </c>
      <c r="B3" s="146">
        <v>46098.0</v>
      </c>
      <c r="C3" s="138" t="s">
        <v>272</v>
      </c>
      <c r="D3" s="138" t="s">
        <v>175</v>
      </c>
      <c r="E3" s="147" t="s">
        <v>421</v>
      </c>
      <c r="F3" s="156" t="s">
        <v>422</v>
      </c>
      <c r="G3" s="148">
        <f>IF(A3="","",SUMIF(Chi_tiet_don_hang!$A$2:$A$989,A3,Chi_tiet_don_hang!$F$2:$F$989))</f>
        <v>5</v>
      </c>
      <c r="H3" s="149">
        <v>40000.0</v>
      </c>
      <c r="I3" s="149" t="s">
        <v>416</v>
      </c>
      <c r="J3" s="150">
        <f t="shared" si="1"/>
        <v>396000</v>
      </c>
      <c r="K3" s="150">
        <f>IF(A3="","",SUMIF(Chi_tiet_don_hang!$A$2:$A$989,A3,Chi_tiet_don_hang!$I$2:$I$989))+H3</f>
        <v>436000</v>
      </c>
      <c r="L3" s="151">
        <v>0.1</v>
      </c>
      <c r="M3" s="152">
        <f t="shared" si="2"/>
        <v>39600</v>
      </c>
      <c r="N3" s="150">
        <f t="shared" si="3"/>
        <v>356400</v>
      </c>
      <c r="O3" s="157">
        <v>396400.0</v>
      </c>
      <c r="P3" s="150">
        <f t="shared" si="4"/>
        <v>0</v>
      </c>
      <c r="Q3" s="148" t="s">
        <v>409</v>
      </c>
      <c r="R3" s="154" t="s">
        <v>417</v>
      </c>
      <c r="S3" s="154" t="s">
        <v>418</v>
      </c>
      <c r="T3" s="155"/>
      <c r="U3" s="142"/>
      <c r="V3" s="158" t="s">
        <v>423</v>
      </c>
      <c r="W3" s="142"/>
      <c r="X3" s="142"/>
      <c r="Y3" s="142"/>
      <c r="Z3" s="142"/>
      <c r="AA3" s="142"/>
      <c r="AB3" s="142"/>
      <c r="AC3" s="142"/>
      <c r="AD3" s="142"/>
      <c r="AE3" s="142"/>
      <c r="AF3" s="142"/>
      <c r="AG3" s="142"/>
      <c r="AH3" s="142"/>
      <c r="AI3" s="142"/>
    </row>
    <row r="4">
      <c r="A4" s="145" t="s">
        <v>424</v>
      </c>
      <c r="B4" s="146">
        <v>46098.0</v>
      </c>
      <c r="C4" s="138" t="s">
        <v>273</v>
      </c>
      <c r="D4" s="138" t="s">
        <v>174</v>
      </c>
      <c r="E4" s="147" t="str">
        <f t="array" ref="E4">IF(C4="","",IFERROR(INDEX(Khach_hang!$C$2:$C$999,MATCH(C4,Khach_hang!$A$2:$A$999,0)),""))</f>
        <v/>
      </c>
      <c r="F4" s="148" t="str">
        <f t="array" ref="F4">IF(C4="","",IFERROR(INDEX(Khach_hang!$B$2:$B$999,MATCH(C4,Khach_hang!$A$2:$A$999,0)),""))</f>
        <v/>
      </c>
      <c r="G4" s="148">
        <f>IF(A4="","",SUMIF(Chi_tiet_don_hang!$A$2:$A$989,A4,Chi_tiet_don_hang!$F$2:$F$989))</f>
        <v>5</v>
      </c>
      <c r="H4" s="159">
        <v>0.0</v>
      </c>
      <c r="I4" s="149" t="s">
        <v>416</v>
      </c>
      <c r="J4" s="148">
        <f t="shared" si="1"/>
        <v>202000</v>
      </c>
      <c r="K4" s="148">
        <f>IF(A4="","",SUMIF(Chi_tiet_don_hang!$A$2:$A$989,A4,Chi_tiet_don_hang!$I$2:$I$989))+H4</f>
        <v>202000</v>
      </c>
      <c r="L4" s="151">
        <v>0.1</v>
      </c>
      <c r="M4" s="152">
        <f t="shared" si="2"/>
        <v>20200</v>
      </c>
      <c r="N4" s="150">
        <f t="shared" si="3"/>
        <v>181800</v>
      </c>
      <c r="O4" s="157">
        <v>181800.0</v>
      </c>
      <c r="P4" s="150">
        <f t="shared" si="4"/>
        <v>0</v>
      </c>
      <c r="Q4" s="148" t="s">
        <v>409</v>
      </c>
      <c r="R4" s="154" t="s">
        <v>417</v>
      </c>
      <c r="S4" s="154" t="s">
        <v>418</v>
      </c>
      <c r="T4" s="155"/>
      <c r="U4" s="142"/>
      <c r="V4" s="144"/>
      <c r="W4" s="142"/>
      <c r="X4" s="142"/>
      <c r="Y4" s="142"/>
      <c r="Z4" s="142"/>
      <c r="AA4" s="142"/>
      <c r="AB4" s="142"/>
      <c r="AC4" s="142"/>
      <c r="AD4" s="142"/>
      <c r="AE4" s="142"/>
      <c r="AF4" s="142"/>
      <c r="AG4" s="142"/>
      <c r="AH4" s="142"/>
      <c r="AI4" s="142"/>
    </row>
    <row r="5">
      <c r="A5" s="145" t="s">
        <v>425</v>
      </c>
      <c r="B5" s="146">
        <v>46098.0</v>
      </c>
      <c r="C5" s="138" t="s">
        <v>274</v>
      </c>
      <c r="D5" s="138" t="s">
        <v>171</v>
      </c>
      <c r="E5" s="147" t="str">
        <f t="array" ref="E5">IF(C5="","",IFERROR(INDEX(Khach_hang!$C$2:$C$999,MATCH(C5,Khach_hang!$A$2:$A$999,0)),""))</f>
        <v/>
      </c>
      <c r="F5" s="148" t="str">
        <f t="array" ref="F5">IF(C5="","",IFERROR(INDEX(Khach_hang!$B$2:$B$999,MATCH(C5,Khach_hang!$A$2:$A$999,0)),""))</f>
        <v/>
      </c>
      <c r="G5" s="148">
        <f>IF(A5="","",SUMIF(Chi_tiet_don_hang!$A$2:$A$989,A5,Chi_tiet_don_hang!$F$2:$F$989))</f>
        <v>5</v>
      </c>
      <c r="H5" s="159">
        <v>0.0</v>
      </c>
      <c r="I5" s="149" t="s">
        <v>416</v>
      </c>
      <c r="J5" s="148">
        <f t="shared" si="1"/>
        <v>372000</v>
      </c>
      <c r="K5" s="148">
        <f>IF(A5="","",SUMIF(Chi_tiet_don_hang!$A$2:$A$989,A5,Chi_tiet_don_hang!$I$2:$I$989))+H5</f>
        <v>372000</v>
      </c>
      <c r="L5" s="151">
        <v>0.1</v>
      </c>
      <c r="M5" s="152">
        <f t="shared" si="2"/>
        <v>37200</v>
      </c>
      <c r="N5" s="150">
        <f t="shared" si="3"/>
        <v>334800</v>
      </c>
      <c r="O5" s="153">
        <v>332000.0</v>
      </c>
      <c r="P5" s="150">
        <f t="shared" si="4"/>
        <v>2800</v>
      </c>
      <c r="Q5" s="148" t="s">
        <v>409</v>
      </c>
      <c r="R5" s="154" t="s">
        <v>417</v>
      </c>
      <c r="S5" s="154" t="s">
        <v>418</v>
      </c>
      <c r="T5" s="155"/>
      <c r="U5" s="142"/>
      <c r="V5" s="142"/>
      <c r="W5" s="142"/>
      <c r="X5" s="142"/>
      <c r="Y5" s="142"/>
      <c r="Z5" s="142"/>
      <c r="AA5" s="142"/>
      <c r="AB5" s="142"/>
      <c r="AC5" s="142"/>
      <c r="AD5" s="142"/>
      <c r="AE5" s="142"/>
      <c r="AF5" s="142"/>
      <c r="AG5" s="142"/>
      <c r="AH5" s="142"/>
      <c r="AI5" s="142"/>
    </row>
    <row r="6">
      <c r="A6" s="145" t="s">
        <v>426</v>
      </c>
      <c r="B6" s="146">
        <v>46098.0</v>
      </c>
      <c r="C6" s="138" t="s">
        <v>275</v>
      </c>
      <c r="D6" s="138" t="s">
        <v>174</v>
      </c>
      <c r="E6" s="147" t="s">
        <v>427</v>
      </c>
      <c r="F6" s="148" t="s">
        <v>378</v>
      </c>
      <c r="G6" s="148">
        <f>IF(A6="","",SUMIF(Chi_tiet_don_hang!$A$2:$A$989,A6,Chi_tiet_don_hang!$F$2:$F$989))</f>
        <v>5</v>
      </c>
      <c r="H6" s="159">
        <v>30000.0</v>
      </c>
      <c r="I6" s="149" t="s">
        <v>416</v>
      </c>
      <c r="J6" s="148">
        <f t="shared" si="1"/>
        <v>260000</v>
      </c>
      <c r="K6" s="148">
        <f>IF(A6="","",SUMIF(Chi_tiet_don_hang!$A$2:$A$989,A6,Chi_tiet_don_hang!$I$2:$I$989))+H6</f>
        <v>290000</v>
      </c>
      <c r="L6" s="151">
        <v>0.1</v>
      </c>
      <c r="M6" s="152">
        <f t="shared" si="2"/>
        <v>26000</v>
      </c>
      <c r="N6" s="150">
        <f t="shared" si="3"/>
        <v>234000</v>
      </c>
      <c r="O6" s="153">
        <v>264000.0</v>
      </c>
      <c r="P6" s="150">
        <f t="shared" si="4"/>
        <v>0</v>
      </c>
      <c r="Q6" s="148" t="s">
        <v>409</v>
      </c>
      <c r="R6" s="154" t="s">
        <v>417</v>
      </c>
      <c r="S6" s="154" t="s">
        <v>418</v>
      </c>
      <c r="T6" s="155"/>
      <c r="U6" s="142"/>
      <c r="V6" s="142"/>
      <c r="W6" s="142"/>
      <c r="X6" s="142"/>
      <c r="Y6" s="142"/>
      <c r="Z6" s="142"/>
      <c r="AA6" s="142"/>
      <c r="AB6" s="142"/>
      <c r="AC6" s="142"/>
      <c r="AD6" s="142"/>
      <c r="AE6" s="142"/>
      <c r="AF6" s="142"/>
      <c r="AG6" s="142"/>
      <c r="AH6" s="142"/>
      <c r="AI6" s="142"/>
    </row>
    <row r="7">
      <c r="A7" s="145" t="s">
        <v>428</v>
      </c>
      <c r="B7" s="146">
        <v>46098.0</v>
      </c>
      <c r="C7" s="138" t="s">
        <v>276</v>
      </c>
      <c r="D7" s="138" t="s">
        <v>171</v>
      </c>
      <c r="E7" s="147" t="str">
        <f t="array" ref="E7">IF(C7="","",IFERROR(INDEX(Khach_hang!$C$2:$C$999,MATCH(C7,Khach_hang!$A$2:$A$999,0)),""))</f>
        <v/>
      </c>
      <c r="F7" s="148" t="str">
        <f t="array" ref="F7">IF(C7="","",IFERROR(INDEX(Khach_hang!$B$2:$B$999,MATCH(C7,Khach_hang!$A$2:$A$999,0)),""))</f>
        <v/>
      </c>
      <c r="G7" s="148">
        <f>IF(A7="","",SUMIF(Chi_tiet_don_hang!$A$2:$A$989,A7,Chi_tiet_don_hang!$F$2:$F$989))</f>
        <v>13</v>
      </c>
      <c r="H7" s="159">
        <v>55000.0</v>
      </c>
      <c r="I7" s="149" t="s">
        <v>416</v>
      </c>
      <c r="J7" s="148">
        <f t="shared" si="1"/>
        <v>701000</v>
      </c>
      <c r="K7" s="148">
        <f>IF(A7="","",SUMIF(Chi_tiet_don_hang!$A$2:$A$989,A7,Chi_tiet_don_hang!$I$2:$I$989))+H7</f>
        <v>756000</v>
      </c>
      <c r="L7" s="151">
        <v>0.1</v>
      </c>
      <c r="M7" s="152">
        <f t="shared" si="2"/>
        <v>70100</v>
      </c>
      <c r="N7" s="150">
        <f t="shared" si="3"/>
        <v>630900</v>
      </c>
      <c r="O7" s="153">
        <v>685900.0</v>
      </c>
      <c r="P7" s="150">
        <f t="shared" si="4"/>
        <v>0</v>
      </c>
      <c r="Q7" s="148" t="s">
        <v>409</v>
      </c>
      <c r="R7" s="154" t="s">
        <v>417</v>
      </c>
      <c r="S7" s="154" t="s">
        <v>418</v>
      </c>
      <c r="T7" s="155"/>
      <c r="U7" s="142"/>
      <c r="V7" s="142"/>
      <c r="W7" s="142"/>
      <c r="X7" s="142"/>
      <c r="Y7" s="142"/>
      <c r="Z7" s="142"/>
      <c r="AA7" s="142"/>
      <c r="AB7" s="142"/>
      <c r="AC7" s="142"/>
      <c r="AD7" s="142"/>
      <c r="AE7" s="142"/>
      <c r="AF7" s="142"/>
      <c r="AG7" s="142"/>
      <c r="AH7" s="142"/>
      <c r="AI7" s="142"/>
    </row>
    <row r="8">
      <c r="A8" s="145" t="s">
        <v>429</v>
      </c>
      <c r="B8" s="146">
        <v>46098.0</v>
      </c>
      <c r="C8" s="138" t="s">
        <v>277</v>
      </c>
      <c r="D8" s="138" t="s">
        <v>171</v>
      </c>
      <c r="E8" s="147" t="str">
        <f t="array" ref="E8">IF(C8="","",IFERROR(INDEX(Khach_hang!$C$2:$C$999,MATCH(C8,Khach_hang!$A$2:$A$999,0)),""))</f>
        <v/>
      </c>
      <c r="F8" s="148" t="str">
        <f t="array" ref="F8">IF(C8="","",IFERROR(INDEX(Khach_hang!$B$2:$B$999,MATCH(C8,Khach_hang!$A$2:$A$999,0)),""))</f>
        <v/>
      </c>
      <c r="G8" s="148">
        <f>IF(A8="","",SUMIF(Chi_tiet_don_hang!$A$2:$A$989,A8,Chi_tiet_don_hang!$F$2:$F$989))</f>
        <v>5</v>
      </c>
      <c r="H8" s="159">
        <v>0.0</v>
      </c>
      <c r="I8" s="149" t="s">
        <v>416</v>
      </c>
      <c r="J8" s="148">
        <f t="shared" si="1"/>
        <v>186000</v>
      </c>
      <c r="K8" s="148">
        <f>IF(A8="","",SUMIF(Chi_tiet_don_hang!$A$2:$A$989,A8,Chi_tiet_don_hang!$I$2:$I$989))+H8</f>
        <v>186000</v>
      </c>
      <c r="L8" s="151">
        <v>0.1</v>
      </c>
      <c r="M8" s="152">
        <f t="shared" si="2"/>
        <v>18600</v>
      </c>
      <c r="N8" s="150">
        <f t="shared" si="3"/>
        <v>167400</v>
      </c>
      <c r="O8" s="153">
        <v>168000.0</v>
      </c>
      <c r="P8" s="150">
        <f t="shared" si="4"/>
        <v>0</v>
      </c>
      <c r="Q8" s="148" t="s">
        <v>409</v>
      </c>
      <c r="R8" s="154" t="s">
        <v>417</v>
      </c>
      <c r="S8" s="154" t="s">
        <v>418</v>
      </c>
      <c r="T8" s="155"/>
      <c r="U8" s="142"/>
      <c r="V8" s="142"/>
      <c r="W8" s="142"/>
      <c r="X8" s="142"/>
      <c r="Y8" s="142"/>
      <c r="Z8" s="142"/>
      <c r="AA8" s="142"/>
      <c r="AB8" s="142"/>
      <c r="AC8" s="142"/>
      <c r="AD8" s="142"/>
      <c r="AE8" s="142"/>
      <c r="AF8" s="142"/>
      <c r="AG8" s="142"/>
      <c r="AH8" s="142"/>
      <c r="AI8" s="142"/>
    </row>
    <row r="9">
      <c r="A9" s="145" t="s">
        <v>430</v>
      </c>
      <c r="B9" s="146">
        <v>46098.0</v>
      </c>
      <c r="C9" s="138" t="s">
        <v>278</v>
      </c>
      <c r="D9" s="138" t="s">
        <v>175</v>
      </c>
      <c r="E9" s="147" t="str">
        <f t="array" ref="E9">IF(C9="","",IFERROR(INDEX(Khach_hang!$C$2:$C$999,MATCH(C9,Khach_hang!$A$2:$A$999,0)),""))</f>
        <v/>
      </c>
      <c r="F9" s="148" t="str">
        <f t="array" ref="F9">IF(C9="","",IFERROR(INDEX(Khach_hang!$B$2:$B$999,MATCH(C9,Khach_hang!$A$2:$A$999,0)),""))</f>
        <v/>
      </c>
      <c r="G9" s="148">
        <f>IF(A9="","",SUMIF(Chi_tiet_don_hang!$A$2:$A$989,A9,Chi_tiet_don_hang!$F$2:$F$989))</f>
        <v>2</v>
      </c>
      <c r="H9" s="159">
        <v>0.0</v>
      </c>
      <c r="I9" s="149" t="s">
        <v>416</v>
      </c>
      <c r="J9" s="148">
        <f t="shared" si="1"/>
        <v>72000</v>
      </c>
      <c r="K9" s="148">
        <f>IF(A9="","",SUMIF(Chi_tiet_don_hang!$A$2:$A$989,A9,Chi_tiet_don_hang!$I$2:$I$989))+H9</f>
        <v>72000</v>
      </c>
      <c r="L9" s="151">
        <v>0.1</v>
      </c>
      <c r="M9" s="152">
        <f t="shared" si="2"/>
        <v>7200</v>
      </c>
      <c r="N9" s="150">
        <f t="shared" si="3"/>
        <v>64800</v>
      </c>
      <c r="O9" s="153">
        <v>64800.0</v>
      </c>
      <c r="P9" s="150">
        <f t="shared" si="4"/>
        <v>0</v>
      </c>
      <c r="Q9" s="148" t="s">
        <v>409</v>
      </c>
      <c r="R9" s="154" t="s">
        <v>417</v>
      </c>
      <c r="S9" s="154" t="s">
        <v>418</v>
      </c>
      <c r="T9" s="155"/>
      <c r="U9" s="142"/>
      <c r="V9" s="142"/>
      <c r="W9" s="142"/>
      <c r="X9" s="142"/>
      <c r="Y9" s="142"/>
      <c r="Z9" s="142"/>
      <c r="AA9" s="142"/>
      <c r="AB9" s="142"/>
      <c r="AC9" s="142"/>
      <c r="AD9" s="142"/>
      <c r="AE9" s="142"/>
      <c r="AF9" s="142"/>
      <c r="AG9" s="142"/>
      <c r="AH9" s="142"/>
      <c r="AI9" s="142"/>
    </row>
    <row r="10">
      <c r="A10" s="145" t="s">
        <v>431</v>
      </c>
      <c r="B10" s="146">
        <v>46099.0</v>
      </c>
      <c r="C10" s="138" t="s">
        <v>279</v>
      </c>
      <c r="D10" s="138" t="s">
        <v>175</v>
      </c>
      <c r="E10" s="147" t="str">
        <f t="array" ref="E10">IF(C10="","",IFERROR(INDEX(Khach_hang!$C$2:$C$999,MATCH(C10,Khach_hang!$A$2:$A$999,0)),""))</f>
        <v/>
      </c>
      <c r="F10" s="148" t="str">
        <f t="array" ref="F10">IF(C10="","",IFERROR(INDEX(Khach_hang!$B$2:$B$999,MATCH(C10,Khach_hang!$A$2:$A$999,0)),""))</f>
        <v/>
      </c>
      <c r="G10" s="148">
        <f>IF(A10="","",SUMIF(Chi_tiet_don_hang!$A$2:$A$989,A10,Chi_tiet_don_hang!$F$2:$F$989))</f>
        <v>5</v>
      </c>
      <c r="H10" s="159">
        <v>0.0</v>
      </c>
      <c r="I10" s="149" t="s">
        <v>416</v>
      </c>
      <c r="J10" s="148">
        <f t="shared" si="1"/>
        <v>260000</v>
      </c>
      <c r="K10" s="148">
        <f>IF(A10="","",SUMIF(Chi_tiet_don_hang!$A$2:$A$989,A10,Chi_tiet_don_hang!$I$2:$I$989))+H10</f>
        <v>260000</v>
      </c>
      <c r="L10" s="151">
        <v>0.1</v>
      </c>
      <c r="M10" s="152">
        <f t="shared" si="2"/>
        <v>26000</v>
      </c>
      <c r="N10" s="150">
        <f t="shared" si="3"/>
        <v>234000</v>
      </c>
      <c r="O10" s="153">
        <v>234000.0</v>
      </c>
      <c r="P10" s="150">
        <f t="shared" si="4"/>
        <v>0</v>
      </c>
      <c r="Q10" s="148" t="s">
        <v>409</v>
      </c>
      <c r="R10" s="154" t="s">
        <v>417</v>
      </c>
      <c r="S10" s="154" t="s">
        <v>418</v>
      </c>
      <c r="T10" s="155"/>
      <c r="U10" s="142"/>
      <c r="V10" s="142"/>
      <c r="W10" s="142"/>
      <c r="X10" s="142"/>
      <c r="Y10" s="142"/>
      <c r="Z10" s="142"/>
      <c r="AA10" s="142"/>
      <c r="AB10" s="142"/>
      <c r="AC10" s="142"/>
      <c r="AD10" s="142"/>
      <c r="AE10" s="142"/>
      <c r="AF10" s="142"/>
      <c r="AG10" s="142"/>
      <c r="AH10" s="142"/>
      <c r="AI10" s="142"/>
    </row>
    <row r="11">
      <c r="A11" s="145" t="s">
        <v>432</v>
      </c>
      <c r="B11" s="146">
        <v>46100.0</v>
      </c>
      <c r="C11" s="138" t="s">
        <v>280</v>
      </c>
      <c r="D11" s="138" t="s">
        <v>175</v>
      </c>
      <c r="E11" s="147" t="str">
        <f t="array" ref="E11">IF(C11="","",IFERROR(INDEX(Khach_hang!$C$2:$C$999,MATCH(C11,Khach_hang!$A$2:$A$999,0)),""))</f>
        <v>Masteri Thảo Điền, Tháp T1,</v>
      </c>
      <c r="F11" s="148" t="str">
        <f t="array" ref="F11">IF(C11="","",IFERROR(INDEX(Khach_hang!$B$2:$B$999,MATCH(C11,Khach_hang!$A$2:$A$999,0)),""))</f>
        <v>0785898050</v>
      </c>
      <c r="G11" s="148">
        <f>IF(A11="","",SUMIF(Chi_tiet_don_hang!$A$2:$A$989,A11,Chi_tiet_don_hang!$F$2:$F$989))</f>
        <v>5</v>
      </c>
      <c r="H11" s="159">
        <v>35000.0</v>
      </c>
      <c r="I11" s="149" t="s">
        <v>416</v>
      </c>
      <c r="J11" s="148">
        <f t="shared" si="1"/>
        <v>215000</v>
      </c>
      <c r="K11" s="148">
        <f>IF(A11="","",SUMIF(Chi_tiet_don_hang!$A$2:$A$989,A11,Chi_tiet_don_hang!$I$2:$I$989))+H11</f>
        <v>250000</v>
      </c>
      <c r="L11" s="151">
        <v>0.1</v>
      </c>
      <c r="M11" s="152">
        <f t="shared" si="2"/>
        <v>21500</v>
      </c>
      <c r="N11" s="150">
        <f t="shared" si="3"/>
        <v>193500</v>
      </c>
      <c r="O11" s="153">
        <v>228500.0</v>
      </c>
      <c r="P11" s="150">
        <f t="shared" si="4"/>
        <v>0</v>
      </c>
      <c r="Q11" s="148" t="s">
        <v>409</v>
      </c>
      <c r="R11" s="154" t="s">
        <v>417</v>
      </c>
      <c r="S11" s="154" t="s">
        <v>418</v>
      </c>
      <c r="T11" s="155"/>
      <c r="U11" s="142"/>
      <c r="V11" s="142"/>
      <c r="W11" s="142"/>
      <c r="X11" s="142"/>
      <c r="Y11" s="142"/>
      <c r="Z11" s="142"/>
      <c r="AA11" s="142"/>
      <c r="AB11" s="142"/>
      <c r="AC11" s="142"/>
      <c r="AD11" s="142"/>
      <c r="AE11" s="142"/>
      <c r="AF11" s="142"/>
      <c r="AG11" s="142"/>
      <c r="AH11" s="142"/>
      <c r="AI11" s="142"/>
    </row>
    <row r="12">
      <c r="A12" s="145" t="s">
        <v>433</v>
      </c>
      <c r="B12" s="146">
        <v>46100.0</v>
      </c>
      <c r="C12" s="138" t="s">
        <v>283</v>
      </c>
      <c r="D12" s="138" t="s">
        <v>173</v>
      </c>
      <c r="E12" s="147" t="str">
        <f t="array" ref="E12">IF(C12="","",IFERROR(INDEX(Khach_hang!$C$2:$C$999,MATCH(C12,Khach_hang!$A$2:$A$999,0)),""))</f>
        <v/>
      </c>
      <c r="F12" s="148" t="str">
        <f t="array" ref="F12">IF(C12="","",IFERROR(INDEX(Khach_hang!$B$2:$B$999,MATCH(C12,Khach_hang!$A$2:$A$999,0)),""))</f>
        <v/>
      </c>
      <c r="G12" s="148">
        <f>IF(A12="","",SUMIF(Chi_tiet_don_hang!$A$2:$A$989,A12,Chi_tiet_don_hang!$F$2:$F$989))</f>
        <v>3</v>
      </c>
      <c r="H12" s="159">
        <v>0.0</v>
      </c>
      <c r="I12" s="149" t="s">
        <v>416</v>
      </c>
      <c r="J12" s="148">
        <f t="shared" si="1"/>
        <v>108000</v>
      </c>
      <c r="K12" s="148">
        <f>IF(A12="","",SUMIF(Chi_tiet_don_hang!$A$2:$A$989,A12,Chi_tiet_don_hang!$I$2:$I$989))+H12</f>
        <v>108000</v>
      </c>
      <c r="L12" s="151">
        <v>0.1</v>
      </c>
      <c r="M12" s="152">
        <f t="shared" si="2"/>
        <v>10800</v>
      </c>
      <c r="N12" s="150">
        <f t="shared" si="3"/>
        <v>97200</v>
      </c>
      <c r="O12" s="153">
        <v>97200.0</v>
      </c>
      <c r="P12" s="150">
        <f t="shared" si="4"/>
        <v>0</v>
      </c>
      <c r="Q12" s="148" t="s">
        <v>409</v>
      </c>
      <c r="R12" s="154" t="s">
        <v>417</v>
      </c>
      <c r="S12" s="154" t="s">
        <v>418</v>
      </c>
      <c r="T12" s="155"/>
      <c r="U12" s="142"/>
      <c r="V12" s="142"/>
      <c r="W12" s="142"/>
      <c r="X12" s="142"/>
      <c r="Y12" s="142"/>
      <c r="Z12" s="142"/>
      <c r="AA12" s="142"/>
      <c r="AB12" s="142"/>
      <c r="AC12" s="142"/>
      <c r="AD12" s="142"/>
      <c r="AE12" s="142"/>
      <c r="AF12" s="142"/>
      <c r="AG12" s="142"/>
      <c r="AH12" s="142"/>
      <c r="AI12" s="142"/>
    </row>
    <row r="13">
      <c r="A13" s="145" t="s">
        <v>434</v>
      </c>
      <c r="B13" s="160" t="s">
        <v>435</v>
      </c>
      <c r="C13" s="138" t="s">
        <v>284</v>
      </c>
      <c r="D13" s="138" t="s">
        <v>175</v>
      </c>
      <c r="E13" s="147" t="str">
        <f t="array" ref="E13">IF(C13="","",IFERROR(INDEX(Khach_hang!$C$2:$C$999,MATCH(C13,Khach_hang!$A$2:$A$999,0)),""))</f>
        <v>T4/22-03, chung cư Estella Heights, khu phố 9, phường Bình Trưng, </v>
      </c>
      <c r="F13" s="148" t="str">
        <f t="array" ref="F13">IF(C13="","",IFERROR(INDEX(Khach_hang!$B$2:$B$999,MATCH(C13,Khach_hang!$A$2:$A$999,0)),""))</f>
        <v>0982877929</v>
      </c>
      <c r="G13" s="148">
        <f>IF(A13="","",SUMIF(Chi_tiet_don_hang!$A$2:$A$989,A13,Chi_tiet_don_hang!$F$2:$F$989))</f>
        <v>5</v>
      </c>
      <c r="H13" s="159">
        <v>35000.0</v>
      </c>
      <c r="I13" s="149" t="s">
        <v>416</v>
      </c>
      <c r="J13" s="148">
        <f t="shared" si="1"/>
        <v>281000</v>
      </c>
      <c r="K13" s="148">
        <f>IF(A13="","",SUMIF(Chi_tiet_don_hang!$A$2:$A$989,A13,Chi_tiet_don_hang!$I$2:$I$989))+H13</f>
        <v>316000</v>
      </c>
      <c r="L13" s="151">
        <v>0.1</v>
      </c>
      <c r="M13" s="152">
        <f t="shared" si="2"/>
        <v>28100</v>
      </c>
      <c r="N13" s="150">
        <f t="shared" si="3"/>
        <v>252900</v>
      </c>
      <c r="O13" s="153">
        <v>288000.0</v>
      </c>
      <c r="P13" s="150">
        <f t="shared" si="4"/>
        <v>0</v>
      </c>
      <c r="Q13" s="148" t="s">
        <v>409</v>
      </c>
      <c r="R13" s="154" t="s">
        <v>417</v>
      </c>
      <c r="S13" s="154" t="s">
        <v>418</v>
      </c>
      <c r="T13" s="161" t="s">
        <v>436</v>
      </c>
      <c r="U13" s="142"/>
      <c r="V13" s="142"/>
      <c r="W13" s="142"/>
      <c r="X13" s="142"/>
      <c r="Y13" s="142"/>
      <c r="Z13" s="142"/>
      <c r="AA13" s="142"/>
      <c r="AB13" s="142"/>
      <c r="AC13" s="142"/>
      <c r="AD13" s="142"/>
      <c r="AE13" s="142"/>
      <c r="AF13" s="142"/>
      <c r="AG13" s="142"/>
      <c r="AH13" s="142"/>
      <c r="AI13" s="142"/>
    </row>
    <row r="14">
      <c r="A14" s="145" t="s">
        <v>437</v>
      </c>
      <c r="B14" s="160" t="s">
        <v>438</v>
      </c>
      <c r="C14" s="138" t="s">
        <v>287</v>
      </c>
      <c r="D14" s="138" t="s">
        <v>171</v>
      </c>
      <c r="E14" s="147" t="str">
        <f t="array" ref="E14">IF(C14="","",IFERROR(INDEX(Khach_hang!$C$2:$C$999,MATCH(C14,Khach_hang!$A$2:$A$999,0)),""))</f>
        <v>675 nguyễn kiệm, phú nhuận </v>
      </c>
      <c r="F14" s="148" t="str">
        <f t="array" ref="F14">IF(C14="","",IFERROR(INDEX(Khach_hang!$B$2:$B$999,MATCH(C14,Khach_hang!$A$2:$A$999,0)),""))</f>
        <v>038 772 9447</v>
      </c>
      <c r="G14" s="148">
        <f>IF(A14="","",SUMIF(Chi_tiet_don_hang!$A$2:$A$989,A14,Chi_tiet_don_hang!$F$2:$F$989))</f>
        <v>5</v>
      </c>
      <c r="H14" s="159">
        <v>60000.0</v>
      </c>
      <c r="I14" s="149" t="s">
        <v>416</v>
      </c>
      <c r="J14" s="148">
        <f t="shared" si="1"/>
        <v>308500</v>
      </c>
      <c r="K14" s="148">
        <f>IF(A14="","",SUMIF(Chi_tiet_don_hang!$A$2:$A$989,A14,Chi_tiet_don_hang!$I$2:$I$989))+H14</f>
        <v>368500</v>
      </c>
      <c r="L14" s="151">
        <v>0.1</v>
      </c>
      <c r="M14" s="152">
        <f t="shared" si="2"/>
        <v>30850</v>
      </c>
      <c r="N14" s="150">
        <f t="shared" si="3"/>
        <v>277650</v>
      </c>
      <c r="O14" s="153">
        <v>337650.0</v>
      </c>
      <c r="P14" s="150">
        <f t="shared" si="4"/>
        <v>0</v>
      </c>
      <c r="Q14" s="148" t="s">
        <v>409</v>
      </c>
      <c r="R14" s="154" t="s">
        <v>417</v>
      </c>
      <c r="S14" s="154" t="s">
        <v>418</v>
      </c>
      <c r="T14" s="155"/>
      <c r="U14" s="142"/>
      <c r="V14" s="142"/>
      <c r="W14" s="142"/>
      <c r="X14" s="142"/>
      <c r="Y14" s="142"/>
      <c r="Z14" s="142"/>
      <c r="AA14" s="142"/>
      <c r="AB14" s="142"/>
      <c r="AC14" s="142"/>
      <c r="AD14" s="142"/>
      <c r="AE14" s="142"/>
      <c r="AF14" s="142"/>
      <c r="AG14" s="142"/>
      <c r="AH14" s="142"/>
      <c r="AI14" s="142"/>
    </row>
    <row r="15">
      <c r="A15" s="145" t="s">
        <v>439</v>
      </c>
      <c r="B15" s="160" t="s">
        <v>438</v>
      </c>
      <c r="C15" s="138" t="s">
        <v>290</v>
      </c>
      <c r="D15" s="138" t="s">
        <v>171</v>
      </c>
      <c r="E15" s="147" t="s">
        <v>440</v>
      </c>
      <c r="F15" s="148" t="str">
        <f t="array" ref="F15">IF(C15="","",IFERROR(INDEX(Khach_hang!$B$2:$B$999,MATCH(C15,Khach_hang!$A$2:$A$999,0)),""))</f>
        <v/>
      </c>
      <c r="G15" s="148">
        <f>IF(A15="","",SUMIF(Chi_tiet_don_hang!$A$2:$A$989,A15,Chi_tiet_don_hang!$F$2:$F$989))</f>
        <v>4</v>
      </c>
      <c r="H15" s="159">
        <v>0.0</v>
      </c>
      <c r="I15" s="149" t="s">
        <v>416</v>
      </c>
      <c r="J15" s="148">
        <f t="shared" si="1"/>
        <v>115500</v>
      </c>
      <c r="K15" s="148">
        <f>IF(A15="","",SUMIF(Chi_tiet_don_hang!$A$2:$A$989,A15,Chi_tiet_don_hang!$I$2:$I$989))+H15</f>
        <v>115500</v>
      </c>
      <c r="L15" s="151">
        <v>0.1</v>
      </c>
      <c r="M15" s="152">
        <f t="shared" si="2"/>
        <v>11550</v>
      </c>
      <c r="N15" s="150">
        <f t="shared" si="3"/>
        <v>103950</v>
      </c>
      <c r="O15" s="153">
        <v>104000.0</v>
      </c>
      <c r="P15" s="150">
        <f t="shared" si="4"/>
        <v>0</v>
      </c>
      <c r="Q15" s="148" t="s">
        <v>409</v>
      </c>
      <c r="R15" s="154" t="s">
        <v>417</v>
      </c>
      <c r="S15" s="154" t="s">
        <v>418</v>
      </c>
      <c r="T15" s="155"/>
      <c r="U15" s="142"/>
      <c r="V15" s="142"/>
      <c r="W15" s="142"/>
      <c r="X15" s="142"/>
      <c r="Y15" s="142"/>
      <c r="Z15" s="142"/>
      <c r="AA15" s="142"/>
      <c r="AB15" s="142"/>
      <c r="AC15" s="142"/>
      <c r="AD15" s="142"/>
      <c r="AE15" s="142"/>
      <c r="AF15" s="142"/>
      <c r="AG15" s="142"/>
      <c r="AH15" s="142"/>
      <c r="AI15" s="142"/>
    </row>
    <row r="16">
      <c r="A16" s="145" t="s">
        <v>441</v>
      </c>
      <c r="B16" s="160" t="s">
        <v>442</v>
      </c>
      <c r="C16" s="138" t="s">
        <v>291</v>
      </c>
      <c r="D16" s="138" t="s">
        <v>171</v>
      </c>
      <c r="E16" s="147" t="str">
        <f t="array" ref="E16">IF(C16="","",IFERROR(INDEX(Khach_hang!$C$2:$C$999,MATCH(C16,Khach_hang!$A$2:$A$999,0)),""))</f>
        <v>Diamond Plaza, 34 Lê Duẩn phường Sài Gòn</v>
      </c>
      <c r="F16" s="148" t="str">
        <f t="array" ref="F16">IF(C16="","",IFERROR(INDEX(Khach_hang!$B$2:$B$999,MATCH(C16,Khach_hang!$A$2:$A$999,0)),""))</f>
        <v>0907136100</v>
      </c>
      <c r="G16" s="148">
        <f>IF(A16="","",SUMIF(Chi_tiet_don_hang!$A$2:$A$989,A16,Chi_tiet_don_hang!$F$2:$F$989))</f>
        <v>6</v>
      </c>
      <c r="H16" s="159">
        <v>0.0</v>
      </c>
      <c r="I16" s="149" t="s">
        <v>416</v>
      </c>
      <c r="J16" s="148">
        <f t="shared" si="1"/>
        <v>285100</v>
      </c>
      <c r="K16" s="148">
        <f>IF(A16="","",SUMIF(Chi_tiet_don_hang!$A$2:$A$989,A16,Chi_tiet_don_hang!$I$2:$I$989))+H16</f>
        <v>285100</v>
      </c>
      <c r="L16" s="151">
        <v>0.1</v>
      </c>
      <c r="M16" s="152">
        <f t="shared" si="2"/>
        <v>28510</v>
      </c>
      <c r="N16" s="150">
        <f t="shared" si="3"/>
        <v>256590</v>
      </c>
      <c r="O16" s="153">
        <v>256590.0</v>
      </c>
      <c r="P16" s="150">
        <f t="shared" si="4"/>
        <v>0</v>
      </c>
      <c r="Q16" s="148" t="s">
        <v>409</v>
      </c>
      <c r="R16" s="154" t="s">
        <v>417</v>
      </c>
      <c r="S16" s="154" t="s">
        <v>418</v>
      </c>
      <c r="T16" s="155"/>
      <c r="U16" s="142"/>
      <c r="V16" s="142"/>
      <c r="W16" s="142"/>
      <c r="X16" s="142"/>
      <c r="Y16" s="142"/>
      <c r="Z16" s="142"/>
      <c r="AA16" s="142"/>
      <c r="AB16" s="142"/>
      <c r="AC16" s="142"/>
      <c r="AD16" s="142"/>
      <c r="AE16" s="142"/>
      <c r="AF16" s="142"/>
      <c r="AG16" s="142"/>
      <c r="AH16" s="142"/>
      <c r="AI16" s="142"/>
    </row>
    <row r="17">
      <c r="A17" s="145" t="s">
        <v>443</v>
      </c>
      <c r="B17" s="160" t="s">
        <v>444</v>
      </c>
      <c r="C17" s="138" t="s">
        <v>294</v>
      </c>
      <c r="D17" s="138" t="s">
        <v>171</v>
      </c>
      <c r="E17" s="147" t="str">
        <f t="array" ref="E17">IF(C17="","",IFERROR(INDEX(Khach_hang!$C$2:$C$999,MATCH(C17,Khach_hang!$A$2:$A$999,0)),""))</f>
        <v>59 Vành Đai Tây</v>
      </c>
      <c r="F17" s="148" t="str">
        <f t="array" ref="F17">IF(C17="","",IFERROR(INDEX(Khach_hang!$B$2:$B$999,MATCH(C17,Khach_hang!$A$2:$A$999,0)),""))</f>
        <v/>
      </c>
      <c r="G17" s="148">
        <f>IF(A17="","",SUMIF(Chi_tiet_don_hang!$A$2:$A$989,A17,Chi_tiet_don_hang!$F$2:$F$989))</f>
        <v>5</v>
      </c>
      <c r="H17" s="159">
        <v>25000.0</v>
      </c>
      <c r="I17" s="149" t="s">
        <v>416</v>
      </c>
      <c r="J17" s="148">
        <f t="shared" si="1"/>
        <v>394000</v>
      </c>
      <c r="K17" s="148">
        <f>IF(A17="","",SUMIF(Chi_tiet_don_hang!$A$2:$A$989,A17,Chi_tiet_don_hang!$I$2:$I$989))+H17</f>
        <v>419000</v>
      </c>
      <c r="L17" s="151">
        <v>0.1</v>
      </c>
      <c r="M17" s="152">
        <f t="shared" si="2"/>
        <v>39400</v>
      </c>
      <c r="N17" s="150">
        <f t="shared" si="3"/>
        <v>354600</v>
      </c>
      <c r="O17" s="153">
        <v>380000.0</v>
      </c>
      <c r="P17" s="150">
        <f t="shared" si="4"/>
        <v>0</v>
      </c>
      <c r="Q17" s="148" t="s">
        <v>409</v>
      </c>
      <c r="R17" s="154" t="s">
        <v>417</v>
      </c>
      <c r="S17" s="154" t="s">
        <v>418</v>
      </c>
      <c r="T17" s="155"/>
      <c r="U17" s="142"/>
      <c r="V17" s="142"/>
      <c r="W17" s="142"/>
      <c r="X17" s="142"/>
      <c r="Y17" s="142"/>
      <c r="Z17" s="142"/>
      <c r="AA17" s="142"/>
      <c r="AB17" s="142"/>
      <c r="AC17" s="142"/>
      <c r="AD17" s="142"/>
      <c r="AE17" s="142"/>
      <c r="AF17" s="142"/>
      <c r="AG17" s="142"/>
      <c r="AH17" s="142"/>
      <c r="AI17" s="142"/>
    </row>
    <row r="18">
      <c r="A18" s="145" t="s">
        <v>445</v>
      </c>
      <c r="B18" s="160" t="s">
        <v>442</v>
      </c>
      <c r="C18" s="138" t="s">
        <v>296</v>
      </c>
      <c r="D18" s="138" t="s">
        <v>171</v>
      </c>
      <c r="E18" s="147" t="str">
        <f t="array" ref="E18">IF(C18="","",IFERROR(INDEX(Khach_hang!$C$2:$C$999,MATCH(C18,Khach_hang!$A$2:$A$999,0)),""))</f>
        <v>132 Ông Ích Khiêm, P5, Q11</v>
      </c>
      <c r="F18" s="148" t="str">
        <f t="array" ref="F18">IF(C18="","",IFERROR(INDEX(Khach_hang!$B$2:$B$999,MATCH(C18,Khach_hang!$A$2:$A$999,0)),""))</f>
        <v>0918456744</v>
      </c>
      <c r="G18" s="148">
        <f>IF(A18="","",SUMIF(Chi_tiet_don_hang!$A$2:$A$989,A18,Chi_tiet_don_hang!$F$2:$F$989))</f>
        <v>12</v>
      </c>
      <c r="H18" s="159">
        <v>70000.0</v>
      </c>
      <c r="I18" s="149" t="s">
        <v>416</v>
      </c>
      <c r="J18" s="148">
        <f t="shared" si="1"/>
        <v>886000</v>
      </c>
      <c r="K18" s="148">
        <f>IF(A18="","",SUMIF(Chi_tiet_don_hang!$A$2:$A$989,A18,Chi_tiet_don_hang!$I$2:$I$989))+H18</f>
        <v>956000</v>
      </c>
      <c r="L18" s="151">
        <v>0.1</v>
      </c>
      <c r="M18" s="152">
        <f t="shared" si="2"/>
        <v>88600</v>
      </c>
      <c r="N18" s="150">
        <f t="shared" si="3"/>
        <v>797400</v>
      </c>
      <c r="O18" s="153">
        <v>870000.0</v>
      </c>
      <c r="P18" s="150">
        <f t="shared" si="4"/>
        <v>0</v>
      </c>
      <c r="Q18" s="148" t="s">
        <v>409</v>
      </c>
      <c r="R18" s="154" t="s">
        <v>417</v>
      </c>
      <c r="S18" s="154" t="s">
        <v>418</v>
      </c>
      <c r="T18" s="155"/>
      <c r="U18" s="142"/>
      <c r="V18" s="142"/>
      <c r="W18" s="142"/>
      <c r="X18" s="142"/>
      <c r="Y18" s="142"/>
      <c r="Z18" s="142"/>
      <c r="AA18" s="142"/>
      <c r="AB18" s="142"/>
      <c r="AC18" s="142"/>
      <c r="AD18" s="142"/>
      <c r="AE18" s="142"/>
      <c r="AF18" s="142"/>
      <c r="AG18" s="142"/>
      <c r="AH18" s="142"/>
      <c r="AI18" s="142"/>
    </row>
    <row r="19">
      <c r="A19" s="145" t="s">
        <v>446</v>
      </c>
      <c r="B19" s="160" t="s">
        <v>447</v>
      </c>
      <c r="C19" s="138" t="s">
        <v>299</v>
      </c>
      <c r="D19" s="138" t="s">
        <v>171</v>
      </c>
      <c r="E19" s="147" t="str">
        <f t="array" ref="E19">IF(C19="","",IFERROR(INDEX(Khach_hang!$C$2:$C$999,MATCH(C19,Khach_hang!$A$2:$A$999,0)),""))</f>
        <v>Giao qua nhóm Bích</v>
      </c>
      <c r="F19" s="148" t="str">
        <f t="array" ref="F19">IF(C19="","",IFERROR(INDEX(Khach_hang!$B$2:$B$999,MATCH(C19,Khach_hang!$A$2:$A$999,0)),""))</f>
        <v/>
      </c>
      <c r="G19" s="148">
        <f>IF(A19="","",SUMIF(Chi_tiet_don_hang!$A$2:$A$989,A19,Chi_tiet_don_hang!$F$2:$F$989))</f>
        <v>5</v>
      </c>
      <c r="H19" s="159">
        <v>0.0</v>
      </c>
      <c r="I19" s="149" t="s">
        <v>416</v>
      </c>
      <c r="J19" s="148">
        <f t="shared" si="1"/>
        <v>190750</v>
      </c>
      <c r="K19" s="148">
        <f>IF(A19="","",SUMIF(Chi_tiet_don_hang!$A$2:$A$989,A19,Chi_tiet_don_hang!$I$2:$I$989))+H19</f>
        <v>190750</v>
      </c>
      <c r="L19" s="151">
        <v>0.1</v>
      </c>
      <c r="M19" s="152">
        <f t="shared" si="2"/>
        <v>19075</v>
      </c>
      <c r="N19" s="150">
        <f t="shared" si="3"/>
        <v>171675</v>
      </c>
      <c r="O19" s="153">
        <v>172000.0</v>
      </c>
      <c r="P19" s="150">
        <f t="shared" si="4"/>
        <v>0</v>
      </c>
      <c r="Q19" s="148" t="s">
        <v>409</v>
      </c>
      <c r="R19" s="154" t="s">
        <v>417</v>
      </c>
      <c r="S19" s="154" t="s">
        <v>418</v>
      </c>
      <c r="T19" s="155"/>
      <c r="U19" s="142"/>
      <c r="V19" s="142"/>
      <c r="W19" s="142"/>
      <c r="X19" s="142"/>
      <c r="Y19" s="142"/>
      <c r="Z19" s="142"/>
      <c r="AA19" s="142"/>
      <c r="AB19" s="142"/>
      <c r="AC19" s="142"/>
      <c r="AD19" s="142"/>
      <c r="AE19" s="142"/>
      <c r="AF19" s="142"/>
      <c r="AG19" s="142"/>
      <c r="AH19" s="142"/>
      <c r="AI19" s="142"/>
    </row>
    <row r="20">
      <c r="A20" s="145" t="s">
        <v>448</v>
      </c>
      <c r="B20" s="160" t="s">
        <v>447</v>
      </c>
      <c r="C20" s="138" t="s">
        <v>301</v>
      </c>
      <c r="D20" s="138" t="s">
        <v>171</v>
      </c>
      <c r="E20" s="147" t="str">
        <f t="array" ref="E20">IF(C20="","",IFERROR(INDEX(Khach_hang!$C$2:$C$999,MATCH(C20,Khach_hang!$A$2:$A$999,0)),""))</f>
        <v>Phú Mỹ VT</v>
      </c>
      <c r="F20" s="148" t="str">
        <f t="array" ref="F20">IF(C20="","",IFERROR(INDEX(Khach_hang!$B$2:$B$999,MATCH(C20,Khach_hang!$A$2:$A$999,0)),""))</f>
        <v/>
      </c>
      <c r="G20" s="148">
        <f>IF(A20="","",SUMIF(Chi_tiet_don_hang!$A$2:$A$989,A20,Chi_tiet_don_hang!$F$2:$F$989))</f>
        <v>18</v>
      </c>
      <c r="H20" s="159">
        <v>60000.0</v>
      </c>
      <c r="I20" s="149" t="s">
        <v>416</v>
      </c>
      <c r="J20" s="148">
        <f t="shared" si="1"/>
        <v>966000</v>
      </c>
      <c r="K20" s="148">
        <f>IF(A20="","",SUMIF(Chi_tiet_don_hang!$A$2:$A$989,A20,Chi_tiet_don_hang!$I$2:$I$989))+H20</f>
        <v>1026000</v>
      </c>
      <c r="L20" s="151">
        <v>0.1</v>
      </c>
      <c r="M20" s="152">
        <f t="shared" si="2"/>
        <v>96600</v>
      </c>
      <c r="N20" s="150">
        <f t="shared" si="3"/>
        <v>869400</v>
      </c>
      <c r="O20" s="153">
        <v>930000.0</v>
      </c>
      <c r="P20" s="150">
        <f t="shared" si="4"/>
        <v>0</v>
      </c>
      <c r="Q20" s="148" t="s">
        <v>409</v>
      </c>
      <c r="R20" s="154" t="s">
        <v>417</v>
      </c>
      <c r="S20" s="154" t="s">
        <v>418</v>
      </c>
      <c r="T20" s="155"/>
      <c r="U20" s="142"/>
      <c r="V20" s="142"/>
      <c r="W20" s="142"/>
      <c r="X20" s="142"/>
      <c r="Y20" s="142"/>
      <c r="Z20" s="142"/>
      <c r="AA20" s="142"/>
      <c r="AB20" s="142"/>
      <c r="AC20" s="142"/>
      <c r="AD20" s="142"/>
      <c r="AE20" s="142"/>
      <c r="AF20" s="142"/>
      <c r="AG20" s="142"/>
      <c r="AH20" s="142"/>
      <c r="AI20" s="142"/>
    </row>
    <row r="21">
      <c r="A21" s="145" t="s">
        <v>449</v>
      </c>
      <c r="B21" s="160" t="s">
        <v>450</v>
      </c>
      <c r="C21" s="138" t="s">
        <v>303</v>
      </c>
      <c r="D21" s="138" t="s">
        <v>171</v>
      </c>
      <c r="E21" s="147" t="s">
        <v>304</v>
      </c>
      <c r="F21" s="148" t="str">
        <f t="array" ref="F21">IF(C21="","",IFERROR(INDEX(Khach_hang!$B$2:$B$999,MATCH(C21,Khach_hang!$A$2:$A$999,0)),""))</f>
        <v/>
      </c>
      <c r="G21" s="148">
        <f>IF(A21="","",SUMIF(Chi_tiet_don_hang!$A$2:$A$989,A21,Chi_tiet_don_hang!$F$2:$F$989))</f>
        <v>6</v>
      </c>
      <c r="H21" s="159">
        <v>19000.0</v>
      </c>
      <c r="I21" s="149" t="s">
        <v>416</v>
      </c>
      <c r="J21" s="148">
        <f t="shared" si="1"/>
        <v>295000</v>
      </c>
      <c r="K21" s="148">
        <f>IF(A21="","",SUMIF(Chi_tiet_don_hang!$A$2:$A$989,A21,Chi_tiet_don_hang!$I$2:$I$989))+H21</f>
        <v>314000</v>
      </c>
      <c r="L21" s="151">
        <v>0.1</v>
      </c>
      <c r="M21" s="152">
        <f t="shared" si="2"/>
        <v>29500</v>
      </c>
      <c r="N21" s="150">
        <f t="shared" si="3"/>
        <v>265500</v>
      </c>
      <c r="O21" s="153">
        <v>284500.0</v>
      </c>
      <c r="P21" s="150">
        <f t="shared" si="4"/>
        <v>0</v>
      </c>
      <c r="Q21" s="148" t="s">
        <v>409</v>
      </c>
      <c r="R21" s="154" t="s">
        <v>417</v>
      </c>
      <c r="S21" s="154" t="s">
        <v>418</v>
      </c>
      <c r="T21" s="155"/>
      <c r="U21" s="142"/>
      <c r="V21" s="142"/>
      <c r="W21" s="142"/>
      <c r="X21" s="142"/>
      <c r="Y21" s="142"/>
      <c r="Z21" s="142"/>
      <c r="AA21" s="142"/>
      <c r="AB21" s="142"/>
      <c r="AC21" s="142"/>
      <c r="AD21" s="142"/>
      <c r="AE21" s="142"/>
      <c r="AF21" s="142"/>
      <c r="AG21" s="142"/>
      <c r="AH21" s="142"/>
      <c r="AI21" s="142"/>
    </row>
    <row r="22">
      <c r="A22" s="145" t="s">
        <v>451</v>
      </c>
      <c r="B22" s="160" t="s">
        <v>450</v>
      </c>
      <c r="C22" s="138" t="s">
        <v>305</v>
      </c>
      <c r="D22" s="138" t="s">
        <v>173</v>
      </c>
      <c r="E22" s="147" t="str">
        <f t="array" ref="E22">IF(C22="","",IFERROR(INDEX(Khach_hang!$C$2:$C$999,MATCH(C22,Khach_hang!$A$2:$A$999,0)),""))</f>
        <v>Nhóm Bích</v>
      </c>
      <c r="F22" s="148" t="str">
        <f t="array" ref="F22">IF(C22="","",IFERROR(INDEX(Khach_hang!$B$2:$B$999,MATCH(C22,Khach_hang!$A$2:$A$999,0)),""))</f>
        <v/>
      </c>
      <c r="G22" s="148">
        <f>IF(A22="","",SUMIF(Chi_tiet_don_hang!$A$2:$A$989,A22,Chi_tiet_don_hang!$F$2:$F$989))</f>
        <v>5</v>
      </c>
      <c r="H22" s="159">
        <v>25000.0</v>
      </c>
      <c r="I22" s="149" t="s">
        <v>416</v>
      </c>
      <c r="J22" s="148">
        <f t="shared" si="1"/>
        <v>346000</v>
      </c>
      <c r="K22" s="148">
        <f>IF(A22="","",SUMIF(Chi_tiet_don_hang!$A$2:$A$989,A22,Chi_tiet_don_hang!$I$2:$I$989))+H22</f>
        <v>371000</v>
      </c>
      <c r="L22" s="151">
        <v>0.1</v>
      </c>
      <c r="M22" s="152">
        <f t="shared" si="2"/>
        <v>34600</v>
      </c>
      <c r="N22" s="150">
        <f t="shared" si="3"/>
        <v>311400</v>
      </c>
      <c r="O22" s="153">
        <v>337000.0</v>
      </c>
      <c r="P22" s="150">
        <f t="shared" si="4"/>
        <v>0</v>
      </c>
      <c r="Q22" s="148" t="s">
        <v>409</v>
      </c>
      <c r="R22" s="154" t="s">
        <v>417</v>
      </c>
      <c r="S22" s="154" t="s">
        <v>418</v>
      </c>
      <c r="T22" s="155"/>
      <c r="U22" s="142"/>
      <c r="V22" s="142"/>
      <c r="W22" s="142"/>
      <c r="X22" s="142"/>
      <c r="Y22" s="142"/>
      <c r="Z22" s="142"/>
      <c r="AA22" s="142"/>
      <c r="AB22" s="142"/>
      <c r="AC22" s="142"/>
      <c r="AD22" s="142"/>
      <c r="AE22" s="142"/>
      <c r="AF22" s="142"/>
      <c r="AG22" s="142"/>
      <c r="AH22" s="142"/>
      <c r="AI22" s="142"/>
    </row>
    <row r="23">
      <c r="A23" s="145" t="s">
        <v>452</v>
      </c>
      <c r="B23" s="160" t="s">
        <v>450</v>
      </c>
      <c r="C23" s="138" t="s">
        <v>308</v>
      </c>
      <c r="D23" s="138" t="s">
        <v>171</v>
      </c>
      <c r="E23" s="147" t="str">
        <f t="array" ref="E23">IF(C23="","",IFERROR(INDEX(Khach_hang!$C$2:$C$999,MATCH(C23,Khach_hang!$A$2:$A$999,0)),""))</f>
        <v>214C/21 Lê Văn Thịnh</v>
      </c>
      <c r="F23" s="148" t="str">
        <f t="array" ref="F23">IF(C23="","",IFERROR(INDEX(Khach_hang!$B$2:$B$999,MATCH(C23,Khach_hang!$A$2:$A$999,0)),""))</f>
        <v/>
      </c>
      <c r="G23" s="148">
        <f>IF(A23="","",SUMIF(Chi_tiet_don_hang!$A$2:$A$989,A23,Chi_tiet_don_hang!$F$2:$F$989))</f>
        <v>5</v>
      </c>
      <c r="H23" s="159">
        <v>0.0</v>
      </c>
      <c r="I23" s="149" t="s">
        <v>416</v>
      </c>
      <c r="J23" s="148">
        <f t="shared" si="1"/>
        <v>354000</v>
      </c>
      <c r="K23" s="148">
        <f>IF(A23="","",SUMIF(Chi_tiet_don_hang!$A$2:$A$989,A23,Chi_tiet_don_hang!$I$2:$I$989))+H23</f>
        <v>354000</v>
      </c>
      <c r="L23" s="151">
        <v>0.1</v>
      </c>
      <c r="M23" s="152">
        <f t="shared" si="2"/>
        <v>35400</v>
      </c>
      <c r="N23" s="150">
        <f t="shared" si="3"/>
        <v>318600</v>
      </c>
      <c r="O23" s="153">
        <v>320000.0</v>
      </c>
      <c r="P23" s="150">
        <f t="shared" si="4"/>
        <v>0</v>
      </c>
      <c r="Q23" s="148" t="s">
        <v>409</v>
      </c>
      <c r="R23" s="154" t="s">
        <v>417</v>
      </c>
      <c r="S23" s="154" t="s">
        <v>418</v>
      </c>
      <c r="T23" s="155"/>
      <c r="U23" s="142"/>
      <c r="V23" s="142"/>
      <c r="W23" s="142"/>
      <c r="X23" s="142"/>
      <c r="Y23" s="142"/>
      <c r="Z23" s="142"/>
      <c r="AA23" s="142"/>
      <c r="AB23" s="142"/>
      <c r="AC23" s="142"/>
      <c r="AD23" s="142"/>
      <c r="AE23" s="142"/>
      <c r="AF23" s="142"/>
      <c r="AG23" s="142"/>
      <c r="AH23" s="142"/>
      <c r="AI23" s="142"/>
    </row>
    <row r="24">
      <c r="A24" s="145" t="s">
        <v>453</v>
      </c>
      <c r="B24" s="160" t="s">
        <v>454</v>
      </c>
      <c r="C24" s="138" t="s">
        <v>310</v>
      </c>
      <c r="D24" s="138" t="s">
        <v>174</v>
      </c>
      <c r="E24" s="147" t="str">
        <f t="array" ref="E24">IF(C24="","",IFERROR(INDEX(Khach_hang!$C$2:$C$999,MATCH(C24,Khach_hang!$A$2:$A$999,0)),""))</f>
        <v>Lấy tận nơi</v>
      </c>
      <c r="F24" s="148" t="str">
        <f t="array" ref="F24">IF(C24="","",IFERROR(INDEX(Khach_hang!$B$2:$B$999,MATCH(C24,Khach_hang!$A$2:$A$999,0)),""))</f>
        <v/>
      </c>
      <c r="G24" s="148">
        <f>IF(A24="","",SUMIF(Chi_tiet_don_hang!$A$2:$A$989,A24,Chi_tiet_don_hang!$F$2:$F$989))</f>
        <v>8</v>
      </c>
      <c r="H24" s="159">
        <v>0.0</v>
      </c>
      <c r="I24" s="149" t="s">
        <v>416</v>
      </c>
      <c r="J24" s="148">
        <f t="shared" si="1"/>
        <v>270000</v>
      </c>
      <c r="K24" s="148">
        <f>IF(A24="","",SUMIF(Chi_tiet_don_hang!$A$2:$A$989,A24,Chi_tiet_don_hang!$I$2:$I$989))+H24</f>
        <v>270000</v>
      </c>
      <c r="L24" s="151">
        <v>0.1</v>
      </c>
      <c r="M24" s="152">
        <f t="shared" si="2"/>
        <v>27000</v>
      </c>
      <c r="N24" s="150">
        <f t="shared" si="3"/>
        <v>243000</v>
      </c>
      <c r="O24" s="153">
        <v>243000.0</v>
      </c>
      <c r="P24" s="150">
        <f t="shared" si="4"/>
        <v>0</v>
      </c>
      <c r="Q24" s="148" t="s">
        <v>409</v>
      </c>
      <c r="R24" s="154" t="s">
        <v>417</v>
      </c>
      <c r="S24" s="154" t="s">
        <v>418</v>
      </c>
      <c r="T24" s="155"/>
      <c r="U24" s="142"/>
      <c r="V24" s="142"/>
      <c r="W24" s="142"/>
      <c r="X24" s="142"/>
      <c r="Y24" s="142"/>
      <c r="Z24" s="142"/>
      <c r="AA24" s="142"/>
      <c r="AB24" s="142"/>
      <c r="AC24" s="142"/>
      <c r="AD24" s="142"/>
      <c r="AE24" s="142"/>
      <c r="AF24" s="142"/>
      <c r="AG24" s="142"/>
      <c r="AH24" s="142"/>
      <c r="AI24" s="142"/>
    </row>
    <row r="25">
      <c r="A25" s="145" t="s">
        <v>455</v>
      </c>
      <c r="B25" s="160" t="s">
        <v>454</v>
      </c>
      <c r="C25" s="138" t="s">
        <v>312</v>
      </c>
      <c r="D25" s="138" t="s">
        <v>171</v>
      </c>
      <c r="E25" s="147" t="str">
        <f t="array" ref="E25">IF(C25="","",IFERROR(INDEX(Khach_hang!$C$2:$C$999,MATCH(C25,Khach_hang!$A$2:$A$999,0)),""))</f>
        <v>Giao qua nhóm fit</v>
      </c>
      <c r="F25" s="148" t="str">
        <f t="array" ref="F25">IF(C25="","",IFERROR(INDEX(Khach_hang!$B$2:$B$999,MATCH(C25,Khach_hang!$A$2:$A$999,0)),""))</f>
        <v/>
      </c>
      <c r="G25" s="148">
        <f>IF(A25="","",SUMIF(Chi_tiet_don_hang!$A$2:$A$989,A25,Chi_tiet_don_hang!$F$2:$F$989))</f>
        <v>2</v>
      </c>
      <c r="H25" s="159">
        <v>0.0</v>
      </c>
      <c r="I25" s="149" t="s">
        <v>416</v>
      </c>
      <c r="J25" s="148">
        <f t="shared" si="1"/>
        <v>126000</v>
      </c>
      <c r="K25" s="148">
        <f>IF(A25="","",SUMIF(Chi_tiet_don_hang!$A$2:$A$989,A25,Chi_tiet_don_hang!$I$2:$I$989))+H25</f>
        <v>126000</v>
      </c>
      <c r="L25" s="151">
        <v>0.1</v>
      </c>
      <c r="M25" s="152">
        <f t="shared" si="2"/>
        <v>12600</v>
      </c>
      <c r="N25" s="150">
        <f t="shared" si="3"/>
        <v>113400</v>
      </c>
      <c r="O25" s="153">
        <v>126000.0</v>
      </c>
      <c r="P25" s="150">
        <f t="shared" si="4"/>
        <v>0</v>
      </c>
      <c r="Q25" s="148" t="s">
        <v>409</v>
      </c>
      <c r="R25" s="154" t="s">
        <v>417</v>
      </c>
      <c r="S25" s="154" t="s">
        <v>418</v>
      </c>
      <c r="T25" s="155"/>
      <c r="U25" s="142"/>
      <c r="V25" s="142"/>
      <c r="W25" s="142"/>
      <c r="X25" s="142"/>
      <c r="Y25" s="142"/>
      <c r="Z25" s="142"/>
      <c r="AA25" s="142"/>
      <c r="AB25" s="142"/>
      <c r="AC25" s="142"/>
      <c r="AD25" s="142"/>
      <c r="AE25" s="142"/>
      <c r="AF25" s="142"/>
      <c r="AG25" s="142"/>
      <c r="AH25" s="142"/>
      <c r="AI25" s="142"/>
    </row>
    <row r="26">
      <c r="A26" s="145" t="s">
        <v>456</v>
      </c>
      <c r="B26" s="160" t="s">
        <v>454</v>
      </c>
      <c r="C26" s="138" t="s">
        <v>457</v>
      </c>
      <c r="D26" s="138" t="s">
        <v>174</v>
      </c>
      <c r="E26" s="147" t="s">
        <v>315</v>
      </c>
      <c r="F26" s="148" t="str">
        <f t="array" ref="F26">IF(C26="","",IFERROR(INDEX(Khach_hang!$B$2:$B$999,MATCH(C26,Khach_hang!$A$2:$A$999,0)),""))</f>
        <v/>
      </c>
      <c r="G26" s="148">
        <f>IF(A26="","",SUMIF(Chi_tiet_don_hang!$A$2:$A$989,A26,Chi_tiet_don_hang!$F$2:$F$989))</f>
        <v>5</v>
      </c>
      <c r="H26" s="159">
        <v>0.0</v>
      </c>
      <c r="I26" s="149" t="s">
        <v>416</v>
      </c>
      <c r="J26" s="148">
        <f t="shared" si="1"/>
        <v>130000</v>
      </c>
      <c r="K26" s="148">
        <f>IF(A26="","",SUMIF(Chi_tiet_don_hang!$A$2:$A$989,A26,Chi_tiet_don_hang!$I$2:$I$989))+H26</f>
        <v>130000</v>
      </c>
      <c r="L26" s="151">
        <v>0.1</v>
      </c>
      <c r="M26" s="152">
        <f t="shared" si="2"/>
        <v>13000</v>
      </c>
      <c r="N26" s="150">
        <f t="shared" si="3"/>
        <v>117000</v>
      </c>
      <c r="O26" s="153">
        <v>117000.0</v>
      </c>
      <c r="P26" s="150">
        <f t="shared" si="4"/>
        <v>0</v>
      </c>
      <c r="Q26" s="148" t="s">
        <v>409</v>
      </c>
      <c r="R26" s="154" t="s">
        <v>417</v>
      </c>
      <c r="S26" s="154" t="s">
        <v>418</v>
      </c>
      <c r="T26" s="155"/>
      <c r="U26" s="142"/>
      <c r="V26" s="142"/>
      <c r="W26" s="142"/>
      <c r="X26" s="142"/>
      <c r="Y26" s="142"/>
      <c r="Z26" s="142"/>
      <c r="AA26" s="142"/>
      <c r="AB26" s="142"/>
      <c r="AC26" s="142"/>
      <c r="AD26" s="142"/>
      <c r="AE26" s="142"/>
      <c r="AF26" s="142"/>
      <c r="AG26" s="142"/>
      <c r="AH26" s="142"/>
      <c r="AI26" s="142"/>
    </row>
    <row r="27">
      <c r="A27" s="145" t="s">
        <v>458</v>
      </c>
      <c r="B27" s="160" t="s">
        <v>459</v>
      </c>
      <c r="C27" s="138" t="s">
        <v>316</v>
      </c>
      <c r="D27" s="138" t="s">
        <v>171</v>
      </c>
      <c r="E27" s="147" t="str">
        <f t="array" ref="E27">IF(C27="","",IFERROR(INDEX(Khach_hang!$C$2:$C$999,MATCH(C27,Khach_hang!$A$2:$A$999,0)),""))</f>
        <v>Cổng B cảng Cát Lái, số 2 Lê Phụng Hiểu, Q2</v>
      </c>
      <c r="F27" s="148" t="str">
        <f t="array" ref="F27">IF(C27="","",IFERROR(INDEX(Khach_hang!$B$2:$B$999,MATCH(C27,Khach_hang!$A$2:$A$999,0)),""))</f>
        <v>0931863981</v>
      </c>
      <c r="G27" s="148">
        <f>IF(A27="","",SUMIF(Chi_tiet_don_hang!$A$2:$A$989,A27,Chi_tiet_don_hang!$F$2:$F$989))</f>
        <v>8</v>
      </c>
      <c r="H27" s="159">
        <v>30000.0</v>
      </c>
      <c r="I27" s="149" t="s">
        <v>416</v>
      </c>
      <c r="J27" s="148">
        <f t="shared" si="1"/>
        <v>520000</v>
      </c>
      <c r="K27" s="148">
        <f>IF(A27="","",SUMIF(Chi_tiet_don_hang!$A$2:$A$989,A27,Chi_tiet_don_hang!$I$2:$I$989))+H27</f>
        <v>550000</v>
      </c>
      <c r="L27" s="151">
        <v>0.1</v>
      </c>
      <c r="M27" s="152">
        <f t="shared" si="2"/>
        <v>52000</v>
      </c>
      <c r="N27" s="150">
        <f t="shared" si="3"/>
        <v>468000</v>
      </c>
      <c r="O27" s="153">
        <v>498000.0</v>
      </c>
      <c r="P27" s="150">
        <f t="shared" si="4"/>
        <v>0</v>
      </c>
      <c r="Q27" s="148" t="s">
        <v>409</v>
      </c>
      <c r="R27" s="154" t="s">
        <v>417</v>
      </c>
      <c r="S27" s="154" t="s">
        <v>418</v>
      </c>
      <c r="T27" s="155"/>
      <c r="U27" s="142"/>
      <c r="V27" s="142"/>
      <c r="W27" s="142"/>
      <c r="X27" s="142"/>
      <c r="Y27" s="142"/>
      <c r="Z27" s="142"/>
      <c r="AA27" s="142"/>
      <c r="AB27" s="142"/>
      <c r="AC27" s="142"/>
      <c r="AD27" s="142"/>
      <c r="AE27" s="142"/>
      <c r="AF27" s="142"/>
      <c r="AG27" s="142"/>
      <c r="AH27" s="142"/>
      <c r="AI27" s="142"/>
    </row>
    <row r="28">
      <c r="A28" s="145" t="s">
        <v>460</v>
      </c>
      <c r="B28" s="160" t="s">
        <v>459</v>
      </c>
      <c r="C28" s="138" t="s">
        <v>319</v>
      </c>
      <c r="D28" s="138" t="s">
        <v>171</v>
      </c>
      <c r="E28" s="147" t="str">
        <f t="array" ref="E28">IF(C28="","",IFERROR(INDEX(Khach_hang!$C$2:$C$999,MATCH(C28,Khach_hang!$A$2:$A$999,0)),""))</f>
        <v>32 - Đường 4B - Phường bình tân, TP. HCM</v>
      </c>
      <c r="F28" s="148" t="str">
        <f t="array" ref="F28">IF(C28="","",IFERROR(INDEX(Khach_hang!$B$2:$B$999,MATCH(C28,Khach_hang!$A$2:$A$999,0)),""))</f>
        <v>0986994700</v>
      </c>
      <c r="G28" s="148">
        <f>IF(A28="","",SUMIF(Chi_tiet_don_hang!$A$2:$A$989,A28,Chi_tiet_don_hang!$F$2:$F$989))</f>
        <v>10</v>
      </c>
      <c r="H28" s="159">
        <v>80000.0</v>
      </c>
      <c r="I28" s="149" t="s">
        <v>416</v>
      </c>
      <c r="J28" s="148">
        <f t="shared" si="1"/>
        <v>275000</v>
      </c>
      <c r="K28" s="148">
        <f>IF(A28="","",SUMIF(Chi_tiet_don_hang!$A$2:$A$989,A28,Chi_tiet_don_hang!$I$2:$I$989))+H28</f>
        <v>355000</v>
      </c>
      <c r="L28" s="151">
        <v>0.1</v>
      </c>
      <c r="M28" s="152">
        <f t="shared" si="2"/>
        <v>27500</v>
      </c>
      <c r="N28" s="150">
        <f t="shared" si="3"/>
        <v>247500</v>
      </c>
      <c r="O28" s="153">
        <v>327500.0</v>
      </c>
      <c r="P28" s="150">
        <f t="shared" si="4"/>
        <v>0</v>
      </c>
      <c r="Q28" s="148" t="s">
        <v>409</v>
      </c>
      <c r="R28" s="154" t="s">
        <v>417</v>
      </c>
      <c r="S28" s="154" t="s">
        <v>418</v>
      </c>
      <c r="T28" s="155"/>
      <c r="U28" s="142"/>
      <c r="V28" s="142"/>
      <c r="W28" s="142"/>
      <c r="X28" s="142"/>
      <c r="Y28" s="142"/>
      <c r="Z28" s="142"/>
      <c r="AA28" s="142"/>
      <c r="AB28" s="142"/>
      <c r="AC28" s="142"/>
      <c r="AD28" s="142"/>
      <c r="AE28" s="142"/>
      <c r="AF28" s="142"/>
      <c r="AG28" s="142"/>
      <c r="AH28" s="142"/>
      <c r="AI28" s="142"/>
    </row>
    <row r="29">
      <c r="A29" s="145" t="s">
        <v>461</v>
      </c>
      <c r="B29" s="160" t="s">
        <v>462</v>
      </c>
      <c r="C29" s="138" t="s">
        <v>322</v>
      </c>
      <c r="D29" s="138" t="s">
        <v>171</v>
      </c>
      <c r="E29" s="147" t="str">
        <f t="array" ref="E29">IF(C29="","",IFERROR(INDEX(Khach_hang!$C$2:$C$999,MATCH(C29,Khach_hang!$A$2:$A$999,0)),""))</f>
        <v>Lấy tận nơi</v>
      </c>
      <c r="F29" s="148" t="str">
        <f t="array" ref="F29">IF(C29="","",IFERROR(INDEX(Khach_hang!$B$2:$B$999,MATCH(C29,Khach_hang!$A$2:$A$999,0)),""))</f>
        <v/>
      </c>
      <c r="G29" s="148">
        <f>IF(A29="","",SUMIF(Chi_tiet_don_hang!$A$2:$A$989,A29,Chi_tiet_don_hang!$F$2:$F$989))</f>
        <v>3</v>
      </c>
      <c r="H29" s="159">
        <v>0.0</v>
      </c>
      <c r="I29" s="149" t="s">
        <v>416</v>
      </c>
      <c r="J29" s="148">
        <f t="shared" si="1"/>
        <v>313700</v>
      </c>
      <c r="K29" s="148">
        <f>IF(A29="","",SUMIF(Chi_tiet_don_hang!$A$2:$A$989,A29,Chi_tiet_don_hang!$I$2:$I$989))+H29</f>
        <v>313700</v>
      </c>
      <c r="L29" s="151">
        <v>0.1</v>
      </c>
      <c r="M29" s="152">
        <f t="shared" si="2"/>
        <v>31370</v>
      </c>
      <c r="N29" s="150">
        <f t="shared" si="3"/>
        <v>282330</v>
      </c>
      <c r="O29" s="153">
        <v>285000.0</v>
      </c>
      <c r="P29" s="150">
        <f t="shared" si="4"/>
        <v>0</v>
      </c>
      <c r="Q29" s="148" t="s">
        <v>409</v>
      </c>
      <c r="R29" s="154" t="s">
        <v>417</v>
      </c>
      <c r="S29" s="154" t="s">
        <v>418</v>
      </c>
      <c r="T29" s="155"/>
      <c r="U29" s="142"/>
      <c r="V29" s="142"/>
      <c r="W29" s="142"/>
      <c r="X29" s="142"/>
      <c r="Y29" s="142"/>
      <c r="Z29" s="142"/>
      <c r="AA29" s="142"/>
      <c r="AB29" s="142"/>
      <c r="AC29" s="142"/>
      <c r="AD29" s="142"/>
      <c r="AE29" s="142"/>
      <c r="AF29" s="142"/>
      <c r="AG29" s="142"/>
      <c r="AH29" s="142"/>
      <c r="AI29" s="142"/>
    </row>
    <row r="30">
      <c r="A30" s="145" t="s">
        <v>463</v>
      </c>
      <c r="B30" s="160" t="s">
        <v>462</v>
      </c>
      <c r="C30" s="138" t="s">
        <v>323</v>
      </c>
      <c r="D30" s="138" t="s">
        <v>171</v>
      </c>
      <c r="E30" s="147" t="str">
        <f t="array" ref="E30">IF(C30="","",IFERROR(INDEX(Khach_hang!$C$2:$C$999,MATCH(C30,Khach_hang!$A$2:$A$999,0)),""))</f>
        <v>71/39/26A nguyễn bặc phường tân sơn hòa.
</v>
      </c>
      <c r="F30" s="148" t="str">
        <f t="array" ref="F30">IF(C30="","",IFERROR(INDEX(Khach_hang!$B$2:$B$999,MATCH(C30,Khach_hang!$A$2:$A$999,0)),""))</f>
        <v>0936801123</v>
      </c>
      <c r="G30" s="148">
        <f>IF(A30="","",SUMIF(Chi_tiet_don_hang!$A$2:$A$989,A30,Chi_tiet_don_hang!$F$2:$F$989))</f>
        <v>8</v>
      </c>
      <c r="H30" s="159">
        <v>71000.0</v>
      </c>
      <c r="I30" s="149" t="s">
        <v>416</v>
      </c>
      <c r="J30" s="148">
        <f t="shared" si="1"/>
        <v>433050</v>
      </c>
      <c r="K30" s="148">
        <f>IF(A30="","",SUMIF(Chi_tiet_don_hang!$A$2:$A$989,A30,Chi_tiet_don_hang!$I$2:$I$989))+H30</f>
        <v>504050</v>
      </c>
      <c r="L30" s="151">
        <v>0.1</v>
      </c>
      <c r="M30" s="152">
        <f t="shared" si="2"/>
        <v>43305</v>
      </c>
      <c r="N30" s="150">
        <f t="shared" si="3"/>
        <v>389745</v>
      </c>
      <c r="O30" s="153">
        <v>460745.0</v>
      </c>
      <c r="P30" s="150">
        <f t="shared" si="4"/>
        <v>0</v>
      </c>
      <c r="Q30" s="148" t="s">
        <v>409</v>
      </c>
      <c r="R30" s="154" t="s">
        <v>417</v>
      </c>
      <c r="S30" s="154" t="s">
        <v>418</v>
      </c>
      <c r="T30" s="155"/>
      <c r="U30" s="142"/>
      <c r="V30" s="142"/>
      <c r="W30" s="142"/>
      <c r="X30" s="142"/>
      <c r="Y30" s="142"/>
      <c r="Z30" s="142"/>
      <c r="AA30" s="142"/>
      <c r="AB30" s="142"/>
      <c r="AC30" s="142"/>
      <c r="AD30" s="142"/>
      <c r="AE30" s="142"/>
      <c r="AF30" s="142"/>
      <c r="AG30" s="142"/>
      <c r="AH30" s="142"/>
      <c r="AI30" s="142"/>
    </row>
    <row r="31">
      <c r="A31" s="145" t="s">
        <v>464</v>
      </c>
      <c r="B31" s="160">
        <v>46113.0</v>
      </c>
      <c r="C31" s="138" t="s">
        <v>334</v>
      </c>
      <c r="D31" s="138" t="s">
        <v>171</v>
      </c>
      <c r="E31" s="147" t="str">
        <f t="array" ref="E31">IF(C31="","",IFERROR(INDEX(Khach_hang!$C$2:$C$999,MATCH(C31,Khach_hang!$A$2:$A$999,0)),""))</f>
        <v>Lấy tận nơi 8h tối 1/4 </v>
      </c>
      <c r="F31" s="148" t="str">
        <f t="array" ref="F31">IF(C31="","",IFERROR(INDEX(Khach_hang!$B$2:$B$999,MATCH(C31,Khach_hang!$A$2:$A$999,0)),""))</f>
        <v>FB page</v>
      </c>
      <c r="G31" s="148">
        <f>IF(A31="","",SUMIF(Chi_tiet_don_hang!$A$2:$A$989,A31,Chi_tiet_don_hang!$F$2:$F$989))</f>
        <v>5</v>
      </c>
      <c r="H31" s="159">
        <v>0.0</v>
      </c>
      <c r="I31" s="149" t="s">
        <v>416</v>
      </c>
      <c r="J31" s="148">
        <f t="shared" si="1"/>
        <v>319800</v>
      </c>
      <c r="K31" s="148">
        <f>IF(A31="","",SUMIF(Chi_tiet_don_hang!$A$2:$A$989,A31,Chi_tiet_don_hang!$I$2:$I$989))+H31</f>
        <v>319800</v>
      </c>
      <c r="L31" s="151">
        <v>0.1</v>
      </c>
      <c r="M31" s="152">
        <f t="shared" si="2"/>
        <v>31980</v>
      </c>
      <c r="N31" s="150">
        <f t="shared" si="3"/>
        <v>287820</v>
      </c>
      <c r="O31" s="153">
        <v>288000.0</v>
      </c>
      <c r="P31" s="150">
        <f t="shared" si="4"/>
        <v>0</v>
      </c>
      <c r="Q31" s="148" t="s">
        <v>409</v>
      </c>
      <c r="R31" s="154" t="s">
        <v>417</v>
      </c>
      <c r="S31" s="154" t="s">
        <v>418</v>
      </c>
      <c r="T31" s="155"/>
      <c r="U31" s="142"/>
      <c r="V31" s="142"/>
      <c r="W31" s="142"/>
      <c r="X31" s="142"/>
      <c r="Y31" s="142"/>
      <c r="Z31" s="142"/>
      <c r="AA31" s="142"/>
      <c r="AB31" s="142"/>
      <c r="AC31" s="142"/>
      <c r="AD31" s="142"/>
      <c r="AE31" s="142"/>
      <c r="AF31" s="142"/>
      <c r="AG31" s="142"/>
      <c r="AH31" s="142"/>
      <c r="AI31" s="142"/>
    </row>
    <row r="32">
      <c r="A32" s="145" t="s">
        <v>465</v>
      </c>
      <c r="B32" s="160">
        <v>46113.0</v>
      </c>
      <c r="C32" s="162" t="s">
        <v>326</v>
      </c>
      <c r="D32" s="138" t="s">
        <v>171</v>
      </c>
      <c r="E32" s="147" t="str">
        <f t="array" ref="E32">IF(C32="","",IFERROR(INDEX(Khach_hang!$C$2:$C$999,MATCH(C32,Khach_hang!$A$2:$A$999,0)),""))</f>
        <v>Ngân Thuỳ 0773815733
Nhà Thông Tàu - thôn 4, đinh trang thượng</v>
      </c>
      <c r="F32" s="148" t="str">
        <f t="array" ref="F32">IF(C32="","",IFERROR(INDEX(Khach_hang!$B$2:$B$999,MATCH(C32,Khach_hang!$A$2:$A$999,0)),""))</f>
        <v>0773815733</v>
      </c>
      <c r="G32" s="148">
        <f>IF(A32="","",SUMIF(Chi_tiet_don_hang!$A$2:$A$989,A32,Chi_tiet_don_hang!$F$2:$F$989))</f>
        <v>7</v>
      </c>
      <c r="H32" s="159">
        <v>108000.0</v>
      </c>
      <c r="I32" s="149" t="s">
        <v>466</v>
      </c>
      <c r="J32" s="148">
        <f t="shared" si="1"/>
        <v>608000</v>
      </c>
      <c r="K32" s="148">
        <f>IF(A32="","",SUMIF(Chi_tiet_don_hang!$A$2:$A$989,A32,Chi_tiet_don_hang!$I$2:$I$989))+H32</f>
        <v>716000</v>
      </c>
      <c r="L32" s="151">
        <v>0.05</v>
      </c>
      <c r="M32" s="152">
        <f t="shared" si="2"/>
        <v>30400</v>
      </c>
      <c r="N32" s="150">
        <f t="shared" si="3"/>
        <v>577600</v>
      </c>
      <c r="O32" s="153">
        <v>690000.0</v>
      </c>
      <c r="P32" s="150">
        <f t="shared" si="4"/>
        <v>0</v>
      </c>
      <c r="Q32" s="148" t="s">
        <v>409</v>
      </c>
      <c r="R32" s="154" t="s">
        <v>417</v>
      </c>
      <c r="S32" s="154" t="s">
        <v>418</v>
      </c>
      <c r="T32" s="155"/>
      <c r="U32" s="142"/>
      <c r="V32" s="142"/>
      <c r="W32" s="142"/>
      <c r="X32" s="142"/>
      <c r="Y32" s="142"/>
      <c r="Z32" s="142"/>
      <c r="AA32" s="142"/>
      <c r="AB32" s="142"/>
      <c r="AC32" s="142"/>
      <c r="AD32" s="142"/>
      <c r="AE32" s="142"/>
      <c r="AF32" s="142"/>
      <c r="AG32" s="142"/>
      <c r="AH32" s="142"/>
      <c r="AI32" s="142"/>
    </row>
    <row r="33">
      <c r="A33" s="145" t="s">
        <v>467</v>
      </c>
      <c r="B33" s="160">
        <v>46113.0</v>
      </c>
      <c r="C33" s="162" t="s">
        <v>330</v>
      </c>
      <c r="D33" s="138" t="s">
        <v>171</v>
      </c>
      <c r="E33" s="147" t="str">
        <f t="array" ref="E33">IF(C33="","",IFERROR(INDEX(Khach_hang!$C$2:$C$999,MATCH(C33,Khach_hang!$A$2:$A$999,0)),""))</f>
        <v>303 Phan Đình  Phùng, P.15, Phú Nhuận,</v>
      </c>
      <c r="F33" s="148" t="str">
        <f t="array" ref="F33">IF(C33="","",IFERROR(INDEX(Khach_hang!$B$2:$B$999,MATCH(C33,Khach_hang!$A$2:$A$999,0)),""))</f>
        <v>0904453454</v>
      </c>
      <c r="G33" s="148">
        <f>IF(A33="","",SUMIF(Chi_tiet_don_hang!$A$2:$A$989,A33,Chi_tiet_don_hang!$F$2:$F$989))</f>
        <v>6</v>
      </c>
      <c r="H33" s="159">
        <v>50000.0</v>
      </c>
      <c r="I33" s="149" t="s">
        <v>468</v>
      </c>
      <c r="J33" s="148">
        <f t="shared" si="1"/>
        <v>232000</v>
      </c>
      <c r="K33" s="148">
        <f>IF(A33="","",SUMIF(Chi_tiet_don_hang!$A$2:$A$989,A33,Chi_tiet_don_hang!$I$2:$I$989))+H33</f>
        <v>282000</v>
      </c>
      <c r="L33" s="151">
        <v>0.1</v>
      </c>
      <c r="M33" s="152">
        <f t="shared" si="2"/>
        <v>23200</v>
      </c>
      <c r="N33" s="150">
        <f t="shared" si="3"/>
        <v>208800</v>
      </c>
      <c r="O33" s="153">
        <v>0.0</v>
      </c>
      <c r="P33" s="150">
        <f t="shared" si="4"/>
        <v>258800</v>
      </c>
      <c r="Q33" s="148" t="s">
        <v>409</v>
      </c>
      <c r="R33" s="154" t="s">
        <v>417</v>
      </c>
      <c r="S33" s="154" t="s">
        <v>418</v>
      </c>
      <c r="T33" s="155"/>
      <c r="U33" s="142"/>
      <c r="V33" s="142"/>
      <c r="W33" s="142"/>
      <c r="X33" s="142"/>
      <c r="Y33" s="142"/>
      <c r="Z33" s="142"/>
      <c r="AA33" s="142"/>
      <c r="AB33" s="142"/>
      <c r="AC33" s="142"/>
      <c r="AD33" s="142"/>
      <c r="AE33" s="142"/>
      <c r="AF33" s="142"/>
      <c r="AG33" s="142"/>
      <c r="AH33" s="142"/>
      <c r="AI33" s="142"/>
    </row>
    <row r="34">
      <c r="A34" s="145" t="s">
        <v>469</v>
      </c>
      <c r="B34" s="160">
        <v>46113.0</v>
      </c>
      <c r="C34" s="162" t="s">
        <v>338</v>
      </c>
      <c r="D34" s="138" t="s">
        <v>176</v>
      </c>
      <c r="E34" s="147" t="str">
        <f t="array" ref="E34">IF(C34="","",IFERROR(INDEX(Khach_hang!$C$2:$C$999,MATCH(C34,Khach_hang!$A$2:$A$999,0)),""))</f>
        <v>Lấy tận nơi Vista Verde (CN hoặc T2)</v>
      </c>
      <c r="F34" s="148" t="str">
        <f t="array" ref="F34">IF(C34="","",IFERROR(INDEX(Khach_hang!$B$2:$B$999,MATCH(C34,Khach_hang!$A$2:$A$999,0)),""))</f>
        <v/>
      </c>
      <c r="G34" s="148">
        <f>IF(A34="","",SUMIF(Chi_tiet_don_hang!$A$2:$A$989,A34,Chi_tiet_don_hang!$F$2:$F$989))</f>
        <v>3</v>
      </c>
      <c r="H34" s="159">
        <v>0.0</v>
      </c>
      <c r="I34" s="149" t="s">
        <v>416</v>
      </c>
      <c r="J34" s="148">
        <f t="shared" si="1"/>
        <v>97500</v>
      </c>
      <c r="K34" s="148">
        <f>IF(A34="","",SUMIF(Chi_tiet_don_hang!$A$2:$A$989,A34,Chi_tiet_don_hang!$I$2:$I$989))+H34</f>
        <v>97500</v>
      </c>
      <c r="L34" s="151">
        <v>0.05</v>
      </c>
      <c r="M34" s="152">
        <f t="shared" si="2"/>
        <v>4875</v>
      </c>
      <c r="N34" s="150">
        <f t="shared" si="3"/>
        <v>92625</v>
      </c>
      <c r="O34" s="153">
        <v>92625.0</v>
      </c>
      <c r="P34" s="150">
        <f t="shared" si="4"/>
        <v>0</v>
      </c>
      <c r="Q34" s="148" t="s">
        <v>409</v>
      </c>
      <c r="R34" s="154" t="s">
        <v>417</v>
      </c>
      <c r="S34" s="154" t="s">
        <v>418</v>
      </c>
      <c r="T34" s="155"/>
      <c r="U34" s="142"/>
      <c r="V34" s="142"/>
      <c r="W34" s="142"/>
      <c r="X34" s="142"/>
      <c r="Y34" s="142"/>
      <c r="Z34" s="142"/>
      <c r="AA34" s="142"/>
      <c r="AB34" s="142"/>
      <c r="AC34" s="142"/>
      <c r="AD34" s="142"/>
      <c r="AE34" s="142"/>
      <c r="AF34" s="142"/>
      <c r="AG34" s="142"/>
      <c r="AH34" s="142"/>
      <c r="AI34" s="142"/>
    </row>
    <row r="35">
      <c r="A35" s="145" t="s">
        <v>470</v>
      </c>
      <c r="B35" s="160">
        <v>46113.0</v>
      </c>
      <c r="C35" s="162" t="s">
        <v>340</v>
      </c>
      <c r="D35" s="138" t="s">
        <v>176</v>
      </c>
      <c r="E35" s="147" t="str">
        <f t="array" ref="E35">IF(C35="","",IFERROR(INDEX(Khach_hang!$C$2:$C$999,MATCH(C35,Khach_hang!$A$2:$A$999,0)),""))</f>
        <v>Lấy tận nơi Vista Verde (CN hoặc T2)</v>
      </c>
      <c r="F35" s="148" t="str">
        <f t="array" ref="F35">IF(C35="","",IFERROR(INDEX(Khach_hang!$B$2:$B$999,MATCH(C35,Khach_hang!$A$2:$A$999,0)),""))</f>
        <v>FB page</v>
      </c>
      <c r="G35" s="148">
        <f>IF(A35="","",SUMIF(Chi_tiet_don_hang!$A$2:$A$989,A35,Chi_tiet_don_hang!$F$2:$F$989))</f>
        <v>10</v>
      </c>
      <c r="H35" s="159">
        <v>0.0</v>
      </c>
      <c r="I35" s="149" t="s">
        <v>416</v>
      </c>
      <c r="J35" s="148">
        <f t="shared" si="1"/>
        <v>360000</v>
      </c>
      <c r="K35" s="148">
        <f>IF(A35="","",SUMIF(Chi_tiet_don_hang!$A$2:$A$989,A35,Chi_tiet_don_hang!$I$2:$I$989))+H35</f>
        <v>360000</v>
      </c>
      <c r="L35" s="151">
        <v>0.05</v>
      </c>
      <c r="M35" s="152">
        <f t="shared" si="2"/>
        <v>18000</v>
      </c>
      <c r="N35" s="150">
        <f t="shared" si="3"/>
        <v>342000</v>
      </c>
      <c r="O35" s="153">
        <v>100000.0</v>
      </c>
      <c r="P35" s="150">
        <f t="shared" si="4"/>
        <v>242000</v>
      </c>
      <c r="Q35" s="148" t="s">
        <v>409</v>
      </c>
      <c r="R35" s="154" t="s">
        <v>417</v>
      </c>
      <c r="S35" s="154" t="s">
        <v>418</v>
      </c>
      <c r="T35" s="155"/>
      <c r="U35" s="142"/>
      <c r="V35" s="142"/>
      <c r="W35" s="142"/>
      <c r="X35" s="142"/>
      <c r="Y35" s="142"/>
      <c r="Z35" s="142"/>
      <c r="AA35" s="142"/>
      <c r="AB35" s="142"/>
      <c r="AC35" s="142"/>
      <c r="AD35" s="142"/>
      <c r="AE35" s="142"/>
      <c r="AF35" s="142"/>
      <c r="AG35" s="142"/>
      <c r="AH35" s="142"/>
      <c r="AI35" s="142"/>
    </row>
    <row r="36">
      <c r="A36" s="145" t="s">
        <v>471</v>
      </c>
      <c r="B36" s="160">
        <v>46113.0</v>
      </c>
      <c r="C36" s="162" t="s">
        <v>341</v>
      </c>
      <c r="D36" s="138" t="s">
        <v>176</v>
      </c>
      <c r="E36" s="147" t="str">
        <f t="array" ref="E36">IF(C36="","",IFERROR(INDEX(Khach_hang!$C$2:$C$999,MATCH(C36,Khach_hang!$A$2:$A$999,0)),""))</f>
        <v>132/7 tân mỹ phường tân thuận tây q7</v>
      </c>
      <c r="F36" s="152"/>
      <c r="G36" s="148">
        <f>IF(A36="","",SUMIF(Chi_tiet_don_hang!$A$2:$A$989,A36,Chi_tiet_don_hang!$F$2:$F$989))</f>
        <v>1</v>
      </c>
      <c r="H36" s="159">
        <v>50000.0</v>
      </c>
      <c r="I36" s="159" t="s">
        <v>468</v>
      </c>
      <c r="J36" s="148">
        <f t="shared" si="1"/>
        <v>219000</v>
      </c>
      <c r="K36" s="148">
        <f>IF(A36="","",SUMIF(Chi_tiet_don_hang!$A$2:$A$989,A36,Chi_tiet_don_hang!$I$2:$I$989))+H36</f>
        <v>269000</v>
      </c>
      <c r="L36" s="151"/>
      <c r="M36" s="152">
        <f t="shared" si="2"/>
        <v>0</v>
      </c>
      <c r="N36" s="150">
        <f t="shared" si="3"/>
        <v>219000</v>
      </c>
      <c r="O36" s="153">
        <v>269000.0</v>
      </c>
      <c r="P36" s="150">
        <f t="shared" si="4"/>
        <v>0</v>
      </c>
      <c r="Q36" s="148" t="s">
        <v>409</v>
      </c>
      <c r="R36" s="154" t="s">
        <v>417</v>
      </c>
      <c r="S36" s="154" t="s">
        <v>418</v>
      </c>
      <c r="T36" s="155"/>
      <c r="U36" s="142"/>
      <c r="V36" s="142"/>
      <c r="W36" s="142"/>
      <c r="X36" s="142"/>
      <c r="Y36" s="142"/>
      <c r="Z36" s="142"/>
      <c r="AA36" s="142"/>
      <c r="AB36" s="142"/>
      <c r="AC36" s="142"/>
      <c r="AD36" s="142"/>
      <c r="AE36" s="142"/>
      <c r="AF36" s="142"/>
      <c r="AG36" s="142"/>
      <c r="AH36" s="142"/>
      <c r="AI36" s="142"/>
    </row>
    <row r="37">
      <c r="A37" s="145" t="s">
        <v>472</v>
      </c>
      <c r="B37" s="160">
        <v>46114.0</v>
      </c>
      <c r="C37" s="162" t="s">
        <v>345</v>
      </c>
      <c r="D37" s="138" t="s">
        <v>171</v>
      </c>
      <c r="E37" s="147" t="str">
        <f t="array" ref="E37">IF(C37="","",IFERROR(INDEX(Khach_hang!$C$2:$C$999,MATCH(C37,Khach_hang!$A$2:$A$999,0)),""))</f>
        <v>Nhóm Bích</v>
      </c>
      <c r="F37" s="152"/>
      <c r="G37" s="148">
        <f>IF(A37="","",SUMIF(Chi_tiet_don_hang!$A$2:$A$989,A37,Chi_tiet_don_hang!$F$2:$F$989))</f>
        <v>6</v>
      </c>
      <c r="H37" s="159">
        <v>25000.0</v>
      </c>
      <c r="I37" s="159" t="s">
        <v>468</v>
      </c>
      <c r="J37" s="148">
        <f t="shared" si="1"/>
        <v>464000</v>
      </c>
      <c r="K37" s="148">
        <f>IF(A37="","",SUMIF(Chi_tiet_don_hang!$A$2:$A$989,A37,Chi_tiet_don_hang!$I$2:$I$989))+H37</f>
        <v>489000</v>
      </c>
      <c r="L37" s="151">
        <v>0.1</v>
      </c>
      <c r="M37" s="152">
        <f t="shared" si="2"/>
        <v>46400</v>
      </c>
      <c r="N37" s="150">
        <f t="shared" si="3"/>
        <v>417600</v>
      </c>
      <c r="O37" s="153">
        <v>442000.0</v>
      </c>
      <c r="P37" s="150">
        <f t="shared" si="4"/>
        <v>600</v>
      </c>
      <c r="Q37" s="148" t="s">
        <v>409</v>
      </c>
      <c r="R37" s="154" t="s">
        <v>417</v>
      </c>
      <c r="S37" s="154" t="s">
        <v>418</v>
      </c>
      <c r="T37" s="155"/>
      <c r="U37" s="142"/>
      <c r="V37" s="142"/>
      <c r="W37" s="142"/>
      <c r="X37" s="142"/>
      <c r="Y37" s="142"/>
      <c r="Z37" s="142"/>
      <c r="AA37" s="142"/>
      <c r="AB37" s="142"/>
      <c r="AC37" s="142"/>
      <c r="AD37" s="142"/>
      <c r="AE37" s="142"/>
      <c r="AF37" s="142"/>
      <c r="AG37" s="142"/>
      <c r="AH37" s="142"/>
      <c r="AI37" s="142"/>
    </row>
    <row r="38">
      <c r="A38" s="145" t="s">
        <v>473</v>
      </c>
      <c r="B38" s="160">
        <v>46114.0</v>
      </c>
      <c r="C38" s="162" t="s">
        <v>346</v>
      </c>
      <c r="D38" s="138" t="s">
        <v>171</v>
      </c>
      <c r="E38" s="147" t="s">
        <v>474</v>
      </c>
      <c r="F38" s="152"/>
      <c r="G38" s="148">
        <f>IF(A38="","",SUMIF(Chi_tiet_don_hang!$A$2:$A$989,A38,Chi_tiet_don_hang!$F$2:$F$989))</f>
        <v>5</v>
      </c>
      <c r="H38" s="159">
        <v>30000.0</v>
      </c>
      <c r="I38" s="159" t="s">
        <v>466</v>
      </c>
      <c r="J38" s="148">
        <f t="shared" si="1"/>
        <v>297400</v>
      </c>
      <c r="K38" s="148">
        <f>IF(A38="","",SUMIF(Chi_tiet_don_hang!$A$2:$A$989,A38,Chi_tiet_don_hang!$I$2:$I$989))+H38</f>
        <v>327400</v>
      </c>
      <c r="L38" s="151">
        <v>0.05</v>
      </c>
      <c r="M38" s="152">
        <f t="shared" si="2"/>
        <v>14870</v>
      </c>
      <c r="N38" s="150">
        <f t="shared" si="3"/>
        <v>282530</v>
      </c>
      <c r="O38" s="153">
        <v>312000.0</v>
      </c>
      <c r="P38" s="150">
        <f t="shared" si="4"/>
        <v>530</v>
      </c>
      <c r="Q38" s="148" t="s">
        <v>409</v>
      </c>
      <c r="R38" s="154" t="s">
        <v>417</v>
      </c>
      <c r="S38" s="154" t="s">
        <v>418</v>
      </c>
      <c r="T38" s="155"/>
      <c r="U38" s="142"/>
      <c r="V38" s="142"/>
      <c r="W38" s="142"/>
      <c r="X38" s="142"/>
      <c r="Y38" s="142"/>
      <c r="Z38" s="142"/>
      <c r="AA38" s="142"/>
      <c r="AB38" s="142"/>
      <c r="AC38" s="142"/>
      <c r="AD38" s="142"/>
      <c r="AE38" s="142"/>
      <c r="AF38" s="142"/>
      <c r="AG38" s="142"/>
      <c r="AH38" s="142"/>
      <c r="AI38" s="142"/>
    </row>
    <row r="39">
      <c r="A39" s="145" t="s">
        <v>475</v>
      </c>
      <c r="B39" s="160">
        <v>46114.0</v>
      </c>
      <c r="C39" s="162" t="s">
        <v>348</v>
      </c>
      <c r="D39" s="138" t="s">
        <v>176</v>
      </c>
      <c r="E39" s="147" t="str">
        <f t="array" ref="E39">IF(C39="","",IFERROR(INDEX(Khach_hang!$C$2:$C$999,MATCH(C39,Khach_hang!$A$2:$A$999,0)),""))</f>
        <v>C15 cao thị chính phường Phú thuận quận 7 </v>
      </c>
      <c r="F39" s="148" t="s">
        <v>349</v>
      </c>
      <c r="G39" s="148">
        <f>IF(A39="","",SUMIF(Chi_tiet_don_hang!$A$2:$A$989,A39,Chi_tiet_don_hang!$F$2:$F$989))</f>
        <v>1</v>
      </c>
      <c r="H39" s="159">
        <v>40000.0</v>
      </c>
      <c r="I39" s="159" t="s">
        <v>468</v>
      </c>
      <c r="J39" s="148">
        <f t="shared" si="1"/>
        <v>219000</v>
      </c>
      <c r="K39" s="148">
        <f>IF(A39="","",SUMIF(Chi_tiet_don_hang!$A$2:$A$989,A39,Chi_tiet_don_hang!$I$2:$I$989))+H39</f>
        <v>259000</v>
      </c>
      <c r="L39" s="151"/>
      <c r="M39" s="152">
        <f t="shared" si="2"/>
        <v>0</v>
      </c>
      <c r="N39" s="150">
        <f t="shared" si="3"/>
        <v>219000</v>
      </c>
      <c r="O39" s="153">
        <v>100000.0</v>
      </c>
      <c r="P39" s="150">
        <f t="shared" si="4"/>
        <v>159000</v>
      </c>
      <c r="Q39" s="148" t="s">
        <v>409</v>
      </c>
      <c r="R39" s="154" t="s">
        <v>417</v>
      </c>
      <c r="S39" s="154" t="s">
        <v>418</v>
      </c>
      <c r="T39" s="155"/>
      <c r="U39" s="142"/>
      <c r="V39" s="142"/>
      <c r="W39" s="142"/>
      <c r="X39" s="142"/>
      <c r="Y39" s="142"/>
      <c r="Z39" s="142"/>
      <c r="AA39" s="142"/>
      <c r="AB39" s="142"/>
      <c r="AC39" s="142"/>
      <c r="AD39" s="142"/>
      <c r="AE39" s="142"/>
      <c r="AF39" s="142"/>
      <c r="AG39" s="142"/>
      <c r="AH39" s="142"/>
      <c r="AI39" s="142"/>
    </row>
    <row r="40">
      <c r="A40" s="145" t="s">
        <v>476</v>
      </c>
      <c r="B40" s="160">
        <v>46114.0</v>
      </c>
      <c r="C40" s="162" t="s">
        <v>351</v>
      </c>
      <c r="D40" s="138" t="s">
        <v>176</v>
      </c>
      <c r="E40" s="147" t="str">
        <f t="array" ref="E40">IF(C40="","",IFERROR(INDEX(Khach_hang!$C$2:$C$999,MATCH(C40,Khach_hang!$A$2:$A$999,0)),""))</f>
        <v>Chung cư Q7, boulevard, 600 nguyễn lương bằng, lô A1, quận 7</v>
      </c>
      <c r="F40" s="148" t="str">
        <f t="array" ref="F40">IF(C40="","",IFERROR(INDEX(Khach_hang!$B$2:$B$999,MATCH(C40,Khach_hang!$A$2:$A$999,0)),""))</f>
        <v>0913699168</v>
      </c>
      <c r="G40" s="148">
        <f>IF(A40="","",SUMIF(Chi_tiet_don_hang!$A$2:$A$989,A40,Chi_tiet_don_hang!$F$2:$F$989))</f>
        <v>1</v>
      </c>
      <c r="H40" s="159">
        <v>45000.0</v>
      </c>
      <c r="I40" s="159" t="s">
        <v>468</v>
      </c>
      <c r="J40" s="148">
        <f t="shared" si="1"/>
        <v>395000</v>
      </c>
      <c r="K40" s="148">
        <f>IF(A40="","",SUMIF(Chi_tiet_don_hang!$A$2:$A$989,A40,Chi_tiet_don_hang!$I$2:$I$989))+H40</f>
        <v>440000</v>
      </c>
      <c r="L40" s="151"/>
      <c r="M40" s="152">
        <f t="shared" si="2"/>
        <v>0</v>
      </c>
      <c r="N40" s="150">
        <f t="shared" si="3"/>
        <v>395000</v>
      </c>
      <c r="O40" s="153">
        <v>100000.0</v>
      </c>
      <c r="P40" s="150">
        <f t="shared" si="4"/>
        <v>340000</v>
      </c>
      <c r="Q40" s="148" t="s">
        <v>409</v>
      </c>
      <c r="R40" s="154" t="s">
        <v>417</v>
      </c>
      <c r="S40" s="154" t="s">
        <v>418</v>
      </c>
      <c r="T40" s="155"/>
      <c r="U40" s="142"/>
      <c r="V40" s="142"/>
      <c r="W40" s="142"/>
      <c r="X40" s="142"/>
      <c r="Y40" s="142"/>
      <c r="Z40" s="142"/>
      <c r="AA40" s="142"/>
      <c r="AB40" s="142"/>
      <c r="AC40" s="142"/>
      <c r="AD40" s="142"/>
      <c r="AE40" s="142"/>
      <c r="AF40" s="142"/>
      <c r="AG40" s="142"/>
      <c r="AH40" s="142"/>
      <c r="AI40" s="142"/>
    </row>
    <row r="41">
      <c r="A41" s="145" t="s">
        <v>477</v>
      </c>
      <c r="B41" s="160">
        <v>46114.0</v>
      </c>
      <c r="C41" s="162" t="s">
        <v>354</v>
      </c>
      <c r="D41" s="138" t="s">
        <v>176</v>
      </c>
      <c r="E41" s="147" t="str">
        <f t="array" ref="E41">IF(C41="","",IFERROR(INDEX(Khach_hang!$C$2:$C$999,MATCH(C41,Khach_hang!$A$2:$A$999,0)),""))</f>
        <v> 702 Xa Lộ Hà Nội, Tăng Nhơn Phú (Hiệp Phú cũ), Thủ Đức, TP.HCM</v>
      </c>
      <c r="F41" s="148" t="str">
        <f t="array" ref="F41">IF(C41="","",IFERROR(INDEX(Khach_hang!$B$2:$B$999,MATCH(C41,Khach_hang!$A$2:$A$999,0)),""))</f>
        <v>0938539886</v>
      </c>
      <c r="G41" s="148">
        <f>IF(A41="","",SUMIF(Chi_tiet_don_hang!$A$2:$A$989,A41,Chi_tiet_don_hang!$F$2:$F$989))</f>
        <v>1</v>
      </c>
      <c r="H41" s="159">
        <v>30000.0</v>
      </c>
      <c r="I41" s="149" t="s">
        <v>466</v>
      </c>
      <c r="J41" s="148">
        <f t="shared" si="1"/>
        <v>345000</v>
      </c>
      <c r="K41" s="148">
        <f>IF(A41="","",SUMIF(Chi_tiet_don_hang!$A$2:$A$989,A41,Chi_tiet_don_hang!$I$2:$I$989))+H41</f>
        <v>375000</v>
      </c>
      <c r="L41" s="151"/>
      <c r="M41" s="152">
        <f t="shared" si="2"/>
        <v>0</v>
      </c>
      <c r="N41" s="150">
        <f t="shared" si="3"/>
        <v>345000</v>
      </c>
      <c r="O41" s="153"/>
      <c r="P41" s="150">
        <f t="shared" si="4"/>
        <v>375000</v>
      </c>
      <c r="Q41" s="148" t="s">
        <v>409</v>
      </c>
      <c r="R41" s="154" t="s">
        <v>417</v>
      </c>
      <c r="S41" s="154" t="s">
        <v>418</v>
      </c>
      <c r="T41" s="155"/>
      <c r="U41" s="142"/>
      <c r="V41" s="142"/>
      <c r="W41" s="142"/>
      <c r="X41" s="142"/>
      <c r="Y41" s="142"/>
      <c r="Z41" s="142"/>
      <c r="AA41" s="142"/>
      <c r="AB41" s="142"/>
      <c r="AC41" s="142"/>
      <c r="AD41" s="142"/>
      <c r="AE41" s="142"/>
      <c r="AF41" s="142"/>
      <c r="AG41" s="142"/>
      <c r="AH41" s="142"/>
      <c r="AI41" s="142"/>
    </row>
    <row r="42">
      <c r="A42" s="145" t="s">
        <v>478</v>
      </c>
      <c r="B42" s="160">
        <v>46085.0</v>
      </c>
      <c r="C42" s="162" t="s">
        <v>358</v>
      </c>
      <c r="D42" s="138" t="s">
        <v>176</v>
      </c>
      <c r="E42" s="147" t="str">
        <f t="array" ref="E42">IF(C42="","",IFERROR(INDEX(Khach_hang!$C$2:$C$999,MATCH(C42,Khach_hang!$A$2:$A$999,0)),""))</f>
        <v>141 điện biên phủ trường đại học kinh tế tài chính</v>
      </c>
      <c r="F42" s="148" t="str">
        <f t="array" ref="F42">IF(C42="","",IFERROR(INDEX(Khach_hang!$B$2:$B$999,MATCH(C42,Khach_hang!$A$2:$A$999,0)),""))</f>
        <v>0903063690</v>
      </c>
      <c r="G42" s="148">
        <f>IF(A42="","",SUMIF(Chi_tiet_don_hang!$A$2:$A$989,A42,Chi_tiet_don_hang!$F$2:$F$989))</f>
        <v>1</v>
      </c>
      <c r="H42" s="159">
        <v>40000.0</v>
      </c>
      <c r="I42" s="159" t="s">
        <v>468</v>
      </c>
      <c r="J42" s="148">
        <f t="shared" si="1"/>
        <v>395000</v>
      </c>
      <c r="K42" s="148">
        <f>IF(A42="","",SUMIF(Chi_tiet_don_hang!$A$2:$A$989,A42,Chi_tiet_don_hang!$I$2:$I$989))+H42</f>
        <v>435000</v>
      </c>
      <c r="L42" s="151"/>
      <c r="M42" s="152">
        <f t="shared" si="2"/>
        <v>0</v>
      </c>
      <c r="N42" s="150">
        <f t="shared" si="3"/>
        <v>395000</v>
      </c>
      <c r="O42" s="153">
        <v>100000.0</v>
      </c>
      <c r="P42" s="150">
        <f t="shared" si="4"/>
        <v>335000</v>
      </c>
      <c r="Q42" s="148" t="s">
        <v>409</v>
      </c>
      <c r="R42" s="154" t="s">
        <v>417</v>
      </c>
      <c r="S42" s="154" t="s">
        <v>418</v>
      </c>
      <c r="T42" s="155"/>
      <c r="U42" s="142"/>
      <c r="V42" s="142"/>
      <c r="W42" s="142"/>
      <c r="X42" s="142"/>
      <c r="Y42" s="142"/>
      <c r="Z42" s="142"/>
      <c r="AA42" s="142"/>
      <c r="AB42" s="142"/>
      <c r="AC42" s="142"/>
      <c r="AD42" s="142"/>
      <c r="AE42" s="142"/>
      <c r="AF42" s="142"/>
      <c r="AG42" s="142"/>
      <c r="AH42" s="142"/>
      <c r="AI42" s="142"/>
    </row>
    <row r="43">
      <c r="A43" s="145" t="s">
        <v>479</v>
      </c>
      <c r="B43" s="160">
        <v>46085.0</v>
      </c>
      <c r="C43" s="162" t="s">
        <v>362</v>
      </c>
      <c r="D43" s="138" t="s">
        <v>176</v>
      </c>
      <c r="E43" s="147" t="str">
        <f t="array" ref="E43">IF(C43="","",IFERROR(INDEX(Khach_hang!$C$2:$C$999,MATCH(C43,Khach_hang!$A$2:$A$999,0)),""))</f>
        <v>Khách tự book ship</v>
      </c>
      <c r="F43" s="148" t="str">
        <f t="array" ref="F43">IF(C43="","",IFERROR(INDEX(Khach_hang!$B$2:$B$999,MATCH(C43,Khach_hang!$A$2:$A$999,0)),""))</f>
        <v>0868427596</v>
      </c>
      <c r="G43" s="148">
        <f>IF(A43="","",SUMIF(Chi_tiet_don_hang!$A$2:$A$989,A43,Chi_tiet_don_hang!$F$2:$F$989))</f>
        <v>1</v>
      </c>
      <c r="H43" s="163"/>
      <c r="I43" s="163"/>
      <c r="J43" s="148">
        <f t="shared" si="1"/>
        <v>395000</v>
      </c>
      <c r="K43" s="148">
        <f>IF(A43="","",SUMIF(Chi_tiet_don_hang!$A$2:$A$989,A43,Chi_tiet_don_hang!$I$2:$I$989))+H43</f>
        <v>395000</v>
      </c>
      <c r="L43" s="151"/>
      <c r="M43" s="152">
        <f t="shared" si="2"/>
        <v>0</v>
      </c>
      <c r="N43" s="150">
        <f t="shared" si="3"/>
        <v>395000</v>
      </c>
      <c r="O43" s="153">
        <v>395000.0</v>
      </c>
      <c r="P43" s="150">
        <f t="shared" si="4"/>
        <v>0</v>
      </c>
      <c r="Q43" s="148" t="s">
        <v>409</v>
      </c>
      <c r="R43" s="154" t="s">
        <v>417</v>
      </c>
      <c r="S43" s="154" t="s">
        <v>418</v>
      </c>
      <c r="T43" s="155"/>
      <c r="U43" s="142"/>
      <c r="V43" s="142"/>
      <c r="W43" s="142"/>
      <c r="X43" s="142"/>
      <c r="Y43" s="142"/>
      <c r="Z43" s="142"/>
      <c r="AA43" s="142"/>
      <c r="AB43" s="142"/>
      <c r="AC43" s="142"/>
      <c r="AD43" s="142"/>
      <c r="AE43" s="142"/>
      <c r="AF43" s="142"/>
      <c r="AG43" s="142"/>
      <c r="AH43" s="142"/>
      <c r="AI43" s="142"/>
    </row>
    <row r="44">
      <c r="A44" s="145" t="s">
        <v>480</v>
      </c>
      <c r="B44" s="160">
        <v>46085.0</v>
      </c>
      <c r="C44" s="162" t="s">
        <v>365</v>
      </c>
      <c r="D44" s="138" t="s">
        <v>176</v>
      </c>
      <c r="E44" s="147" t="str">
        <f t="array" ref="E44">IF(C44="","",IFERROR(INDEX(Khach_hang!$C$2:$C$999,MATCH(C44,Khach_hang!$A$2:$A$999,0)),""))</f>
        <v>90 đường số 77, p Tân Quy, Q7</v>
      </c>
      <c r="F44" s="148" t="str">
        <f t="array" ref="F44">IF(C44="","",IFERROR(INDEX(Khach_hang!$B$2:$B$999,MATCH(C44,Khach_hang!$A$2:$A$999,0)),""))</f>
        <v>0817260296</v>
      </c>
      <c r="G44" s="148">
        <f>IF(A44="","",SUMIF(Chi_tiet_don_hang!$A$2:$A$989,A44,Chi_tiet_don_hang!$F$2:$F$989))</f>
        <v>1</v>
      </c>
      <c r="H44" s="159">
        <v>45000.0</v>
      </c>
      <c r="I44" s="159" t="s">
        <v>468</v>
      </c>
      <c r="J44" s="148">
        <f t="shared" si="1"/>
        <v>219000</v>
      </c>
      <c r="K44" s="148">
        <f>IF(A44="","",SUMIF(Chi_tiet_don_hang!$A$2:$A$989,A44,Chi_tiet_don_hang!$I$2:$I$989))+H44</f>
        <v>264000</v>
      </c>
      <c r="L44" s="151"/>
      <c r="M44" s="152">
        <f t="shared" si="2"/>
        <v>0</v>
      </c>
      <c r="N44" s="150">
        <f t="shared" si="3"/>
        <v>219000</v>
      </c>
      <c r="O44" s="153">
        <v>264000.0</v>
      </c>
      <c r="P44" s="150">
        <f t="shared" si="4"/>
        <v>0</v>
      </c>
      <c r="Q44" s="148" t="s">
        <v>409</v>
      </c>
      <c r="R44" s="154" t="s">
        <v>417</v>
      </c>
      <c r="S44" s="154" t="s">
        <v>418</v>
      </c>
      <c r="T44" s="155"/>
      <c r="U44" s="142"/>
      <c r="V44" s="142"/>
      <c r="W44" s="142"/>
      <c r="X44" s="142"/>
      <c r="Y44" s="142"/>
      <c r="Z44" s="142"/>
      <c r="AA44" s="142"/>
      <c r="AB44" s="142"/>
      <c r="AC44" s="142"/>
      <c r="AD44" s="142"/>
      <c r="AE44" s="142"/>
      <c r="AF44" s="142"/>
      <c r="AG44" s="142"/>
      <c r="AH44" s="142"/>
      <c r="AI44" s="142"/>
    </row>
    <row r="45">
      <c r="A45" s="145" t="s">
        <v>481</v>
      </c>
      <c r="B45" s="160">
        <v>46085.0</v>
      </c>
      <c r="C45" s="162" t="s">
        <v>369</v>
      </c>
      <c r="D45" s="138" t="s">
        <v>176</v>
      </c>
      <c r="E45" s="147" t="str">
        <f t="array" ref="E45">IF(C45="","",IFERROR(INDEX(Khach_hang!$C$2:$C$999,MATCH(C45,Khach_hang!$A$2:$A$999,0)),""))</f>
        <v>53/2 Hồ Hảo Hớn, phường cầu ông lãnh,quận 1</v>
      </c>
      <c r="F45" s="148" t="str">
        <f t="array" ref="F45">IF(C45="","",IFERROR(INDEX(Khach_hang!$B$2:$B$999,MATCH(C45,Khach_hang!$A$2:$A$999,0)),""))</f>
        <v>0842423939</v>
      </c>
      <c r="G45" s="148">
        <f>IF(A45="","",SUMIF(Chi_tiet_don_hang!$A$2:$A$989,A45,Chi_tiet_don_hang!$F$2:$F$989))</f>
        <v>1</v>
      </c>
      <c r="H45" s="159">
        <v>40000.0</v>
      </c>
      <c r="I45" s="159" t="s">
        <v>468</v>
      </c>
      <c r="J45" s="148">
        <f t="shared" si="1"/>
        <v>395000</v>
      </c>
      <c r="K45" s="148">
        <f>IF(A45="","",SUMIF(Chi_tiet_don_hang!$A$2:$A$989,A45,Chi_tiet_don_hang!$I$2:$I$989))+H45</f>
        <v>435000</v>
      </c>
      <c r="L45" s="151"/>
      <c r="M45" s="152">
        <f t="shared" si="2"/>
        <v>0</v>
      </c>
      <c r="N45" s="150">
        <f t="shared" si="3"/>
        <v>395000</v>
      </c>
      <c r="O45" s="153">
        <v>435000.0</v>
      </c>
      <c r="P45" s="150">
        <f t="shared" si="4"/>
        <v>0</v>
      </c>
      <c r="Q45" s="148" t="s">
        <v>409</v>
      </c>
      <c r="R45" s="154" t="s">
        <v>417</v>
      </c>
      <c r="S45" s="154" t="s">
        <v>418</v>
      </c>
      <c r="T45" s="155"/>
      <c r="U45" s="142"/>
      <c r="V45" s="142"/>
      <c r="W45" s="142"/>
      <c r="X45" s="142"/>
      <c r="Y45" s="142"/>
      <c r="Z45" s="142"/>
      <c r="AA45" s="142"/>
      <c r="AB45" s="142"/>
      <c r="AC45" s="142"/>
      <c r="AD45" s="142"/>
      <c r="AE45" s="142"/>
      <c r="AF45" s="142"/>
      <c r="AG45" s="142"/>
      <c r="AH45" s="142"/>
      <c r="AI45" s="142"/>
    </row>
    <row r="46">
      <c r="A46" s="145" t="s">
        <v>482</v>
      </c>
      <c r="B46" s="160">
        <v>46116.0</v>
      </c>
      <c r="C46" s="162" t="s">
        <v>372</v>
      </c>
      <c r="D46" s="138" t="s">
        <v>171</v>
      </c>
      <c r="E46" s="147" t="str">
        <f t="array" ref="E46">IF(C46="","",IFERROR(INDEX(Khach_hang!$C$2:$C$999,MATCH(C46,Khach_hang!$A$2:$A$999,0)),""))</f>
        <v>L3005 Vista Verde T4</v>
      </c>
      <c r="F46" s="148" t="str">
        <f t="array" ref="F46">IF(C46="","",IFERROR(INDEX(Khach_hang!$B$2:$B$999,MATCH(C46,Khach_hang!$A$2:$A$999,0)),""))</f>
        <v/>
      </c>
      <c r="G46" s="148">
        <f>IF(A46="","",SUMIF(Chi_tiet_don_hang!$A$2:$A$989,A46,Chi_tiet_don_hang!$F$2:$F$989))</f>
        <v>5</v>
      </c>
      <c r="H46" s="163"/>
      <c r="I46" s="163"/>
      <c r="J46" s="148">
        <f t="shared" si="1"/>
        <v>487000</v>
      </c>
      <c r="K46" s="148">
        <f>IF(A46="","",SUMIF(Chi_tiet_don_hang!$A$2:$A$989,A46,Chi_tiet_don_hang!$I$2:$I$989))+H46</f>
        <v>487000</v>
      </c>
      <c r="L46" s="151">
        <v>0.05</v>
      </c>
      <c r="M46" s="152">
        <f t="shared" si="2"/>
        <v>24350</v>
      </c>
      <c r="N46" s="150">
        <f t="shared" si="3"/>
        <v>462650</v>
      </c>
      <c r="O46" s="153">
        <v>462650.0</v>
      </c>
      <c r="P46" s="150">
        <f t="shared" si="4"/>
        <v>0</v>
      </c>
      <c r="Q46" s="148" t="s">
        <v>409</v>
      </c>
      <c r="R46" s="154" t="s">
        <v>417</v>
      </c>
      <c r="S46" s="154" t="s">
        <v>418</v>
      </c>
      <c r="T46" s="155"/>
      <c r="U46" s="142"/>
      <c r="V46" s="142"/>
      <c r="W46" s="142"/>
      <c r="X46" s="142"/>
      <c r="Y46" s="142"/>
      <c r="Z46" s="142"/>
      <c r="AA46" s="142"/>
      <c r="AB46" s="142"/>
      <c r="AC46" s="142"/>
      <c r="AD46" s="142"/>
      <c r="AE46" s="142"/>
      <c r="AF46" s="142"/>
      <c r="AG46" s="142"/>
      <c r="AH46" s="142"/>
      <c r="AI46" s="142"/>
    </row>
    <row r="47">
      <c r="A47" s="145" t="s">
        <v>483</v>
      </c>
      <c r="B47" s="160">
        <v>46118.0</v>
      </c>
      <c r="C47" s="138" t="s">
        <v>374</v>
      </c>
      <c r="D47" s="138" t="s">
        <v>175</v>
      </c>
      <c r="E47" s="147" t="str">
        <f t="array" ref="E47">IF(C47="","",IFERROR(INDEX(Khach_hang!$C$2:$C$999,MATCH(C47,Khach_hang!$A$2:$A$999,0)),""))</f>
        <v>Chị Hà giao</v>
      </c>
      <c r="F47" s="148" t="str">
        <f t="array" ref="F47">IF(C47="","",IFERROR(INDEX(Khach_hang!$B$2:$B$999,MATCH(C47,Khach_hang!$A$2:$A$999,0)),""))</f>
        <v/>
      </c>
      <c r="G47" s="148">
        <f>IF(A47="","",SUMIF(Chi_tiet_don_hang!$A$2:$A$989,A47,Chi_tiet_don_hang!$F$2:$F$989))</f>
        <v>5</v>
      </c>
      <c r="H47" s="163"/>
      <c r="I47" s="163"/>
      <c r="J47" s="148">
        <f t="shared" si="1"/>
        <v>322200</v>
      </c>
      <c r="K47" s="148">
        <f>IF(A47="","",SUMIF(Chi_tiet_don_hang!$A$2:$A$989,A47,Chi_tiet_don_hang!$I$2:$I$989))+H47</f>
        <v>322200</v>
      </c>
      <c r="L47" s="151">
        <v>0.05</v>
      </c>
      <c r="M47" s="152">
        <f t="shared" si="2"/>
        <v>16110</v>
      </c>
      <c r="N47" s="150">
        <f t="shared" si="3"/>
        <v>306090</v>
      </c>
      <c r="O47" s="150">
        <v>0.0</v>
      </c>
      <c r="P47" s="150">
        <f t="shared" si="4"/>
        <v>306090</v>
      </c>
      <c r="Q47" s="148" t="s">
        <v>484</v>
      </c>
      <c r="R47" s="154" t="s">
        <v>485</v>
      </c>
      <c r="S47" s="154" t="s">
        <v>418</v>
      </c>
      <c r="T47" s="155"/>
      <c r="U47" s="142"/>
      <c r="V47" s="142"/>
      <c r="W47" s="142"/>
      <c r="X47" s="142"/>
      <c r="Y47" s="142"/>
      <c r="Z47" s="142"/>
      <c r="AA47" s="142"/>
      <c r="AB47" s="142"/>
      <c r="AC47" s="142"/>
      <c r="AD47" s="142"/>
      <c r="AE47" s="142"/>
      <c r="AF47" s="142"/>
      <c r="AG47" s="142"/>
      <c r="AH47" s="142"/>
      <c r="AI47" s="142"/>
    </row>
    <row r="48">
      <c r="A48" s="145" t="s">
        <v>486</v>
      </c>
      <c r="B48" s="160">
        <v>46118.0</v>
      </c>
      <c r="C48" s="138" t="s">
        <v>377</v>
      </c>
      <c r="D48" s="138" t="s">
        <v>174</v>
      </c>
      <c r="E48" s="147" t="str">
        <f t="array" ref="E48">IF(C48="","",IFERROR(INDEX(Khach_hang!$C$2:$C$999,MATCH(C48,Khach_hang!$A$2:$A$999,0)),""))</f>
        <v>11b nguyễn bỉnh khiêm, phường sài gòn</v>
      </c>
      <c r="F48" s="148" t="str">
        <f t="array" ref="F48">IF(C48="","",IFERROR(INDEX(Khach_hang!$B$2:$B$999,MATCH(C48,Khach_hang!$A$2:$A$999,0)),""))</f>
        <v>077 2017375</v>
      </c>
      <c r="G48" s="148">
        <f>IF(A48="","",SUMIF(Chi_tiet_don_hang!$A$2:$A$989,A48,Chi_tiet_don_hang!$F$2:$F$989))</f>
        <v>9</v>
      </c>
      <c r="H48" s="159">
        <v>48000.0</v>
      </c>
      <c r="I48" s="159" t="s">
        <v>487</v>
      </c>
      <c r="J48" s="148">
        <f t="shared" si="1"/>
        <v>348000</v>
      </c>
      <c r="K48" s="148">
        <f>IF(A48="","",SUMIF(Chi_tiet_don_hang!$A$2:$A$989,A48,Chi_tiet_don_hang!$I$2:$I$989))+H48</f>
        <v>396000</v>
      </c>
      <c r="L48" s="151">
        <v>0.05</v>
      </c>
      <c r="M48" s="152">
        <f t="shared" si="2"/>
        <v>17400</v>
      </c>
      <c r="N48" s="150">
        <f t="shared" si="3"/>
        <v>330600</v>
      </c>
      <c r="O48" s="148">
        <v>378600.0</v>
      </c>
      <c r="P48" s="150">
        <f t="shared" si="4"/>
        <v>0</v>
      </c>
      <c r="Q48" s="148" t="s">
        <v>409</v>
      </c>
      <c r="R48" s="154" t="s">
        <v>417</v>
      </c>
      <c r="S48" s="154" t="s">
        <v>418</v>
      </c>
      <c r="T48" s="155"/>
      <c r="U48" s="142"/>
      <c r="V48" s="142"/>
      <c r="W48" s="142"/>
      <c r="X48" s="142"/>
      <c r="Y48" s="142"/>
      <c r="Z48" s="142"/>
      <c r="AA48" s="142"/>
      <c r="AB48" s="142"/>
      <c r="AC48" s="142"/>
      <c r="AD48" s="142"/>
      <c r="AE48" s="142"/>
      <c r="AF48" s="142"/>
      <c r="AG48" s="142"/>
      <c r="AH48" s="142"/>
      <c r="AI48" s="142"/>
    </row>
    <row r="49">
      <c r="A49" s="145" t="s">
        <v>488</v>
      </c>
      <c r="B49" s="160">
        <v>46118.0</v>
      </c>
      <c r="C49" s="138" t="s">
        <v>380</v>
      </c>
      <c r="D49" s="138" t="s">
        <v>176</v>
      </c>
      <c r="E49" s="147" t="str">
        <f t="array" ref="E49">IF(C49="","",IFERROR(INDEX(Khach_hang!$C$2:$C$999,MATCH(C49,Khach_hang!$A$2:$A$999,0)),""))</f>
        <v>Phú đông Sky Garden 24 an bình, dĩ an, bình duong</v>
      </c>
      <c r="F49" s="148" t="str">
        <f t="array" ref="F49">IF(C49="","",IFERROR(INDEX(Khach_hang!$B$2:$B$999,MATCH(C49,Khach_hang!$A$2:$A$999,0)),""))</f>
        <v>0919138278</v>
      </c>
      <c r="G49" s="148">
        <f>IF(A49="","",SUMIF(Chi_tiet_don_hang!$A$2:$A$989,A49,Chi_tiet_don_hang!$F$2:$F$989))</f>
        <v>5</v>
      </c>
      <c r="H49" s="159">
        <v>43000.0</v>
      </c>
      <c r="I49" s="159"/>
      <c r="J49" s="148">
        <f t="shared" si="1"/>
        <v>225000</v>
      </c>
      <c r="K49" s="148">
        <f>IF(A49="","",SUMIF(Chi_tiet_don_hang!$A$2:$A$989,A49,Chi_tiet_don_hang!$I$2:$I$989))+H49</f>
        <v>268000</v>
      </c>
      <c r="L49" s="151">
        <v>0.05</v>
      </c>
      <c r="M49" s="152">
        <f t="shared" si="2"/>
        <v>11250</v>
      </c>
      <c r="N49" s="150">
        <f t="shared" si="3"/>
        <v>213750</v>
      </c>
      <c r="O49" s="150">
        <v>100000.0</v>
      </c>
      <c r="P49" s="150">
        <f t="shared" si="4"/>
        <v>156750</v>
      </c>
      <c r="Q49" s="148" t="s">
        <v>484</v>
      </c>
      <c r="R49" s="154" t="s">
        <v>485</v>
      </c>
      <c r="S49" s="154" t="s">
        <v>489</v>
      </c>
      <c r="T49" s="155"/>
      <c r="U49" s="142"/>
      <c r="V49" s="142"/>
      <c r="W49" s="142"/>
      <c r="X49" s="142"/>
      <c r="Y49" s="142"/>
      <c r="Z49" s="142"/>
      <c r="AA49" s="142"/>
      <c r="AB49" s="142"/>
      <c r="AC49" s="142"/>
      <c r="AD49" s="142"/>
      <c r="AE49" s="142"/>
      <c r="AF49" s="142"/>
      <c r="AG49" s="142"/>
      <c r="AH49" s="142"/>
      <c r="AI49" s="142"/>
    </row>
    <row r="50">
      <c r="A50" s="145" t="s">
        <v>490</v>
      </c>
      <c r="B50" s="160">
        <v>46119.0</v>
      </c>
      <c r="C50" s="138" t="s">
        <v>384</v>
      </c>
      <c r="D50" s="138" t="s">
        <v>176</v>
      </c>
      <c r="E50" s="147" t="str">
        <f t="array" ref="E50">IF(C50="","",IFERROR(INDEX(Khach_hang!$C$2:$C$999,MATCH(C50,Khach_hang!$A$2:$A$999,0)),""))</f>
        <v>Vincom Thảo Điền</v>
      </c>
      <c r="F50" s="148" t="str">
        <f t="array" ref="F50">IF(C50="","",IFERROR(INDEX(Khach_hang!$B$2:$B$999,MATCH(C50,Khach_hang!$A$2:$A$999,0)),""))</f>
        <v>0901616560</v>
      </c>
      <c r="G50" s="148">
        <f>IF(A50="","",SUMIF(Chi_tiet_don_hang!$A$2:$A$989,A50,Chi_tiet_don_hang!$F$2:$F$989))</f>
        <v>10</v>
      </c>
      <c r="H50" s="159">
        <v>38000.0</v>
      </c>
      <c r="I50" s="163"/>
      <c r="J50" s="148">
        <f t="shared" si="1"/>
        <v>396000</v>
      </c>
      <c r="K50" s="148">
        <f>IF(A50="","",SUMIF(Chi_tiet_don_hang!$A$2:$A$989,A50,Chi_tiet_don_hang!$I$2:$I$989))+H50</f>
        <v>434000</v>
      </c>
      <c r="L50" s="151">
        <v>0.1</v>
      </c>
      <c r="M50" s="152">
        <f t="shared" si="2"/>
        <v>39600</v>
      </c>
      <c r="N50" s="150">
        <f t="shared" si="3"/>
        <v>356400</v>
      </c>
      <c r="O50" s="150">
        <v>100000.0</v>
      </c>
      <c r="P50" s="150">
        <f t="shared" si="4"/>
        <v>294400</v>
      </c>
      <c r="Q50" s="148" t="s">
        <v>484</v>
      </c>
      <c r="R50" s="154" t="s">
        <v>485</v>
      </c>
      <c r="S50" s="154" t="s">
        <v>489</v>
      </c>
      <c r="T50" s="155"/>
      <c r="U50" s="142"/>
      <c r="V50" s="142"/>
      <c r="W50" s="142"/>
      <c r="X50" s="142"/>
      <c r="Y50" s="142"/>
      <c r="Z50" s="142"/>
      <c r="AA50" s="142"/>
      <c r="AB50" s="142"/>
      <c r="AC50" s="142"/>
      <c r="AD50" s="142"/>
      <c r="AE50" s="142"/>
      <c r="AF50" s="142"/>
      <c r="AG50" s="142"/>
      <c r="AH50" s="142"/>
      <c r="AI50" s="142"/>
    </row>
    <row r="51">
      <c r="A51" s="145" t="s">
        <v>491</v>
      </c>
      <c r="B51" s="160">
        <v>46119.0</v>
      </c>
      <c r="C51" s="138" t="s">
        <v>388</v>
      </c>
      <c r="D51" s="138" t="s">
        <v>176</v>
      </c>
      <c r="E51" s="147" t="str">
        <f t="array" ref="E51">IF(C51="","",IFERROR(INDEX(Khach_hang!$C$2:$C$999,MATCH(C51,Khach_hang!$A$2:$A$999,0)),""))</f>
        <v>213, liên khu 4-5, phường Bình Tân, Tphcm</v>
      </c>
      <c r="F51" s="148" t="str">
        <f t="array" ref="F51">IF(C51="","",IFERROR(INDEX(Khach_hang!$B$2:$B$999,MATCH(C51,Khach_hang!$A$2:$A$999,0)),""))</f>
        <v>0913902705</v>
      </c>
      <c r="G51" s="148">
        <f>IF(A51="","",SUMIF(Chi_tiet_don_hang!$A$2:$A$989,A51,Chi_tiet_don_hang!$F$2:$F$989))</f>
        <v>6</v>
      </c>
      <c r="H51" s="159">
        <v>110000.0</v>
      </c>
      <c r="I51" s="159" t="s">
        <v>487</v>
      </c>
      <c r="J51" s="148">
        <f t="shared" si="1"/>
        <v>344000</v>
      </c>
      <c r="K51" s="148">
        <f>IF(A51="","",SUMIF(Chi_tiet_don_hang!$A$2:$A$989,A51,Chi_tiet_don_hang!$I$2:$I$989))+H51</f>
        <v>454000</v>
      </c>
      <c r="L51" s="151">
        <v>0.05</v>
      </c>
      <c r="M51" s="152">
        <f t="shared" si="2"/>
        <v>17200</v>
      </c>
      <c r="N51" s="150">
        <f t="shared" si="3"/>
        <v>326800</v>
      </c>
      <c r="O51" s="150">
        <v>436800.0</v>
      </c>
      <c r="P51" s="150">
        <f t="shared" si="4"/>
        <v>0</v>
      </c>
      <c r="Q51" s="148" t="s">
        <v>409</v>
      </c>
      <c r="R51" s="154" t="s">
        <v>417</v>
      </c>
      <c r="S51" s="154" t="s">
        <v>418</v>
      </c>
      <c r="T51" s="155"/>
      <c r="U51" s="142"/>
      <c r="V51" s="142"/>
      <c r="W51" s="142"/>
      <c r="X51" s="142"/>
      <c r="Y51" s="142"/>
      <c r="Z51" s="142"/>
      <c r="AA51" s="142"/>
      <c r="AB51" s="142"/>
      <c r="AC51" s="142"/>
      <c r="AD51" s="142"/>
      <c r="AE51" s="142"/>
      <c r="AF51" s="142"/>
      <c r="AG51" s="142"/>
      <c r="AH51" s="142"/>
      <c r="AI51" s="142"/>
    </row>
    <row r="52">
      <c r="A52" s="145" t="s">
        <v>492</v>
      </c>
      <c r="B52" s="160">
        <v>46119.0</v>
      </c>
      <c r="C52" s="138" t="s">
        <v>388</v>
      </c>
      <c r="D52" s="138" t="s">
        <v>176</v>
      </c>
      <c r="E52" s="147" t="str">
        <f t="array" ref="E52">IF(C52="","",IFERROR(INDEX(Khach_hang!$C$2:$C$999,MATCH(C52,Khach_hang!$A$2:$A$999,0)),""))</f>
        <v>213, liên khu 4-5, phường Bình Tân, Tphcm</v>
      </c>
      <c r="F52" s="148" t="str">
        <f t="array" ref="F52">IF(C52="","",IFERROR(INDEX(Khach_hang!$B$2:$B$999,MATCH(C52,Khach_hang!$A$2:$A$999,0)),""))</f>
        <v>0913902705</v>
      </c>
      <c r="G52" s="148">
        <f>IF(A52="","",SUMIF(Chi_tiet_don_hang!$A$2:$A$989,A52,Chi_tiet_don_hang!$F$2:$F$989))</f>
        <v>2</v>
      </c>
      <c r="H52" s="159">
        <v>110000.0</v>
      </c>
      <c r="I52" s="159"/>
      <c r="J52" s="148">
        <f t="shared" si="1"/>
        <v>690000</v>
      </c>
      <c r="K52" s="148">
        <f>IF(A52="","",SUMIF(Chi_tiet_don_hang!$A$2:$A$989,A52,Chi_tiet_don_hang!$I$2:$I$989))+H52</f>
        <v>800000</v>
      </c>
      <c r="L52" s="151"/>
      <c r="M52" s="152">
        <f t="shared" si="2"/>
        <v>0</v>
      </c>
      <c r="N52" s="150">
        <f t="shared" si="3"/>
        <v>690000</v>
      </c>
      <c r="O52" s="150">
        <v>200000.0</v>
      </c>
      <c r="P52" s="150">
        <f t="shared" si="4"/>
        <v>600000</v>
      </c>
      <c r="Q52" s="148" t="s">
        <v>484</v>
      </c>
      <c r="R52" s="154" t="s">
        <v>485</v>
      </c>
      <c r="S52" s="154" t="s">
        <v>489</v>
      </c>
      <c r="T52" s="155"/>
      <c r="U52" s="142"/>
      <c r="V52" s="142"/>
      <c r="W52" s="142"/>
      <c r="X52" s="142"/>
      <c r="Y52" s="142"/>
      <c r="Z52" s="142"/>
      <c r="AA52" s="142"/>
      <c r="AB52" s="142"/>
      <c r="AC52" s="142"/>
      <c r="AD52" s="142"/>
      <c r="AE52" s="142"/>
      <c r="AF52" s="142"/>
      <c r="AG52" s="142"/>
      <c r="AH52" s="142"/>
      <c r="AI52" s="142"/>
    </row>
    <row r="53">
      <c r="A53" s="145" t="s">
        <v>493</v>
      </c>
      <c r="B53" s="160">
        <v>46119.0</v>
      </c>
      <c r="C53" s="138" t="s">
        <v>392</v>
      </c>
      <c r="D53" s="138" t="s">
        <v>176</v>
      </c>
      <c r="E53" s="50" t="s">
        <v>394</v>
      </c>
      <c r="F53" s="131" t="s">
        <v>393</v>
      </c>
      <c r="G53" s="148">
        <f>IF(A53="","",SUMIF(Chi_tiet_don_hang!$A$2:$A$989,A53,Chi_tiet_don_hang!$F$2:$F$989))</f>
        <v>6</v>
      </c>
      <c r="H53" s="159">
        <v>32000.0</v>
      </c>
      <c r="I53" s="159" t="s">
        <v>487</v>
      </c>
      <c r="J53" s="148">
        <f t="shared" si="1"/>
        <v>354900</v>
      </c>
      <c r="K53" s="148">
        <f>IF(A53="","",SUMIF(Chi_tiet_don_hang!$A$2:$A$989,A53,Chi_tiet_don_hang!$I$2:$I$989))+H53</f>
        <v>386900</v>
      </c>
      <c r="L53" s="151">
        <v>0.05</v>
      </c>
      <c r="M53" s="152">
        <f t="shared" si="2"/>
        <v>17745</v>
      </c>
      <c r="N53" s="150">
        <f t="shared" si="3"/>
        <v>337155</v>
      </c>
      <c r="O53" s="159">
        <v>100000.0</v>
      </c>
      <c r="P53" s="150">
        <f t="shared" si="4"/>
        <v>269155</v>
      </c>
      <c r="Q53" s="148" t="s">
        <v>484</v>
      </c>
      <c r="R53" s="154" t="s">
        <v>485</v>
      </c>
      <c r="S53" s="154" t="s">
        <v>489</v>
      </c>
      <c r="T53" s="155"/>
      <c r="U53" s="142"/>
      <c r="V53" s="142"/>
      <c r="W53" s="142"/>
      <c r="X53" s="142"/>
      <c r="Y53" s="142"/>
      <c r="Z53" s="142"/>
      <c r="AA53" s="142"/>
      <c r="AB53" s="142"/>
      <c r="AC53" s="142"/>
      <c r="AD53" s="142"/>
      <c r="AE53" s="142"/>
      <c r="AF53" s="142"/>
      <c r="AG53" s="142"/>
      <c r="AH53" s="142"/>
      <c r="AI53" s="142"/>
    </row>
    <row r="54">
      <c r="A54" s="145" t="s">
        <v>494</v>
      </c>
      <c r="B54" s="160">
        <v>46119.0</v>
      </c>
      <c r="C54" s="138" t="s">
        <v>303</v>
      </c>
      <c r="D54" s="138" t="s">
        <v>171</v>
      </c>
      <c r="E54" s="147" t="str">
        <f t="array" ref="E54">IF(C54="","",IFERROR(INDEX(Khach_hang!$C$2:$C$999,MATCH(C54,Khach_hang!$A$2:$A$999,0)),""))</f>
        <v>An Phú</v>
      </c>
      <c r="F54" s="148" t="str">
        <f t="array" ref="F54">IF(C54="","",IFERROR(INDEX(Khach_hang!$B$2:$B$999,MATCH(C54,Khach_hang!$A$2:$A$999,0)),""))</f>
        <v/>
      </c>
      <c r="G54" s="148">
        <v>1.0</v>
      </c>
      <c r="H54" s="163"/>
      <c r="I54" s="163"/>
      <c r="J54" s="148">
        <f t="shared" si="1"/>
        <v>219000</v>
      </c>
      <c r="K54" s="148">
        <v>219000.0</v>
      </c>
      <c r="L54" s="151"/>
      <c r="M54" s="152">
        <f t="shared" si="2"/>
        <v>0</v>
      </c>
      <c r="N54" s="150">
        <f t="shared" si="3"/>
        <v>219000</v>
      </c>
      <c r="O54" s="159">
        <v>0.0</v>
      </c>
      <c r="P54" s="150">
        <f t="shared" si="4"/>
        <v>219000</v>
      </c>
      <c r="Q54" s="148" t="s">
        <v>484</v>
      </c>
      <c r="R54" s="154" t="s">
        <v>485</v>
      </c>
      <c r="S54" s="154" t="s">
        <v>489</v>
      </c>
      <c r="T54" s="155"/>
      <c r="U54" s="142"/>
      <c r="V54" s="142"/>
      <c r="W54" s="142"/>
      <c r="X54" s="142"/>
      <c r="Y54" s="142"/>
      <c r="Z54" s="142"/>
      <c r="AA54" s="142"/>
      <c r="AB54" s="142"/>
      <c r="AC54" s="142"/>
      <c r="AD54" s="142"/>
      <c r="AE54" s="142"/>
      <c r="AF54" s="142"/>
      <c r="AG54" s="142"/>
      <c r="AH54" s="142"/>
      <c r="AI54" s="142"/>
    </row>
    <row r="55">
      <c r="A55" s="145" t="s">
        <v>495</v>
      </c>
      <c r="B55" s="164"/>
      <c r="C55" s="138"/>
      <c r="D55" s="138"/>
      <c r="E55" s="147" t="str">
        <f t="array" ref="E55">IF(C55="","",IFERROR(INDEX(Khach_hang!$C$2:$C$999,MATCH(C55,Khach_hang!$A$2:$A$999,0)),""))</f>
        <v/>
      </c>
      <c r="F55" s="148" t="str">
        <f t="array" ref="F55">IF(C55="","",IFERROR(INDEX(Khach_hang!$B$2:$B$999,MATCH(C55,Khach_hang!$A$2:$A$999,0)),""))</f>
        <v/>
      </c>
      <c r="G55" s="148">
        <f>IF(A55="","",SUMIF(Chi_tiet_don_hang!$A$2:$A$989,A55,Chi_tiet_don_hang!$F$2:$F$989))</f>
        <v>0</v>
      </c>
      <c r="H55" s="163"/>
      <c r="I55" s="163"/>
      <c r="J55" s="148">
        <f t="shared" si="1"/>
        <v>0</v>
      </c>
      <c r="K55" s="148">
        <f>IF(A55="","",SUMIF(Chi_tiet_don_hang!$A$2:$A$989,A55,Chi_tiet_don_hang!$I$2:$I$989))+H55</f>
        <v>0</v>
      </c>
      <c r="L55" s="151"/>
      <c r="M55" s="152">
        <f t="shared" si="2"/>
        <v>0</v>
      </c>
      <c r="N55" s="150">
        <f t="shared" si="3"/>
        <v>0</v>
      </c>
      <c r="O55" s="159">
        <v>0.0</v>
      </c>
      <c r="P55" s="150">
        <f t="shared" si="4"/>
        <v>0</v>
      </c>
      <c r="Q55" s="148" t="s">
        <v>484</v>
      </c>
      <c r="R55" s="154" t="s">
        <v>485</v>
      </c>
      <c r="S55" s="154" t="s">
        <v>418</v>
      </c>
      <c r="T55" s="155"/>
      <c r="U55" s="142"/>
      <c r="V55" s="142"/>
      <c r="W55" s="142"/>
      <c r="X55" s="142"/>
      <c r="Y55" s="142"/>
      <c r="Z55" s="142"/>
      <c r="AA55" s="142"/>
      <c r="AB55" s="142"/>
      <c r="AC55" s="142"/>
      <c r="AD55" s="142"/>
      <c r="AE55" s="142"/>
      <c r="AF55" s="142"/>
      <c r="AG55" s="142"/>
      <c r="AH55" s="142"/>
      <c r="AI55" s="142"/>
    </row>
    <row r="56">
      <c r="A56" s="145" t="s">
        <v>496</v>
      </c>
      <c r="B56" s="164"/>
      <c r="C56" s="138"/>
      <c r="D56" s="138"/>
      <c r="E56" s="147" t="str">
        <f t="array" ref="E56">IF(C56="","",IFERROR(INDEX(Khach_hang!$C$2:$C$999,MATCH(C56,Khach_hang!$A$2:$A$999,0)),""))</f>
        <v/>
      </c>
      <c r="F56" s="148" t="str">
        <f t="array" ref="F56">IF(C56="","",IFERROR(INDEX(Khach_hang!$B$2:$B$999,MATCH(C56,Khach_hang!$A$2:$A$999,0)),""))</f>
        <v/>
      </c>
      <c r="G56" s="148">
        <f>IF(A56="","",SUMIF(Chi_tiet_don_hang!$A$2:$A$989,A56,Chi_tiet_don_hang!$F$2:$F$989))</f>
        <v>0</v>
      </c>
      <c r="H56" s="163"/>
      <c r="I56" s="163"/>
      <c r="J56" s="148">
        <f t="shared" si="1"/>
        <v>0</v>
      </c>
      <c r="K56" s="148">
        <f>IF(A56="","",SUMIF(Chi_tiet_don_hang!$A$2:$A$989,A56,Chi_tiet_don_hang!$I$2:$I$989))+H56</f>
        <v>0</v>
      </c>
      <c r="L56" s="151"/>
      <c r="M56" s="152">
        <f t="shared" si="2"/>
        <v>0</v>
      </c>
      <c r="N56" s="150">
        <f t="shared" si="3"/>
        <v>0</v>
      </c>
      <c r="O56" s="159">
        <v>0.0</v>
      </c>
      <c r="P56" s="150">
        <f t="shared" si="4"/>
        <v>0</v>
      </c>
      <c r="Q56" s="148" t="s">
        <v>484</v>
      </c>
      <c r="R56" s="154" t="s">
        <v>485</v>
      </c>
      <c r="S56" s="154" t="s">
        <v>418</v>
      </c>
      <c r="T56" s="155"/>
      <c r="U56" s="142"/>
      <c r="V56" s="142"/>
      <c r="W56" s="142"/>
      <c r="X56" s="142"/>
      <c r="Y56" s="142"/>
      <c r="Z56" s="142"/>
      <c r="AA56" s="142"/>
      <c r="AB56" s="142"/>
      <c r="AC56" s="142"/>
      <c r="AD56" s="142"/>
      <c r="AE56" s="142"/>
      <c r="AF56" s="142"/>
      <c r="AG56" s="142"/>
      <c r="AH56" s="142"/>
      <c r="AI56" s="142"/>
    </row>
    <row r="57">
      <c r="A57" s="145" t="s">
        <v>497</v>
      </c>
      <c r="B57" s="164"/>
      <c r="C57" s="138"/>
      <c r="D57" s="138"/>
      <c r="E57" s="147" t="str">
        <f t="array" ref="E57">IF(C57="","",IFERROR(INDEX(Khach_hang!$C$2:$C$999,MATCH(C57,Khach_hang!$A$2:$A$999,0)),""))</f>
        <v/>
      </c>
      <c r="F57" s="148" t="str">
        <f t="array" ref="F57">IF(C57="","",IFERROR(INDEX(Khach_hang!$B$2:$B$999,MATCH(C57,Khach_hang!$A$2:$A$999,0)),""))</f>
        <v/>
      </c>
      <c r="G57" s="148">
        <f>IF(A57="","",SUMIF(Chi_tiet_don_hang!$A$2:$A$989,A57,Chi_tiet_don_hang!$F$2:$F$989))</f>
        <v>0</v>
      </c>
      <c r="H57" s="163"/>
      <c r="I57" s="163"/>
      <c r="J57" s="148">
        <f t="shared" si="1"/>
        <v>0</v>
      </c>
      <c r="K57" s="148">
        <f>IF(A57="","",SUMIF(Chi_tiet_don_hang!$A$2:$A$989,A57,Chi_tiet_don_hang!$I$2:$I$989))+H57</f>
        <v>0</v>
      </c>
      <c r="L57" s="151"/>
      <c r="M57" s="152">
        <f t="shared" si="2"/>
        <v>0</v>
      </c>
      <c r="N57" s="150">
        <f t="shared" si="3"/>
        <v>0</v>
      </c>
      <c r="O57" s="159">
        <v>0.0</v>
      </c>
      <c r="P57" s="150">
        <f t="shared" si="4"/>
        <v>0</v>
      </c>
      <c r="Q57" s="148" t="s">
        <v>484</v>
      </c>
      <c r="R57" s="154" t="s">
        <v>485</v>
      </c>
      <c r="S57" s="154" t="s">
        <v>418</v>
      </c>
      <c r="T57" s="155"/>
      <c r="U57" s="142"/>
      <c r="V57" s="142"/>
      <c r="W57" s="142"/>
      <c r="X57" s="142"/>
      <c r="Y57" s="142"/>
      <c r="Z57" s="142"/>
      <c r="AA57" s="142"/>
      <c r="AB57" s="142"/>
      <c r="AC57" s="142"/>
      <c r="AD57" s="142"/>
      <c r="AE57" s="142"/>
      <c r="AF57" s="142"/>
      <c r="AG57" s="142"/>
      <c r="AH57" s="142"/>
      <c r="AI57" s="142"/>
    </row>
    <row r="58">
      <c r="A58" s="145" t="s">
        <v>498</v>
      </c>
      <c r="B58" s="164"/>
      <c r="C58" s="138"/>
      <c r="D58" s="138"/>
      <c r="E58" s="147" t="str">
        <f t="array" ref="E58">IF(C58="","",IFERROR(INDEX(Khach_hang!$C$2:$C$999,MATCH(C58,Khach_hang!$A$2:$A$999,0)),""))</f>
        <v/>
      </c>
      <c r="F58" s="148" t="str">
        <f t="array" ref="F58">IF(C58="","",IFERROR(INDEX(Khach_hang!$B$2:$B$999,MATCH(C58,Khach_hang!$A$2:$A$999,0)),""))</f>
        <v/>
      </c>
      <c r="G58" s="148">
        <f>IF(A58="","",SUMIF(Chi_tiet_don_hang!$A$2:$A$989,A58,Chi_tiet_don_hang!$F$2:$F$989))</f>
        <v>0</v>
      </c>
      <c r="H58" s="163"/>
      <c r="I58" s="163"/>
      <c r="J58" s="148">
        <f t="shared" si="1"/>
        <v>0</v>
      </c>
      <c r="K58" s="148">
        <f>IF(A58="","",SUMIF(Chi_tiet_don_hang!$A$2:$A$989,A58,Chi_tiet_don_hang!$I$2:$I$989))+H58</f>
        <v>0</v>
      </c>
      <c r="L58" s="151"/>
      <c r="M58" s="152">
        <f t="shared" si="2"/>
        <v>0</v>
      </c>
      <c r="N58" s="150">
        <f t="shared" si="3"/>
        <v>0</v>
      </c>
      <c r="O58" s="159">
        <v>0.0</v>
      </c>
      <c r="P58" s="150">
        <f t="shared" si="4"/>
        <v>0</v>
      </c>
      <c r="Q58" s="148" t="s">
        <v>484</v>
      </c>
      <c r="R58" s="154" t="s">
        <v>485</v>
      </c>
      <c r="S58" s="154" t="s">
        <v>418</v>
      </c>
      <c r="T58" s="155"/>
      <c r="U58" s="142"/>
      <c r="V58" s="142"/>
      <c r="W58" s="142"/>
      <c r="X58" s="142"/>
      <c r="Y58" s="142"/>
      <c r="Z58" s="142"/>
      <c r="AA58" s="142"/>
      <c r="AB58" s="142"/>
      <c r="AC58" s="142"/>
      <c r="AD58" s="142"/>
      <c r="AE58" s="142"/>
      <c r="AF58" s="142"/>
      <c r="AG58" s="142"/>
      <c r="AH58" s="142"/>
      <c r="AI58" s="142"/>
    </row>
    <row r="59">
      <c r="A59" s="145" t="s">
        <v>499</v>
      </c>
      <c r="B59" s="164"/>
      <c r="C59" s="138"/>
      <c r="D59" s="138"/>
      <c r="E59" s="147" t="str">
        <f t="array" ref="E59">IF(C59="","",IFERROR(INDEX(Khach_hang!$C$2:$C$999,MATCH(C59,Khach_hang!$A$2:$A$999,0)),""))</f>
        <v/>
      </c>
      <c r="F59" s="148" t="str">
        <f t="array" ref="F59">IF(C59="","",IFERROR(INDEX(Khach_hang!$B$2:$B$999,MATCH(C59,Khach_hang!$A$2:$A$999,0)),""))</f>
        <v/>
      </c>
      <c r="G59" s="148">
        <f>IF(A59="","",SUMIF(Chi_tiet_don_hang!$A$2:$A$989,A59,Chi_tiet_don_hang!$F$2:$F$989))</f>
        <v>0</v>
      </c>
      <c r="H59" s="163"/>
      <c r="I59" s="163"/>
      <c r="J59" s="148">
        <f t="shared" si="1"/>
        <v>0</v>
      </c>
      <c r="K59" s="148">
        <f>IF(A59="","",SUMIF(Chi_tiet_don_hang!$A$2:$A$989,A59,Chi_tiet_don_hang!$I$2:$I$989))+H59</f>
        <v>0</v>
      </c>
      <c r="L59" s="151"/>
      <c r="M59" s="152">
        <f t="shared" si="2"/>
        <v>0</v>
      </c>
      <c r="N59" s="150">
        <f t="shared" si="3"/>
        <v>0</v>
      </c>
      <c r="O59" s="159">
        <v>0.0</v>
      </c>
      <c r="P59" s="150">
        <f t="shared" si="4"/>
        <v>0</v>
      </c>
      <c r="Q59" s="148" t="s">
        <v>484</v>
      </c>
      <c r="R59" s="154" t="s">
        <v>485</v>
      </c>
      <c r="S59" s="154" t="s">
        <v>418</v>
      </c>
      <c r="T59" s="155"/>
      <c r="U59" s="142"/>
      <c r="V59" s="142"/>
      <c r="W59" s="142"/>
      <c r="X59" s="142"/>
      <c r="Y59" s="142"/>
      <c r="Z59" s="142"/>
      <c r="AA59" s="142"/>
      <c r="AB59" s="142"/>
      <c r="AC59" s="142"/>
      <c r="AD59" s="142"/>
      <c r="AE59" s="142"/>
      <c r="AF59" s="142"/>
      <c r="AG59" s="142"/>
      <c r="AH59" s="142"/>
      <c r="AI59" s="142"/>
    </row>
    <row r="60">
      <c r="A60" s="145" t="s">
        <v>500</v>
      </c>
      <c r="B60" s="164"/>
      <c r="C60" s="138"/>
      <c r="D60" s="138"/>
      <c r="E60" s="147" t="str">
        <f t="array" ref="E60">IF(C60="","",IFERROR(INDEX(Khach_hang!$C$2:$C$999,MATCH(C60,Khach_hang!$A$2:$A$999,0)),""))</f>
        <v/>
      </c>
      <c r="F60" s="148" t="str">
        <f t="array" ref="F60">IF(C60="","",IFERROR(INDEX(Khach_hang!$B$2:$B$999,MATCH(C60,Khach_hang!$A$2:$A$999,0)),""))</f>
        <v/>
      </c>
      <c r="G60" s="148">
        <f>IF(A60="","",SUMIF(Chi_tiet_don_hang!$A$2:$A$989,A60,Chi_tiet_don_hang!$F$2:$F$989))</f>
        <v>0</v>
      </c>
      <c r="H60" s="163"/>
      <c r="I60" s="163"/>
      <c r="J60" s="148">
        <f t="shared" si="1"/>
        <v>0</v>
      </c>
      <c r="K60" s="148">
        <f>IF(A60="","",SUMIF(Chi_tiet_don_hang!$A$2:$A$989,A60,Chi_tiet_don_hang!$I$2:$I$989))+H60</f>
        <v>0</v>
      </c>
      <c r="L60" s="151"/>
      <c r="M60" s="152">
        <f t="shared" si="2"/>
        <v>0</v>
      </c>
      <c r="N60" s="150">
        <f t="shared" si="3"/>
        <v>0</v>
      </c>
      <c r="O60" s="159">
        <v>0.0</v>
      </c>
      <c r="P60" s="150">
        <f t="shared" si="4"/>
        <v>0</v>
      </c>
      <c r="Q60" s="148" t="s">
        <v>484</v>
      </c>
      <c r="R60" s="154" t="s">
        <v>485</v>
      </c>
      <c r="S60" s="154" t="s">
        <v>418</v>
      </c>
      <c r="T60" s="155"/>
      <c r="U60" s="142"/>
      <c r="V60" s="142"/>
      <c r="W60" s="142"/>
      <c r="X60" s="142"/>
      <c r="Y60" s="142"/>
      <c r="Z60" s="142"/>
      <c r="AA60" s="142"/>
      <c r="AB60" s="142"/>
      <c r="AC60" s="142"/>
      <c r="AD60" s="142"/>
      <c r="AE60" s="142"/>
      <c r="AF60" s="142"/>
      <c r="AG60" s="142"/>
      <c r="AH60" s="142"/>
      <c r="AI60" s="142"/>
    </row>
    <row r="61">
      <c r="A61" s="145" t="s">
        <v>501</v>
      </c>
      <c r="B61" s="164"/>
      <c r="C61" s="138"/>
      <c r="D61" s="138"/>
      <c r="E61" s="147" t="str">
        <f t="array" ref="E61">IF(C61="","",IFERROR(INDEX(Khach_hang!$C$2:$C$999,MATCH(C61,Khach_hang!$A$2:$A$999,0)),""))</f>
        <v/>
      </c>
      <c r="F61" s="148" t="str">
        <f t="array" ref="F61">IF(C61="","",IFERROR(INDEX(Khach_hang!$B$2:$B$999,MATCH(C61,Khach_hang!$A$2:$A$999,0)),""))</f>
        <v/>
      </c>
      <c r="G61" s="148">
        <f>IF(A61="","",SUMIF(Chi_tiet_don_hang!$A$2:$A$989,A61,Chi_tiet_don_hang!$F$2:$F$989))</f>
        <v>0</v>
      </c>
      <c r="H61" s="163"/>
      <c r="I61" s="163"/>
      <c r="J61" s="148">
        <f t="shared" si="1"/>
        <v>0</v>
      </c>
      <c r="K61" s="148">
        <f>IF(A61="","",SUMIF(Chi_tiet_don_hang!$A$2:$A$989,A61,Chi_tiet_don_hang!$I$2:$I$989))+H61</f>
        <v>0</v>
      </c>
      <c r="L61" s="151"/>
      <c r="M61" s="152">
        <f t="shared" si="2"/>
        <v>0</v>
      </c>
      <c r="N61" s="150">
        <f t="shared" si="3"/>
        <v>0</v>
      </c>
      <c r="O61" s="159">
        <v>0.0</v>
      </c>
      <c r="P61" s="150">
        <f t="shared" si="4"/>
        <v>0</v>
      </c>
      <c r="Q61" s="148" t="s">
        <v>484</v>
      </c>
      <c r="R61" s="154" t="s">
        <v>485</v>
      </c>
      <c r="S61" s="154" t="s">
        <v>418</v>
      </c>
      <c r="T61" s="155"/>
      <c r="U61" s="142"/>
      <c r="V61" s="142"/>
      <c r="W61" s="142"/>
      <c r="X61" s="142"/>
      <c r="Y61" s="142"/>
      <c r="Z61" s="142"/>
      <c r="AA61" s="142"/>
      <c r="AB61" s="142"/>
      <c r="AC61" s="142"/>
      <c r="AD61" s="142"/>
      <c r="AE61" s="142"/>
      <c r="AF61" s="142"/>
      <c r="AG61" s="142"/>
      <c r="AH61" s="142"/>
      <c r="AI61" s="142"/>
    </row>
    <row r="62">
      <c r="A62" s="145" t="s">
        <v>502</v>
      </c>
      <c r="B62" s="164"/>
      <c r="C62" s="138"/>
      <c r="D62" s="138"/>
      <c r="E62" s="147" t="str">
        <f t="array" ref="E62">IF(C62="","",IFERROR(INDEX(Khach_hang!$C$2:$C$999,MATCH(C62,Khach_hang!$A$2:$A$999,0)),""))</f>
        <v/>
      </c>
      <c r="F62" s="148" t="str">
        <f t="array" ref="F62">IF(C62="","",IFERROR(INDEX(Khach_hang!$B$2:$B$999,MATCH(C62,Khach_hang!$A$2:$A$999,0)),""))</f>
        <v/>
      </c>
      <c r="G62" s="148">
        <f>IF(A62="","",SUMIF(Chi_tiet_don_hang!$A$2:$A$989,A62,Chi_tiet_don_hang!$F$2:$F$989))</f>
        <v>0</v>
      </c>
      <c r="H62" s="163"/>
      <c r="I62" s="163"/>
      <c r="J62" s="148">
        <f t="shared" si="1"/>
        <v>0</v>
      </c>
      <c r="K62" s="148">
        <f>IF(A62="","",SUMIF(Chi_tiet_don_hang!$A$2:$A$989,A62,Chi_tiet_don_hang!$I$2:$I$989))+H62</f>
        <v>0</v>
      </c>
      <c r="L62" s="151"/>
      <c r="M62" s="152">
        <f t="shared" si="2"/>
        <v>0</v>
      </c>
      <c r="N62" s="150">
        <f t="shared" si="3"/>
        <v>0</v>
      </c>
      <c r="O62" s="159">
        <v>0.0</v>
      </c>
      <c r="P62" s="150">
        <f t="shared" si="4"/>
        <v>0</v>
      </c>
      <c r="Q62" s="148" t="s">
        <v>484</v>
      </c>
      <c r="R62" s="154" t="s">
        <v>485</v>
      </c>
      <c r="S62" s="154" t="s">
        <v>418</v>
      </c>
      <c r="T62" s="155"/>
      <c r="U62" s="142"/>
      <c r="V62" s="142"/>
      <c r="W62" s="142"/>
      <c r="X62" s="142"/>
      <c r="Y62" s="142"/>
      <c r="Z62" s="142"/>
      <c r="AA62" s="142"/>
      <c r="AB62" s="142"/>
      <c r="AC62" s="142"/>
      <c r="AD62" s="142"/>
      <c r="AE62" s="142"/>
      <c r="AF62" s="142"/>
      <c r="AG62" s="142"/>
      <c r="AH62" s="142"/>
      <c r="AI62" s="142"/>
    </row>
    <row r="63">
      <c r="A63" s="145" t="s">
        <v>503</v>
      </c>
      <c r="B63" s="164"/>
      <c r="C63" s="138"/>
      <c r="D63" s="138"/>
      <c r="E63" s="147" t="str">
        <f t="array" ref="E63">IF(C63="","",IFERROR(INDEX(Khach_hang!$C$2:$C$999,MATCH(C63,Khach_hang!$A$2:$A$999,0)),""))</f>
        <v/>
      </c>
      <c r="F63" s="148" t="str">
        <f t="array" ref="F63">IF(C63="","",IFERROR(INDEX(Khach_hang!$B$2:$B$999,MATCH(C63,Khach_hang!$A$2:$A$999,0)),""))</f>
        <v/>
      </c>
      <c r="G63" s="148">
        <f>IF(A63="","",SUMIF(Chi_tiet_don_hang!$A$2:$A$989,A63,Chi_tiet_don_hang!$F$2:$F$989))</f>
        <v>0</v>
      </c>
      <c r="H63" s="163"/>
      <c r="I63" s="163"/>
      <c r="J63" s="148">
        <f t="shared" si="1"/>
        <v>0</v>
      </c>
      <c r="K63" s="148">
        <f>IF(A63="","",SUMIF(Chi_tiet_don_hang!$A$2:$A$989,A63,Chi_tiet_don_hang!$I$2:$I$989))+H63</f>
        <v>0</v>
      </c>
      <c r="L63" s="151"/>
      <c r="M63" s="152">
        <f t="shared" si="2"/>
        <v>0</v>
      </c>
      <c r="N63" s="150">
        <f t="shared" si="3"/>
        <v>0</v>
      </c>
      <c r="O63" s="159">
        <v>0.0</v>
      </c>
      <c r="P63" s="150">
        <f t="shared" si="4"/>
        <v>0</v>
      </c>
      <c r="Q63" s="148" t="s">
        <v>484</v>
      </c>
      <c r="R63" s="154" t="s">
        <v>485</v>
      </c>
      <c r="S63" s="154" t="s">
        <v>418</v>
      </c>
      <c r="T63" s="155"/>
      <c r="U63" s="142"/>
      <c r="V63" s="142"/>
      <c r="W63" s="142"/>
      <c r="X63" s="142"/>
      <c r="Y63" s="142"/>
      <c r="Z63" s="142"/>
      <c r="AA63" s="142"/>
      <c r="AB63" s="142"/>
      <c r="AC63" s="142"/>
      <c r="AD63" s="142"/>
      <c r="AE63" s="142"/>
      <c r="AF63" s="142"/>
      <c r="AG63" s="142"/>
      <c r="AH63" s="142"/>
      <c r="AI63" s="142"/>
    </row>
    <row r="64">
      <c r="A64" s="145" t="s">
        <v>504</v>
      </c>
      <c r="B64" s="164"/>
      <c r="C64" s="138"/>
      <c r="D64" s="138"/>
      <c r="E64" s="147" t="str">
        <f t="array" ref="E64">IF(C64="","",IFERROR(INDEX(Khach_hang!$C$2:$C$999,MATCH(C64,Khach_hang!$A$2:$A$999,0)),""))</f>
        <v/>
      </c>
      <c r="F64" s="148" t="str">
        <f t="array" ref="F64">IF(C64="","",IFERROR(INDEX(Khach_hang!$B$2:$B$999,MATCH(C64,Khach_hang!$A$2:$A$999,0)),""))</f>
        <v/>
      </c>
      <c r="G64" s="148">
        <f>IF(A64="","",SUMIF(Chi_tiet_don_hang!$A$2:$A$989,A64,Chi_tiet_don_hang!$F$2:$F$989))</f>
        <v>0</v>
      </c>
      <c r="H64" s="163"/>
      <c r="I64" s="163"/>
      <c r="J64" s="148">
        <f t="shared" si="1"/>
        <v>0</v>
      </c>
      <c r="K64" s="148">
        <f>IF(A64="","",SUMIF(Chi_tiet_don_hang!$A$2:$A$989,A64,Chi_tiet_don_hang!$I$2:$I$989))+H64</f>
        <v>0</v>
      </c>
      <c r="L64" s="151"/>
      <c r="M64" s="152">
        <f t="shared" si="2"/>
        <v>0</v>
      </c>
      <c r="N64" s="150">
        <f t="shared" si="3"/>
        <v>0</v>
      </c>
      <c r="O64" s="159">
        <v>0.0</v>
      </c>
      <c r="P64" s="150">
        <f t="shared" si="4"/>
        <v>0</v>
      </c>
      <c r="Q64" s="148" t="s">
        <v>484</v>
      </c>
      <c r="R64" s="154" t="s">
        <v>485</v>
      </c>
      <c r="S64" s="154" t="s">
        <v>418</v>
      </c>
      <c r="T64" s="155"/>
      <c r="U64" s="142"/>
      <c r="V64" s="142"/>
      <c r="W64" s="142"/>
      <c r="X64" s="142"/>
      <c r="Y64" s="142"/>
      <c r="Z64" s="142"/>
      <c r="AA64" s="142"/>
      <c r="AB64" s="142"/>
      <c r="AC64" s="142"/>
      <c r="AD64" s="142"/>
      <c r="AE64" s="142"/>
      <c r="AF64" s="142"/>
      <c r="AG64" s="142"/>
      <c r="AH64" s="142"/>
      <c r="AI64" s="142"/>
    </row>
    <row r="65">
      <c r="A65" s="145" t="s">
        <v>505</v>
      </c>
      <c r="B65" s="164"/>
      <c r="C65" s="138"/>
      <c r="D65" s="138"/>
      <c r="E65" s="147" t="str">
        <f t="array" ref="E65">IF(C65="","",IFERROR(INDEX(Khach_hang!$C$2:$C$999,MATCH(C65,Khach_hang!$A$2:$A$999,0)),""))</f>
        <v/>
      </c>
      <c r="F65" s="148" t="str">
        <f t="array" ref="F65">IF(C65="","",IFERROR(INDEX(Khach_hang!$B$2:$B$999,MATCH(C65,Khach_hang!$A$2:$A$999,0)),""))</f>
        <v/>
      </c>
      <c r="G65" s="148">
        <f>IF(A65="","",SUMIF(Chi_tiet_don_hang!$A$2:$A$989,A65,Chi_tiet_don_hang!$F$2:$F$989))</f>
        <v>0</v>
      </c>
      <c r="H65" s="163"/>
      <c r="I65" s="163"/>
      <c r="J65" s="148">
        <f t="shared" si="1"/>
        <v>0</v>
      </c>
      <c r="K65" s="148">
        <f>IF(A65="","",SUMIF(Chi_tiet_don_hang!$A$2:$A$989,A65,Chi_tiet_don_hang!$I$2:$I$989))+H65</f>
        <v>0</v>
      </c>
      <c r="L65" s="151"/>
      <c r="M65" s="152">
        <f t="shared" si="2"/>
        <v>0</v>
      </c>
      <c r="N65" s="150">
        <f t="shared" si="3"/>
        <v>0</v>
      </c>
      <c r="O65" s="159">
        <v>0.0</v>
      </c>
      <c r="P65" s="150">
        <f t="shared" si="4"/>
        <v>0</v>
      </c>
      <c r="Q65" s="148" t="s">
        <v>484</v>
      </c>
      <c r="R65" s="154" t="s">
        <v>485</v>
      </c>
      <c r="S65" s="154" t="s">
        <v>418</v>
      </c>
      <c r="T65" s="155"/>
      <c r="U65" s="142"/>
      <c r="V65" s="142"/>
      <c r="W65" s="142"/>
      <c r="X65" s="142"/>
      <c r="Y65" s="142"/>
      <c r="Z65" s="142"/>
      <c r="AA65" s="142"/>
      <c r="AB65" s="142"/>
      <c r="AC65" s="142"/>
      <c r="AD65" s="142"/>
      <c r="AE65" s="142"/>
      <c r="AF65" s="142"/>
      <c r="AG65" s="142"/>
      <c r="AH65" s="142"/>
      <c r="AI65" s="142"/>
    </row>
    <row r="66">
      <c r="A66" s="145" t="s">
        <v>506</v>
      </c>
      <c r="B66" s="164"/>
      <c r="C66" s="138"/>
      <c r="D66" s="138"/>
      <c r="E66" s="147" t="str">
        <f t="array" ref="E66">IF(C66="","",IFERROR(INDEX(Khach_hang!$C$2:$C$999,MATCH(C66,Khach_hang!$A$2:$A$999,0)),""))</f>
        <v/>
      </c>
      <c r="F66" s="148" t="str">
        <f t="array" ref="F66">IF(C66="","",IFERROR(INDEX(Khach_hang!$B$2:$B$999,MATCH(C66,Khach_hang!$A$2:$A$999,0)),""))</f>
        <v/>
      </c>
      <c r="G66" s="148">
        <f>IF(A66="","",SUMIF(Chi_tiet_don_hang!$A$2:$A$989,A66,Chi_tiet_don_hang!$F$2:$F$989))</f>
        <v>0</v>
      </c>
      <c r="H66" s="163"/>
      <c r="I66" s="163"/>
      <c r="J66" s="148">
        <f t="shared" si="1"/>
        <v>0</v>
      </c>
      <c r="K66" s="148">
        <f>IF(A66="","",SUMIF(Chi_tiet_don_hang!$A$2:$A$989,A66,Chi_tiet_don_hang!$I$2:$I$989))+H66</f>
        <v>0</v>
      </c>
      <c r="L66" s="151"/>
      <c r="M66" s="152">
        <f t="shared" si="2"/>
        <v>0</v>
      </c>
      <c r="N66" s="150">
        <f t="shared" si="3"/>
        <v>0</v>
      </c>
      <c r="O66" s="159">
        <v>0.0</v>
      </c>
      <c r="P66" s="150">
        <f t="shared" si="4"/>
        <v>0</v>
      </c>
      <c r="Q66" s="148" t="s">
        <v>484</v>
      </c>
      <c r="R66" s="154" t="s">
        <v>485</v>
      </c>
      <c r="S66" s="154" t="s">
        <v>418</v>
      </c>
      <c r="T66" s="155"/>
      <c r="U66" s="142"/>
      <c r="V66" s="142"/>
      <c r="W66" s="142"/>
      <c r="X66" s="142"/>
      <c r="Y66" s="142"/>
      <c r="Z66" s="142"/>
      <c r="AA66" s="142"/>
      <c r="AB66" s="142"/>
      <c r="AC66" s="142"/>
      <c r="AD66" s="142"/>
      <c r="AE66" s="142"/>
      <c r="AF66" s="142"/>
      <c r="AG66" s="142"/>
      <c r="AH66" s="142"/>
      <c r="AI66" s="142"/>
    </row>
    <row r="67">
      <c r="A67" s="145" t="s">
        <v>507</v>
      </c>
      <c r="B67" s="164"/>
      <c r="C67" s="138"/>
      <c r="D67" s="138"/>
      <c r="E67" s="147" t="str">
        <f t="array" ref="E67">IF(C67="","",IFERROR(INDEX(Khach_hang!$C$2:$C$999,MATCH(C67,Khach_hang!$A$2:$A$999,0)),""))</f>
        <v/>
      </c>
      <c r="F67" s="148" t="str">
        <f t="array" ref="F67">IF(C67="","",IFERROR(INDEX(Khach_hang!$B$2:$B$999,MATCH(C67,Khach_hang!$A$2:$A$999,0)),""))</f>
        <v/>
      </c>
      <c r="G67" s="148">
        <f>IF(A67="","",SUMIF(Chi_tiet_don_hang!$A$2:$A$989,A67,Chi_tiet_don_hang!$F$2:$F$989))</f>
        <v>0</v>
      </c>
      <c r="H67" s="163"/>
      <c r="I67" s="163"/>
      <c r="J67" s="148">
        <f t="shared" si="1"/>
        <v>0</v>
      </c>
      <c r="K67" s="148">
        <f>IF(A67="","",SUMIF(Chi_tiet_don_hang!$A$2:$A$989,A67,Chi_tiet_don_hang!$I$2:$I$989))+H67</f>
        <v>0</v>
      </c>
      <c r="L67" s="151"/>
      <c r="M67" s="152">
        <f t="shared" si="2"/>
        <v>0</v>
      </c>
      <c r="N67" s="150">
        <f t="shared" si="3"/>
        <v>0</v>
      </c>
      <c r="O67" s="159">
        <v>0.0</v>
      </c>
      <c r="P67" s="150">
        <f t="shared" si="4"/>
        <v>0</v>
      </c>
      <c r="Q67" s="148" t="s">
        <v>484</v>
      </c>
      <c r="R67" s="154" t="s">
        <v>485</v>
      </c>
      <c r="S67" s="154" t="s">
        <v>418</v>
      </c>
      <c r="T67" s="155"/>
      <c r="U67" s="142"/>
      <c r="V67" s="142"/>
      <c r="W67" s="142"/>
      <c r="X67" s="142"/>
      <c r="Y67" s="142"/>
      <c r="Z67" s="142"/>
      <c r="AA67" s="142"/>
      <c r="AB67" s="142"/>
      <c r="AC67" s="142"/>
      <c r="AD67" s="142"/>
      <c r="AE67" s="142"/>
      <c r="AF67" s="142"/>
      <c r="AG67" s="142"/>
      <c r="AH67" s="142"/>
      <c r="AI67" s="142"/>
    </row>
    <row r="68">
      <c r="A68" s="145" t="s">
        <v>508</v>
      </c>
      <c r="B68" s="164"/>
      <c r="C68" s="138"/>
      <c r="D68" s="138"/>
      <c r="E68" s="147" t="str">
        <f t="array" ref="E68">IF(C68="","",IFERROR(INDEX(Khach_hang!$C$2:$C$999,MATCH(C68,Khach_hang!$A$2:$A$999,0)),""))</f>
        <v/>
      </c>
      <c r="F68" s="148" t="str">
        <f t="array" ref="F68">IF(C68="","",IFERROR(INDEX(Khach_hang!$B$2:$B$999,MATCH(C68,Khach_hang!$A$2:$A$999,0)),""))</f>
        <v/>
      </c>
      <c r="G68" s="148">
        <f>IF(A68="","",SUMIF(Chi_tiet_don_hang!$A$2:$A$989,A68,Chi_tiet_don_hang!$F$2:$F$989))</f>
        <v>0</v>
      </c>
      <c r="H68" s="163"/>
      <c r="I68" s="163"/>
      <c r="J68" s="148">
        <f t="shared" si="1"/>
        <v>0</v>
      </c>
      <c r="K68" s="148">
        <f>IF(A68="","",SUMIF(Chi_tiet_don_hang!$A$2:$A$989,A68,Chi_tiet_don_hang!$I$2:$I$989))+H68</f>
        <v>0</v>
      </c>
      <c r="L68" s="151"/>
      <c r="M68" s="152">
        <f t="shared" si="2"/>
        <v>0</v>
      </c>
      <c r="N68" s="150">
        <f t="shared" si="3"/>
        <v>0</v>
      </c>
      <c r="O68" s="159">
        <v>0.0</v>
      </c>
      <c r="P68" s="150">
        <f t="shared" si="4"/>
        <v>0</v>
      </c>
      <c r="Q68" s="148" t="s">
        <v>484</v>
      </c>
      <c r="R68" s="154" t="s">
        <v>485</v>
      </c>
      <c r="S68" s="154" t="s">
        <v>418</v>
      </c>
      <c r="T68" s="155"/>
      <c r="U68" s="142"/>
      <c r="V68" s="142"/>
      <c r="W68" s="142"/>
      <c r="X68" s="142"/>
      <c r="Y68" s="142"/>
      <c r="Z68" s="142"/>
      <c r="AA68" s="142"/>
      <c r="AB68" s="142"/>
      <c r="AC68" s="142"/>
      <c r="AD68" s="142"/>
      <c r="AE68" s="142"/>
      <c r="AF68" s="142"/>
      <c r="AG68" s="142"/>
      <c r="AH68" s="142"/>
      <c r="AI68" s="142"/>
    </row>
    <row r="69">
      <c r="A69" s="145" t="s">
        <v>509</v>
      </c>
      <c r="B69" s="164"/>
      <c r="C69" s="138"/>
      <c r="D69" s="138"/>
      <c r="E69" s="147" t="str">
        <f t="array" ref="E69">IF(C69="","",IFERROR(INDEX(Khach_hang!$C$2:$C$999,MATCH(C69,Khach_hang!$A$2:$A$999,0)),""))</f>
        <v/>
      </c>
      <c r="F69" s="148" t="str">
        <f t="array" ref="F69">IF(C69="","",IFERROR(INDEX(Khach_hang!$B$2:$B$999,MATCH(C69,Khach_hang!$A$2:$A$999,0)),""))</f>
        <v/>
      </c>
      <c r="G69" s="148">
        <f>IF(A69="","",SUMIF(Chi_tiet_don_hang!$A$2:$A$989,A69,Chi_tiet_don_hang!$F$2:$F$989))</f>
        <v>0</v>
      </c>
      <c r="H69" s="163"/>
      <c r="I69" s="163"/>
      <c r="J69" s="148">
        <f t="shared" si="1"/>
        <v>0</v>
      </c>
      <c r="K69" s="148">
        <f>IF(A69="","",SUMIF(Chi_tiet_don_hang!$A$2:$A$989,A69,Chi_tiet_don_hang!$I$2:$I$989))+H69</f>
        <v>0</v>
      </c>
      <c r="L69" s="151"/>
      <c r="M69" s="152">
        <f t="shared" si="2"/>
        <v>0</v>
      </c>
      <c r="N69" s="150">
        <f t="shared" si="3"/>
        <v>0</v>
      </c>
      <c r="O69" s="159">
        <v>0.0</v>
      </c>
      <c r="P69" s="150">
        <f t="shared" si="4"/>
        <v>0</v>
      </c>
      <c r="Q69" s="148" t="s">
        <v>484</v>
      </c>
      <c r="R69" s="154" t="s">
        <v>485</v>
      </c>
      <c r="S69" s="154" t="s">
        <v>418</v>
      </c>
      <c r="T69" s="155"/>
      <c r="U69" s="142"/>
      <c r="V69" s="142"/>
      <c r="W69" s="142"/>
      <c r="X69" s="142"/>
      <c r="Y69" s="142"/>
      <c r="Z69" s="142"/>
      <c r="AA69" s="142"/>
      <c r="AB69" s="142"/>
      <c r="AC69" s="142"/>
      <c r="AD69" s="142"/>
      <c r="AE69" s="142"/>
      <c r="AF69" s="142"/>
      <c r="AG69" s="142"/>
      <c r="AH69" s="142"/>
      <c r="AI69" s="142"/>
    </row>
    <row r="70">
      <c r="A70" s="145" t="s">
        <v>510</v>
      </c>
      <c r="B70" s="164"/>
      <c r="C70" s="138"/>
      <c r="D70" s="138"/>
      <c r="E70" s="147" t="str">
        <f t="array" ref="E70">IF(C70="","",IFERROR(INDEX(Khach_hang!$C$2:$C$999,MATCH(C70,Khach_hang!$A$2:$A$999,0)),""))</f>
        <v/>
      </c>
      <c r="F70" s="148" t="str">
        <f t="array" ref="F70">IF(C70="","",IFERROR(INDEX(Khach_hang!$B$2:$B$999,MATCH(C70,Khach_hang!$A$2:$A$999,0)),""))</f>
        <v/>
      </c>
      <c r="G70" s="148">
        <f>IF(A70="","",SUMIF(Chi_tiet_don_hang!$A$2:$A$989,A70,Chi_tiet_don_hang!$F$2:$F$989))</f>
        <v>0</v>
      </c>
      <c r="H70" s="163"/>
      <c r="I70" s="163"/>
      <c r="J70" s="148">
        <f t="shared" si="1"/>
        <v>0</v>
      </c>
      <c r="K70" s="148">
        <f>IF(A70="","",SUMIF(Chi_tiet_don_hang!$A$2:$A$989,A70,Chi_tiet_don_hang!$I$2:$I$989))+H70</f>
        <v>0</v>
      </c>
      <c r="L70" s="151"/>
      <c r="M70" s="152">
        <f t="shared" si="2"/>
        <v>0</v>
      </c>
      <c r="N70" s="150">
        <f t="shared" si="3"/>
        <v>0</v>
      </c>
      <c r="O70" s="159">
        <v>0.0</v>
      </c>
      <c r="P70" s="150">
        <f t="shared" si="4"/>
        <v>0</v>
      </c>
      <c r="Q70" s="148" t="s">
        <v>484</v>
      </c>
      <c r="R70" s="154" t="s">
        <v>485</v>
      </c>
      <c r="S70" s="154" t="s">
        <v>418</v>
      </c>
      <c r="T70" s="155"/>
      <c r="U70" s="142"/>
      <c r="V70" s="142"/>
      <c r="W70" s="142"/>
      <c r="X70" s="142"/>
      <c r="Y70" s="142"/>
      <c r="Z70" s="142"/>
      <c r="AA70" s="142"/>
      <c r="AB70" s="142"/>
      <c r="AC70" s="142"/>
      <c r="AD70" s="142"/>
      <c r="AE70" s="142"/>
      <c r="AF70" s="142"/>
      <c r="AG70" s="142"/>
      <c r="AH70" s="142"/>
      <c r="AI70" s="142"/>
    </row>
    <row r="71">
      <c r="A71" s="145" t="s">
        <v>511</v>
      </c>
      <c r="B71" s="164"/>
      <c r="C71" s="155"/>
      <c r="D71" s="138"/>
      <c r="E71" s="147" t="str">
        <f t="array" ref="E71">IF(C71="","",IFERROR(INDEX(Khach_hang!$C$2:$C$999,MATCH(C71,Khach_hang!$A$2:$A$999,0)),""))</f>
        <v/>
      </c>
      <c r="F71" s="148" t="str">
        <f t="array" ref="F71">IF(C71="","",IFERROR(INDEX(Khach_hang!$B$2:$B$999,MATCH(C71,Khach_hang!$A$2:$A$999,0)),""))</f>
        <v/>
      </c>
      <c r="G71" s="148">
        <f>IF(A71="","",SUMIF(Chi_tiet_don_hang!$A$2:$A$989,A71,Chi_tiet_don_hang!$F$2:$F$989))</f>
        <v>0</v>
      </c>
      <c r="H71" s="163"/>
      <c r="I71" s="163"/>
      <c r="J71" s="148">
        <f t="shared" si="1"/>
        <v>0</v>
      </c>
      <c r="K71" s="148">
        <f>IF(A71="","",SUMIF(Chi_tiet_don_hang!$A$2:$A$989,A71,Chi_tiet_don_hang!$I$2:$I$989))+H71</f>
        <v>0</v>
      </c>
      <c r="L71" s="151"/>
      <c r="M71" s="152">
        <f t="shared" si="2"/>
        <v>0</v>
      </c>
      <c r="N71" s="150">
        <f t="shared" si="3"/>
        <v>0</v>
      </c>
      <c r="O71" s="159">
        <v>0.0</v>
      </c>
      <c r="P71" s="150">
        <f t="shared" si="4"/>
        <v>0</v>
      </c>
      <c r="Q71" s="148" t="s">
        <v>484</v>
      </c>
      <c r="R71" s="154" t="s">
        <v>485</v>
      </c>
      <c r="S71" s="154" t="s">
        <v>418</v>
      </c>
      <c r="T71" s="155"/>
      <c r="U71" s="142"/>
      <c r="V71" s="142"/>
      <c r="W71" s="142"/>
      <c r="X71" s="142"/>
      <c r="Y71" s="142"/>
      <c r="Z71" s="142"/>
      <c r="AA71" s="142"/>
      <c r="AB71" s="142"/>
      <c r="AC71" s="142"/>
      <c r="AD71" s="142"/>
      <c r="AE71" s="142"/>
      <c r="AF71" s="142"/>
      <c r="AG71" s="142"/>
      <c r="AH71" s="142"/>
      <c r="AI71" s="142"/>
    </row>
    <row r="72">
      <c r="A72" s="145" t="s">
        <v>512</v>
      </c>
      <c r="B72" s="164"/>
      <c r="C72" s="155"/>
      <c r="D72" s="138"/>
      <c r="E72" s="147" t="str">
        <f t="array" ref="E72">IF(C72="","",IFERROR(INDEX(Khach_hang!$C$2:$C$999,MATCH(C72,Khach_hang!$A$2:$A$999,0)),""))</f>
        <v/>
      </c>
      <c r="F72" s="148" t="str">
        <f t="array" ref="F72">IF(C72="","",IFERROR(INDEX(Khach_hang!$B$2:$B$999,MATCH(C72,Khach_hang!$A$2:$A$999,0)),""))</f>
        <v/>
      </c>
      <c r="G72" s="148">
        <f>IF(A72="","",SUMIF(Chi_tiet_don_hang!$A$2:$A$989,A72,Chi_tiet_don_hang!$F$2:$F$989))</f>
        <v>0</v>
      </c>
      <c r="H72" s="163"/>
      <c r="I72" s="163"/>
      <c r="J72" s="148">
        <f t="shared" si="1"/>
        <v>0</v>
      </c>
      <c r="K72" s="148">
        <f>IF(A72="","",SUMIF(Chi_tiet_don_hang!$A$2:$A$989,A72,Chi_tiet_don_hang!$I$2:$I$989))+H72</f>
        <v>0</v>
      </c>
      <c r="L72" s="151"/>
      <c r="M72" s="152">
        <f t="shared" si="2"/>
        <v>0</v>
      </c>
      <c r="N72" s="150">
        <f t="shared" si="3"/>
        <v>0</v>
      </c>
      <c r="O72" s="159">
        <v>0.0</v>
      </c>
      <c r="P72" s="150">
        <f t="shared" si="4"/>
        <v>0</v>
      </c>
      <c r="Q72" s="148" t="s">
        <v>484</v>
      </c>
      <c r="R72" s="154" t="s">
        <v>485</v>
      </c>
      <c r="S72" s="154" t="s">
        <v>418</v>
      </c>
      <c r="T72" s="155"/>
      <c r="U72" s="142"/>
      <c r="V72" s="142"/>
      <c r="W72" s="142"/>
      <c r="X72" s="142"/>
      <c r="Y72" s="142"/>
      <c r="Z72" s="142"/>
      <c r="AA72" s="142"/>
      <c r="AB72" s="142"/>
      <c r="AC72" s="142"/>
      <c r="AD72" s="142"/>
      <c r="AE72" s="142"/>
      <c r="AF72" s="142"/>
      <c r="AG72" s="142"/>
      <c r="AH72" s="142"/>
      <c r="AI72" s="142"/>
    </row>
    <row r="73">
      <c r="A73" s="145" t="s">
        <v>513</v>
      </c>
      <c r="B73" s="164"/>
      <c r="C73" s="155"/>
      <c r="D73" s="138"/>
      <c r="E73" s="147" t="str">
        <f t="array" ref="E73">IF(C73="","",IFERROR(INDEX(Khach_hang!$C$2:$C$999,MATCH(C73,Khach_hang!$A$2:$A$999,0)),""))</f>
        <v/>
      </c>
      <c r="F73" s="148" t="str">
        <f t="array" ref="F73">IF(C73="","",IFERROR(INDEX(Khach_hang!$B$2:$B$999,MATCH(C73,Khach_hang!$A$2:$A$999,0)),""))</f>
        <v/>
      </c>
      <c r="G73" s="148">
        <f>IF(A73="","",SUMIF(Chi_tiet_don_hang!$A$2:$A$989,A73,Chi_tiet_don_hang!$F$2:$F$989))</f>
        <v>0</v>
      </c>
      <c r="H73" s="163"/>
      <c r="I73" s="163"/>
      <c r="J73" s="148">
        <f t="shared" si="1"/>
        <v>0</v>
      </c>
      <c r="K73" s="148">
        <f>IF(A73="","",SUMIF(Chi_tiet_don_hang!$A$2:$A$989,A73,Chi_tiet_don_hang!$I$2:$I$989))+H73</f>
        <v>0</v>
      </c>
      <c r="L73" s="151"/>
      <c r="M73" s="152">
        <f t="shared" si="2"/>
        <v>0</v>
      </c>
      <c r="N73" s="150">
        <f t="shared" si="3"/>
        <v>0</v>
      </c>
      <c r="O73" s="159">
        <v>0.0</v>
      </c>
      <c r="P73" s="150">
        <f t="shared" si="4"/>
        <v>0</v>
      </c>
      <c r="Q73" s="148" t="s">
        <v>484</v>
      </c>
      <c r="R73" s="154" t="s">
        <v>485</v>
      </c>
      <c r="S73" s="154" t="s">
        <v>418</v>
      </c>
      <c r="T73" s="155"/>
      <c r="U73" s="142"/>
      <c r="V73" s="142"/>
      <c r="W73" s="142"/>
      <c r="X73" s="142"/>
      <c r="Y73" s="142"/>
      <c r="Z73" s="142"/>
      <c r="AA73" s="142"/>
      <c r="AB73" s="142"/>
      <c r="AC73" s="142"/>
      <c r="AD73" s="142"/>
      <c r="AE73" s="142"/>
      <c r="AF73" s="142"/>
      <c r="AG73" s="142"/>
      <c r="AH73" s="142"/>
      <c r="AI73" s="142"/>
    </row>
    <row r="74">
      <c r="A74" s="145" t="s">
        <v>514</v>
      </c>
      <c r="B74" s="164"/>
      <c r="C74" s="155"/>
      <c r="D74" s="138"/>
      <c r="E74" s="147" t="str">
        <f t="array" ref="E74">IF(C74="","",IFERROR(INDEX(Khach_hang!$C$2:$C$999,MATCH(C74,Khach_hang!$A$2:$A$999,0)),""))</f>
        <v/>
      </c>
      <c r="F74" s="148" t="str">
        <f t="array" ref="F74">IF(C74="","",IFERROR(INDEX(Khach_hang!$B$2:$B$999,MATCH(C74,Khach_hang!$A$2:$A$999,0)),""))</f>
        <v/>
      </c>
      <c r="G74" s="148">
        <f>IF(A74="","",SUMIF(Chi_tiet_don_hang!$A$2:$A$989,A74,Chi_tiet_don_hang!$F$2:$F$989))</f>
        <v>0</v>
      </c>
      <c r="H74" s="163"/>
      <c r="I74" s="163"/>
      <c r="J74" s="148">
        <f t="shared" si="1"/>
        <v>0</v>
      </c>
      <c r="K74" s="148">
        <f>IF(A74="","",SUMIF(Chi_tiet_don_hang!$A$2:$A$989,A74,Chi_tiet_don_hang!$I$2:$I$989))+H74</f>
        <v>0</v>
      </c>
      <c r="L74" s="151"/>
      <c r="M74" s="152">
        <f t="shared" si="2"/>
        <v>0</v>
      </c>
      <c r="N74" s="150">
        <f t="shared" si="3"/>
        <v>0</v>
      </c>
      <c r="O74" s="159">
        <v>0.0</v>
      </c>
      <c r="P74" s="150">
        <f t="shared" si="4"/>
        <v>0</v>
      </c>
      <c r="Q74" s="148" t="s">
        <v>484</v>
      </c>
      <c r="R74" s="154" t="s">
        <v>485</v>
      </c>
      <c r="S74" s="154" t="s">
        <v>418</v>
      </c>
      <c r="T74" s="155"/>
      <c r="U74" s="142"/>
      <c r="V74" s="142"/>
      <c r="W74" s="142"/>
      <c r="X74" s="142"/>
      <c r="Y74" s="142"/>
      <c r="Z74" s="142"/>
      <c r="AA74" s="142"/>
      <c r="AB74" s="142"/>
      <c r="AC74" s="142"/>
      <c r="AD74" s="142"/>
      <c r="AE74" s="142"/>
      <c r="AF74" s="142"/>
      <c r="AG74" s="142"/>
      <c r="AH74" s="142"/>
      <c r="AI74" s="142"/>
    </row>
    <row r="75">
      <c r="A75" s="145" t="s">
        <v>515</v>
      </c>
      <c r="B75" s="164"/>
      <c r="C75" s="155"/>
      <c r="D75" s="138"/>
      <c r="E75" s="147" t="str">
        <f t="array" ref="E75">IF(C75="","",IFERROR(INDEX(Khach_hang!$C$2:$C$999,MATCH(C75,Khach_hang!$A$2:$A$999,0)),""))</f>
        <v/>
      </c>
      <c r="F75" s="148" t="str">
        <f t="array" ref="F75">IF(C75="","",IFERROR(INDEX(Khach_hang!$B$2:$B$999,MATCH(C75,Khach_hang!$A$2:$A$999,0)),""))</f>
        <v/>
      </c>
      <c r="G75" s="148">
        <f>IF(A75="","",SUMIF(Chi_tiet_don_hang!$A$2:$A$989,A75,Chi_tiet_don_hang!$F$2:$F$989))</f>
        <v>0</v>
      </c>
      <c r="H75" s="163"/>
      <c r="I75" s="163"/>
      <c r="J75" s="148">
        <f t="shared" si="1"/>
        <v>0</v>
      </c>
      <c r="K75" s="148">
        <f>IF(A75="","",SUMIF(Chi_tiet_don_hang!$A$2:$A$989,A75,Chi_tiet_don_hang!$I$2:$I$989))+H75</f>
        <v>0</v>
      </c>
      <c r="L75" s="151"/>
      <c r="M75" s="152">
        <f t="shared" si="2"/>
        <v>0</v>
      </c>
      <c r="N75" s="150">
        <f t="shared" si="3"/>
        <v>0</v>
      </c>
      <c r="O75" s="159">
        <v>0.0</v>
      </c>
      <c r="P75" s="150">
        <f t="shared" si="4"/>
        <v>0</v>
      </c>
      <c r="Q75" s="148" t="s">
        <v>484</v>
      </c>
      <c r="R75" s="154" t="s">
        <v>485</v>
      </c>
      <c r="S75" s="154" t="s">
        <v>418</v>
      </c>
      <c r="T75" s="155"/>
      <c r="U75" s="142"/>
      <c r="V75" s="142"/>
      <c r="W75" s="142"/>
      <c r="X75" s="142"/>
      <c r="Y75" s="142"/>
      <c r="Z75" s="142"/>
      <c r="AA75" s="142"/>
      <c r="AB75" s="142"/>
      <c r="AC75" s="142"/>
      <c r="AD75" s="142"/>
      <c r="AE75" s="142"/>
      <c r="AF75" s="142"/>
      <c r="AG75" s="142"/>
      <c r="AH75" s="142"/>
      <c r="AI75" s="142"/>
    </row>
    <row r="76">
      <c r="A76" s="145" t="s">
        <v>516</v>
      </c>
      <c r="B76" s="164"/>
      <c r="C76" s="155"/>
      <c r="D76" s="138"/>
      <c r="E76" s="147" t="str">
        <f t="array" ref="E76">IF(C76="","",IFERROR(INDEX(Khach_hang!$C$2:$C$999,MATCH(C76,Khach_hang!$A$2:$A$999,0)),""))</f>
        <v/>
      </c>
      <c r="F76" s="148" t="str">
        <f t="array" ref="F76">IF(C76="","",IFERROR(INDEX(Khach_hang!$B$2:$B$999,MATCH(C76,Khach_hang!$A$2:$A$999,0)),""))</f>
        <v/>
      </c>
      <c r="G76" s="148">
        <f>IF(A76="","",SUMIF(Chi_tiet_don_hang!$A$2:$A$989,A76,Chi_tiet_don_hang!$F$2:$F$989))</f>
        <v>0</v>
      </c>
      <c r="H76" s="163"/>
      <c r="I76" s="163"/>
      <c r="J76" s="148">
        <f t="shared" si="1"/>
        <v>0</v>
      </c>
      <c r="K76" s="148">
        <f>IF(A76="","",SUMIF(Chi_tiet_don_hang!$A$2:$A$989,A76,Chi_tiet_don_hang!$I$2:$I$989))+H76</f>
        <v>0</v>
      </c>
      <c r="L76" s="151"/>
      <c r="M76" s="152">
        <f t="shared" si="2"/>
        <v>0</v>
      </c>
      <c r="N76" s="150">
        <f t="shared" si="3"/>
        <v>0</v>
      </c>
      <c r="O76" s="159">
        <v>0.0</v>
      </c>
      <c r="P76" s="150">
        <f t="shared" si="4"/>
        <v>0</v>
      </c>
      <c r="Q76" s="148" t="s">
        <v>484</v>
      </c>
      <c r="R76" s="154" t="s">
        <v>485</v>
      </c>
      <c r="S76" s="154" t="s">
        <v>418</v>
      </c>
      <c r="T76" s="155"/>
      <c r="U76" s="142"/>
      <c r="V76" s="142"/>
      <c r="W76" s="142"/>
      <c r="X76" s="142"/>
      <c r="Y76" s="142"/>
      <c r="Z76" s="142"/>
      <c r="AA76" s="142"/>
      <c r="AB76" s="142"/>
      <c r="AC76" s="142"/>
      <c r="AD76" s="142"/>
      <c r="AE76" s="142"/>
      <c r="AF76" s="142"/>
      <c r="AG76" s="142"/>
      <c r="AH76" s="142"/>
      <c r="AI76" s="142"/>
    </row>
    <row r="77">
      <c r="A77" s="145" t="s">
        <v>517</v>
      </c>
      <c r="B77" s="164"/>
      <c r="C77" s="155"/>
      <c r="D77" s="138"/>
      <c r="E77" s="147" t="str">
        <f t="array" ref="E77">IF(C77="","",IFERROR(INDEX(Khach_hang!$C$2:$C$999,MATCH(C77,Khach_hang!$A$2:$A$999,0)),""))</f>
        <v/>
      </c>
      <c r="F77" s="148" t="str">
        <f t="array" ref="F77">IF(C77="","",IFERROR(INDEX(Khach_hang!$B$2:$B$999,MATCH(C77,Khach_hang!$A$2:$A$999,0)),""))</f>
        <v/>
      </c>
      <c r="G77" s="148">
        <f>IF(A77="","",SUMIF(Chi_tiet_don_hang!$A$2:$A$989,A77,Chi_tiet_don_hang!$F$2:$F$989))</f>
        <v>0</v>
      </c>
      <c r="H77" s="163"/>
      <c r="I77" s="163"/>
      <c r="J77" s="148">
        <f t="shared" si="1"/>
        <v>0</v>
      </c>
      <c r="K77" s="148">
        <f>IF(A77="","",SUMIF(Chi_tiet_don_hang!$A$2:$A$989,A77,Chi_tiet_don_hang!$I$2:$I$989))+H77</f>
        <v>0</v>
      </c>
      <c r="L77" s="151"/>
      <c r="M77" s="152">
        <f t="shared" si="2"/>
        <v>0</v>
      </c>
      <c r="N77" s="150">
        <f t="shared" si="3"/>
        <v>0</v>
      </c>
      <c r="O77" s="159">
        <v>0.0</v>
      </c>
      <c r="P77" s="150">
        <f t="shared" si="4"/>
        <v>0</v>
      </c>
      <c r="Q77" s="148" t="s">
        <v>484</v>
      </c>
      <c r="R77" s="154" t="s">
        <v>485</v>
      </c>
      <c r="S77" s="154" t="s">
        <v>418</v>
      </c>
      <c r="T77" s="155"/>
      <c r="U77" s="142"/>
      <c r="V77" s="142"/>
      <c r="W77" s="142"/>
      <c r="X77" s="142"/>
      <c r="Y77" s="142"/>
      <c r="Z77" s="142"/>
      <c r="AA77" s="142"/>
      <c r="AB77" s="142"/>
      <c r="AC77" s="142"/>
      <c r="AD77" s="142"/>
      <c r="AE77" s="142"/>
      <c r="AF77" s="142"/>
      <c r="AG77" s="142"/>
      <c r="AH77" s="142"/>
      <c r="AI77" s="142"/>
    </row>
    <row r="78">
      <c r="A78" s="145" t="s">
        <v>518</v>
      </c>
      <c r="B78" s="164"/>
      <c r="C78" s="155"/>
      <c r="D78" s="138"/>
      <c r="E78" s="147" t="str">
        <f t="array" ref="E78">IF(C78="","",IFERROR(INDEX(Khach_hang!$C$2:$C$999,MATCH(C78,Khach_hang!$A$2:$A$999,0)),""))</f>
        <v/>
      </c>
      <c r="F78" s="148" t="str">
        <f t="array" ref="F78">IF(C78="","",IFERROR(INDEX(Khach_hang!$B$2:$B$999,MATCH(C78,Khach_hang!$A$2:$A$999,0)),""))</f>
        <v/>
      </c>
      <c r="G78" s="148">
        <f>IF(A78="","",SUMIF(Chi_tiet_don_hang!$A$2:$A$989,A78,Chi_tiet_don_hang!$F$2:$F$989))</f>
        <v>0</v>
      </c>
      <c r="H78" s="163"/>
      <c r="I78" s="163"/>
      <c r="J78" s="148">
        <f t="shared" si="1"/>
        <v>0</v>
      </c>
      <c r="K78" s="148">
        <f>IF(A78="","",SUMIF(Chi_tiet_don_hang!$A$2:$A$989,A78,Chi_tiet_don_hang!$I$2:$I$989))+H78</f>
        <v>0</v>
      </c>
      <c r="L78" s="151"/>
      <c r="M78" s="152">
        <f t="shared" si="2"/>
        <v>0</v>
      </c>
      <c r="N78" s="150">
        <f t="shared" si="3"/>
        <v>0</v>
      </c>
      <c r="O78" s="159">
        <v>0.0</v>
      </c>
      <c r="P78" s="150">
        <f t="shared" si="4"/>
        <v>0</v>
      </c>
      <c r="Q78" s="148" t="s">
        <v>484</v>
      </c>
      <c r="R78" s="154" t="s">
        <v>485</v>
      </c>
      <c r="S78" s="154" t="s">
        <v>418</v>
      </c>
      <c r="T78" s="155"/>
      <c r="U78" s="142"/>
      <c r="V78" s="142"/>
      <c r="W78" s="142"/>
      <c r="X78" s="142"/>
      <c r="Y78" s="142"/>
      <c r="Z78" s="142"/>
      <c r="AA78" s="142"/>
      <c r="AB78" s="142"/>
      <c r="AC78" s="142"/>
      <c r="AD78" s="142"/>
      <c r="AE78" s="142"/>
      <c r="AF78" s="142"/>
      <c r="AG78" s="142"/>
      <c r="AH78" s="142"/>
      <c r="AI78" s="142"/>
    </row>
    <row r="79">
      <c r="A79" s="145" t="s">
        <v>519</v>
      </c>
      <c r="B79" s="164"/>
      <c r="C79" s="155"/>
      <c r="D79" s="138"/>
      <c r="E79" s="147" t="str">
        <f t="array" ref="E79">IF(C79="","",IFERROR(INDEX(Khach_hang!$C$2:$C$999,MATCH(C79,Khach_hang!$A$2:$A$999,0)),""))</f>
        <v/>
      </c>
      <c r="F79" s="148" t="str">
        <f t="array" ref="F79">IF(C79="","",IFERROR(INDEX(Khach_hang!$B$2:$B$999,MATCH(C79,Khach_hang!$A$2:$A$999,0)),""))</f>
        <v/>
      </c>
      <c r="G79" s="148">
        <f>IF(A79="","",SUMIF(Chi_tiet_don_hang!$A$2:$A$989,A79,Chi_tiet_don_hang!$F$2:$F$989))</f>
        <v>0</v>
      </c>
      <c r="H79" s="163"/>
      <c r="I79" s="163"/>
      <c r="J79" s="148">
        <f t="shared" si="1"/>
        <v>0</v>
      </c>
      <c r="K79" s="148">
        <f>IF(A79="","",SUMIF(Chi_tiet_don_hang!$A$2:$A$989,A79,Chi_tiet_don_hang!$I$2:$I$989))+H79</f>
        <v>0</v>
      </c>
      <c r="L79" s="151"/>
      <c r="M79" s="152">
        <f t="shared" si="2"/>
        <v>0</v>
      </c>
      <c r="N79" s="150">
        <f t="shared" si="3"/>
        <v>0</v>
      </c>
      <c r="O79" s="159">
        <v>0.0</v>
      </c>
      <c r="P79" s="150">
        <f t="shared" si="4"/>
        <v>0</v>
      </c>
      <c r="Q79" s="148" t="s">
        <v>484</v>
      </c>
      <c r="R79" s="154" t="s">
        <v>485</v>
      </c>
      <c r="S79" s="154" t="s">
        <v>418</v>
      </c>
      <c r="T79" s="155"/>
      <c r="U79" s="142"/>
      <c r="V79" s="142"/>
      <c r="W79" s="142"/>
      <c r="X79" s="142"/>
      <c r="Y79" s="142"/>
      <c r="Z79" s="142"/>
      <c r="AA79" s="142"/>
      <c r="AB79" s="142"/>
      <c r="AC79" s="142"/>
      <c r="AD79" s="142"/>
      <c r="AE79" s="142"/>
      <c r="AF79" s="142"/>
      <c r="AG79" s="142"/>
      <c r="AH79" s="142"/>
      <c r="AI79" s="142"/>
    </row>
    <row r="80">
      <c r="A80" s="145" t="s">
        <v>520</v>
      </c>
      <c r="B80" s="164"/>
      <c r="C80" s="155"/>
      <c r="D80" s="138"/>
      <c r="E80" s="147" t="str">
        <f t="array" ref="E80">IF(C80="","",IFERROR(INDEX(Khach_hang!$C$2:$C$999,MATCH(C80,Khach_hang!$A$2:$A$999,0)),""))</f>
        <v/>
      </c>
      <c r="F80" s="148" t="str">
        <f t="array" ref="F80">IF(C80="","",IFERROR(INDEX(Khach_hang!$B$2:$B$999,MATCH(C80,Khach_hang!$A$2:$A$999,0)),""))</f>
        <v/>
      </c>
      <c r="G80" s="148">
        <f>IF(A80="","",SUMIF(Chi_tiet_don_hang!$A$2:$A$989,A80,Chi_tiet_don_hang!$F$2:$F$989))</f>
        <v>0</v>
      </c>
      <c r="H80" s="163"/>
      <c r="I80" s="163"/>
      <c r="J80" s="148">
        <f t="shared" si="1"/>
        <v>0</v>
      </c>
      <c r="K80" s="148">
        <f>IF(A80="","",SUMIF(Chi_tiet_don_hang!$A$2:$A$989,A80,Chi_tiet_don_hang!$I$2:$I$989))+H80</f>
        <v>0</v>
      </c>
      <c r="L80" s="151"/>
      <c r="M80" s="152">
        <f t="shared" si="2"/>
        <v>0</v>
      </c>
      <c r="N80" s="150">
        <f t="shared" si="3"/>
        <v>0</v>
      </c>
      <c r="O80" s="159">
        <v>0.0</v>
      </c>
      <c r="P80" s="150">
        <f t="shared" si="4"/>
        <v>0</v>
      </c>
      <c r="Q80" s="148" t="s">
        <v>484</v>
      </c>
      <c r="R80" s="154" t="s">
        <v>485</v>
      </c>
      <c r="S80" s="154" t="s">
        <v>418</v>
      </c>
      <c r="T80" s="155"/>
      <c r="U80" s="142"/>
      <c r="V80" s="142"/>
      <c r="W80" s="142"/>
      <c r="X80" s="142"/>
      <c r="Y80" s="142"/>
      <c r="Z80" s="142"/>
      <c r="AA80" s="142"/>
      <c r="AB80" s="142"/>
      <c r="AC80" s="142"/>
      <c r="AD80" s="142"/>
      <c r="AE80" s="142"/>
      <c r="AF80" s="142"/>
      <c r="AG80" s="142"/>
      <c r="AH80" s="142"/>
      <c r="AI80" s="142"/>
    </row>
    <row r="81">
      <c r="A81" s="145" t="s">
        <v>521</v>
      </c>
      <c r="B81" s="164"/>
      <c r="C81" s="155"/>
      <c r="D81" s="138"/>
      <c r="E81" s="147" t="str">
        <f t="array" ref="E81">IF(C81="","",IFERROR(INDEX(Khach_hang!$C$2:$C$999,MATCH(C81,Khach_hang!$A$2:$A$999,0)),""))</f>
        <v/>
      </c>
      <c r="F81" s="148" t="str">
        <f t="array" ref="F81">IF(C81="","",IFERROR(INDEX(Khach_hang!$B$2:$B$999,MATCH(C81,Khach_hang!$A$2:$A$999,0)),""))</f>
        <v/>
      </c>
      <c r="G81" s="148">
        <f>IF(A81="","",SUMIF(Chi_tiet_don_hang!$A$2:$A$989,A81,Chi_tiet_don_hang!$F$2:$F$989))</f>
        <v>0</v>
      </c>
      <c r="H81" s="163"/>
      <c r="I81" s="163"/>
      <c r="J81" s="148">
        <f t="shared" si="1"/>
        <v>0</v>
      </c>
      <c r="K81" s="148">
        <f>IF(A81="","",SUMIF(Chi_tiet_don_hang!$A$2:$A$989,A81,Chi_tiet_don_hang!$I$2:$I$989))+H81</f>
        <v>0</v>
      </c>
      <c r="L81" s="151"/>
      <c r="M81" s="152">
        <f t="shared" si="2"/>
        <v>0</v>
      </c>
      <c r="N81" s="150">
        <f t="shared" si="3"/>
        <v>0</v>
      </c>
      <c r="O81" s="159">
        <v>0.0</v>
      </c>
      <c r="P81" s="150">
        <f t="shared" si="4"/>
        <v>0</v>
      </c>
      <c r="Q81" s="148" t="s">
        <v>484</v>
      </c>
      <c r="R81" s="154" t="s">
        <v>485</v>
      </c>
      <c r="S81" s="154" t="s">
        <v>418</v>
      </c>
      <c r="T81" s="155"/>
      <c r="U81" s="142"/>
      <c r="V81" s="142"/>
      <c r="W81" s="142"/>
      <c r="X81" s="142"/>
      <c r="Y81" s="142"/>
      <c r="Z81" s="142"/>
      <c r="AA81" s="142"/>
      <c r="AB81" s="142"/>
      <c r="AC81" s="142"/>
      <c r="AD81" s="142"/>
      <c r="AE81" s="142"/>
      <c r="AF81" s="142"/>
      <c r="AG81" s="142"/>
      <c r="AH81" s="142"/>
      <c r="AI81" s="142"/>
    </row>
    <row r="82">
      <c r="A82" s="145" t="s">
        <v>522</v>
      </c>
      <c r="B82" s="164"/>
      <c r="C82" s="155"/>
      <c r="D82" s="138"/>
      <c r="E82" s="147" t="str">
        <f t="array" ref="E82">IF(C82="","",IFERROR(INDEX(Khach_hang!$C$2:$C$999,MATCH(C82,Khach_hang!$A$2:$A$999,0)),""))</f>
        <v/>
      </c>
      <c r="F82" s="148" t="str">
        <f t="array" ref="F82">IF(C82="","",IFERROR(INDEX(Khach_hang!$B$2:$B$999,MATCH(C82,Khach_hang!$A$2:$A$999,0)),""))</f>
        <v/>
      </c>
      <c r="G82" s="148">
        <f>IF(A82="","",SUMIF(Chi_tiet_don_hang!$A$2:$A$989,A82,Chi_tiet_don_hang!$F$2:$F$989))</f>
        <v>0</v>
      </c>
      <c r="H82" s="163"/>
      <c r="I82" s="163"/>
      <c r="J82" s="148">
        <f t="shared" si="1"/>
        <v>0</v>
      </c>
      <c r="K82" s="148">
        <f>IF(A82="","",SUMIF(Chi_tiet_don_hang!$A$2:$A$989,A82,Chi_tiet_don_hang!$I$2:$I$989))+H82</f>
        <v>0</v>
      </c>
      <c r="L82" s="151"/>
      <c r="M82" s="152">
        <f t="shared" si="2"/>
        <v>0</v>
      </c>
      <c r="N82" s="150">
        <f t="shared" si="3"/>
        <v>0</v>
      </c>
      <c r="O82" s="159">
        <v>0.0</v>
      </c>
      <c r="P82" s="150">
        <f t="shared" si="4"/>
        <v>0</v>
      </c>
      <c r="Q82" s="148" t="s">
        <v>484</v>
      </c>
      <c r="R82" s="154" t="s">
        <v>485</v>
      </c>
      <c r="S82" s="154" t="s">
        <v>418</v>
      </c>
      <c r="T82" s="155"/>
      <c r="U82" s="142"/>
      <c r="V82" s="142"/>
      <c r="W82" s="142"/>
      <c r="X82" s="142"/>
      <c r="Y82" s="142"/>
      <c r="Z82" s="142"/>
      <c r="AA82" s="142"/>
      <c r="AB82" s="142"/>
      <c r="AC82" s="142"/>
      <c r="AD82" s="142"/>
      <c r="AE82" s="142"/>
      <c r="AF82" s="142"/>
      <c r="AG82" s="142"/>
      <c r="AH82" s="142"/>
      <c r="AI82" s="142"/>
    </row>
    <row r="83">
      <c r="A83" s="145" t="s">
        <v>523</v>
      </c>
      <c r="B83" s="164"/>
      <c r="C83" s="155"/>
      <c r="D83" s="138"/>
      <c r="E83" s="147" t="str">
        <f t="array" ref="E83">IF(C83="","",IFERROR(INDEX(Khach_hang!$C$2:$C$999,MATCH(C83,Khach_hang!$A$2:$A$999,0)),""))</f>
        <v/>
      </c>
      <c r="F83" s="148" t="str">
        <f t="array" ref="F83">IF(C83="","",IFERROR(INDEX(Khach_hang!$B$2:$B$999,MATCH(C83,Khach_hang!$A$2:$A$999,0)),""))</f>
        <v/>
      </c>
      <c r="G83" s="148">
        <f>IF(A83="","",SUMIF(Chi_tiet_don_hang!$A$2:$A$989,A83,Chi_tiet_don_hang!$F$2:$F$989))</f>
        <v>0</v>
      </c>
      <c r="H83" s="163"/>
      <c r="I83" s="163"/>
      <c r="J83" s="148">
        <f t="shared" si="1"/>
        <v>0</v>
      </c>
      <c r="K83" s="148">
        <f>IF(A83="","",SUMIF(Chi_tiet_don_hang!$A$2:$A$989,A83,Chi_tiet_don_hang!$I$2:$I$989))+H83</f>
        <v>0</v>
      </c>
      <c r="L83" s="151"/>
      <c r="M83" s="152">
        <f t="shared" si="2"/>
        <v>0</v>
      </c>
      <c r="N83" s="150">
        <f t="shared" si="3"/>
        <v>0</v>
      </c>
      <c r="O83" s="159">
        <v>0.0</v>
      </c>
      <c r="P83" s="150">
        <f t="shared" si="4"/>
        <v>0</v>
      </c>
      <c r="Q83" s="148" t="s">
        <v>484</v>
      </c>
      <c r="R83" s="154" t="s">
        <v>485</v>
      </c>
      <c r="S83" s="154" t="s">
        <v>418</v>
      </c>
      <c r="T83" s="155"/>
      <c r="U83" s="142"/>
      <c r="V83" s="142"/>
      <c r="W83" s="142"/>
      <c r="X83" s="142"/>
      <c r="Y83" s="142"/>
      <c r="Z83" s="142"/>
      <c r="AA83" s="142"/>
      <c r="AB83" s="142"/>
      <c r="AC83" s="142"/>
      <c r="AD83" s="142"/>
      <c r="AE83" s="142"/>
      <c r="AF83" s="142"/>
      <c r="AG83" s="142"/>
      <c r="AH83" s="142"/>
      <c r="AI83" s="142"/>
    </row>
    <row r="84">
      <c r="A84" s="145" t="s">
        <v>524</v>
      </c>
      <c r="B84" s="164"/>
      <c r="C84" s="155"/>
      <c r="D84" s="138"/>
      <c r="E84" s="147" t="str">
        <f t="array" ref="E84">IF(C84="","",IFERROR(INDEX(Khach_hang!$C$2:$C$999,MATCH(C84,Khach_hang!$A$2:$A$999,0)),""))</f>
        <v/>
      </c>
      <c r="F84" s="148" t="str">
        <f t="array" ref="F84">IF(C84="","",IFERROR(INDEX(Khach_hang!$B$2:$B$999,MATCH(C84,Khach_hang!$A$2:$A$999,0)),""))</f>
        <v/>
      </c>
      <c r="G84" s="148">
        <f>IF(A84="","",SUMIF(Chi_tiet_don_hang!$A$2:$A$989,A84,Chi_tiet_don_hang!$F$2:$F$989))</f>
        <v>0</v>
      </c>
      <c r="H84" s="163"/>
      <c r="I84" s="163"/>
      <c r="J84" s="148">
        <f t="shared" si="1"/>
        <v>0</v>
      </c>
      <c r="K84" s="148">
        <f>IF(A84="","",SUMIF(Chi_tiet_don_hang!$A$2:$A$989,A84,Chi_tiet_don_hang!$I$2:$I$989))+H84</f>
        <v>0</v>
      </c>
      <c r="L84" s="151"/>
      <c r="M84" s="152">
        <f t="shared" si="2"/>
        <v>0</v>
      </c>
      <c r="N84" s="150">
        <f t="shared" si="3"/>
        <v>0</v>
      </c>
      <c r="O84" s="159">
        <v>0.0</v>
      </c>
      <c r="P84" s="150">
        <f t="shared" si="4"/>
        <v>0</v>
      </c>
      <c r="Q84" s="148" t="s">
        <v>484</v>
      </c>
      <c r="R84" s="154" t="s">
        <v>485</v>
      </c>
      <c r="S84" s="154" t="s">
        <v>418</v>
      </c>
      <c r="T84" s="155"/>
      <c r="U84" s="142"/>
      <c r="V84" s="142"/>
      <c r="W84" s="142"/>
      <c r="X84" s="142"/>
      <c r="Y84" s="142"/>
      <c r="Z84" s="142"/>
      <c r="AA84" s="142"/>
      <c r="AB84" s="142"/>
      <c r="AC84" s="142"/>
      <c r="AD84" s="142"/>
      <c r="AE84" s="142"/>
      <c r="AF84" s="142"/>
      <c r="AG84" s="142"/>
      <c r="AH84" s="142"/>
      <c r="AI84" s="142"/>
    </row>
    <row r="85">
      <c r="A85" s="145" t="s">
        <v>525</v>
      </c>
      <c r="B85" s="164"/>
      <c r="C85" s="155"/>
      <c r="D85" s="138"/>
      <c r="E85" s="147" t="str">
        <f t="array" ref="E85">IF(C85="","",IFERROR(INDEX(Khach_hang!$C$2:$C$999,MATCH(C85,Khach_hang!$A$2:$A$999,0)),""))</f>
        <v/>
      </c>
      <c r="F85" s="148" t="str">
        <f t="array" ref="F85">IF(C85="","",IFERROR(INDEX(Khach_hang!$B$2:$B$999,MATCH(C85,Khach_hang!$A$2:$A$999,0)),""))</f>
        <v/>
      </c>
      <c r="G85" s="148">
        <f>IF(A85="","",SUMIF(Chi_tiet_don_hang!$A$2:$A$989,A85,Chi_tiet_don_hang!$F$2:$F$989))</f>
        <v>0</v>
      </c>
      <c r="H85" s="163"/>
      <c r="I85" s="163"/>
      <c r="J85" s="148">
        <f t="shared" si="1"/>
        <v>0</v>
      </c>
      <c r="K85" s="148">
        <f>IF(A85="","",SUMIF(Chi_tiet_don_hang!$A$2:$A$989,A85,Chi_tiet_don_hang!$I$2:$I$989))+H85</f>
        <v>0</v>
      </c>
      <c r="L85" s="151"/>
      <c r="M85" s="152">
        <f t="shared" si="2"/>
        <v>0</v>
      </c>
      <c r="N85" s="150">
        <f t="shared" si="3"/>
        <v>0</v>
      </c>
      <c r="O85" s="159">
        <v>0.0</v>
      </c>
      <c r="P85" s="150">
        <f t="shared" si="4"/>
        <v>0</v>
      </c>
      <c r="Q85" s="148" t="s">
        <v>484</v>
      </c>
      <c r="R85" s="154" t="s">
        <v>485</v>
      </c>
      <c r="S85" s="154" t="s">
        <v>418</v>
      </c>
      <c r="T85" s="155"/>
      <c r="U85" s="142"/>
      <c r="V85" s="142"/>
      <c r="W85" s="142"/>
      <c r="X85" s="142"/>
      <c r="Y85" s="142"/>
      <c r="Z85" s="142"/>
      <c r="AA85" s="142"/>
      <c r="AB85" s="142"/>
      <c r="AC85" s="142"/>
      <c r="AD85" s="142"/>
      <c r="AE85" s="142"/>
      <c r="AF85" s="142"/>
      <c r="AG85" s="142"/>
      <c r="AH85" s="142"/>
      <c r="AI85" s="142"/>
    </row>
    <row r="86">
      <c r="A86" s="145" t="s">
        <v>526</v>
      </c>
      <c r="B86" s="164"/>
      <c r="C86" s="155"/>
      <c r="D86" s="138"/>
      <c r="E86" s="147" t="str">
        <f t="array" ref="E86">IF(C86="","",IFERROR(INDEX(Khach_hang!$C$2:$C$999,MATCH(C86,Khach_hang!$A$2:$A$999,0)),""))</f>
        <v/>
      </c>
      <c r="F86" s="148" t="str">
        <f t="array" ref="F86">IF(C86="","",IFERROR(INDEX(Khach_hang!$B$2:$B$999,MATCH(C86,Khach_hang!$A$2:$A$999,0)),""))</f>
        <v/>
      </c>
      <c r="G86" s="148">
        <f>IF(A86="","",SUMIF(Chi_tiet_don_hang!$A$2:$A$989,A86,Chi_tiet_don_hang!$F$2:$F$989))</f>
        <v>0</v>
      </c>
      <c r="H86" s="163"/>
      <c r="I86" s="163"/>
      <c r="J86" s="148">
        <f t="shared" si="1"/>
        <v>0</v>
      </c>
      <c r="K86" s="148">
        <f>IF(A86="","",SUMIF(Chi_tiet_don_hang!$A$2:$A$989,A86,Chi_tiet_don_hang!$I$2:$I$989))+H86</f>
        <v>0</v>
      </c>
      <c r="L86" s="151"/>
      <c r="M86" s="152">
        <f t="shared" si="2"/>
        <v>0</v>
      </c>
      <c r="N86" s="150">
        <f t="shared" si="3"/>
        <v>0</v>
      </c>
      <c r="O86" s="159">
        <v>0.0</v>
      </c>
      <c r="P86" s="150">
        <f t="shared" si="4"/>
        <v>0</v>
      </c>
      <c r="Q86" s="148" t="s">
        <v>484</v>
      </c>
      <c r="R86" s="154" t="s">
        <v>485</v>
      </c>
      <c r="S86" s="154" t="s">
        <v>418</v>
      </c>
      <c r="T86" s="155"/>
      <c r="U86" s="142"/>
      <c r="V86" s="142"/>
      <c r="W86" s="142"/>
      <c r="X86" s="142"/>
      <c r="Y86" s="142"/>
      <c r="Z86" s="142"/>
      <c r="AA86" s="142"/>
      <c r="AB86" s="142"/>
      <c r="AC86" s="142"/>
      <c r="AD86" s="142"/>
      <c r="AE86" s="142"/>
      <c r="AF86" s="142"/>
      <c r="AG86" s="142"/>
      <c r="AH86" s="142"/>
      <c r="AI86" s="142"/>
    </row>
    <row r="87">
      <c r="A87" s="145" t="s">
        <v>527</v>
      </c>
      <c r="B87" s="164"/>
      <c r="C87" s="155"/>
      <c r="D87" s="138"/>
      <c r="E87" s="147" t="str">
        <f t="array" ref="E87">IF(C87="","",IFERROR(INDEX(Khach_hang!$C$2:$C$999,MATCH(C87,Khach_hang!$A$2:$A$999,0)),""))</f>
        <v/>
      </c>
      <c r="F87" s="148" t="str">
        <f t="array" ref="F87">IF(C87="","",IFERROR(INDEX(Khach_hang!$B$2:$B$999,MATCH(C87,Khach_hang!$A$2:$A$999,0)),""))</f>
        <v/>
      </c>
      <c r="G87" s="148">
        <f>IF(A87="","",SUMIF(Chi_tiet_don_hang!$A$2:$A$989,A87,Chi_tiet_don_hang!$F$2:$F$989))</f>
        <v>0</v>
      </c>
      <c r="H87" s="163"/>
      <c r="I87" s="163"/>
      <c r="J87" s="148">
        <f t="shared" si="1"/>
        <v>0</v>
      </c>
      <c r="K87" s="148">
        <f>IF(A87="","",SUMIF(Chi_tiet_don_hang!$A$2:$A$989,A87,Chi_tiet_don_hang!$I$2:$I$989))+H87</f>
        <v>0</v>
      </c>
      <c r="L87" s="151"/>
      <c r="M87" s="152">
        <f t="shared" si="2"/>
        <v>0</v>
      </c>
      <c r="N87" s="150">
        <f t="shared" si="3"/>
        <v>0</v>
      </c>
      <c r="O87" s="159">
        <v>0.0</v>
      </c>
      <c r="P87" s="150">
        <f t="shared" si="4"/>
        <v>0</v>
      </c>
      <c r="Q87" s="148" t="s">
        <v>484</v>
      </c>
      <c r="R87" s="154" t="s">
        <v>485</v>
      </c>
      <c r="S87" s="154" t="s">
        <v>418</v>
      </c>
      <c r="T87" s="155"/>
      <c r="U87" s="142"/>
      <c r="V87" s="142"/>
      <c r="W87" s="142"/>
      <c r="X87" s="142"/>
      <c r="Y87" s="142"/>
      <c r="Z87" s="142"/>
      <c r="AA87" s="142"/>
      <c r="AB87" s="142"/>
      <c r="AC87" s="142"/>
      <c r="AD87" s="142"/>
      <c r="AE87" s="142"/>
      <c r="AF87" s="142"/>
      <c r="AG87" s="142"/>
      <c r="AH87" s="142"/>
      <c r="AI87" s="142"/>
    </row>
    <row r="88">
      <c r="A88" s="145" t="s">
        <v>528</v>
      </c>
      <c r="B88" s="164"/>
      <c r="C88" s="155"/>
      <c r="D88" s="165"/>
      <c r="E88" s="147" t="str">
        <f t="array" ref="E88">IF(C88="","",IFERROR(INDEX(Khach_hang!$C$2:$C$999,MATCH(C88,Khach_hang!$A$2:$A$999,0)),""))</f>
        <v/>
      </c>
      <c r="F88" s="148" t="str">
        <f t="array" ref="F88">IF(C88="","",IFERROR(INDEX(Khach_hang!$B$2:$B$999,MATCH(C88,Khach_hang!$A$2:$A$999,0)),""))</f>
        <v/>
      </c>
      <c r="G88" s="148">
        <f>IF(A88="","",SUMIF(Chi_tiet_don_hang!$A$2:$A$989,A88,Chi_tiet_don_hang!$F$2:$F$989))</f>
        <v>0</v>
      </c>
      <c r="H88" s="163"/>
      <c r="I88" s="163"/>
      <c r="J88" s="148">
        <f t="shared" si="1"/>
        <v>0</v>
      </c>
      <c r="K88" s="148">
        <f>IF(A88="","",SUMIF(Chi_tiet_don_hang!$A$2:$A$989,A88,Chi_tiet_don_hang!$I$2:$I$989))+H88</f>
        <v>0</v>
      </c>
      <c r="L88" s="151"/>
      <c r="M88" s="152">
        <f t="shared" si="2"/>
        <v>0</v>
      </c>
      <c r="N88" s="150">
        <f t="shared" si="3"/>
        <v>0</v>
      </c>
      <c r="O88" s="159">
        <v>0.0</v>
      </c>
      <c r="P88" s="150">
        <f t="shared" si="4"/>
        <v>0</v>
      </c>
      <c r="Q88" s="148" t="s">
        <v>484</v>
      </c>
      <c r="R88" s="154" t="s">
        <v>485</v>
      </c>
      <c r="S88" s="154" t="s">
        <v>418</v>
      </c>
      <c r="T88" s="155"/>
      <c r="U88" s="142"/>
      <c r="V88" s="142"/>
      <c r="W88" s="142"/>
      <c r="X88" s="142"/>
      <c r="Y88" s="142"/>
      <c r="Z88" s="142"/>
      <c r="AA88" s="142"/>
      <c r="AB88" s="142"/>
      <c r="AC88" s="142"/>
      <c r="AD88" s="142"/>
      <c r="AE88" s="142"/>
      <c r="AF88" s="142"/>
      <c r="AG88" s="142"/>
      <c r="AH88" s="142"/>
      <c r="AI88" s="142"/>
    </row>
    <row r="89">
      <c r="A89" s="145" t="s">
        <v>529</v>
      </c>
      <c r="B89" s="164"/>
      <c r="C89" s="155"/>
      <c r="D89" s="165"/>
      <c r="E89" s="147" t="str">
        <f t="array" ref="E89">IF(C89="","",IFERROR(INDEX(Khach_hang!$C$2:$C$999,MATCH(C89,Khach_hang!$A$2:$A$999,0)),""))</f>
        <v/>
      </c>
      <c r="F89" s="148" t="str">
        <f t="array" ref="F89">IF(C89="","",IFERROR(INDEX(Khach_hang!$B$2:$B$999,MATCH(C89,Khach_hang!$A$2:$A$999,0)),""))</f>
        <v/>
      </c>
      <c r="G89" s="148">
        <f>IF(A89="","",SUMIF(Chi_tiet_don_hang!$A$2:$A$989,A89,Chi_tiet_don_hang!$F$2:$F$989))</f>
        <v>0</v>
      </c>
      <c r="H89" s="163"/>
      <c r="I89" s="163"/>
      <c r="J89" s="148">
        <f t="shared" si="1"/>
        <v>0</v>
      </c>
      <c r="K89" s="148">
        <f>IF(A89="","",SUMIF(Chi_tiet_don_hang!$A$2:$A$989,A89,Chi_tiet_don_hang!$I$2:$I$989))+H89</f>
        <v>0</v>
      </c>
      <c r="L89" s="151"/>
      <c r="M89" s="152">
        <f t="shared" si="2"/>
        <v>0</v>
      </c>
      <c r="N89" s="150">
        <f t="shared" si="3"/>
        <v>0</v>
      </c>
      <c r="O89" s="159">
        <v>0.0</v>
      </c>
      <c r="P89" s="150">
        <f t="shared" si="4"/>
        <v>0</v>
      </c>
      <c r="Q89" s="148" t="s">
        <v>484</v>
      </c>
      <c r="R89" s="154" t="s">
        <v>485</v>
      </c>
      <c r="S89" s="154" t="s">
        <v>418</v>
      </c>
      <c r="T89" s="155"/>
      <c r="U89" s="142"/>
      <c r="V89" s="142"/>
      <c r="W89" s="142"/>
      <c r="X89" s="142"/>
      <c r="Y89" s="142"/>
      <c r="Z89" s="142"/>
      <c r="AA89" s="142"/>
      <c r="AB89" s="142"/>
      <c r="AC89" s="142"/>
      <c r="AD89" s="142"/>
      <c r="AE89" s="142"/>
      <c r="AF89" s="142"/>
      <c r="AG89" s="142"/>
      <c r="AH89" s="142"/>
      <c r="AI89" s="142"/>
    </row>
    <row r="90">
      <c r="A90" s="145" t="s">
        <v>530</v>
      </c>
      <c r="B90" s="164"/>
      <c r="C90" s="155"/>
      <c r="D90" s="165"/>
      <c r="E90" s="147" t="str">
        <f t="array" ref="E90">IF(C90="","",IFERROR(INDEX(Khach_hang!$C$2:$C$999,MATCH(C90,Khach_hang!$A$2:$A$999,0)),""))</f>
        <v/>
      </c>
      <c r="F90" s="148" t="str">
        <f t="array" ref="F90">IF(C90="","",IFERROR(INDEX(Khach_hang!$B$2:$B$999,MATCH(C90,Khach_hang!$A$2:$A$999,0)),""))</f>
        <v/>
      </c>
      <c r="G90" s="148">
        <f>IF(A90="","",SUMIF(Chi_tiet_don_hang!$A$2:$A$989,A90,Chi_tiet_don_hang!$F$2:$F$989))</f>
        <v>0</v>
      </c>
      <c r="H90" s="163"/>
      <c r="I90" s="163"/>
      <c r="J90" s="148">
        <f t="shared" si="1"/>
        <v>0</v>
      </c>
      <c r="K90" s="148">
        <f>IF(A90="","",SUMIF(Chi_tiet_don_hang!$A$2:$A$989,A90,Chi_tiet_don_hang!$I$2:$I$989))+H90</f>
        <v>0</v>
      </c>
      <c r="L90" s="151"/>
      <c r="M90" s="152">
        <f t="shared" si="2"/>
        <v>0</v>
      </c>
      <c r="N90" s="150">
        <f t="shared" si="3"/>
        <v>0</v>
      </c>
      <c r="O90" s="159">
        <v>0.0</v>
      </c>
      <c r="P90" s="150">
        <f t="shared" si="4"/>
        <v>0</v>
      </c>
      <c r="Q90" s="148" t="s">
        <v>484</v>
      </c>
      <c r="R90" s="154" t="s">
        <v>485</v>
      </c>
      <c r="S90" s="154" t="s">
        <v>418</v>
      </c>
      <c r="T90" s="155"/>
      <c r="U90" s="142"/>
      <c r="V90" s="142"/>
      <c r="W90" s="142"/>
      <c r="X90" s="142"/>
      <c r="Y90" s="142"/>
      <c r="Z90" s="142"/>
      <c r="AA90" s="142"/>
      <c r="AB90" s="142"/>
      <c r="AC90" s="142"/>
      <c r="AD90" s="142"/>
      <c r="AE90" s="142"/>
      <c r="AF90" s="142"/>
      <c r="AG90" s="142"/>
      <c r="AH90" s="142"/>
      <c r="AI90" s="142"/>
    </row>
    <row r="91">
      <c r="A91" s="145" t="s">
        <v>531</v>
      </c>
      <c r="B91" s="164"/>
      <c r="C91" s="155"/>
      <c r="D91" s="165"/>
      <c r="E91" s="147" t="str">
        <f t="array" ref="E91">IF(C91="","",IFERROR(INDEX(Khach_hang!$C$2:$C$999,MATCH(C91,Khach_hang!$A$2:$A$999,0)),""))</f>
        <v/>
      </c>
      <c r="F91" s="148" t="str">
        <f t="array" ref="F91">IF(C91="","",IFERROR(INDEX(Khach_hang!$B$2:$B$999,MATCH(C91,Khach_hang!$A$2:$A$999,0)),""))</f>
        <v/>
      </c>
      <c r="G91" s="148">
        <f>IF(A91="","",SUMIF(Chi_tiet_don_hang!$A$2:$A$989,A91,Chi_tiet_don_hang!$F$2:$F$989))</f>
        <v>0</v>
      </c>
      <c r="H91" s="163"/>
      <c r="I91" s="163"/>
      <c r="J91" s="148">
        <f t="shared" si="1"/>
        <v>0</v>
      </c>
      <c r="K91" s="148">
        <f>IF(A91="","",SUMIF(Chi_tiet_don_hang!$A$2:$A$989,A91,Chi_tiet_don_hang!$I$2:$I$989))+H91</f>
        <v>0</v>
      </c>
      <c r="L91" s="151"/>
      <c r="M91" s="152">
        <f t="shared" si="2"/>
        <v>0</v>
      </c>
      <c r="N91" s="150">
        <f t="shared" si="3"/>
        <v>0</v>
      </c>
      <c r="O91" s="159">
        <v>0.0</v>
      </c>
      <c r="P91" s="150">
        <f t="shared" si="4"/>
        <v>0</v>
      </c>
      <c r="Q91" s="148" t="s">
        <v>484</v>
      </c>
      <c r="R91" s="154" t="s">
        <v>485</v>
      </c>
      <c r="S91" s="154" t="s">
        <v>418</v>
      </c>
      <c r="T91" s="155"/>
      <c r="U91" s="142"/>
      <c r="V91" s="142"/>
      <c r="W91" s="142"/>
      <c r="X91" s="142"/>
      <c r="Y91" s="142"/>
      <c r="Z91" s="142"/>
      <c r="AA91" s="142"/>
      <c r="AB91" s="142"/>
      <c r="AC91" s="142"/>
      <c r="AD91" s="142"/>
      <c r="AE91" s="142"/>
      <c r="AF91" s="142"/>
      <c r="AG91" s="142"/>
      <c r="AH91" s="142"/>
      <c r="AI91" s="142"/>
    </row>
    <row r="92">
      <c r="A92" s="145" t="s">
        <v>532</v>
      </c>
      <c r="B92" s="164"/>
      <c r="C92" s="155"/>
      <c r="D92" s="165"/>
      <c r="E92" s="147" t="str">
        <f t="array" ref="E92">IF(C92="","",IFERROR(INDEX(Khach_hang!$C$2:$C$999,MATCH(C92,Khach_hang!$A$2:$A$999,0)),""))</f>
        <v/>
      </c>
      <c r="F92" s="148" t="str">
        <f t="array" ref="F92">IF(C92="","",IFERROR(INDEX(Khach_hang!$B$2:$B$999,MATCH(C92,Khach_hang!$A$2:$A$999,0)),""))</f>
        <v/>
      </c>
      <c r="G92" s="148">
        <f>IF(A92="","",SUMIF(Chi_tiet_don_hang!$A$2:$A$989,A92,Chi_tiet_don_hang!$F$2:$F$989))</f>
        <v>0</v>
      </c>
      <c r="H92" s="163"/>
      <c r="I92" s="163"/>
      <c r="J92" s="148">
        <f t="shared" si="1"/>
        <v>0</v>
      </c>
      <c r="K92" s="148">
        <f>IF(A92="","",SUMIF(Chi_tiet_don_hang!$A$2:$A$989,A92,Chi_tiet_don_hang!$I$2:$I$989))+H92</f>
        <v>0</v>
      </c>
      <c r="L92" s="151"/>
      <c r="M92" s="152">
        <f t="shared" si="2"/>
        <v>0</v>
      </c>
      <c r="N92" s="150">
        <f t="shared" si="3"/>
        <v>0</v>
      </c>
      <c r="O92" s="159">
        <v>0.0</v>
      </c>
      <c r="P92" s="150">
        <f t="shared" si="4"/>
        <v>0</v>
      </c>
      <c r="Q92" s="148" t="s">
        <v>484</v>
      </c>
      <c r="R92" s="154" t="s">
        <v>485</v>
      </c>
      <c r="S92" s="154" t="s">
        <v>418</v>
      </c>
      <c r="T92" s="155"/>
      <c r="U92" s="142"/>
      <c r="V92" s="142"/>
      <c r="W92" s="142"/>
      <c r="X92" s="142"/>
      <c r="Y92" s="142"/>
      <c r="Z92" s="142"/>
      <c r="AA92" s="142"/>
      <c r="AB92" s="142"/>
      <c r="AC92" s="142"/>
      <c r="AD92" s="142"/>
      <c r="AE92" s="142"/>
      <c r="AF92" s="142"/>
      <c r="AG92" s="142"/>
      <c r="AH92" s="142"/>
      <c r="AI92" s="142"/>
    </row>
    <row r="93">
      <c r="A93" s="145" t="s">
        <v>533</v>
      </c>
      <c r="B93" s="164"/>
      <c r="C93" s="155"/>
      <c r="D93" s="165"/>
      <c r="E93" s="147" t="str">
        <f t="array" ref="E93">IF(C93="","",IFERROR(INDEX(Khach_hang!$C$2:$C$999,MATCH(C93,Khach_hang!$A$2:$A$999,0)),""))</f>
        <v/>
      </c>
      <c r="F93" s="148" t="str">
        <f t="array" ref="F93">IF(C93="","",IFERROR(INDEX(Khach_hang!$B$2:$B$999,MATCH(C93,Khach_hang!$A$2:$A$999,0)),""))</f>
        <v/>
      </c>
      <c r="G93" s="148">
        <f>IF(A93="","",SUMIF(Chi_tiet_don_hang!$A$2:$A$989,A93,Chi_tiet_don_hang!$F$2:$F$989))</f>
        <v>0</v>
      </c>
      <c r="H93" s="163"/>
      <c r="I93" s="163"/>
      <c r="J93" s="148">
        <f t="shared" si="1"/>
        <v>0</v>
      </c>
      <c r="K93" s="148">
        <f>IF(A93="","",SUMIF(Chi_tiet_don_hang!$A$2:$A$989,A93,Chi_tiet_don_hang!$I$2:$I$989))+H93</f>
        <v>0</v>
      </c>
      <c r="L93" s="151"/>
      <c r="M93" s="152">
        <f t="shared" si="2"/>
        <v>0</v>
      </c>
      <c r="N93" s="150">
        <f t="shared" si="3"/>
        <v>0</v>
      </c>
      <c r="O93" s="159">
        <v>0.0</v>
      </c>
      <c r="P93" s="150">
        <f t="shared" si="4"/>
        <v>0</v>
      </c>
      <c r="Q93" s="148" t="s">
        <v>484</v>
      </c>
      <c r="R93" s="154" t="s">
        <v>485</v>
      </c>
      <c r="S93" s="154" t="s">
        <v>418</v>
      </c>
      <c r="T93" s="155"/>
      <c r="U93" s="142"/>
      <c r="V93" s="142"/>
      <c r="W93" s="142"/>
      <c r="X93" s="142"/>
      <c r="Y93" s="142"/>
      <c r="Z93" s="142"/>
      <c r="AA93" s="142"/>
      <c r="AB93" s="142"/>
      <c r="AC93" s="142"/>
      <c r="AD93" s="142"/>
      <c r="AE93" s="142"/>
      <c r="AF93" s="142"/>
      <c r="AG93" s="142"/>
      <c r="AH93" s="142"/>
      <c r="AI93" s="142"/>
    </row>
    <row r="94">
      <c r="A94" s="145" t="s">
        <v>534</v>
      </c>
      <c r="B94" s="164"/>
      <c r="C94" s="155"/>
      <c r="D94" s="165"/>
      <c r="E94" s="147" t="str">
        <f t="array" ref="E94">IF(C94="","",IFERROR(INDEX(Khach_hang!$C$2:$C$999,MATCH(C94,Khach_hang!$A$2:$A$999,0)),""))</f>
        <v/>
      </c>
      <c r="F94" s="148" t="str">
        <f t="array" ref="F94">IF(C94="","",IFERROR(INDEX(Khach_hang!$B$2:$B$999,MATCH(C94,Khach_hang!$A$2:$A$999,0)),""))</f>
        <v/>
      </c>
      <c r="G94" s="148">
        <f>IF(A94="","",SUMIF(Chi_tiet_don_hang!$A$2:$A$989,A94,Chi_tiet_don_hang!$F$2:$F$989))</f>
        <v>0</v>
      </c>
      <c r="H94" s="163"/>
      <c r="I94" s="163"/>
      <c r="J94" s="148">
        <f t="shared" si="1"/>
        <v>0</v>
      </c>
      <c r="K94" s="148">
        <f>IF(A94="","",SUMIF(Chi_tiet_don_hang!$A$2:$A$989,A94,Chi_tiet_don_hang!$I$2:$I$989))+H94</f>
        <v>0</v>
      </c>
      <c r="L94" s="151"/>
      <c r="M94" s="152">
        <f t="shared" si="2"/>
        <v>0</v>
      </c>
      <c r="N94" s="150">
        <f t="shared" si="3"/>
        <v>0</v>
      </c>
      <c r="O94" s="159">
        <v>0.0</v>
      </c>
      <c r="P94" s="150">
        <f t="shared" si="4"/>
        <v>0</v>
      </c>
      <c r="Q94" s="148" t="s">
        <v>484</v>
      </c>
      <c r="R94" s="154" t="s">
        <v>485</v>
      </c>
      <c r="S94" s="154" t="s">
        <v>418</v>
      </c>
      <c r="T94" s="155"/>
      <c r="U94" s="142"/>
      <c r="V94" s="142"/>
      <c r="W94" s="142"/>
      <c r="X94" s="142"/>
      <c r="Y94" s="142"/>
      <c r="Z94" s="142"/>
      <c r="AA94" s="142"/>
      <c r="AB94" s="142"/>
      <c r="AC94" s="142"/>
      <c r="AD94" s="142"/>
      <c r="AE94" s="142"/>
      <c r="AF94" s="142"/>
      <c r="AG94" s="142"/>
      <c r="AH94" s="142"/>
      <c r="AI94" s="142"/>
    </row>
    <row r="95">
      <c r="A95" s="145" t="s">
        <v>535</v>
      </c>
      <c r="B95" s="164"/>
      <c r="C95" s="155"/>
      <c r="D95" s="165"/>
      <c r="E95" s="147" t="str">
        <f t="array" ref="E95">IF(C95="","",IFERROR(INDEX(Khach_hang!$C$2:$C$999,MATCH(C95,Khach_hang!$A$2:$A$999,0)),""))</f>
        <v/>
      </c>
      <c r="F95" s="148" t="str">
        <f t="array" ref="F95">IF(C95="","",IFERROR(INDEX(Khach_hang!$B$2:$B$999,MATCH(C95,Khach_hang!$A$2:$A$999,0)),""))</f>
        <v/>
      </c>
      <c r="G95" s="148">
        <f>IF(A95="","",SUMIF(Chi_tiet_don_hang!$A$2:$A$989,A95,Chi_tiet_don_hang!$F$2:$F$989))</f>
        <v>0</v>
      </c>
      <c r="H95" s="163"/>
      <c r="I95" s="163"/>
      <c r="J95" s="148">
        <f t="shared" si="1"/>
        <v>0</v>
      </c>
      <c r="K95" s="148">
        <f>IF(A95="","",SUMIF(Chi_tiet_don_hang!$A$2:$A$989,A95,Chi_tiet_don_hang!$I$2:$I$989))+H95</f>
        <v>0</v>
      </c>
      <c r="L95" s="151"/>
      <c r="M95" s="152">
        <f t="shared" si="2"/>
        <v>0</v>
      </c>
      <c r="N95" s="150">
        <f t="shared" si="3"/>
        <v>0</v>
      </c>
      <c r="O95" s="159">
        <v>0.0</v>
      </c>
      <c r="P95" s="150">
        <f t="shared" si="4"/>
        <v>0</v>
      </c>
      <c r="Q95" s="148" t="s">
        <v>484</v>
      </c>
      <c r="R95" s="154" t="s">
        <v>485</v>
      </c>
      <c r="S95" s="154" t="s">
        <v>418</v>
      </c>
      <c r="T95" s="155"/>
      <c r="U95" s="142"/>
      <c r="V95" s="142"/>
      <c r="W95" s="142"/>
      <c r="X95" s="142"/>
      <c r="Y95" s="142"/>
      <c r="Z95" s="142"/>
      <c r="AA95" s="142"/>
      <c r="AB95" s="142"/>
      <c r="AC95" s="142"/>
      <c r="AD95" s="142"/>
      <c r="AE95" s="142"/>
      <c r="AF95" s="142"/>
      <c r="AG95" s="142"/>
      <c r="AH95" s="142"/>
      <c r="AI95" s="142"/>
    </row>
    <row r="96">
      <c r="A96" s="145" t="s">
        <v>536</v>
      </c>
      <c r="B96" s="164"/>
      <c r="C96" s="155"/>
      <c r="D96" s="165"/>
      <c r="E96" s="147" t="str">
        <f t="array" ref="E96">IF(C96="","",IFERROR(INDEX(Khach_hang!$C$2:$C$999,MATCH(C96,Khach_hang!$A$2:$A$999,0)),""))</f>
        <v/>
      </c>
      <c r="F96" s="148" t="str">
        <f t="array" ref="F96">IF(C96="","",IFERROR(INDEX(Khach_hang!$B$2:$B$999,MATCH(C96,Khach_hang!$A$2:$A$999,0)),""))</f>
        <v/>
      </c>
      <c r="G96" s="148">
        <f>IF(A96="","",SUMIF(Chi_tiet_don_hang!$A$2:$A$989,A96,Chi_tiet_don_hang!$F$2:$F$989))</f>
        <v>0</v>
      </c>
      <c r="H96" s="163"/>
      <c r="I96" s="163"/>
      <c r="J96" s="148">
        <f t="shared" si="1"/>
        <v>0</v>
      </c>
      <c r="K96" s="148">
        <f>IF(A96="","",SUMIF(Chi_tiet_don_hang!$A$2:$A$989,A96,Chi_tiet_don_hang!$I$2:$I$989))+H96</f>
        <v>0</v>
      </c>
      <c r="L96" s="151"/>
      <c r="M96" s="152">
        <f t="shared" si="2"/>
        <v>0</v>
      </c>
      <c r="N96" s="150">
        <f t="shared" si="3"/>
        <v>0</v>
      </c>
      <c r="O96" s="159">
        <v>0.0</v>
      </c>
      <c r="P96" s="150">
        <f t="shared" si="4"/>
        <v>0</v>
      </c>
      <c r="Q96" s="148" t="s">
        <v>484</v>
      </c>
      <c r="R96" s="154" t="s">
        <v>485</v>
      </c>
      <c r="S96" s="154" t="s">
        <v>418</v>
      </c>
      <c r="T96" s="155"/>
      <c r="U96" s="142"/>
      <c r="V96" s="142"/>
      <c r="W96" s="142"/>
      <c r="X96" s="142"/>
      <c r="Y96" s="142"/>
      <c r="Z96" s="142"/>
      <c r="AA96" s="142"/>
      <c r="AB96" s="142"/>
      <c r="AC96" s="142"/>
      <c r="AD96" s="142"/>
      <c r="AE96" s="142"/>
      <c r="AF96" s="142"/>
      <c r="AG96" s="142"/>
      <c r="AH96" s="142"/>
      <c r="AI96" s="142"/>
    </row>
    <row r="97">
      <c r="A97" s="145" t="s">
        <v>537</v>
      </c>
      <c r="B97" s="164"/>
      <c r="C97" s="155"/>
      <c r="D97" s="165"/>
      <c r="E97" s="147" t="str">
        <f t="array" ref="E97">IF(C97="","",IFERROR(INDEX(Khach_hang!$C$2:$C$999,MATCH(C97,Khach_hang!$A$2:$A$999,0)),""))</f>
        <v/>
      </c>
      <c r="F97" s="148" t="str">
        <f t="array" ref="F97">IF(C97="","",IFERROR(INDEX(Khach_hang!$B$2:$B$999,MATCH(C97,Khach_hang!$A$2:$A$999,0)),""))</f>
        <v/>
      </c>
      <c r="G97" s="148">
        <f>IF(A97="","",SUMIF(Chi_tiet_don_hang!$A$2:$A$989,A97,Chi_tiet_don_hang!$F$2:$F$989))</f>
        <v>0</v>
      </c>
      <c r="H97" s="163"/>
      <c r="I97" s="163"/>
      <c r="J97" s="148">
        <f t="shared" si="1"/>
        <v>0</v>
      </c>
      <c r="K97" s="148">
        <f>IF(A97="","",SUMIF(Chi_tiet_don_hang!$A$2:$A$989,A97,Chi_tiet_don_hang!$I$2:$I$989))+H97</f>
        <v>0</v>
      </c>
      <c r="L97" s="151"/>
      <c r="M97" s="152">
        <f t="shared" si="2"/>
        <v>0</v>
      </c>
      <c r="N97" s="150">
        <f t="shared" si="3"/>
        <v>0</v>
      </c>
      <c r="O97" s="159">
        <v>0.0</v>
      </c>
      <c r="P97" s="150">
        <f t="shared" si="4"/>
        <v>0</v>
      </c>
      <c r="Q97" s="148" t="s">
        <v>484</v>
      </c>
      <c r="R97" s="154" t="s">
        <v>485</v>
      </c>
      <c r="S97" s="154" t="s">
        <v>418</v>
      </c>
      <c r="T97" s="155"/>
      <c r="U97" s="142"/>
      <c r="V97" s="142"/>
      <c r="W97" s="142"/>
      <c r="X97" s="142"/>
      <c r="Y97" s="142"/>
      <c r="Z97" s="142"/>
      <c r="AA97" s="142"/>
      <c r="AB97" s="142"/>
      <c r="AC97" s="142"/>
      <c r="AD97" s="142"/>
      <c r="AE97" s="142"/>
      <c r="AF97" s="142"/>
      <c r="AG97" s="142"/>
      <c r="AH97" s="142"/>
      <c r="AI97" s="142"/>
    </row>
    <row r="98">
      <c r="A98" s="166"/>
      <c r="B98" s="164"/>
      <c r="C98" s="155"/>
      <c r="D98" s="165"/>
      <c r="E98" s="147" t="str">
        <f t="array" ref="E98">IF(C98="","",IFERROR(INDEX(Khach_hang!$C$2:$C$999,MATCH(C98,Khach_hang!$A$2:$A$999,0)),""))</f>
        <v/>
      </c>
      <c r="F98" s="148" t="str">
        <f t="array" ref="F98">IF(C98="","",IFERROR(INDEX(Khach_hang!$B$2:$B$999,MATCH(C98,Khach_hang!$A$2:$A$999,0)),""))</f>
        <v/>
      </c>
      <c r="G98" s="148" t="str">
        <f>IF(A98="","",SUMIF(Chi_tiet_don_hang!$A$2:$A$989,A98,Chi_tiet_don_hang!$F$2:$F$989))</f>
        <v/>
      </c>
      <c r="H98" s="163"/>
      <c r="I98" s="163"/>
      <c r="J98" s="148">
        <f t="shared" si="1"/>
        <v>0</v>
      </c>
      <c r="K98" s="148">
        <f>IF(A98="","",SUMIF(Chi_tiet_don_hang!$A$2:$A$989,A98,Chi_tiet_don_hang!$I$2:$I$989))+H98</f>
        <v>0</v>
      </c>
      <c r="L98" s="151"/>
      <c r="M98" s="152">
        <f t="shared" si="2"/>
        <v>0</v>
      </c>
      <c r="N98" s="150">
        <f t="shared" si="3"/>
        <v>0</v>
      </c>
      <c r="O98" s="159">
        <v>0.0</v>
      </c>
      <c r="P98" s="148" t="str">
        <f t="shared" si="4"/>
        <v/>
      </c>
      <c r="Q98" s="148" t="s">
        <v>484</v>
      </c>
      <c r="R98" s="154" t="s">
        <v>485</v>
      </c>
      <c r="S98" s="154" t="s">
        <v>418</v>
      </c>
      <c r="T98" s="155"/>
      <c r="U98" s="142"/>
      <c r="V98" s="142"/>
      <c r="W98" s="142"/>
      <c r="X98" s="142"/>
      <c r="Y98" s="142"/>
      <c r="Z98" s="142"/>
      <c r="AA98" s="142"/>
      <c r="AB98" s="142"/>
      <c r="AC98" s="142"/>
      <c r="AD98" s="142"/>
      <c r="AE98" s="142"/>
      <c r="AF98" s="142"/>
      <c r="AG98" s="142"/>
      <c r="AH98" s="142"/>
      <c r="AI98" s="142"/>
    </row>
    <row r="99">
      <c r="A99" s="166"/>
      <c r="B99" s="164"/>
      <c r="C99" s="155"/>
      <c r="D99" s="165"/>
      <c r="E99" s="147" t="str">
        <f t="array" ref="E99">IF(C99="","",IFERROR(INDEX(Khach_hang!$C$2:$C$999,MATCH(C99,Khach_hang!$A$2:$A$999,0)),""))</f>
        <v/>
      </c>
      <c r="F99" s="148" t="str">
        <f t="array" ref="F99">IF(C99="","",IFERROR(INDEX(Khach_hang!$B$2:$B$999,MATCH(C99,Khach_hang!$A$2:$A$999,0)),""))</f>
        <v/>
      </c>
      <c r="G99" s="148" t="str">
        <f>IF(A99="","",SUMIF(Chi_tiet_don_hang!$A$2:$A$989,A99,Chi_tiet_don_hang!$F$2:$F$989))</f>
        <v/>
      </c>
      <c r="H99" s="163"/>
      <c r="I99" s="163"/>
      <c r="J99" s="148">
        <f t="shared" si="1"/>
        <v>0</v>
      </c>
      <c r="K99" s="148">
        <f>IF(A99="","",SUMIF(Chi_tiet_don_hang!$A$2:$A$989,A99,Chi_tiet_don_hang!$I$2:$I$989))+H99</f>
        <v>0</v>
      </c>
      <c r="L99" s="151"/>
      <c r="M99" s="152">
        <f t="shared" si="2"/>
        <v>0</v>
      </c>
      <c r="N99" s="150">
        <f t="shared" si="3"/>
        <v>0</v>
      </c>
      <c r="O99" s="159">
        <v>0.0</v>
      </c>
      <c r="P99" s="148" t="str">
        <f t="shared" si="4"/>
        <v/>
      </c>
      <c r="Q99" s="148" t="s">
        <v>484</v>
      </c>
      <c r="R99" s="154" t="s">
        <v>485</v>
      </c>
      <c r="S99" s="154" t="s">
        <v>418</v>
      </c>
      <c r="T99" s="155"/>
      <c r="U99" s="142"/>
      <c r="V99" s="142"/>
      <c r="W99" s="142"/>
      <c r="X99" s="142"/>
      <c r="Y99" s="142"/>
      <c r="Z99" s="142"/>
      <c r="AA99" s="142"/>
      <c r="AB99" s="142"/>
      <c r="AC99" s="142"/>
      <c r="AD99" s="142"/>
      <c r="AE99" s="142"/>
      <c r="AF99" s="142"/>
      <c r="AG99" s="142"/>
      <c r="AH99" s="142"/>
      <c r="AI99" s="142"/>
    </row>
    <row r="100">
      <c r="A100" s="166"/>
      <c r="B100" s="164"/>
      <c r="C100" s="155"/>
      <c r="D100" s="165"/>
      <c r="E100" s="147" t="str">
        <f t="array" ref="E100">IF(C100="","",IFERROR(INDEX(Khach_hang!$C$2:$C$999,MATCH(C100,Khach_hang!$A$2:$A$999,0)),""))</f>
        <v/>
      </c>
      <c r="F100" s="148" t="str">
        <f t="array" ref="F100">IF(C100="","",IFERROR(INDEX(Khach_hang!$B$2:$B$999,MATCH(C100,Khach_hang!$A$2:$A$999,0)),""))</f>
        <v/>
      </c>
      <c r="G100" s="148" t="str">
        <f>IF(A100="","",SUMIF(Chi_tiet_don_hang!$A$2:$A$989,A100,Chi_tiet_don_hang!$F$2:$F$989))</f>
        <v/>
      </c>
      <c r="H100" s="163"/>
      <c r="I100" s="163"/>
      <c r="J100" s="148">
        <f t="shared" si="1"/>
        <v>0</v>
      </c>
      <c r="K100" s="148">
        <f>IF(A100="","",SUMIF(Chi_tiet_don_hang!$A$2:$A$989,A100,Chi_tiet_don_hang!$I$2:$I$989))+H100</f>
        <v>0</v>
      </c>
      <c r="L100" s="151"/>
      <c r="M100" s="152">
        <f t="shared" si="2"/>
        <v>0</v>
      </c>
      <c r="N100" s="150">
        <f t="shared" si="3"/>
        <v>0</v>
      </c>
      <c r="O100" s="159">
        <v>0.0</v>
      </c>
      <c r="P100" s="148" t="str">
        <f t="shared" si="4"/>
        <v/>
      </c>
      <c r="Q100" s="148" t="s">
        <v>484</v>
      </c>
      <c r="R100" s="154" t="s">
        <v>485</v>
      </c>
      <c r="S100" s="154" t="s">
        <v>418</v>
      </c>
      <c r="T100" s="155"/>
      <c r="U100" s="142"/>
      <c r="V100" s="142"/>
      <c r="W100" s="142"/>
      <c r="X100" s="142"/>
      <c r="Y100" s="142"/>
      <c r="Z100" s="142"/>
      <c r="AA100" s="142"/>
      <c r="AB100" s="142"/>
      <c r="AC100" s="142"/>
      <c r="AD100" s="142"/>
      <c r="AE100" s="142"/>
      <c r="AF100" s="142"/>
      <c r="AG100" s="142"/>
      <c r="AH100" s="142"/>
      <c r="AI100" s="142"/>
    </row>
    <row r="101">
      <c r="A101" s="166"/>
      <c r="B101" s="164"/>
      <c r="C101" s="155"/>
      <c r="D101" s="165"/>
      <c r="E101" s="147" t="str">
        <f t="array" ref="E101">IF(C101="","",IFERROR(INDEX(Khach_hang!$C$2:$C$999,MATCH(C101,Khach_hang!$A$2:$A$999,0)),""))</f>
        <v/>
      </c>
      <c r="F101" s="148" t="str">
        <f t="array" ref="F101">IF(C101="","",IFERROR(INDEX(Khach_hang!$B$2:$B$999,MATCH(C101,Khach_hang!$A$2:$A$999,0)),""))</f>
        <v/>
      </c>
      <c r="G101" s="148" t="str">
        <f>IF(A101="","",SUMIF(Chi_tiet_don_hang!$A$2:$A$989,A101,Chi_tiet_don_hang!$F$2:$F$989))</f>
        <v/>
      </c>
      <c r="H101" s="163"/>
      <c r="I101" s="163"/>
      <c r="J101" s="148">
        <f t="shared" si="1"/>
        <v>0</v>
      </c>
      <c r="K101" s="148">
        <f>IF(A101="","",SUMIF(Chi_tiet_don_hang!$A$2:$A$989,A101,Chi_tiet_don_hang!$I$2:$I$989))+H101</f>
        <v>0</v>
      </c>
      <c r="L101" s="151"/>
      <c r="M101" s="152">
        <f t="shared" si="2"/>
        <v>0</v>
      </c>
      <c r="N101" s="150">
        <f t="shared" si="3"/>
        <v>0</v>
      </c>
      <c r="O101" s="159">
        <v>0.0</v>
      </c>
      <c r="P101" s="148" t="str">
        <f t="shared" si="4"/>
        <v/>
      </c>
      <c r="Q101" s="148" t="s">
        <v>484</v>
      </c>
      <c r="R101" s="154" t="s">
        <v>485</v>
      </c>
      <c r="S101" s="154" t="s">
        <v>418</v>
      </c>
      <c r="T101" s="155"/>
      <c r="U101" s="142"/>
      <c r="V101" s="142"/>
      <c r="W101" s="142"/>
      <c r="X101" s="142"/>
      <c r="Y101" s="142"/>
      <c r="Z101" s="142"/>
      <c r="AA101" s="142"/>
      <c r="AB101" s="142"/>
      <c r="AC101" s="142"/>
      <c r="AD101" s="142"/>
      <c r="AE101" s="142"/>
      <c r="AF101" s="142"/>
      <c r="AG101" s="142"/>
      <c r="AH101" s="142"/>
      <c r="AI101" s="142"/>
    </row>
    <row r="102">
      <c r="A102" s="166"/>
      <c r="B102" s="164"/>
      <c r="C102" s="155"/>
      <c r="D102" s="165"/>
      <c r="E102" s="147" t="str">
        <f t="array" ref="E102">IF(C102="","",IFERROR(INDEX(Khach_hang!$C$2:$C$999,MATCH(C102,Khach_hang!$A$2:$A$999,0)),""))</f>
        <v/>
      </c>
      <c r="F102" s="148" t="str">
        <f t="array" ref="F102">IF(C102="","",IFERROR(INDEX(Khach_hang!$B$2:$B$999,MATCH(C102,Khach_hang!$A$2:$A$999,0)),""))</f>
        <v/>
      </c>
      <c r="G102" s="148" t="str">
        <f>IF(A102="","",SUMIF(Chi_tiet_don_hang!$A$2:$A$989,A102,Chi_tiet_don_hang!$F$2:$F$989))</f>
        <v/>
      </c>
      <c r="H102" s="163"/>
      <c r="I102" s="163"/>
      <c r="J102" s="148">
        <f t="shared" si="1"/>
        <v>0</v>
      </c>
      <c r="K102" s="148">
        <f>IF(A102="","",SUMIF(Chi_tiet_don_hang!$A$2:$A$989,A102,Chi_tiet_don_hang!$I$2:$I$989))+H102</f>
        <v>0</v>
      </c>
      <c r="L102" s="151"/>
      <c r="M102" s="152">
        <f t="shared" si="2"/>
        <v>0</v>
      </c>
      <c r="N102" s="150">
        <f t="shared" si="3"/>
        <v>0</v>
      </c>
      <c r="O102" s="159">
        <v>0.0</v>
      </c>
      <c r="P102" s="148" t="str">
        <f t="shared" si="4"/>
        <v/>
      </c>
      <c r="Q102" s="148" t="s">
        <v>484</v>
      </c>
      <c r="R102" s="154" t="s">
        <v>485</v>
      </c>
      <c r="S102" s="154" t="s">
        <v>418</v>
      </c>
      <c r="T102" s="155"/>
      <c r="U102" s="142"/>
      <c r="V102" s="142"/>
      <c r="W102" s="142"/>
      <c r="X102" s="142"/>
      <c r="Y102" s="142"/>
      <c r="Z102" s="142"/>
      <c r="AA102" s="142"/>
      <c r="AB102" s="142"/>
      <c r="AC102" s="142"/>
      <c r="AD102" s="142"/>
      <c r="AE102" s="142"/>
      <c r="AF102" s="142"/>
      <c r="AG102" s="142"/>
      <c r="AH102" s="142"/>
      <c r="AI102" s="142"/>
    </row>
    <row r="103">
      <c r="A103" s="166"/>
      <c r="B103" s="164"/>
      <c r="C103" s="155"/>
      <c r="D103" s="165"/>
      <c r="E103" s="147" t="str">
        <f t="array" ref="E103">IF(C103="","",IFERROR(INDEX(Khach_hang!$C$2:$C$999,MATCH(C103,Khach_hang!$A$2:$A$999,0)),""))</f>
        <v/>
      </c>
      <c r="F103" s="148" t="str">
        <f t="array" ref="F103">IF(C103="","",IFERROR(INDEX(Khach_hang!$B$2:$B$999,MATCH(C103,Khach_hang!$A$2:$A$999,0)),""))</f>
        <v/>
      </c>
      <c r="G103" s="148" t="str">
        <f>IF(A103="","",SUMIF(Chi_tiet_don_hang!$A$2:$A$989,A103,Chi_tiet_don_hang!$F$2:$F$989))</f>
        <v/>
      </c>
      <c r="H103" s="163"/>
      <c r="I103" s="163"/>
      <c r="J103" s="148">
        <f t="shared" si="1"/>
        <v>0</v>
      </c>
      <c r="K103" s="148">
        <f>IF(A103="","",SUMIF(Chi_tiet_don_hang!$A$2:$A$989,A103,Chi_tiet_don_hang!$I$2:$I$989))+H103</f>
        <v>0</v>
      </c>
      <c r="L103" s="151"/>
      <c r="M103" s="152">
        <f t="shared" si="2"/>
        <v>0</v>
      </c>
      <c r="N103" s="150">
        <f t="shared" si="3"/>
        <v>0</v>
      </c>
      <c r="O103" s="159">
        <v>0.0</v>
      </c>
      <c r="P103" s="148" t="str">
        <f t="shared" si="4"/>
        <v/>
      </c>
      <c r="Q103" s="148" t="s">
        <v>484</v>
      </c>
      <c r="R103" s="154" t="s">
        <v>485</v>
      </c>
      <c r="S103" s="154" t="s">
        <v>418</v>
      </c>
      <c r="T103" s="155"/>
      <c r="U103" s="142"/>
      <c r="V103" s="142"/>
      <c r="W103" s="142"/>
      <c r="X103" s="142"/>
      <c r="Y103" s="142"/>
      <c r="Z103" s="142"/>
      <c r="AA103" s="142"/>
      <c r="AB103" s="142"/>
      <c r="AC103" s="142"/>
      <c r="AD103" s="142"/>
      <c r="AE103" s="142"/>
      <c r="AF103" s="142"/>
      <c r="AG103" s="142"/>
      <c r="AH103" s="142"/>
      <c r="AI103" s="142"/>
    </row>
    <row r="104">
      <c r="A104" s="166"/>
      <c r="B104" s="164"/>
      <c r="C104" s="155"/>
      <c r="D104" s="165"/>
      <c r="E104" s="147" t="str">
        <f t="array" ref="E104">IF(C104="","",IFERROR(INDEX(Khach_hang!$C$2:$C$999,MATCH(C104,Khach_hang!$A$2:$A$999,0)),""))</f>
        <v/>
      </c>
      <c r="F104" s="148" t="str">
        <f t="array" ref="F104">IF(C104="","",IFERROR(INDEX(Khach_hang!$B$2:$B$999,MATCH(C104,Khach_hang!$A$2:$A$999,0)),""))</f>
        <v/>
      </c>
      <c r="G104" s="148" t="str">
        <f>IF(A104="","",SUMIF(Chi_tiet_don_hang!$A$2:$A$989,A104,Chi_tiet_don_hang!$F$2:$F$989))</f>
        <v/>
      </c>
      <c r="H104" s="163"/>
      <c r="I104" s="163"/>
      <c r="J104" s="148">
        <f t="shared" si="1"/>
        <v>0</v>
      </c>
      <c r="K104" s="148">
        <f>IF(A104="","",SUMIF(Chi_tiet_don_hang!$A$2:$A$989,A104,Chi_tiet_don_hang!$I$2:$I$989))+H104</f>
        <v>0</v>
      </c>
      <c r="L104" s="151"/>
      <c r="M104" s="152">
        <f t="shared" si="2"/>
        <v>0</v>
      </c>
      <c r="N104" s="150">
        <f t="shared" si="3"/>
        <v>0</v>
      </c>
      <c r="O104" s="159">
        <v>0.0</v>
      </c>
      <c r="P104" s="148" t="str">
        <f t="shared" si="4"/>
        <v/>
      </c>
      <c r="Q104" s="148" t="s">
        <v>484</v>
      </c>
      <c r="R104" s="154" t="s">
        <v>485</v>
      </c>
      <c r="S104" s="154" t="s">
        <v>418</v>
      </c>
      <c r="T104" s="155"/>
      <c r="U104" s="142"/>
      <c r="V104" s="142"/>
      <c r="W104" s="142"/>
      <c r="X104" s="142"/>
      <c r="Y104" s="142"/>
      <c r="Z104" s="142"/>
      <c r="AA104" s="142"/>
      <c r="AB104" s="142"/>
      <c r="AC104" s="142"/>
      <c r="AD104" s="142"/>
      <c r="AE104" s="142"/>
      <c r="AF104" s="142"/>
      <c r="AG104" s="142"/>
      <c r="AH104" s="142"/>
      <c r="AI104" s="142"/>
    </row>
    <row r="105">
      <c r="A105" s="166"/>
      <c r="B105" s="164"/>
      <c r="C105" s="155"/>
      <c r="D105" s="165"/>
      <c r="E105" s="147" t="str">
        <f t="array" ref="E105">IF(C105="","",IFERROR(INDEX(Khach_hang!$C$2:$C$999,MATCH(C105,Khach_hang!$A$2:$A$999,0)),""))</f>
        <v/>
      </c>
      <c r="F105" s="148" t="str">
        <f t="array" ref="F105">IF(C105="","",IFERROR(INDEX(Khach_hang!$B$2:$B$999,MATCH(C105,Khach_hang!$A$2:$A$999,0)),""))</f>
        <v/>
      </c>
      <c r="G105" s="148" t="str">
        <f>IF(A105="","",SUMIF(Chi_tiet_don_hang!$A$2:$A$989,A105,Chi_tiet_don_hang!$F$2:$F$989))</f>
        <v/>
      </c>
      <c r="H105" s="163"/>
      <c r="I105" s="163"/>
      <c r="J105" s="148">
        <f t="shared" si="1"/>
        <v>0</v>
      </c>
      <c r="K105" s="148">
        <f>IF(A105="","",SUMIF(Chi_tiet_don_hang!$A$2:$A$989,A105,Chi_tiet_don_hang!$I$2:$I$989))+H105</f>
        <v>0</v>
      </c>
      <c r="L105" s="151"/>
      <c r="M105" s="152">
        <f t="shared" si="2"/>
        <v>0</v>
      </c>
      <c r="N105" s="150">
        <f t="shared" si="3"/>
        <v>0</v>
      </c>
      <c r="O105" s="159">
        <v>0.0</v>
      </c>
      <c r="P105" s="148" t="str">
        <f t="shared" si="4"/>
        <v/>
      </c>
      <c r="Q105" s="148" t="s">
        <v>484</v>
      </c>
      <c r="R105" s="154" t="s">
        <v>485</v>
      </c>
      <c r="S105" s="154" t="s">
        <v>418</v>
      </c>
      <c r="T105" s="155"/>
      <c r="U105" s="142"/>
      <c r="V105" s="142"/>
      <c r="W105" s="142"/>
      <c r="X105" s="142"/>
      <c r="Y105" s="142"/>
      <c r="Z105" s="142"/>
      <c r="AA105" s="142"/>
      <c r="AB105" s="142"/>
      <c r="AC105" s="142"/>
      <c r="AD105" s="142"/>
      <c r="AE105" s="142"/>
      <c r="AF105" s="142"/>
      <c r="AG105" s="142"/>
      <c r="AH105" s="142"/>
      <c r="AI105" s="142"/>
    </row>
    <row r="106">
      <c r="A106" s="166"/>
      <c r="B106" s="164"/>
      <c r="C106" s="155"/>
      <c r="D106" s="165"/>
      <c r="E106" s="147" t="str">
        <f t="array" ref="E106">IF(C106="","",IFERROR(INDEX(Khach_hang!$C$2:$C$999,MATCH(C106,Khach_hang!$A$2:$A$999,0)),""))</f>
        <v/>
      </c>
      <c r="F106" s="148" t="str">
        <f t="array" ref="F106">IF(C106="","",IFERROR(INDEX(Khach_hang!$B$2:$B$999,MATCH(C106,Khach_hang!$A$2:$A$999,0)),""))</f>
        <v/>
      </c>
      <c r="G106" s="148" t="str">
        <f>IF(A106="","",SUMIF(Chi_tiet_don_hang!$A$2:$A$989,A106,Chi_tiet_don_hang!$F$2:$F$989))</f>
        <v/>
      </c>
      <c r="H106" s="163"/>
      <c r="I106" s="163"/>
      <c r="J106" s="148">
        <f t="shared" si="1"/>
        <v>0</v>
      </c>
      <c r="K106" s="148">
        <f>IF(A106="","",SUMIF(Chi_tiet_don_hang!$A$2:$A$989,A106,Chi_tiet_don_hang!$I$2:$I$989))+H106</f>
        <v>0</v>
      </c>
      <c r="L106" s="151"/>
      <c r="M106" s="152">
        <f t="shared" si="2"/>
        <v>0</v>
      </c>
      <c r="N106" s="150">
        <f t="shared" si="3"/>
        <v>0</v>
      </c>
      <c r="O106" s="159">
        <v>0.0</v>
      </c>
      <c r="P106" s="148" t="str">
        <f t="shared" si="4"/>
        <v/>
      </c>
      <c r="Q106" s="148" t="s">
        <v>484</v>
      </c>
      <c r="R106" s="154" t="s">
        <v>485</v>
      </c>
      <c r="S106" s="154" t="s">
        <v>418</v>
      </c>
      <c r="T106" s="155"/>
      <c r="U106" s="142"/>
      <c r="V106" s="142"/>
      <c r="W106" s="142"/>
      <c r="X106" s="142"/>
      <c r="Y106" s="142"/>
      <c r="Z106" s="142"/>
      <c r="AA106" s="142"/>
      <c r="AB106" s="142"/>
      <c r="AC106" s="142"/>
      <c r="AD106" s="142"/>
      <c r="AE106" s="142"/>
      <c r="AF106" s="142"/>
      <c r="AG106" s="142"/>
      <c r="AH106" s="142"/>
      <c r="AI106" s="142"/>
    </row>
    <row r="107">
      <c r="A107" s="166"/>
      <c r="B107" s="164"/>
      <c r="C107" s="155"/>
      <c r="D107" s="165"/>
      <c r="E107" s="147" t="str">
        <f t="array" ref="E107">IF(C107="","",IFERROR(INDEX(Khach_hang!$C$2:$C$999,MATCH(C107,Khach_hang!$A$2:$A$999,0)),""))</f>
        <v/>
      </c>
      <c r="F107" s="148" t="str">
        <f t="array" ref="F107">IF(C107="","",IFERROR(INDEX(Khach_hang!$B$2:$B$999,MATCH(C107,Khach_hang!$A$2:$A$999,0)),""))</f>
        <v/>
      </c>
      <c r="G107" s="148" t="str">
        <f>IF(A107="","",SUMIF(Chi_tiet_don_hang!$A$2:$A$989,A107,Chi_tiet_don_hang!$F$2:$F$989))</f>
        <v/>
      </c>
      <c r="H107" s="163"/>
      <c r="I107" s="163"/>
      <c r="J107" s="148">
        <f t="shared" si="1"/>
        <v>0</v>
      </c>
      <c r="K107" s="148">
        <f>IF(A107="","",SUMIF(Chi_tiet_don_hang!$A$2:$A$989,A107,Chi_tiet_don_hang!$I$2:$I$989))+H107</f>
        <v>0</v>
      </c>
      <c r="L107" s="151"/>
      <c r="M107" s="152">
        <f t="shared" si="2"/>
        <v>0</v>
      </c>
      <c r="N107" s="150">
        <f t="shared" si="3"/>
        <v>0</v>
      </c>
      <c r="O107" s="159">
        <v>0.0</v>
      </c>
      <c r="P107" s="148" t="str">
        <f t="shared" si="4"/>
        <v/>
      </c>
      <c r="Q107" s="148" t="s">
        <v>484</v>
      </c>
      <c r="R107" s="154" t="s">
        <v>485</v>
      </c>
      <c r="S107" s="154" t="s">
        <v>418</v>
      </c>
      <c r="T107" s="155"/>
      <c r="U107" s="142"/>
      <c r="V107" s="142"/>
      <c r="W107" s="142"/>
      <c r="X107" s="142"/>
      <c r="Y107" s="142"/>
      <c r="Z107" s="142"/>
      <c r="AA107" s="142"/>
      <c r="AB107" s="142"/>
      <c r="AC107" s="142"/>
      <c r="AD107" s="142"/>
      <c r="AE107" s="142"/>
      <c r="AF107" s="142"/>
      <c r="AG107" s="142"/>
      <c r="AH107" s="142"/>
      <c r="AI107" s="142"/>
    </row>
    <row r="108">
      <c r="A108" s="166"/>
      <c r="B108" s="164"/>
      <c r="C108" s="155"/>
      <c r="D108" s="165"/>
      <c r="E108" s="147" t="str">
        <f t="array" ref="E108">IF(C108="","",IFERROR(INDEX(Khach_hang!$C$2:$C$999,MATCH(C108,Khach_hang!$A$2:$A$999,0)),""))</f>
        <v/>
      </c>
      <c r="F108" s="148" t="str">
        <f t="array" ref="F108">IF(C108="","",IFERROR(INDEX(Khach_hang!$B$2:$B$999,MATCH(C108,Khach_hang!$A$2:$A$999,0)),""))</f>
        <v/>
      </c>
      <c r="G108" s="148" t="str">
        <f>IF(A108="","",SUMIF(Chi_tiet_don_hang!$A$2:$A$989,A108,Chi_tiet_don_hang!$F$2:$F$989))</f>
        <v/>
      </c>
      <c r="H108" s="163"/>
      <c r="I108" s="163"/>
      <c r="J108" s="148">
        <f t="shared" si="1"/>
        <v>0</v>
      </c>
      <c r="K108" s="148">
        <f>IF(A108="","",SUMIF(Chi_tiet_don_hang!$A$2:$A$989,A108,Chi_tiet_don_hang!$I$2:$I$989))+H108</f>
        <v>0</v>
      </c>
      <c r="L108" s="151"/>
      <c r="M108" s="152">
        <f t="shared" si="2"/>
        <v>0</v>
      </c>
      <c r="N108" s="150">
        <f t="shared" si="3"/>
        <v>0</v>
      </c>
      <c r="O108" s="159">
        <v>0.0</v>
      </c>
      <c r="P108" s="148" t="str">
        <f t="shared" si="4"/>
        <v/>
      </c>
      <c r="Q108" s="148" t="s">
        <v>484</v>
      </c>
      <c r="R108" s="154" t="s">
        <v>485</v>
      </c>
      <c r="S108" s="154" t="s">
        <v>418</v>
      </c>
      <c r="T108" s="155"/>
      <c r="U108" s="142"/>
      <c r="V108" s="142"/>
      <c r="W108" s="142"/>
      <c r="X108" s="142"/>
      <c r="Y108" s="142"/>
      <c r="Z108" s="142"/>
      <c r="AA108" s="142"/>
      <c r="AB108" s="142"/>
      <c r="AC108" s="142"/>
      <c r="AD108" s="142"/>
      <c r="AE108" s="142"/>
      <c r="AF108" s="142"/>
      <c r="AG108" s="142"/>
      <c r="AH108" s="142"/>
      <c r="AI108" s="142"/>
    </row>
    <row r="109">
      <c r="A109" s="166"/>
      <c r="B109" s="164"/>
      <c r="C109" s="155"/>
      <c r="D109" s="165"/>
      <c r="E109" s="147" t="str">
        <f t="array" ref="E109">IF(C109="","",IFERROR(INDEX(Khach_hang!$C$2:$C$999,MATCH(C109,Khach_hang!$A$2:$A$999,0)),""))</f>
        <v/>
      </c>
      <c r="F109" s="148" t="str">
        <f t="array" ref="F109">IF(C109="","",IFERROR(INDEX(Khach_hang!$B$2:$B$999,MATCH(C109,Khach_hang!$A$2:$A$999,0)),""))</f>
        <v/>
      </c>
      <c r="G109" s="148" t="str">
        <f>IF(A109="","",SUMIF(Chi_tiet_don_hang!$A$2:$A$989,A109,Chi_tiet_don_hang!$F$2:$F$989))</f>
        <v/>
      </c>
      <c r="H109" s="163"/>
      <c r="I109" s="163"/>
      <c r="J109" s="148">
        <f t="shared" si="1"/>
        <v>0</v>
      </c>
      <c r="K109" s="148">
        <f>IF(A109="","",SUMIF(Chi_tiet_don_hang!$A$2:$A$989,A109,Chi_tiet_don_hang!$I$2:$I$989))+H109</f>
        <v>0</v>
      </c>
      <c r="L109" s="151"/>
      <c r="M109" s="152">
        <f t="shared" si="2"/>
        <v>0</v>
      </c>
      <c r="N109" s="150">
        <f t="shared" si="3"/>
        <v>0</v>
      </c>
      <c r="O109" s="159">
        <v>0.0</v>
      </c>
      <c r="P109" s="148" t="str">
        <f t="shared" si="4"/>
        <v/>
      </c>
      <c r="Q109" s="148" t="s">
        <v>484</v>
      </c>
      <c r="R109" s="154" t="s">
        <v>485</v>
      </c>
      <c r="S109" s="154" t="s">
        <v>418</v>
      </c>
      <c r="T109" s="155"/>
      <c r="U109" s="142"/>
      <c r="V109" s="142"/>
      <c r="W109" s="142"/>
      <c r="X109" s="142"/>
      <c r="Y109" s="142"/>
      <c r="Z109" s="142"/>
      <c r="AA109" s="142"/>
      <c r="AB109" s="142"/>
      <c r="AC109" s="142"/>
      <c r="AD109" s="142"/>
      <c r="AE109" s="142"/>
      <c r="AF109" s="142"/>
      <c r="AG109" s="142"/>
      <c r="AH109" s="142"/>
      <c r="AI109" s="142"/>
    </row>
    <row r="110">
      <c r="A110" s="166"/>
      <c r="B110" s="164"/>
      <c r="C110" s="155"/>
      <c r="D110" s="165"/>
      <c r="E110" s="147" t="str">
        <f t="array" ref="E110">IF(C110="","",IFERROR(INDEX(Khach_hang!$C$2:$C$999,MATCH(C110,Khach_hang!$A$2:$A$999,0)),""))</f>
        <v/>
      </c>
      <c r="F110" s="148" t="str">
        <f t="array" ref="F110">IF(C110="","",IFERROR(INDEX(Khach_hang!$B$2:$B$999,MATCH(C110,Khach_hang!$A$2:$A$999,0)),""))</f>
        <v/>
      </c>
      <c r="G110" s="148" t="str">
        <f>IF(A110="","",SUMIF(Chi_tiet_don_hang!$A$2:$A$989,A110,Chi_tiet_don_hang!$F$2:$F$989))</f>
        <v/>
      </c>
      <c r="H110" s="163"/>
      <c r="I110" s="163"/>
      <c r="J110" s="148">
        <f t="shared" si="1"/>
        <v>0</v>
      </c>
      <c r="K110" s="148">
        <f>IF(A110="","",SUMIF(Chi_tiet_don_hang!$A$2:$A$989,A110,Chi_tiet_don_hang!$I$2:$I$989))+H110</f>
        <v>0</v>
      </c>
      <c r="L110" s="151"/>
      <c r="M110" s="152">
        <f t="shared" si="2"/>
        <v>0</v>
      </c>
      <c r="N110" s="150">
        <f t="shared" si="3"/>
        <v>0</v>
      </c>
      <c r="O110" s="159">
        <v>0.0</v>
      </c>
      <c r="P110" s="148" t="str">
        <f t="shared" si="4"/>
        <v/>
      </c>
      <c r="Q110" s="148" t="s">
        <v>484</v>
      </c>
      <c r="R110" s="154" t="s">
        <v>485</v>
      </c>
      <c r="S110" s="154" t="s">
        <v>418</v>
      </c>
      <c r="T110" s="155"/>
      <c r="U110" s="142"/>
      <c r="V110" s="142"/>
      <c r="W110" s="142"/>
      <c r="X110" s="142"/>
      <c r="Y110" s="142"/>
      <c r="Z110" s="142"/>
      <c r="AA110" s="142"/>
      <c r="AB110" s="142"/>
      <c r="AC110" s="142"/>
      <c r="AD110" s="142"/>
      <c r="AE110" s="142"/>
      <c r="AF110" s="142"/>
      <c r="AG110" s="142"/>
      <c r="AH110" s="142"/>
      <c r="AI110" s="142"/>
    </row>
    <row r="111">
      <c r="A111" s="166"/>
      <c r="B111" s="164"/>
      <c r="C111" s="155"/>
      <c r="D111" s="165"/>
      <c r="E111" s="147" t="str">
        <f t="array" ref="E111">IF(C111="","",IFERROR(INDEX(Khach_hang!$C$2:$C$999,MATCH(C111,Khach_hang!$A$2:$A$999,0)),""))</f>
        <v/>
      </c>
      <c r="F111" s="148" t="str">
        <f t="array" ref="F111">IF(C111="","",IFERROR(INDEX(Khach_hang!$B$2:$B$999,MATCH(C111,Khach_hang!$A$2:$A$999,0)),""))</f>
        <v/>
      </c>
      <c r="G111" s="148" t="str">
        <f>IF(A111="","",SUMIF(Chi_tiet_don_hang!$A$2:$A$989,A111,Chi_tiet_don_hang!$F$2:$F$989))</f>
        <v/>
      </c>
      <c r="H111" s="163"/>
      <c r="I111" s="163"/>
      <c r="J111" s="148">
        <f t="shared" si="1"/>
        <v>0</v>
      </c>
      <c r="K111" s="148">
        <f>IF(A111="","",SUMIF(Chi_tiet_don_hang!$A$2:$A$989,A111,Chi_tiet_don_hang!$I$2:$I$989))+H111</f>
        <v>0</v>
      </c>
      <c r="L111" s="151"/>
      <c r="M111" s="152">
        <f t="shared" si="2"/>
        <v>0</v>
      </c>
      <c r="N111" s="150">
        <f t="shared" si="3"/>
        <v>0</v>
      </c>
      <c r="O111" s="159">
        <v>0.0</v>
      </c>
      <c r="P111" s="148" t="str">
        <f t="shared" si="4"/>
        <v/>
      </c>
      <c r="Q111" s="148" t="s">
        <v>484</v>
      </c>
      <c r="R111" s="154" t="s">
        <v>485</v>
      </c>
      <c r="S111" s="154" t="s">
        <v>418</v>
      </c>
      <c r="T111" s="155"/>
      <c r="U111" s="142"/>
      <c r="V111" s="142"/>
      <c r="W111" s="142"/>
      <c r="X111" s="142"/>
      <c r="Y111" s="142"/>
      <c r="Z111" s="142"/>
      <c r="AA111" s="142"/>
      <c r="AB111" s="142"/>
      <c r="AC111" s="142"/>
      <c r="AD111" s="142"/>
      <c r="AE111" s="142"/>
      <c r="AF111" s="142"/>
      <c r="AG111" s="142"/>
      <c r="AH111" s="142"/>
      <c r="AI111" s="142"/>
    </row>
    <row r="112">
      <c r="A112" s="166"/>
      <c r="B112" s="164"/>
      <c r="C112" s="155"/>
      <c r="D112" s="165"/>
      <c r="E112" s="147" t="str">
        <f t="array" ref="E112">IF(C112="","",IFERROR(INDEX(Khach_hang!$C$2:$C$999,MATCH(C112,Khach_hang!$A$2:$A$999,0)),""))</f>
        <v/>
      </c>
      <c r="F112" s="148" t="str">
        <f t="array" ref="F112">IF(C112="","",IFERROR(INDEX(Khach_hang!$B$2:$B$999,MATCH(C112,Khach_hang!$A$2:$A$999,0)),""))</f>
        <v/>
      </c>
      <c r="G112" s="148" t="str">
        <f>IF(A112="","",SUMIF(Chi_tiet_don_hang!$A$2:$A$989,A112,Chi_tiet_don_hang!$F$2:$F$989))</f>
        <v/>
      </c>
      <c r="H112" s="163"/>
      <c r="I112" s="163"/>
      <c r="J112" s="148">
        <f t="shared" si="1"/>
        <v>0</v>
      </c>
      <c r="K112" s="148">
        <f>IF(A112="","",SUMIF(Chi_tiet_don_hang!$A$2:$A$989,A112,Chi_tiet_don_hang!$I$2:$I$989))+H112</f>
        <v>0</v>
      </c>
      <c r="L112" s="151"/>
      <c r="M112" s="152">
        <f t="shared" si="2"/>
        <v>0</v>
      </c>
      <c r="N112" s="150">
        <f t="shared" si="3"/>
        <v>0</v>
      </c>
      <c r="O112" s="159">
        <v>0.0</v>
      </c>
      <c r="P112" s="148" t="str">
        <f t="shared" si="4"/>
        <v/>
      </c>
      <c r="Q112" s="148" t="s">
        <v>484</v>
      </c>
      <c r="R112" s="154" t="s">
        <v>485</v>
      </c>
      <c r="S112" s="154" t="s">
        <v>418</v>
      </c>
      <c r="T112" s="155"/>
      <c r="U112" s="142"/>
      <c r="V112" s="142"/>
      <c r="W112" s="142"/>
      <c r="X112" s="142"/>
      <c r="Y112" s="142"/>
      <c r="Z112" s="142"/>
      <c r="AA112" s="142"/>
      <c r="AB112" s="142"/>
      <c r="AC112" s="142"/>
      <c r="AD112" s="142"/>
      <c r="AE112" s="142"/>
      <c r="AF112" s="142"/>
      <c r="AG112" s="142"/>
      <c r="AH112" s="142"/>
      <c r="AI112" s="142"/>
    </row>
    <row r="113">
      <c r="A113" s="166"/>
      <c r="B113" s="164"/>
      <c r="C113" s="155"/>
      <c r="D113" s="165"/>
      <c r="E113" s="147" t="str">
        <f t="array" ref="E113">IF(C113="","",IFERROR(INDEX(Khach_hang!$C$2:$C$999,MATCH(C113,Khach_hang!$A$2:$A$999,0)),""))</f>
        <v/>
      </c>
      <c r="F113" s="148" t="str">
        <f t="array" ref="F113">IF(C113="","",IFERROR(INDEX(Khach_hang!$B$2:$B$999,MATCH(C113,Khach_hang!$A$2:$A$999,0)),""))</f>
        <v/>
      </c>
      <c r="G113" s="148" t="str">
        <f>IF(A113="","",SUMIF(Chi_tiet_don_hang!$A$2:$A$989,A113,Chi_tiet_don_hang!$F$2:$F$989))</f>
        <v/>
      </c>
      <c r="H113" s="163"/>
      <c r="I113" s="163"/>
      <c r="J113" s="148">
        <f t="shared" si="1"/>
        <v>0</v>
      </c>
      <c r="K113" s="148">
        <f>IF(A113="","",SUMIF(Chi_tiet_don_hang!$A$2:$A$989,A113,Chi_tiet_don_hang!$I$2:$I$989))+H113</f>
        <v>0</v>
      </c>
      <c r="L113" s="151"/>
      <c r="M113" s="152">
        <f t="shared" si="2"/>
        <v>0</v>
      </c>
      <c r="N113" s="150">
        <f t="shared" si="3"/>
        <v>0</v>
      </c>
      <c r="O113" s="159">
        <v>0.0</v>
      </c>
      <c r="P113" s="148" t="str">
        <f t="shared" si="4"/>
        <v/>
      </c>
      <c r="Q113" s="148" t="s">
        <v>484</v>
      </c>
      <c r="R113" s="154" t="s">
        <v>485</v>
      </c>
      <c r="S113" s="154" t="s">
        <v>418</v>
      </c>
      <c r="T113" s="155"/>
      <c r="U113" s="142"/>
      <c r="V113" s="142"/>
      <c r="W113" s="142"/>
      <c r="X113" s="142"/>
      <c r="Y113" s="142"/>
      <c r="Z113" s="142"/>
      <c r="AA113" s="142"/>
      <c r="AB113" s="142"/>
      <c r="AC113" s="142"/>
      <c r="AD113" s="142"/>
      <c r="AE113" s="142"/>
      <c r="AF113" s="142"/>
      <c r="AG113" s="142"/>
      <c r="AH113" s="142"/>
      <c r="AI113" s="142"/>
    </row>
    <row r="114">
      <c r="A114" s="166"/>
      <c r="B114" s="164"/>
      <c r="C114" s="155"/>
      <c r="D114" s="165"/>
      <c r="E114" s="147" t="str">
        <f t="array" ref="E114">IF(C114="","",IFERROR(INDEX(Khach_hang!$C$2:$C$999,MATCH(C114,Khach_hang!$A$2:$A$999,0)),""))</f>
        <v/>
      </c>
      <c r="F114" s="148" t="str">
        <f t="array" ref="F114">IF(C114="","",IFERROR(INDEX(Khach_hang!$B$2:$B$999,MATCH(C114,Khach_hang!$A$2:$A$999,0)),""))</f>
        <v/>
      </c>
      <c r="G114" s="148" t="str">
        <f>IF(A114="","",SUMIF(Chi_tiet_don_hang!$A$2:$A$989,A114,Chi_tiet_don_hang!$F$2:$F$989))</f>
        <v/>
      </c>
      <c r="H114" s="163"/>
      <c r="I114" s="163"/>
      <c r="J114" s="148">
        <f t="shared" si="1"/>
        <v>0</v>
      </c>
      <c r="K114" s="148">
        <f>IF(A114="","",SUMIF(Chi_tiet_don_hang!$A$2:$A$989,A114,Chi_tiet_don_hang!$I$2:$I$989))+H114</f>
        <v>0</v>
      </c>
      <c r="L114" s="151"/>
      <c r="M114" s="152">
        <f t="shared" si="2"/>
        <v>0</v>
      </c>
      <c r="N114" s="150">
        <f t="shared" si="3"/>
        <v>0</v>
      </c>
      <c r="O114" s="159">
        <v>0.0</v>
      </c>
      <c r="P114" s="148" t="str">
        <f t="shared" si="4"/>
        <v/>
      </c>
      <c r="Q114" s="148" t="s">
        <v>484</v>
      </c>
      <c r="R114" s="154" t="s">
        <v>485</v>
      </c>
      <c r="S114" s="154" t="s">
        <v>418</v>
      </c>
      <c r="T114" s="155"/>
      <c r="U114" s="142"/>
      <c r="V114" s="142"/>
      <c r="W114" s="142"/>
      <c r="X114" s="142"/>
      <c r="Y114" s="142"/>
      <c r="Z114" s="142"/>
      <c r="AA114" s="142"/>
      <c r="AB114" s="142"/>
      <c r="AC114" s="142"/>
      <c r="AD114" s="142"/>
      <c r="AE114" s="142"/>
      <c r="AF114" s="142"/>
      <c r="AG114" s="142"/>
      <c r="AH114" s="142"/>
      <c r="AI114" s="142"/>
    </row>
    <row r="115">
      <c r="A115" s="166"/>
      <c r="B115" s="164"/>
      <c r="C115" s="155"/>
      <c r="D115" s="165"/>
      <c r="E115" s="147" t="str">
        <f t="array" ref="E115">IF(C115="","",IFERROR(INDEX(Khach_hang!$C$2:$C$999,MATCH(C115,Khach_hang!$A$2:$A$999,0)),""))</f>
        <v/>
      </c>
      <c r="F115" s="148" t="str">
        <f t="array" ref="F115">IF(C115="","",IFERROR(INDEX(Khach_hang!$B$2:$B$999,MATCH(C115,Khach_hang!$A$2:$A$999,0)),""))</f>
        <v/>
      </c>
      <c r="G115" s="148" t="str">
        <f>IF(A115="","",SUMIF(Chi_tiet_don_hang!$A$2:$A$989,A115,Chi_tiet_don_hang!$F$2:$F$989))</f>
        <v/>
      </c>
      <c r="H115" s="163"/>
      <c r="I115" s="163"/>
      <c r="J115" s="148">
        <f t="shared" si="1"/>
        <v>0</v>
      </c>
      <c r="K115" s="148">
        <f>IF(A115="","",SUMIF(Chi_tiet_don_hang!$A$2:$A$989,A115,Chi_tiet_don_hang!$I$2:$I$989))+H115</f>
        <v>0</v>
      </c>
      <c r="L115" s="151"/>
      <c r="M115" s="152">
        <f t="shared" si="2"/>
        <v>0</v>
      </c>
      <c r="N115" s="150">
        <f t="shared" si="3"/>
        <v>0</v>
      </c>
      <c r="O115" s="159">
        <v>0.0</v>
      </c>
      <c r="P115" s="148" t="str">
        <f t="shared" si="4"/>
        <v/>
      </c>
      <c r="Q115" s="148" t="s">
        <v>484</v>
      </c>
      <c r="R115" s="154" t="s">
        <v>485</v>
      </c>
      <c r="S115" s="154" t="s">
        <v>418</v>
      </c>
      <c r="T115" s="155"/>
      <c r="U115" s="142"/>
      <c r="V115" s="142"/>
      <c r="W115" s="142"/>
      <c r="X115" s="142"/>
      <c r="Y115" s="142"/>
      <c r="Z115" s="142"/>
      <c r="AA115" s="142"/>
      <c r="AB115" s="142"/>
      <c r="AC115" s="142"/>
      <c r="AD115" s="142"/>
      <c r="AE115" s="142"/>
      <c r="AF115" s="142"/>
      <c r="AG115" s="142"/>
      <c r="AH115" s="142"/>
      <c r="AI115" s="142"/>
    </row>
    <row r="116">
      <c r="A116" s="166"/>
      <c r="B116" s="164"/>
      <c r="C116" s="155"/>
      <c r="D116" s="165"/>
      <c r="E116" s="147" t="str">
        <f t="array" ref="E116">IF(C116="","",IFERROR(INDEX(Khach_hang!$C$2:$C$999,MATCH(C116,Khach_hang!$A$2:$A$999,0)),""))</f>
        <v/>
      </c>
      <c r="F116" s="148" t="str">
        <f t="array" ref="F116">IF(C116="","",IFERROR(INDEX(Khach_hang!$B$2:$B$999,MATCH(C116,Khach_hang!$A$2:$A$999,0)),""))</f>
        <v/>
      </c>
      <c r="G116" s="148" t="str">
        <f>IF(A116="","",SUMIF(Chi_tiet_don_hang!$A$2:$A$989,A116,Chi_tiet_don_hang!$F$2:$F$989))</f>
        <v/>
      </c>
      <c r="H116" s="163"/>
      <c r="I116" s="163"/>
      <c r="J116" s="148">
        <f t="shared" si="1"/>
        <v>0</v>
      </c>
      <c r="K116" s="148">
        <f>IF(A116="","",SUMIF(Chi_tiet_don_hang!$A$2:$A$989,A116,Chi_tiet_don_hang!$I$2:$I$989))+H116</f>
        <v>0</v>
      </c>
      <c r="L116" s="151"/>
      <c r="M116" s="152">
        <f t="shared" si="2"/>
        <v>0</v>
      </c>
      <c r="N116" s="150">
        <f t="shared" si="3"/>
        <v>0</v>
      </c>
      <c r="O116" s="159">
        <v>0.0</v>
      </c>
      <c r="P116" s="148" t="str">
        <f t="shared" si="4"/>
        <v/>
      </c>
      <c r="Q116" s="148" t="s">
        <v>484</v>
      </c>
      <c r="R116" s="154" t="s">
        <v>485</v>
      </c>
      <c r="S116" s="154" t="s">
        <v>418</v>
      </c>
      <c r="T116" s="155"/>
      <c r="U116" s="142"/>
      <c r="V116" s="142"/>
      <c r="W116" s="142"/>
      <c r="X116" s="142"/>
      <c r="Y116" s="142"/>
      <c r="Z116" s="142"/>
      <c r="AA116" s="142"/>
      <c r="AB116" s="142"/>
      <c r="AC116" s="142"/>
      <c r="AD116" s="142"/>
      <c r="AE116" s="142"/>
      <c r="AF116" s="142"/>
      <c r="AG116" s="142"/>
      <c r="AH116" s="142"/>
      <c r="AI116" s="142"/>
    </row>
    <row r="117">
      <c r="A117" s="166"/>
      <c r="B117" s="164"/>
      <c r="C117" s="155"/>
      <c r="D117" s="165"/>
      <c r="E117" s="147" t="str">
        <f t="array" ref="E117">IF(C117="","",IFERROR(INDEX(Khach_hang!$C$2:$C$999,MATCH(C117,Khach_hang!$A$2:$A$999,0)),""))</f>
        <v/>
      </c>
      <c r="F117" s="148" t="str">
        <f t="array" ref="F117">IF(C117="","",IFERROR(INDEX(Khach_hang!$B$2:$B$999,MATCH(C117,Khach_hang!$A$2:$A$999,0)),""))</f>
        <v/>
      </c>
      <c r="G117" s="148" t="str">
        <f>IF(A117="","",SUMIF(Chi_tiet_don_hang!$A$2:$A$989,A117,Chi_tiet_don_hang!$F$2:$F$989))</f>
        <v/>
      </c>
      <c r="H117" s="163"/>
      <c r="I117" s="163"/>
      <c r="J117" s="148">
        <f t="shared" si="1"/>
        <v>0</v>
      </c>
      <c r="K117" s="148">
        <f>IF(A117="","",SUMIF(Chi_tiet_don_hang!$A$2:$A$989,A117,Chi_tiet_don_hang!$I$2:$I$989))+H117</f>
        <v>0</v>
      </c>
      <c r="L117" s="151"/>
      <c r="M117" s="152">
        <f t="shared" si="2"/>
        <v>0</v>
      </c>
      <c r="N117" s="150">
        <f t="shared" si="3"/>
        <v>0</v>
      </c>
      <c r="O117" s="159">
        <v>0.0</v>
      </c>
      <c r="P117" s="148" t="str">
        <f t="shared" si="4"/>
        <v/>
      </c>
      <c r="Q117" s="148" t="s">
        <v>484</v>
      </c>
      <c r="R117" s="154" t="s">
        <v>485</v>
      </c>
      <c r="S117" s="154" t="s">
        <v>418</v>
      </c>
      <c r="T117" s="155"/>
      <c r="U117" s="142"/>
      <c r="V117" s="142"/>
      <c r="W117" s="142"/>
      <c r="X117" s="142"/>
      <c r="Y117" s="142"/>
      <c r="Z117" s="142"/>
      <c r="AA117" s="142"/>
      <c r="AB117" s="142"/>
      <c r="AC117" s="142"/>
      <c r="AD117" s="142"/>
      <c r="AE117" s="142"/>
      <c r="AF117" s="142"/>
      <c r="AG117" s="142"/>
      <c r="AH117" s="142"/>
      <c r="AI117" s="142"/>
    </row>
    <row r="118">
      <c r="A118" s="166"/>
      <c r="B118" s="164"/>
      <c r="C118" s="155"/>
      <c r="D118" s="165"/>
      <c r="E118" s="147" t="str">
        <f t="array" ref="E118">IF(C118="","",IFERROR(INDEX(Khach_hang!$C$2:$C$999,MATCH(C118,Khach_hang!$A$2:$A$999,0)),""))</f>
        <v/>
      </c>
      <c r="F118" s="148" t="str">
        <f t="array" ref="F118">IF(C118="","",IFERROR(INDEX(Khach_hang!$B$2:$B$999,MATCH(C118,Khach_hang!$A$2:$A$999,0)),""))</f>
        <v/>
      </c>
      <c r="G118" s="148" t="str">
        <f>IF(A118="","",SUMIF(Chi_tiet_don_hang!$A$2:$A$989,A118,Chi_tiet_don_hang!$F$2:$F$989))</f>
        <v/>
      </c>
      <c r="H118" s="163"/>
      <c r="I118" s="163"/>
      <c r="J118" s="148">
        <f t="shared" si="1"/>
        <v>0</v>
      </c>
      <c r="K118" s="148">
        <f>IF(A118="","",SUMIF(Chi_tiet_don_hang!$A$2:$A$989,A118,Chi_tiet_don_hang!$I$2:$I$989))+H118</f>
        <v>0</v>
      </c>
      <c r="L118" s="151"/>
      <c r="M118" s="152">
        <f t="shared" si="2"/>
        <v>0</v>
      </c>
      <c r="N118" s="150">
        <f t="shared" si="3"/>
        <v>0</v>
      </c>
      <c r="O118" s="159">
        <v>0.0</v>
      </c>
      <c r="P118" s="148" t="str">
        <f t="shared" si="4"/>
        <v/>
      </c>
      <c r="Q118" s="148" t="s">
        <v>484</v>
      </c>
      <c r="R118" s="154" t="s">
        <v>485</v>
      </c>
      <c r="S118" s="154" t="s">
        <v>418</v>
      </c>
      <c r="T118" s="155"/>
      <c r="U118" s="142"/>
      <c r="V118" s="142"/>
      <c r="W118" s="142"/>
      <c r="X118" s="142"/>
      <c r="Y118" s="142"/>
      <c r="Z118" s="142"/>
      <c r="AA118" s="142"/>
      <c r="AB118" s="142"/>
      <c r="AC118" s="142"/>
      <c r="AD118" s="142"/>
      <c r="AE118" s="142"/>
      <c r="AF118" s="142"/>
      <c r="AG118" s="142"/>
      <c r="AH118" s="142"/>
      <c r="AI118" s="142"/>
    </row>
    <row r="119">
      <c r="A119" s="166"/>
      <c r="B119" s="164"/>
      <c r="C119" s="155"/>
      <c r="D119" s="165"/>
      <c r="E119" s="147" t="str">
        <f t="array" ref="E119">IF(C119="","",IFERROR(INDEX(Khach_hang!$C$2:$C$999,MATCH(C119,Khach_hang!$A$2:$A$999,0)),""))</f>
        <v/>
      </c>
      <c r="F119" s="148" t="str">
        <f t="array" ref="F119">IF(C119="","",IFERROR(INDEX(Khach_hang!$B$2:$B$999,MATCH(C119,Khach_hang!$A$2:$A$999,0)),""))</f>
        <v/>
      </c>
      <c r="G119" s="148" t="str">
        <f>IF(A119="","",SUMIF(Chi_tiet_don_hang!$A$2:$A$989,A119,Chi_tiet_don_hang!$F$2:$F$989))</f>
        <v/>
      </c>
      <c r="H119" s="163"/>
      <c r="I119" s="163"/>
      <c r="J119" s="148">
        <f t="shared" si="1"/>
        <v>0</v>
      </c>
      <c r="K119" s="148">
        <f>IF(A119="","",SUMIF(Chi_tiet_don_hang!$A$2:$A$989,A119,Chi_tiet_don_hang!$I$2:$I$989))+H119</f>
        <v>0</v>
      </c>
      <c r="L119" s="151"/>
      <c r="M119" s="152">
        <f t="shared" si="2"/>
        <v>0</v>
      </c>
      <c r="N119" s="150">
        <f t="shared" si="3"/>
        <v>0</v>
      </c>
      <c r="O119" s="159">
        <v>0.0</v>
      </c>
      <c r="P119" s="148" t="str">
        <f t="shared" si="4"/>
        <v/>
      </c>
      <c r="Q119" s="148" t="s">
        <v>484</v>
      </c>
      <c r="R119" s="154" t="s">
        <v>485</v>
      </c>
      <c r="S119" s="154" t="s">
        <v>418</v>
      </c>
      <c r="T119" s="155"/>
      <c r="U119" s="142"/>
      <c r="V119" s="142"/>
      <c r="W119" s="142"/>
      <c r="X119" s="142"/>
      <c r="Y119" s="142"/>
      <c r="Z119" s="142"/>
      <c r="AA119" s="142"/>
      <c r="AB119" s="142"/>
      <c r="AC119" s="142"/>
      <c r="AD119" s="142"/>
      <c r="AE119" s="142"/>
      <c r="AF119" s="142"/>
      <c r="AG119" s="142"/>
      <c r="AH119" s="142"/>
      <c r="AI119" s="142"/>
    </row>
    <row r="120">
      <c r="A120" s="166"/>
      <c r="B120" s="164"/>
      <c r="C120" s="155"/>
      <c r="D120" s="165"/>
      <c r="E120" s="147" t="str">
        <f t="array" ref="E120">IF(C120="","",IFERROR(INDEX(Khach_hang!$C$2:$C$999,MATCH(C120,Khach_hang!$A$2:$A$999,0)),""))</f>
        <v/>
      </c>
      <c r="F120" s="148" t="str">
        <f t="array" ref="F120">IF(C120="","",IFERROR(INDEX(Khach_hang!$B$2:$B$999,MATCH(C120,Khach_hang!$A$2:$A$999,0)),""))</f>
        <v/>
      </c>
      <c r="G120" s="148" t="str">
        <f>IF(A120="","",SUMIF(Chi_tiet_don_hang!$A$2:$A$989,A120,Chi_tiet_don_hang!$F$2:$F$989))</f>
        <v/>
      </c>
      <c r="H120" s="163"/>
      <c r="I120" s="163"/>
      <c r="J120" s="148">
        <f t="shared" si="1"/>
        <v>0</v>
      </c>
      <c r="K120" s="148">
        <f>IF(A120="","",SUMIF(Chi_tiet_don_hang!$A$2:$A$989,A120,Chi_tiet_don_hang!$I$2:$I$989))+H120</f>
        <v>0</v>
      </c>
      <c r="L120" s="151"/>
      <c r="M120" s="152">
        <f t="shared" si="2"/>
        <v>0</v>
      </c>
      <c r="N120" s="150">
        <f t="shared" si="3"/>
        <v>0</v>
      </c>
      <c r="O120" s="159">
        <v>0.0</v>
      </c>
      <c r="P120" s="148" t="str">
        <f t="shared" si="4"/>
        <v/>
      </c>
      <c r="Q120" s="148" t="s">
        <v>484</v>
      </c>
      <c r="R120" s="154" t="s">
        <v>485</v>
      </c>
      <c r="S120" s="154" t="s">
        <v>418</v>
      </c>
      <c r="T120" s="155"/>
      <c r="U120" s="142"/>
      <c r="V120" s="142"/>
      <c r="W120" s="142"/>
      <c r="X120" s="142"/>
      <c r="Y120" s="142"/>
      <c r="Z120" s="142"/>
      <c r="AA120" s="142"/>
      <c r="AB120" s="142"/>
      <c r="AC120" s="142"/>
      <c r="AD120" s="142"/>
      <c r="AE120" s="142"/>
      <c r="AF120" s="142"/>
      <c r="AG120" s="142"/>
      <c r="AH120" s="142"/>
      <c r="AI120" s="142"/>
    </row>
    <row r="121">
      <c r="A121" s="166"/>
      <c r="B121" s="164"/>
      <c r="C121" s="155"/>
      <c r="D121" s="165"/>
      <c r="E121" s="147" t="str">
        <f t="array" ref="E121">IF(C121="","",IFERROR(INDEX(Khach_hang!$C$2:$C$999,MATCH(C121,Khach_hang!$A$2:$A$999,0)),""))</f>
        <v/>
      </c>
      <c r="F121" s="148" t="str">
        <f t="array" ref="F121">IF(C121="","",IFERROR(INDEX(Khach_hang!$B$2:$B$999,MATCH(C121,Khach_hang!$A$2:$A$999,0)),""))</f>
        <v/>
      </c>
      <c r="G121" s="148" t="str">
        <f>IF(A121="","",SUMIF(Chi_tiet_don_hang!$A$2:$A$989,A121,Chi_tiet_don_hang!$F$2:$F$989))</f>
        <v/>
      </c>
      <c r="H121" s="163"/>
      <c r="I121" s="163"/>
      <c r="J121" s="148">
        <f t="shared" si="1"/>
        <v>0</v>
      </c>
      <c r="K121" s="148">
        <f>IF(A121="","",SUMIF(Chi_tiet_don_hang!$A$2:$A$989,A121,Chi_tiet_don_hang!$I$2:$I$989))+H121</f>
        <v>0</v>
      </c>
      <c r="L121" s="151"/>
      <c r="M121" s="152">
        <f t="shared" si="2"/>
        <v>0</v>
      </c>
      <c r="N121" s="150">
        <f t="shared" si="3"/>
        <v>0</v>
      </c>
      <c r="O121" s="159">
        <v>0.0</v>
      </c>
      <c r="P121" s="148" t="str">
        <f t="shared" si="4"/>
        <v/>
      </c>
      <c r="Q121" s="148" t="s">
        <v>484</v>
      </c>
      <c r="R121" s="154" t="s">
        <v>485</v>
      </c>
      <c r="S121" s="154" t="s">
        <v>418</v>
      </c>
      <c r="T121" s="155"/>
      <c r="U121" s="142"/>
      <c r="V121" s="142"/>
      <c r="W121" s="142"/>
      <c r="X121" s="142"/>
      <c r="Y121" s="142"/>
      <c r="Z121" s="142"/>
      <c r="AA121" s="142"/>
      <c r="AB121" s="142"/>
      <c r="AC121" s="142"/>
      <c r="AD121" s="142"/>
      <c r="AE121" s="142"/>
      <c r="AF121" s="142"/>
      <c r="AG121" s="142"/>
      <c r="AH121" s="142"/>
      <c r="AI121" s="142"/>
    </row>
    <row r="122">
      <c r="A122" s="166"/>
      <c r="B122" s="164"/>
      <c r="C122" s="155"/>
      <c r="D122" s="165"/>
      <c r="E122" s="147" t="str">
        <f t="array" ref="E122">IF(C122="","",IFERROR(INDEX(Khach_hang!$C$2:$C$999,MATCH(C122,Khach_hang!$A$2:$A$999,0)),""))</f>
        <v/>
      </c>
      <c r="F122" s="148" t="str">
        <f t="array" ref="F122">IF(C122="","",IFERROR(INDEX(Khach_hang!$B$2:$B$999,MATCH(C122,Khach_hang!$A$2:$A$999,0)),""))</f>
        <v/>
      </c>
      <c r="G122" s="148" t="str">
        <f>IF(A122="","",SUMIF(Chi_tiet_don_hang!$A$2:$A$989,A122,Chi_tiet_don_hang!$F$2:$F$989))</f>
        <v/>
      </c>
      <c r="H122" s="163"/>
      <c r="I122" s="163"/>
      <c r="J122" s="148">
        <f t="shared" si="1"/>
        <v>0</v>
      </c>
      <c r="K122" s="148">
        <f>IF(A122="","",SUMIF(Chi_tiet_don_hang!$A$2:$A$989,A122,Chi_tiet_don_hang!$I$2:$I$989))+H122</f>
        <v>0</v>
      </c>
      <c r="L122" s="151"/>
      <c r="M122" s="152">
        <f t="shared" si="2"/>
        <v>0</v>
      </c>
      <c r="N122" s="150">
        <f t="shared" si="3"/>
        <v>0</v>
      </c>
      <c r="O122" s="159">
        <v>0.0</v>
      </c>
      <c r="P122" s="148" t="str">
        <f t="shared" si="4"/>
        <v/>
      </c>
      <c r="Q122" s="148" t="s">
        <v>484</v>
      </c>
      <c r="R122" s="154" t="s">
        <v>485</v>
      </c>
      <c r="S122" s="154" t="s">
        <v>418</v>
      </c>
      <c r="T122" s="155"/>
      <c r="U122" s="142"/>
      <c r="V122" s="142"/>
      <c r="W122" s="142"/>
      <c r="X122" s="142"/>
      <c r="Y122" s="142"/>
      <c r="Z122" s="142"/>
      <c r="AA122" s="142"/>
      <c r="AB122" s="142"/>
      <c r="AC122" s="142"/>
      <c r="AD122" s="142"/>
      <c r="AE122" s="142"/>
      <c r="AF122" s="142"/>
      <c r="AG122" s="142"/>
      <c r="AH122" s="142"/>
      <c r="AI122" s="142"/>
    </row>
    <row r="123">
      <c r="A123" s="166"/>
      <c r="B123" s="164"/>
      <c r="C123" s="155"/>
      <c r="D123" s="165"/>
      <c r="E123" s="147" t="str">
        <f t="array" ref="E123">IF(C123="","",IFERROR(INDEX(Khach_hang!$C$2:$C$999,MATCH(C123,Khach_hang!$A$2:$A$999,0)),""))</f>
        <v/>
      </c>
      <c r="F123" s="148" t="str">
        <f t="array" ref="F123">IF(C123="","",IFERROR(INDEX(Khach_hang!$B$2:$B$999,MATCH(C123,Khach_hang!$A$2:$A$999,0)),""))</f>
        <v/>
      </c>
      <c r="G123" s="148" t="str">
        <f>IF(A123="","",SUMIF(Chi_tiet_don_hang!$A$2:$A$989,A123,Chi_tiet_don_hang!$F$2:$F$989))</f>
        <v/>
      </c>
      <c r="H123" s="163"/>
      <c r="I123" s="163"/>
      <c r="J123" s="148">
        <f t="shared" si="1"/>
        <v>0</v>
      </c>
      <c r="K123" s="148">
        <f>IF(A123="","",SUMIF(Chi_tiet_don_hang!$A$2:$A$989,A123,Chi_tiet_don_hang!$I$2:$I$989))+H123</f>
        <v>0</v>
      </c>
      <c r="L123" s="151"/>
      <c r="M123" s="152">
        <f t="shared" si="2"/>
        <v>0</v>
      </c>
      <c r="N123" s="150">
        <f t="shared" si="3"/>
        <v>0</v>
      </c>
      <c r="O123" s="159">
        <v>0.0</v>
      </c>
      <c r="P123" s="148" t="str">
        <f t="shared" si="4"/>
        <v/>
      </c>
      <c r="Q123" s="148" t="s">
        <v>484</v>
      </c>
      <c r="R123" s="154" t="s">
        <v>485</v>
      </c>
      <c r="S123" s="154" t="s">
        <v>418</v>
      </c>
      <c r="T123" s="155"/>
      <c r="U123" s="142"/>
      <c r="V123" s="142"/>
      <c r="W123" s="142"/>
      <c r="X123" s="142"/>
      <c r="Y123" s="142"/>
      <c r="Z123" s="142"/>
      <c r="AA123" s="142"/>
      <c r="AB123" s="142"/>
      <c r="AC123" s="142"/>
      <c r="AD123" s="142"/>
      <c r="AE123" s="142"/>
      <c r="AF123" s="142"/>
      <c r="AG123" s="142"/>
      <c r="AH123" s="142"/>
      <c r="AI123" s="142"/>
    </row>
    <row r="124">
      <c r="A124" s="166"/>
      <c r="B124" s="164"/>
      <c r="C124" s="155"/>
      <c r="D124" s="165"/>
      <c r="E124" s="147" t="str">
        <f t="array" ref="E124">IF(C124="","",IFERROR(INDEX(Khach_hang!$C$2:$C$999,MATCH(C124,Khach_hang!$A$2:$A$999,0)),""))</f>
        <v/>
      </c>
      <c r="F124" s="148" t="str">
        <f t="array" ref="F124">IF(C124="","",IFERROR(INDEX(Khach_hang!$B$2:$B$999,MATCH(C124,Khach_hang!$A$2:$A$999,0)),""))</f>
        <v/>
      </c>
      <c r="G124" s="148" t="str">
        <f>IF(A124="","",SUMIF(Chi_tiet_don_hang!$A$2:$A$989,A124,Chi_tiet_don_hang!$F$2:$F$989))</f>
        <v/>
      </c>
      <c r="H124" s="163"/>
      <c r="I124" s="163"/>
      <c r="J124" s="148">
        <f t="shared" si="1"/>
        <v>0</v>
      </c>
      <c r="K124" s="148">
        <f>IF(A124="","",SUMIF(Chi_tiet_don_hang!$A$2:$A$989,A124,Chi_tiet_don_hang!$I$2:$I$989))+H124</f>
        <v>0</v>
      </c>
      <c r="L124" s="151"/>
      <c r="M124" s="152">
        <f t="shared" si="2"/>
        <v>0</v>
      </c>
      <c r="N124" s="150">
        <f t="shared" si="3"/>
        <v>0</v>
      </c>
      <c r="O124" s="159">
        <v>0.0</v>
      </c>
      <c r="P124" s="148" t="str">
        <f t="shared" si="4"/>
        <v/>
      </c>
      <c r="Q124" s="148" t="s">
        <v>484</v>
      </c>
      <c r="R124" s="154" t="s">
        <v>485</v>
      </c>
      <c r="S124" s="154" t="s">
        <v>418</v>
      </c>
      <c r="T124" s="155"/>
      <c r="U124" s="142"/>
      <c r="V124" s="142"/>
      <c r="W124" s="142"/>
      <c r="X124" s="142"/>
      <c r="Y124" s="142"/>
      <c r="Z124" s="142"/>
      <c r="AA124" s="142"/>
      <c r="AB124" s="142"/>
      <c r="AC124" s="142"/>
      <c r="AD124" s="142"/>
      <c r="AE124" s="142"/>
      <c r="AF124" s="142"/>
      <c r="AG124" s="142"/>
      <c r="AH124" s="142"/>
      <c r="AI124" s="142"/>
    </row>
    <row r="125">
      <c r="A125" s="166"/>
      <c r="B125" s="164"/>
      <c r="C125" s="155"/>
      <c r="D125" s="165"/>
      <c r="E125" s="147" t="str">
        <f t="array" ref="E125">IF(C125="","",IFERROR(INDEX(Khach_hang!$C$2:$C$999,MATCH(C125,Khach_hang!$A$2:$A$999,0)),""))</f>
        <v/>
      </c>
      <c r="F125" s="148" t="str">
        <f t="array" ref="F125">IF(C125="","",IFERROR(INDEX(Khach_hang!$B$2:$B$999,MATCH(C125,Khach_hang!$A$2:$A$999,0)),""))</f>
        <v/>
      </c>
      <c r="G125" s="148" t="str">
        <f>IF(A125="","",SUMIF(Chi_tiet_don_hang!$A$2:$A$989,A125,Chi_tiet_don_hang!$F$2:$F$989))</f>
        <v/>
      </c>
      <c r="H125" s="163"/>
      <c r="I125" s="163"/>
      <c r="J125" s="148">
        <f t="shared" si="1"/>
        <v>0</v>
      </c>
      <c r="K125" s="148">
        <f>IF(A125="","",SUMIF(Chi_tiet_don_hang!$A$2:$A$989,A125,Chi_tiet_don_hang!$I$2:$I$989))+H125</f>
        <v>0</v>
      </c>
      <c r="L125" s="151"/>
      <c r="M125" s="152">
        <f t="shared" si="2"/>
        <v>0</v>
      </c>
      <c r="N125" s="150">
        <f t="shared" si="3"/>
        <v>0</v>
      </c>
      <c r="O125" s="159">
        <v>0.0</v>
      </c>
      <c r="P125" s="148" t="str">
        <f t="shared" si="4"/>
        <v/>
      </c>
      <c r="Q125" s="148" t="s">
        <v>484</v>
      </c>
      <c r="R125" s="154" t="s">
        <v>485</v>
      </c>
      <c r="S125" s="154" t="s">
        <v>418</v>
      </c>
      <c r="T125" s="155"/>
      <c r="U125" s="142"/>
      <c r="V125" s="142"/>
      <c r="W125" s="142"/>
      <c r="X125" s="142"/>
      <c r="Y125" s="142"/>
      <c r="Z125" s="142"/>
      <c r="AA125" s="142"/>
      <c r="AB125" s="142"/>
      <c r="AC125" s="142"/>
      <c r="AD125" s="142"/>
      <c r="AE125" s="142"/>
      <c r="AF125" s="142"/>
      <c r="AG125" s="142"/>
      <c r="AH125" s="142"/>
      <c r="AI125" s="142"/>
    </row>
    <row r="126">
      <c r="A126" s="166"/>
      <c r="B126" s="164"/>
      <c r="C126" s="155"/>
      <c r="D126" s="165"/>
      <c r="E126" s="147" t="str">
        <f t="array" ref="E126">IF(C126="","",IFERROR(INDEX(Khach_hang!$C$2:$C$999,MATCH(C126,Khach_hang!$A$2:$A$999,0)),""))</f>
        <v/>
      </c>
      <c r="F126" s="148" t="str">
        <f t="array" ref="F126">IF(C126="","",IFERROR(INDEX(Khach_hang!$B$2:$B$999,MATCH(C126,Khach_hang!$A$2:$A$999,0)),""))</f>
        <v/>
      </c>
      <c r="G126" s="148" t="str">
        <f>IF(A126="","",SUMIF(Chi_tiet_don_hang!$A$2:$A$989,A126,Chi_tiet_don_hang!$F$2:$F$989))</f>
        <v/>
      </c>
      <c r="H126" s="163"/>
      <c r="I126" s="163"/>
      <c r="J126" s="148">
        <f t="shared" si="1"/>
        <v>0</v>
      </c>
      <c r="K126" s="148">
        <f>IF(A126="","",SUMIF(Chi_tiet_don_hang!$A$2:$A$989,A126,Chi_tiet_don_hang!$I$2:$I$989))+H126</f>
        <v>0</v>
      </c>
      <c r="L126" s="151"/>
      <c r="M126" s="152">
        <f t="shared" si="2"/>
        <v>0</v>
      </c>
      <c r="N126" s="150">
        <f t="shared" si="3"/>
        <v>0</v>
      </c>
      <c r="O126" s="159">
        <v>0.0</v>
      </c>
      <c r="P126" s="148" t="str">
        <f t="shared" si="4"/>
        <v/>
      </c>
      <c r="Q126" s="148" t="s">
        <v>484</v>
      </c>
      <c r="R126" s="154" t="s">
        <v>485</v>
      </c>
      <c r="S126" s="154" t="s">
        <v>418</v>
      </c>
      <c r="T126" s="155"/>
      <c r="U126" s="142"/>
      <c r="V126" s="142"/>
      <c r="W126" s="142"/>
      <c r="X126" s="142"/>
      <c r="Y126" s="142"/>
      <c r="Z126" s="142"/>
      <c r="AA126" s="142"/>
      <c r="AB126" s="142"/>
      <c r="AC126" s="142"/>
      <c r="AD126" s="142"/>
      <c r="AE126" s="142"/>
      <c r="AF126" s="142"/>
      <c r="AG126" s="142"/>
      <c r="AH126" s="142"/>
      <c r="AI126" s="142"/>
    </row>
    <row r="127">
      <c r="A127" s="166"/>
      <c r="B127" s="164"/>
      <c r="C127" s="155"/>
      <c r="D127" s="165"/>
      <c r="E127" s="147" t="str">
        <f t="array" ref="E127">IF(C127="","",IFERROR(INDEX(Khach_hang!$C$2:$C$999,MATCH(C127,Khach_hang!$A$2:$A$999,0)),""))</f>
        <v/>
      </c>
      <c r="F127" s="148" t="str">
        <f t="array" ref="F127">IF(C127="","",IFERROR(INDEX(Khach_hang!$B$2:$B$999,MATCH(C127,Khach_hang!$A$2:$A$999,0)),""))</f>
        <v/>
      </c>
      <c r="G127" s="148" t="str">
        <f>IF(A127="","",SUMIF(Chi_tiet_don_hang!$A$2:$A$989,A127,Chi_tiet_don_hang!$F$2:$F$989))</f>
        <v/>
      </c>
      <c r="H127" s="163"/>
      <c r="I127" s="163"/>
      <c r="J127" s="148">
        <f t="shared" si="1"/>
        <v>0</v>
      </c>
      <c r="K127" s="148">
        <f>IF(A127="","",SUMIF(Chi_tiet_don_hang!$A$2:$A$989,A127,Chi_tiet_don_hang!$I$2:$I$989))+H127</f>
        <v>0</v>
      </c>
      <c r="L127" s="151"/>
      <c r="M127" s="152">
        <f t="shared" si="2"/>
        <v>0</v>
      </c>
      <c r="N127" s="150">
        <f t="shared" si="3"/>
        <v>0</v>
      </c>
      <c r="O127" s="159">
        <v>0.0</v>
      </c>
      <c r="P127" s="148" t="str">
        <f t="shared" si="4"/>
        <v/>
      </c>
      <c r="Q127" s="148" t="s">
        <v>484</v>
      </c>
      <c r="R127" s="154" t="s">
        <v>485</v>
      </c>
      <c r="S127" s="154" t="s">
        <v>418</v>
      </c>
      <c r="T127" s="155"/>
      <c r="U127" s="142"/>
      <c r="V127" s="142"/>
      <c r="W127" s="142"/>
      <c r="X127" s="142"/>
      <c r="Y127" s="142"/>
      <c r="Z127" s="142"/>
      <c r="AA127" s="142"/>
      <c r="AB127" s="142"/>
      <c r="AC127" s="142"/>
      <c r="AD127" s="142"/>
      <c r="AE127" s="142"/>
      <c r="AF127" s="142"/>
      <c r="AG127" s="142"/>
      <c r="AH127" s="142"/>
      <c r="AI127" s="142"/>
    </row>
    <row r="128">
      <c r="A128" s="166"/>
      <c r="B128" s="164"/>
      <c r="C128" s="155"/>
      <c r="D128" s="165"/>
      <c r="E128" s="147" t="str">
        <f t="array" ref="E128">IF(C128="","",IFERROR(INDEX(Khach_hang!$C$2:$C$999,MATCH(C128,Khach_hang!$A$2:$A$999,0)),""))</f>
        <v/>
      </c>
      <c r="F128" s="148" t="str">
        <f t="array" ref="F128">IF(C128="","",IFERROR(INDEX(Khach_hang!$B$2:$B$999,MATCH(C128,Khach_hang!$A$2:$A$999,0)),""))</f>
        <v/>
      </c>
      <c r="G128" s="148" t="str">
        <f>IF(A128="","",SUMIF(Chi_tiet_don_hang!$A$2:$A$989,A128,Chi_tiet_don_hang!$F$2:$F$989))</f>
        <v/>
      </c>
      <c r="H128" s="163"/>
      <c r="I128" s="163"/>
      <c r="J128" s="148">
        <f t="shared" si="1"/>
        <v>0</v>
      </c>
      <c r="K128" s="148">
        <f>IF(A128="","",SUMIF(Chi_tiet_don_hang!$A$2:$A$989,A128,Chi_tiet_don_hang!$I$2:$I$989))+H128</f>
        <v>0</v>
      </c>
      <c r="L128" s="151"/>
      <c r="M128" s="152">
        <f t="shared" si="2"/>
        <v>0</v>
      </c>
      <c r="N128" s="150">
        <f t="shared" si="3"/>
        <v>0</v>
      </c>
      <c r="O128" s="159">
        <v>0.0</v>
      </c>
      <c r="P128" s="148" t="str">
        <f t="shared" si="4"/>
        <v/>
      </c>
      <c r="Q128" s="148" t="s">
        <v>484</v>
      </c>
      <c r="R128" s="154" t="s">
        <v>485</v>
      </c>
      <c r="S128" s="154" t="s">
        <v>418</v>
      </c>
      <c r="T128" s="155"/>
      <c r="U128" s="142"/>
      <c r="V128" s="142"/>
      <c r="W128" s="142"/>
      <c r="X128" s="142"/>
      <c r="Y128" s="142"/>
      <c r="Z128" s="142"/>
      <c r="AA128" s="142"/>
      <c r="AB128" s="142"/>
      <c r="AC128" s="142"/>
      <c r="AD128" s="142"/>
      <c r="AE128" s="142"/>
      <c r="AF128" s="142"/>
      <c r="AG128" s="142"/>
      <c r="AH128" s="142"/>
      <c r="AI128" s="142"/>
    </row>
    <row r="129">
      <c r="A129" s="166"/>
      <c r="B129" s="164"/>
      <c r="C129" s="155"/>
      <c r="D129" s="165"/>
      <c r="E129" s="147" t="str">
        <f t="array" ref="E129">IF(C129="","",IFERROR(INDEX(Khach_hang!$C$2:$C$999,MATCH(C129,Khach_hang!$A$2:$A$999,0)),""))</f>
        <v/>
      </c>
      <c r="F129" s="148" t="str">
        <f t="array" ref="F129">IF(C129="","",IFERROR(INDEX(Khach_hang!$B$2:$B$999,MATCH(C129,Khach_hang!$A$2:$A$999,0)),""))</f>
        <v/>
      </c>
      <c r="G129" s="148" t="str">
        <f>IF(A129="","",SUMIF(Chi_tiet_don_hang!$A$2:$A$989,A129,Chi_tiet_don_hang!$F$2:$F$989))</f>
        <v/>
      </c>
      <c r="H129" s="163"/>
      <c r="I129" s="163"/>
      <c r="J129" s="148">
        <f t="shared" si="1"/>
        <v>0</v>
      </c>
      <c r="K129" s="148">
        <f>IF(A129="","",SUMIF(Chi_tiet_don_hang!$A$2:$A$989,A129,Chi_tiet_don_hang!$I$2:$I$989))+H129</f>
        <v>0</v>
      </c>
      <c r="L129" s="151"/>
      <c r="M129" s="152">
        <f t="shared" si="2"/>
        <v>0</v>
      </c>
      <c r="N129" s="150">
        <f t="shared" si="3"/>
        <v>0</v>
      </c>
      <c r="O129" s="159">
        <v>0.0</v>
      </c>
      <c r="P129" s="148" t="str">
        <f t="shared" si="4"/>
        <v/>
      </c>
      <c r="Q129" s="148" t="s">
        <v>484</v>
      </c>
      <c r="R129" s="154" t="s">
        <v>485</v>
      </c>
      <c r="S129" s="154" t="s">
        <v>418</v>
      </c>
      <c r="T129" s="155"/>
      <c r="U129" s="142"/>
      <c r="V129" s="142"/>
      <c r="W129" s="142"/>
      <c r="X129" s="142"/>
      <c r="Y129" s="142"/>
      <c r="Z129" s="142"/>
      <c r="AA129" s="142"/>
      <c r="AB129" s="142"/>
      <c r="AC129" s="142"/>
      <c r="AD129" s="142"/>
      <c r="AE129" s="142"/>
      <c r="AF129" s="142"/>
      <c r="AG129" s="142"/>
      <c r="AH129" s="142"/>
      <c r="AI129" s="142"/>
    </row>
    <row r="130">
      <c r="A130" s="166"/>
      <c r="B130" s="164"/>
      <c r="C130" s="155"/>
      <c r="D130" s="165"/>
      <c r="E130" s="147" t="str">
        <f t="array" ref="E130">IF(C130="","",IFERROR(INDEX(Khach_hang!$C$2:$C$999,MATCH(C130,Khach_hang!$A$2:$A$999,0)),""))</f>
        <v/>
      </c>
      <c r="F130" s="148" t="str">
        <f t="array" ref="F130">IF(C130="","",IFERROR(INDEX(Khach_hang!$B$2:$B$999,MATCH(C130,Khach_hang!$A$2:$A$999,0)),""))</f>
        <v/>
      </c>
      <c r="G130" s="148" t="str">
        <f>IF(A130="","",SUMIF(Chi_tiet_don_hang!$A$2:$A$989,A130,Chi_tiet_don_hang!$F$2:$F$989))</f>
        <v/>
      </c>
      <c r="H130" s="163"/>
      <c r="I130" s="163"/>
      <c r="J130" s="148">
        <f t="shared" si="1"/>
        <v>0</v>
      </c>
      <c r="K130" s="148">
        <f>IF(A130="","",SUMIF(Chi_tiet_don_hang!$A$2:$A$989,A130,Chi_tiet_don_hang!$I$2:$I$989))+H130</f>
        <v>0</v>
      </c>
      <c r="L130" s="151"/>
      <c r="M130" s="152">
        <f t="shared" si="2"/>
        <v>0</v>
      </c>
      <c r="N130" s="150">
        <f t="shared" si="3"/>
        <v>0</v>
      </c>
      <c r="O130" s="159">
        <v>0.0</v>
      </c>
      <c r="P130" s="148" t="str">
        <f t="shared" si="4"/>
        <v/>
      </c>
      <c r="Q130" s="148" t="s">
        <v>484</v>
      </c>
      <c r="R130" s="154" t="s">
        <v>485</v>
      </c>
      <c r="S130" s="154" t="s">
        <v>418</v>
      </c>
      <c r="T130" s="155"/>
      <c r="U130" s="142"/>
      <c r="V130" s="142"/>
      <c r="W130" s="142"/>
      <c r="X130" s="142"/>
      <c r="Y130" s="142"/>
      <c r="Z130" s="142"/>
      <c r="AA130" s="142"/>
      <c r="AB130" s="142"/>
      <c r="AC130" s="142"/>
      <c r="AD130" s="142"/>
      <c r="AE130" s="142"/>
      <c r="AF130" s="142"/>
      <c r="AG130" s="142"/>
      <c r="AH130" s="142"/>
      <c r="AI130" s="142"/>
    </row>
    <row r="131">
      <c r="A131" s="166"/>
      <c r="B131" s="164"/>
      <c r="C131" s="155"/>
      <c r="D131" s="165"/>
      <c r="E131" s="147" t="str">
        <f t="array" ref="E131">IF(C131="","",IFERROR(INDEX(Khach_hang!$C$2:$C$999,MATCH(C131,Khach_hang!$A$2:$A$999,0)),""))</f>
        <v/>
      </c>
      <c r="F131" s="148" t="str">
        <f t="array" ref="F131">IF(C131="","",IFERROR(INDEX(Khach_hang!$B$2:$B$999,MATCH(C131,Khach_hang!$A$2:$A$999,0)),""))</f>
        <v/>
      </c>
      <c r="G131" s="148" t="str">
        <f>IF(A131="","",SUMIF(Chi_tiet_don_hang!$A$2:$A$989,A131,Chi_tiet_don_hang!$F$2:$F$989))</f>
        <v/>
      </c>
      <c r="H131" s="163"/>
      <c r="I131" s="163"/>
      <c r="J131" s="148">
        <f t="shared" si="1"/>
        <v>0</v>
      </c>
      <c r="K131" s="148">
        <f>IF(A131="","",SUMIF(Chi_tiet_don_hang!$A$2:$A$989,A131,Chi_tiet_don_hang!$I$2:$I$989))+H131</f>
        <v>0</v>
      </c>
      <c r="L131" s="151"/>
      <c r="M131" s="152">
        <f t="shared" si="2"/>
        <v>0</v>
      </c>
      <c r="N131" s="150">
        <f t="shared" si="3"/>
        <v>0</v>
      </c>
      <c r="O131" s="159">
        <v>0.0</v>
      </c>
      <c r="P131" s="148" t="str">
        <f t="shared" si="4"/>
        <v/>
      </c>
      <c r="Q131" s="148" t="s">
        <v>484</v>
      </c>
      <c r="R131" s="154" t="s">
        <v>485</v>
      </c>
      <c r="S131" s="154" t="s">
        <v>418</v>
      </c>
      <c r="T131" s="155"/>
      <c r="U131" s="142"/>
      <c r="V131" s="142"/>
      <c r="W131" s="142"/>
      <c r="X131" s="142"/>
      <c r="Y131" s="142"/>
      <c r="Z131" s="142"/>
      <c r="AA131" s="142"/>
      <c r="AB131" s="142"/>
      <c r="AC131" s="142"/>
      <c r="AD131" s="142"/>
      <c r="AE131" s="142"/>
      <c r="AF131" s="142"/>
      <c r="AG131" s="142"/>
      <c r="AH131" s="142"/>
      <c r="AI131" s="142"/>
    </row>
    <row r="132">
      <c r="A132" s="166"/>
      <c r="B132" s="164"/>
      <c r="C132" s="155"/>
      <c r="D132" s="165"/>
      <c r="E132" s="147" t="str">
        <f t="array" ref="E132">IF(C132="","",IFERROR(INDEX(Khach_hang!$C$2:$C$999,MATCH(C132,Khach_hang!$A$2:$A$999,0)),""))</f>
        <v/>
      </c>
      <c r="F132" s="148" t="str">
        <f t="array" ref="F132">IF(C132="","",IFERROR(INDEX(Khach_hang!$B$2:$B$999,MATCH(C132,Khach_hang!$A$2:$A$999,0)),""))</f>
        <v/>
      </c>
      <c r="G132" s="148" t="str">
        <f>IF(A132="","",SUMIF(Chi_tiet_don_hang!$A$2:$A$989,A132,Chi_tiet_don_hang!$F$2:$F$989))</f>
        <v/>
      </c>
      <c r="H132" s="163"/>
      <c r="I132" s="163"/>
      <c r="J132" s="148">
        <f t="shared" si="1"/>
        <v>0</v>
      </c>
      <c r="K132" s="148">
        <f>IF(A132="","",SUMIF(Chi_tiet_don_hang!$A$2:$A$989,A132,Chi_tiet_don_hang!$I$2:$I$989))+H132</f>
        <v>0</v>
      </c>
      <c r="L132" s="151"/>
      <c r="M132" s="152">
        <f t="shared" si="2"/>
        <v>0</v>
      </c>
      <c r="N132" s="150">
        <f t="shared" si="3"/>
        <v>0</v>
      </c>
      <c r="O132" s="159">
        <v>0.0</v>
      </c>
      <c r="P132" s="148" t="str">
        <f t="shared" si="4"/>
        <v/>
      </c>
      <c r="Q132" s="148" t="s">
        <v>484</v>
      </c>
      <c r="R132" s="154" t="s">
        <v>485</v>
      </c>
      <c r="S132" s="154" t="s">
        <v>418</v>
      </c>
      <c r="T132" s="155"/>
      <c r="U132" s="142"/>
      <c r="V132" s="142"/>
      <c r="W132" s="142"/>
      <c r="X132" s="142"/>
      <c r="Y132" s="142"/>
      <c r="Z132" s="142"/>
      <c r="AA132" s="142"/>
      <c r="AB132" s="142"/>
      <c r="AC132" s="142"/>
      <c r="AD132" s="142"/>
      <c r="AE132" s="142"/>
      <c r="AF132" s="142"/>
      <c r="AG132" s="142"/>
      <c r="AH132" s="142"/>
      <c r="AI132" s="142"/>
    </row>
    <row r="133">
      <c r="A133" s="166"/>
      <c r="B133" s="164"/>
      <c r="C133" s="155"/>
      <c r="D133" s="165"/>
      <c r="E133" s="147" t="str">
        <f t="array" ref="E133">IF(C133="","",IFERROR(INDEX(Khach_hang!$C$2:$C$999,MATCH(C133,Khach_hang!$A$2:$A$999,0)),""))</f>
        <v/>
      </c>
      <c r="F133" s="148" t="str">
        <f t="array" ref="F133">IF(C133="","",IFERROR(INDEX(Khach_hang!$B$2:$B$999,MATCH(C133,Khach_hang!$A$2:$A$999,0)),""))</f>
        <v/>
      </c>
      <c r="G133" s="148" t="str">
        <f>IF(A133="","",SUMIF(Chi_tiet_don_hang!$A$2:$A$989,A133,Chi_tiet_don_hang!$F$2:$F$989))</f>
        <v/>
      </c>
      <c r="H133" s="163"/>
      <c r="I133" s="163"/>
      <c r="J133" s="148">
        <f t="shared" si="1"/>
        <v>0</v>
      </c>
      <c r="K133" s="148">
        <f>IF(A133="","",SUMIF(Chi_tiet_don_hang!$A$2:$A$989,A133,Chi_tiet_don_hang!$I$2:$I$989))+H133</f>
        <v>0</v>
      </c>
      <c r="L133" s="151"/>
      <c r="M133" s="152">
        <f t="shared" si="2"/>
        <v>0</v>
      </c>
      <c r="N133" s="150">
        <f t="shared" si="3"/>
        <v>0</v>
      </c>
      <c r="O133" s="159">
        <v>0.0</v>
      </c>
      <c r="P133" s="148" t="str">
        <f t="shared" si="4"/>
        <v/>
      </c>
      <c r="Q133" s="148" t="s">
        <v>484</v>
      </c>
      <c r="R133" s="154" t="s">
        <v>485</v>
      </c>
      <c r="S133" s="154" t="s">
        <v>418</v>
      </c>
      <c r="T133" s="155"/>
      <c r="U133" s="142"/>
      <c r="V133" s="142"/>
      <c r="W133" s="142"/>
      <c r="X133" s="142"/>
      <c r="Y133" s="142"/>
      <c r="Z133" s="142"/>
      <c r="AA133" s="142"/>
      <c r="AB133" s="142"/>
      <c r="AC133" s="142"/>
      <c r="AD133" s="142"/>
      <c r="AE133" s="142"/>
      <c r="AF133" s="142"/>
      <c r="AG133" s="142"/>
      <c r="AH133" s="142"/>
      <c r="AI133" s="142"/>
    </row>
    <row r="134">
      <c r="A134" s="166"/>
      <c r="B134" s="164"/>
      <c r="C134" s="155"/>
      <c r="D134" s="165"/>
      <c r="E134" s="147" t="str">
        <f t="array" ref="E134">IF(C134="","",IFERROR(INDEX(Khach_hang!$C$2:$C$999,MATCH(C134,Khach_hang!$A$2:$A$999,0)),""))</f>
        <v/>
      </c>
      <c r="F134" s="148" t="str">
        <f t="array" ref="F134">IF(C134="","",IFERROR(INDEX(Khach_hang!$B$2:$B$999,MATCH(C134,Khach_hang!$A$2:$A$999,0)),""))</f>
        <v/>
      </c>
      <c r="G134" s="148" t="str">
        <f>IF(A134="","",SUMIF(Chi_tiet_don_hang!$A$2:$A$989,A134,Chi_tiet_don_hang!$F$2:$F$989))</f>
        <v/>
      </c>
      <c r="H134" s="163"/>
      <c r="I134" s="163"/>
      <c r="J134" s="148">
        <f t="shared" si="1"/>
        <v>0</v>
      </c>
      <c r="K134" s="148">
        <f>IF(A134="","",SUMIF(Chi_tiet_don_hang!$A$2:$A$989,A134,Chi_tiet_don_hang!$I$2:$I$989))+H134</f>
        <v>0</v>
      </c>
      <c r="L134" s="151"/>
      <c r="M134" s="152">
        <f t="shared" si="2"/>
        <v>0</v>
      </c>
      <c r="N134" s="150">
        <f t="shared" si="3"/>
        <v>0</v>
      </c>
      <c r="O134" s="159">
        <v>0.0</v>
      </c>
      <c r="P134" s="148" t="str">
        <f t="shared" si="4"/>
        <v/>
      </c>
      <c r="Q134" s="148" t="s">
        <v>484</v>
      </c>
      <c r="R134" s="154" t="s">
        <v>485</v>
      </c>
      <c r="S134" s="154" t="s">
        <v>418</v>
      </c>
      <c r="T134" s="155"/>
      <c r="U134" s="142"/>
      <c r="V134" s="142"/>
      <c r="W134" s="142"/>
      <c r="X134" s="142"/>
      <c r="Y134" s="142"/>
      <c r="Z134" s="142"/>
      <c r="AA134" s="142"/>
      <c r="AB134" s="142"/>
      <c r="AC134" s="142"/>
      <c r="AD134" s="142"/>
      <c r="AE134" s="142"/>
      <c r="AF134" s="142"/>
      <c r="AG134" s="142"/>
      <c r="AH134" s="142"/>
      <c r="AI134" s="142"/>
    </row>
    <row r="135">
      <c r="A135" s="166"/>
      <c r="B135" s="164"/>
      <c r="C135" s="155"/>
      <c r="D135" s="165"/>
      <c r="E135" s="147" t="str">
        <f t="array" ref="E135">IF(C135="","",IFERROR(INDEX(Khach_hang!$C$2:$C$999,MATCH(C135,Khach_hang!$A$2:$A$999,0)),""))</f>
        <v/>
      </c>
      <c r="F135" s="148" t="str">
        <f t="array" ref="F135">IF(C135="","",IFERROR(INDEX(Khach_hang!$B$2:$B$999,MATCH(C135,Khach_hang!$A$2:$A$999,0)),""))</f>
        <v/>
      </c>
      <c r="G135" s="148" t="str">
        <f>IF(A135="","",SUMIF(Chi_tiet_don_hang!$A$2:$A$989,A135,Chi_tiet_don_hang!$F$2:$F$989))</f>
        <v/>
      </c>
      <c r="H135" s="163"/>
      <c r="I135" s="163"/>
      <c r="J135" s="148">
        <f t="shared" si="1"/>
        <v>0</v>
      </c>
      <c r="K135" s="148">
        <f>IF(A135="","",SUMIF(Chi_tiet_don_hang!$A$2:$A$989,A135,Chi_tiet_don_hang!$I$2:$I$989))+H135</f>
        <v>0</v>
      </c>
      <c r="L135" s="151"/>
      <c r="M135" s="152">
        <f t="shared" si="2"/>
        <v>0</v>
      </c>
      <c r="N135" s="150">
        <f t="shared" si="3"/>
        <v>0</v>
      </c>
      <c r="O135" s="159">
        <v>0.0</v>
      </c>
      <c r="P135" s="148" t="str">
        <f t="shared" si="4"/>
        <v/>
      </c>
      <c r="Q135" s="148" t="s">
        <v>484</v>
      </c>
      <c r="R135" s="154" t="s">
        <v>485</v>
      </c>
      <c r="S135" s="154" t="s">
        <v>418</v>
      </c>
      <c r="T135" s="155"/>
      <c r="U135" s="142"/>
      <c r="V135" s="142"/>
      <c r="W135" s="142"/>
      <c r="X135" s="142"/>
      <c r="Y135" s="142"/>
      <c r="Z135" s="142"/>
      <c r="AA135" s="142"/>
      <c r="AB135" s="142"/>
      <c r="AC135" s="142"/>
      <c r="AD135" s="142"/>
      <c r="AE135" s="142"/>
      <c r="AF135" s="142"/>
      <c r="AG135" s="142"/>
      <c r="AH135" s="142"/>
      <c r="AI135" s="142"/>
    </row>
    <row r="136">
      <c r="A136" s="166"/>
      <c r="B136" s="164"/>
      <c r="C136" s="155"/>
      <c r="D136" s="165"/>
      <c r="E136" s="147" t="str">
        <f t="array" ref="E136">IF(C136="","",IFERROR(INDEX(Khach_hang!$C$2:$C$999,MATCH(C136,Khach_hang!$A$2:$A$999,0)),""))</f>
        <v/>
      </c>
      <c r="F136" s="148" t="str">
        <f t="array" ref="F136">IF(C136="","",IFERROR(INDEX(Khach_hang!$B$2:$B$999,MATCH(C136,Khach_hang!$A$2:$A$999,0)),""))</f>
        <v/>
      </c>
      <c r="G136" s="148" t="str">
        <f>IF(A136="","",SUMIF(Chi_tiet_don_hang!$A$2:$A$989,A136,Chi_tiet_don_hang!$F$2:$F$989))</f>
        <v/>
      </c>
      <c r="H136" s="163"/>
      <c r="I136" s="163"/>
      <c r="J136" s="148">
        <f t="shared" si="1"/>
        <v>0</v>
      </c>
      <c r="K136" s="148">
        <f>IF(A136="","",SUMIF(Chi_tiet_don_hang!$A$2:$A$989,A136,Chi_tiet_don_hang!$I$2:$I$989))+H136</f>
        <v>0</v>
      </c>
      <c r="L136" s="151"/>
      <c r="M136" s="152">
        <f t="shared" si="2"/>
        <v>0</v>
      </c>
      <c r="N136" s="150">
        <f t="shared" si="3"/>
        <v>0</v>
      </c>
      <c r="O136" s="159">
        <v>0.0</v>
      </c>
      <c r="P136" s="148" t="str">
        <f t="shared" si="4"/>
        <v/>
      </c>
      <c r="Q136" s="148" t="s">
        <v>484</v>
      </c>
      <c r="R136" s="154" t="s">
        <v>485</v>
      </c>
      <c r="S136" s="154" t="s">
        <v>418</v>
      </c>
      <c r="T136" s="155"/>
      <c r="U136" s="142"/>
      <c r="V136" s="142"/>
      <c r="W136" s="142"/>
      <c r="X136" s="142"/>
      <c r="Y136" s="142"/>
      <c r="Z136" s="142"/>
      <c r="AA136" s="142"/>
      <c r="AB136" s="142"/>
      <c r="AC136" s="142"/>
      <c r="AD136" s="142"/>
      <c r="AE136" s="142"/>
      <c r="AF136" s="142"/>
      <c r="AG136" s="142"/>
      <c r="AH136" s="142"/>
      <c r="AI136" s="142"/>
    </row>
    <row r="137">
      <c r="A137" s="166"/>
      <c r="B137" s="164"/>
      <c r="C137" s="155"/>
      <c r="D137" s="165"/>
      <c r="E137" s="147" t="str">
        <f t="array" ref="E137">IF(C137="","",IFERROR(INDEX(Khach_hang!$C$2:$C$999,MATCH(C137,Khach_hang!$A$2:$A$999,0)),""))</f>
        <v/>
      </c>
      <c r="F137" s="148" t="str">
        <f t="array" ref="F137">IF(C137="","",IFERROR(INDEX(Khach_hang!$B$2:$B$999,MATCH(C137,Khach_hang!$A$2:$A$999,0)),""))</f>
        <v/>
      </c>
      <c r="G137" s="148" t="str">
        <f>IF(A137="","",SUMIF(Chi_tiet_don_hang!$A$2:$A$989,A137,Chi_tiet_don_hang!$F$2:$F$989))</f>
        <v/>
      </c>
      <c r="H137" s="163"/>
      <c r="I137" s="163"/>
      <c r="J137" s="148">
        <f t="shared" si="1"/>
        <v>0</v>
      </c>
      <c r="K137" s="148">
        <f>IF(A137="","",SUMIF(Chi_tiet_don_hang!$A$2:$A$989,A137,Chi_tiet_don_hang!$I$2:$I$989))+H137</f>
        <v>0</v>
      </c>
      <c r="L137" s="151"/>
      <c r="M137" s="152">
        <f t="shared" si="2"/>
        <v>0</v>
      </c>
      <c r="N137" s="150">
        <f t="shared" si="3"/>
        <v>0</v>
      </c>
      <c r="O137" s="159">
        <v>0.0</v>
      </c>
      <c r="P137" s="148" t="str">
        <f t="shared" si="4"/>
        <v/>
      </c>
      <c r="Q137" s="148" t="s">
        <v>484</v>
      </c>
      <c r="R137" s="154" t="s">
        <v>485</v>
      </c>
      <c r="S137" s="154" t="s">
        <v>418</v>
      </c>
      <c r="T137" s="155"/>
      <c r="U137" s="142"/>
      <c r="V137" s="142"/>
      <c r="W137" s="142"/>
      <c r="X137" s="142"/>
      <c r="Y137" s="142"/>
      <c r="Z137" s="142"/>
      <c r="AA137" s="142"/>
      <c r="AB137" s="142"/>
      <c r="AC137" s="142"/>
      <c r="AD137" s="142"/>
      <c r="AE137" s="142"/>
      <c r="AF137" s="142"/>
      <c r="AG137" s="142"/>
      <c r="AH137" s="142"/>
      <c r="AI137" s="142"/>
    </row>
    <row r="138">
      <c r="A138" s="166"/>
      <c r="B138" s="164"/>
      <c r="C138" s="155"/>
      <c r="D138" s="165"/>
      <c r="E138" s="147" t="str">
        <f t="array" ref="E138">IF(C138="","",IFERROR(INDEX(Khach_hang!$C$2:$C$999,MATCH(C138,Khach_hang!$A$2:$A$999,0)),""))</f>
        <v/>
      </c>
      <c r="F138" s="148" t="str">
        <f t="array" ref="F138">IF(C138="","",IFERROR(INDEX(Khach_hang!$B$2:$B$999,MATCH(C138,Khach_hang!$A$2:$A$999,0)),""))</f>
        <v/>
      </c>
      <c r="G138" s="148" t="str">
        <f>IF(A138="","",SUMIF(Chi_tiet_don_hang!$A$2:$A$989,A138,Chi_tiet_don_hang!$F$2:$F$989))</f>
        <v/>
      </c>
      <c r="H138" s="163"/>
      <c r="I138" s="163"/>
      <c r="J138" s="148">
        <f t="shared" si="1"/>
        <v>0</v>
      </c>
      <c r="K138" s="148">
        <f>IF(A138="","",SUMIF(Chi_tiet_don_hang!$A$2:$A$989,A138,Chi_tiet_don_hang!$I$2:$I$989))+H138</f>
        <v>0</v>
      </c>
      <c r="L138" s="151"/>
      <c r="M138" s="152">
        <f t="shared" si="2"/>
        <v>0</v>
      </c>
      <c r="N138" s="150">
        <f t="shared" si="3"/>
        <v>0</v>
      </c>
      <c r="O138" s="159">
        <v>0.0</v>
      </c>
      <c r="P138" s="148" t="str">
        <f t="shared" si="4"/>
        <v/>
      </c>
      <c r="Q138" s="148" t="s">
        <v>484</v>
      </c>
      <c r="R138" s="154" t="s">
        <v>485</v>
      </c>
      <c r="S138" s="154" t="s">
        <v>418</v>
      </c>
      <c r="T138" s="155"/>
      <c r="U138" s="142"/>
      <c r="V138" s="142"/>
      <c r="W138" s="142"/>
      <c r="X138" s="142"/>
      <c r="Y138" s="142"/>
      <c r="Z138" s="142"/>
      <c r="AA138" s="142"/>
      <c r="AB138" s="142"/>
      <c r="AC138" s="142"/>
      <c r="AD138" s="142"/>
      <c r="AE138" s="142"/>
      <c r="AF138" s="142"/>
      <c r="AG138" s="142"/>
      <c r="AH138" s="142"/>
      <c r="AI138" s="142"/>
    </row>
    <row r="139">
      <c r="A139" s="166"/>
      <c r="B139" s="164"/>
      <c r="C139" s="155"/>
      <c r="D139" s="165"/>
      <c r="E139" s="147" t="str">
        <f t="array" ref="E139">IF(C139="","",IFERROR(INDEX(Khach_hang!$C$2:$C$999,MATCH(C139,Khach_hang!$A$2:$A$999,0)),""))</f>
        <v/>
      </c>
      <c r="F139" s="148" t="str">
        <f t="array" ref="F139">IF(C139="","",IFERROR(INDEX(Khach_hang!$B$2:$B$999,MATCH(C139,Khach_hang!$A$2:$A$999,0)),""))</f>
        <v/>
      </c>
      <c r="G139" s="148" t="str">
        <f>IF(A139="","",SUMIF(Chi_tiet_don_hang!$A$2:$A$989,A139,Chi_tiet_don_hang!$F$2:$F$989))</f>
        <v/>
      </c>
      <c r="H139" s="163"/>
      <c r="I139" s="163"/>
      <c r="J139" s="148">
        <f t="shared" si="1"/>
        <v>0</v>
      </c>
      <c r="K139" s="148">
        <f>IF(A139="","",SUMIF(Chi_tiet_don_hang!$A$2:$A$989,A139,Chi_tiet_don_hang!$I$2:$I$989))+H139</f>
        <v>0</v>
      </c>
      <c r="L139" s="151"/>
      <c r="M139" s="152">
        <f t="shared" si="2"/>
        <v>0</v>
      </c>
      <c r="N139" s="150">
        <f t="shared" si="3"/>
        <v>0</v>
      </c>
      <c r="O139" s="159">
        <v>0.0</v>
      </c>
      <c r="P139" s="148" t="str">
        <f t="shared" si="4"/>
        <v/>
      </c>
      <c r="Q139" s="148" t="s">
        <v>484</v>
      </c>
      <c r="R139" s="154" t="s">
        <v>485</v>
      </c>
      <c r="S139" s="154" t="s">
        <v>418</v>
      </c>
      <c r="T139" s="155"/>
      <c r="U139" s="142"/>
      <c r="V139" s="142"/>
      <c r="W139" s="142"/>
      <c r="X139" s="142"/>
      <c r="Y139" s="142"/>
      <c r="Z139" s="142"/>
      <c r="AA139" s="142"/>
      <c r="AB139" s="142"/>
      <c r="AC139" s="142"/>
      <c r="AD139" s="142"/>
      <c r="AE139" s="142"/>
      <c r="AF139" s="142"/>
      <c r="AG139" s="142"/>
      <c r="AH139" s="142"/>
      <c r="AI139" s="142"/>
    </row>
    <row r="140">
      <c r="A140" s="166"/>
      <c r="B140" s="164"/>
      <c r="C140" s="155"/>
      <c r="D140" s="165"/>
      <c r="E140" s="147" t="str">
        <f t="array" ref="E140">IF(C140="","",IFERROR(INDEX(Khach_hang!$C$2:$C$999,MATCH(C140,Khach_hang!$A$2:$A$999,0)),""))</f>
        <v/>
      </c>
      <c r="F140" s="148" t="str">
        <f t="array" ref="F140">IF(C140="","",IFERROR(INDEX(Khach_hang!$B$2:$B$999,MATCH(C140,Khach_hang!$A$2:$A$999,0)),""))</f>
        <v/>
      </c>
      <c r="G140" s="148" t="str">
        <f>IF(A140="","",SUMIF(Chi_tiet_don_hang!$A$2:$A$989,A140,Chi_tiet_don_hang!$F$2:$F$989))</f>
        <v/>
      </c>
      <c r="H140" s="163"/>
      <c r="I140" s="163"/>
      <c r="J140" s="148">
        <f t="shared" si="1"/>
        <v>0</v>
      </c>
      <c r="K140" s="148">
        <f>IF(A140="","",SUMIF(Chi_tiet_don_hang!$A$2:$A$989,A140,Chi_tiet_don_hang!$I$2:$I$989))+H140</f>
        <v>0</v>
      </c>
      <c r="L140" s="151"/>
      <c r="M140" s="152">
        <f t="shared" si="2"/>
        <v>0</v>
      </c>
      <c r="N140" s="150">
        <f t="shared" si="3"/>
        <v>0</v>
      </c>
      <c r="O140" s="159">
        <v>0.0</v>
      </c>
      <c r="P140" s="148" t="str">
        <f t="shared" si="4"/>
        <v/>
      </c>
      <c r="Q140" s="148" t="s">
        <v>484</v>
      </c>
      <c r="R140" s="154" t="s">
        <v>485</v>
      </c>
      <c r="S140" s="154" t="s">
        <v>418</v>
      </c>
      <c r="T140" s="155"/>
      <c r="U140" s="142"/>
      <c r="V140" s="142"/>
      <c r="W140" s="142"/>
      <c r="X140" s="142"/>
      <c r="Y140" s="142"/>
      <c r="Z140" s="142"/>
      <c r="AA140" s="142"/>
      <c r="AB140" s="142"/>
      <c r="AC140" s="142"/>
      <c r="AD140" s="142"/>
      <c r="AE140" s="142"/>
      <c r="AF140" s="142"/>
      <c r="AG140" s="142"/>
      <c r="AH140" s="142"/>
      <c r="AI140" s="142"/>
    </row>
    <row r="141">
      <c r="A141" s="166"/>
      <c r="B141" s="164"/>
      <c r="C141" s="155"/>
      <c r="D141" s="165"/>
      <c r="E141" s="147" t="str">
        <f t="array" ref="E141">IF(C141="","",IFERROR(INDEX(Khach_hang!$C$2:$C$999,MATCH(C141,Khach_hang!$A$2:$A$999,0)),""))</f>
        <v/>
      </c>
      <c r="F141" s="148" t="str">
        <f t="array" ref="F141">IF(C141="","",IFERROR(INDEX(Khach_hang!$B$2:$B$999,MATCH(C141,Khach_hang!$A$2:$A$999,0)),""))</f>
        <v/>
      </c>
      <c r="G141" s="148" t="str">
        <f>IF(A141="","",SUMIF(Chi_tiet_don_hang!$A$2:$A$989,A141,Chi_tiet_don_hang!$F$2:$F$989))</f>
        <v/>
      </c>
      <c r="H141" s="163"/>
      <c r="I141" s="163"/>
      <c r="J141" s="148">
        <f t="shared" si="1"/>
        <v>0</v>
      </c>
      <c r="K141" s="148">
        <f>IF(A141="","",SUMIF(Chi_tiet_don_hang!$A$2:$A$989,A141,Chi_tiet_don_hang!$I$2:$I$989))+H141</f>
        <v>0</v>
      </c>
      <c r="L141" s="151"/>
      <c r="M141" s="152">
        <f t="shared" si="2"/>
        <v>0</v>
      </c>
      <c r="N141" s="150">
        <f t="shared" si="3"/>
        <v>0</v>
      </c>
      <c r="O141" s="159">
        <v>0.0</v>
      </c>
      <c r="P141" s="148" t="str">
        <f t="shared" si="4"/>
        <v/>
      </c>
      <c r="Q141" s="148" t="s">
        <v>484</v>
      </c>
      <c r="R141" s="154" t="s">
        <v>485</v>
      </c>
      <c r="S141" s="154" t="s">
        <v>418</v>
      </c>
      <c r="T141" s="155"/>
      <c r="U141" s="142"/>
      <c r="V141" s="142"/>
      <c r="W141" s="142"/>
      <c r="X141" s="142"/>
      <c r="Y141" s="142"/>
      <c r="Z141" s="142"/>
      <c r="AA141" s="142"/>
      <c r="AB141" s="142"/>
      <c r="AC141" s="142"/>
      <c r="AD141" s="142"/>
      <c r="AE141" s="142"/>
      <c r="AF141" s="142"/>
      <c r="AG141" s="142"/>
      <c r="AH141" s="142"/>
      <c r="AI141" s="142"/>
    </row>
    <row r="142">
      <c r="A142" s="166"/>
      <c r="B142" s="164"/>
      <c r="C142" s="155"/>
      <c r="D142" s="165"/>
      <c r="E142" s="147" t="str">
        <f t="array" ref="E142">IF(C142="","",IFERROR(INDEX(Khach_hang!$C$2:$C$999,MATCH(C142,Khach_hang!$A$2:$A$999,0)),""))</f>
        <v/>
      </c>
      <c r="F142" s="148" t="str">
        <f t="array" ref="F142">IF(C142="","",IFERROR(INDEX(Khach_hang!$B$2:$B$999,MATCH(C142,Khach_hang!$A$2:$A$999,0)),""))</f>
        <v/>
      </c>
      <c r="G142" s="148" t="str">
        <f>IF(A142="","",SUMIF(Chi_tiet_don_hang!$A$2:$A$989,A142,Chi_tiet_don_hang!$F$2:$F$989))</f>
        <v/>
      </c>
      <c r="H142" s="163"/>
      <c r="I142" s="163"/>
      <c r="J142" s="148">
        <f t="shared" si="1"/>
        <v>0</v>
      </c>
      <c r="K142" s="148">
        <f>IF(A142="","",SUMIF(Chi_tiet_don_hang!$A$2:$A$989,A142,Chi_tiet_don_hang!$I$2:$I$989))+H142</f>
        <v>0</v>
      </c>
      <c r="L142" s="151"/>
      <c r="M142" s="152">
        <f t="shared" si="2"/>
        <v>0</v>
      </c>
      <c r="N142" s="150">
        <f t="shared" si="3"/>
        <v>0</v>
      </c>
      <c r="O142" s="159">
        <v>0.0</v>
      </c>
      <c r="P142" s="148" t="str">
        <f t="shared" si="4"/>
        <v/>
      </c>
      <c r="Q142" s="148" t="s">
        <v>484</v>
      </c>
      <c r="R142" s="154" t="s">
        <v>485</v>
      </c>
      <c r="S142" s="154" t="s">
        <v>418</v>
      </c>
      <c r="T142" s="155"/>
      <c r="U142" s="142"/>
      <c r="V142" s="142"/>
      <c r="W142" s="142"/>
      <c r="X142" s="142"/>
      <c r="Y142" s="142"/>
      <c r="Z142" s="142"/>
      <c r="AA142" s="142"/>
      <c r="AB142" s="142"/>
      <c r="AC142" s="142"/>
      <c r="AD142" s="142"/>
      <c r="AE142" s="142"/>
      <c r="AF142" s="142"/>
      <c r="AG142" s="142"/>
      <c r="AH142" s="142"/>
      <c r="AI142" s="142"/>
    </row>
    <row r="143">
      <c r="A143" s="166"/>
      <c r="B143" s="164"/>
      <c r="C143" s="155"/>
      <c r="D143" s="165"/>
      <c r="E143" s="147" t="str">
        <f t="array" ref="E143">IF(C143="","",IFERROR(INDEX(Khach_hang!$C$2:$C$999,MATCH(C143,Khach_hang!$A$2:$A$999,0)),""))</f>
        <v/>
      </c>
      <c r="F143" s="148" t="str">
        <f t="array" ref="F143">IF(C143="","",IFERROR(INDEX(Khach_hang!$B$2:$B$999,MATCH(C143,Khach_hang!$A$2:$A$999,0)),""))</f>
        <v/>
      </c>
      <c r="G143" s="148" t="str">
        <f>IF(A143="","",SUMIF(Chi_tiet_don_hang!$A$2:$A$989,A143,Chi_tiet_don_hang!$F$2:$F$989))</f>
        <v/>
      </c>
      <c r="H143" s="163"/>
      <c r="I143" s="163"/>
      <c r="J143" s="148">
        <f t="shared" si="1"/>
        <v>0</v>
      </c>
      <c r="K143" s="148">
        <f>IF(A143="","",SUMIF(Chi_tiet_don_hang!$A$2:$A$989,A143,Chi_tiet_don_hang!$I$2:$I$989))+H143</f>
        <v>0</v>
      </c>
      <c r="L143" s="151"/>
      <c r="M143" s="152">
        <f t="shared" si="2"/>
        <v>0</v>
      </c>
      <c r="N143" s="150">
        <f t="shared" si="3"/>
        <v>0</v>
      </c>
      <c r="O143" s="159">
        <v>0.0</v>
      </c>
      <c r="P143" s="148" t="str">
        <f t="shared" si="4"/>
        <v/>
      </c>
      <c r="Q143" s="148" t="s">
        <v>484</v>
      </c>
      <c r="R143" s="154" t="s">
        <v>485</v>
      </c>
      <c r="S143" s="154" t="s">
        <v>418</v>
      </c>
      <c r="T143" s="155"/>
      <c r="U143" s="142"/>
      <c r="V143" s="142"/>
      <c r="W143" s="142"/>
      <c r="X143" s="142"/>
      <c r="Y143" s="142"/>
      <c r="Z143" s="142"/>
      <c r="AA143" s="142"/>
      <c r="AB143" s="142"/>
      <c r="AC143" s="142"/>
      <c r="AD143" s="142"/>
      <c r="AE143" s="142"/>
      <c r="AF143" s="142"/>
      <c r="AG143" s="142"/>
      <c r="AH143" s="142"/>
      <c r="AI143" s="142"/>
    </row>
    <row r="144">
      <c r="A144" s="166"/>
      <c r="B144" s="164"/>
      <c r="C144" s="155"/>
      <c r="D144" s="165"/>
      <c r="E144" s="147" t="str">
        <f t="array" ref="E144">IF(C144="","",IFERROR(INDEX(Khach_hang!$C$2:$C$999,MATCH(C144,Khach_hang!$A$2:$A$999,0)),""))</f>
        <v/>
      </c>
      <c r="F144" s="148" t="str">
        <f t="array" ref="F144">IF(C144="","",IFERROR(INDEX(Khach_hang!$B$2:$B$999,MATCH(C144,Khach_hang!$A$2:$A$999,0)),""))</f>
        <v/>
      </c>
      <c r="G144" s="148" t="str">
        <f>IF(A144="","",SUMIF(Chi_tiet_don_hang!$A$2:$A$989,A144,Chi_tiet_don_hang!$F$2:$F$989))</f>
        <v/>
      </c>
      <c r="H144" s="163"/>
      <c r="I144" s="163"/>
      <c r="J144" s="148">
        <f t="shared" si="1"/>
        <v>0</v>
      </c>
      <c r="K144" s="148">
        <f>IF(A144="","",SUMIF(Chi_tiet_don_hang!$A$2:$A$989,A144,Chi_tiet_don_hang!$I$2:$I$989))+H144</f>
        <v>0</v>
      </c>
      <c r="L144" s="151"/>
      <c r="M144" s="152">
        <f t="shared" si="2"/>
        <v>0</v>
      </c>
      <c r="N144" s="150">
        <f t="shared" si="3"/>
        <v>0</v>
      </c>
      <c r="O144" s="159">
        <v>0.0</v>
      </c>
      <c r="P144" s="148" t="str">
        <f t="shared" si="4"/>
        <v/>
      </c>
      <c r="Q144" s="148" t="s">
        <v>484</v>
      </c>
      <c r="R144" s="154" t="s">
        <v>485</v>
      </c>
      <c r="S144" s="154" t="s">
        <v>418</v>
      </c>
      <c r="T144" s="155"/>
      <c r="U144" s="142"/>
      <c r="V144" s="142"/>
      <c r="W144" s="142"/>
      <c r="X144" s="142"/>
      <c r="Y144" s="142"/>
      <c r="Z144" s="142"/>
      <c r="AA144" s="142"/>
      <c r="AB144" s="142"/>
      <c r="AC144" s="142"/>
      <c r="AD144" s="142"/>
      <c r="AE144" s="142"/>
      <c r="AF144" s="142"/>
      <c r="AG144" s="142"/>
      <c r="AH144" s="142"/>
      <c r="AI144" s="142"/>
    </row>
    <row r="145">
      <c r="A145" s="166"/>
      <c r="B145" s="164"/>
      <c r="C145" s="155"/>
      <c r="D145" s="165"/>
      <c r="E145" s="147" t="str">
        <f t="array" ref="E145">IF(C145="","",IFERROR(INDEX(Khach_hang!$C$2:$C$999,MATCH(C145,Khach_hang!$A$2:$A$999,0)),""))</f>
        <v/>
      </c>
      <c r="F145" s="148" t="str">
        <f t="array" ref="F145">IF(C145="","",IFERROR(INDEX(Khach_hang!$B$2:$B$999,MATCH(C145,Khach_hang!$A$2:$A$999,0)),""))</f>
        <v/>
      </c>
      <c r="G145" s="148" t="str">
        <f>IF(A145="","",SUMIF(Chi_tiet_don_hang!$A$2:$A$989,A145,Chi_tiet_don_hang!$F$2:$F$989))</f>
        <v/>
      </c>
      <c r="H145" s="163"/>
      <c r="I145" s="163"/>
      <c r="J145" s="148">
        <f t="shared" si="1"/>
        <v>0</v>
      </c>
      <c r="K145" s="148">
        <f>IF(A145="","",SUMIF(Chi_tiet_don_hang!$A$2:$A$989,A145,Chi_tiet_don_hang!$I$2:$I$989))+H145</f>
        <v>0</v>
      </c>
      <c r="L145" s="151"/>
      <c r="M145" s="152">
        <f t="shared" si="2"/>
        <v>0</v>
      </c>
      <c r="N145" s="150">
        <f t="shared" si="3"/>
        <v>0</v>
      </c>
      <c r="O145" s="159">
        <v>0.0</v>
      </c>
      <c r="P145" s="148" t="str">
        <f t="shared" si="4"/>
        <v/>
      </c>
      <c r="Q145" s="148" t="s">
        <v>484</v>
      </c>
      <c r="R145" s="154" t="s">
        <v>485</v>
      </c>
      <c r="S145" s="154" t="s">
        <v>418</v>
      </c>
      <c r="T145" s="155"/>
      <c r="U145" s="142"/>
      <c r="V145" s="142"/>
      <c r="W145" s="142"/>
      <c r="X145" s="142"/>
      <c r="Y145" s="142"/>
      <c r="Z145" s="142"/>
      <c r="AA145" s="142"/>
      <c r="AB145" s="142"/>
      <c r="AC145" s="142"/>
      <c r="AD145" s="142"/>
      <c r="AE145" s="142"/>
      <c r="AF145" s="142"/>
      <c r="AG145" s="142"/>
      <c r="AH145" s="142"/>
      <c r="AI145" s="142"/>
    </row>
    <row r="146">
      <c r="A146" s="166"/>
      <c r="B146" s="164"/>
      <c r="C146" s="155"/>
      <c r="D146" s="165"/>
      <c r="E146" s="147" t="str">
        <f t="array" ref="E146">IF(C146="","",IFERROR(INDEX(Khach_hang!$C$2:$C$999,MATCH(C146,Khach_hang!$A$2:$A$999,0)),""))</f>
        <v/>
      </c>
      <c r="F146" s="148" t="str">
        <f t="array" ref="F146">IF(C146="","",IFERROR(INDEX(Khach_hang!$B$2:$B$999,MATCH(C146,Khach_hang!$A$2:$A$999,0)),""))</f>
        <v/>
      </c>
      <c r="G146" s="148" t="str">
        <f>IF(A146="","",SUMIF(Chi_tiet_don_hang!$A$2:$A$989,A146,Chi_tiet_don_hang!$F$2:$F$989))</f>
        <v/>
      </c>
      <c r="H146" s="163"/>
      <c r="I146" s="163"/>
      <c r="J146" s="148">
        <f t="shared" si="1"/>
        <v>0</v>
      </c>
      <c r="K146" s="148">
        <f>IF(A146="","",SUMIF(Chi_tiet_don_hang!$A$2:$A$989,A146,Chi_tiet_don_hang!$I$2:$I$989))+H146</f>
        <v>0</v>
      </c>
      <c r="L146" s="151"/>
      <c r="M146" s="152">
        <f t="shared" si="2"/>
        <v>0</v>
      </c>
      <c r="N146" s="150">
        <f t="shared" si="3"/>
        <v>0</v>
      </c>
      <c r="O146" s="159">
        <v>0.0</v>
      </c>
      <c r="P146" s="148" t="str">
        <f t="shared" si="4"/>
        <v/>
      </c>
      <c r="Q146" s="148" t="s">
        <v>484</v>
      </c>
      <c r="R146" s="154" t="s">
        <v>485</v>
      </c>
      <c r="S146" s="154" t="s">
        <v>418</v>
      </c>
      <c r="T146" s="155"/>
      <c r="U146" s="142"/>
      <c r="V146" s="142"/>
      <c r="W146" s="142"/>
      <c r="X146" s="142"/>
      <c r="Y146" s="142"/>
      <c r="Z146" s="142"/>
      <c r="AA146" s="142"/>
      <c r="AB146" s="142"/>
      <c r="AC146" s="142"/>
      <c r="AD146" s="142"/>
      <c r="AE146" s="142"/>
      <c r="AF146" s="142"/>
      <c r="AG146" s="142"/>
      <c r="AH146" s="142"/>
      <c r="AI146" s="142"/>
    </row>
    <row r="147">
      <c r="A147" s="166"/>
      <c r="B147" s="164"/>
      <c r="C147" s="155"/>
      <c r="D147" s="165"/>
      <c r="E147" s="147" t="str">
        <f t="array" ref="E147">IF(C147="","",IFERROR(INDEX(Khach_hang!$C$2:$C$999,MATCH(C147,Khach_hang!$A$2:$A$999,0)),""))</f>
        <v/>
      </c>
      <c r="F147" s="148" t="str">
        <f t="array" ref="F147">IF(C147="","",IFERROR(INDEX(Khach_hang!$B$2:$B$999,MATCH(C147,Khach_hang!$A$2:$A$999,0)),""))</f>
        <v/>
      </c>
      <c r="G147" s="148" t="str">
        <f>IF(A147="","",SUMIF(Chi_tiet_don_hang!$A$2:$A$989,A147,Chi_tiet_don_hang!$F$2:$F$989))</f>
        <v/>
      </c>
      <c r="H147" s="163"/>
      <c r="I147" s="163"/>
      <c r="J147" s="148">
        <f t="shared" si="1"/>
        <v>0</v>
      </c>
      <c r="K147" s="148">
        <f>IF(A147="","",SUMIF(Chi_tiet_don_hang!$A$2:$A$989,A147,Chi_tiet_don_hang!$I$2:$I$989))+H147</f>
        <v>0</v>
      </c>
      <c r="L147" s="151"/>
      <c r="M147" s="152">
        <f t="shared" si="2"/>
        <v>0</v>
      </c>
      <c r="N147" s="150">
        <f t="shared" si="3"/>
        <v>0</v>
      </c>
      <c r="O147" s="159">
        <v>0.0</v>
      </c>
      <c r="P147" s="148" t="str">
        <f t="shared" si="4"/>
        <v/>
      </c>
      <c r="Q147" s="148" t="s">
        <v>484</v>
      </c>
      <c r="R147" s="154" t="s">
        <v>485</v>
      </c>
      <c r="S147" s="154" t="s">
        <v>418</v>
      </c>
      <c r="T147" s="155"/>
      <c r="U147" s="142"/>
      <c r="V147" s="142"/>
      <c r="W147" s="142"/>
      <c r="X147" s="142"/>
      <c r="Y147" s="142"/>
      <c r="Z147" s="142"/>
      <c r="AA147" s="142"/>
      <c r="AB147" s="142"/>
      <c r="AC147" s="142"/>
      <c r="AD147" s="142"/>
      <c r="AE147" s="142"/>
      <c r="AF147" s="142"/>
      <c r="AG147" s="142"/>
      <c r="AH147" s="142"/>
      <c r="AI147" s="142"/>
    </row>
    <row r="148">
      <c r="A148" s="166"/>
      <c r="B148" s="164"/>
      <c r="C148" s="155"/>
      <c r="D148" s="165"/>
      <c r="E148" s="147" t="str">
        <f t="array" ref="E148">IF(C148="","",IFERROR(INDEX(Khach_hang!$C$2:$C$999,MATCH(C148,Khach_hang!$A$2:$A$999,0)),""))</f>
        <v/>
      </c>
      <c r="F148" s="148" t="str">
        <f t="array" ref="F148">IF(C148="","",IFERROR(INDEX(Khach_hang!$B$2:$B$999,MATCH(C148,Khach_hang!$A$2:$A$999,0)),""))</f>
        <v/>
      </c>
      <c r="G148" s="148" t="str">
        <f>IF(A148="","",SUMIF(Chi_tiet_don_hang!$A$2:$A$989,A148,Chi_tiet_don_hang!$F$2:$F$989))</f>
        <v/>
      </c>
      <c r="H148" s="163"/>
      <c r="I148" s="163"/>
      <c r="J148" s="148">
        <f t="shared" si="1"/>
        <v>0</v>
      </c>
      <c r="K148" s="148">
        <f>IF(A148="","",SUMIF(Chi_tiet_don_hang!$A$2:$A$989,A148,Chi_tiet_don_hang!$I$2:$I$989))+H148</f>
        <v>0</v>
      </c>
      <c r="L148" s="151"/>
      <c r="M148" s="152">
        <f t="shared" si="2"/>
        <v>0</v>
      </c>
      <c r="N148" s="150">
        <f t="shared" si="3"/>
        <v>0</v>
      </c>
      <c r="O148" s="159">
        <v>0.0</v>
      </c>
      <c r="P148" s="148" t="str">
        <f t="shared" si="4"/>
        <v/>
      </c>
      <c r="Q148" s="148" t="s">
        <v>484</v>
      </c>
      <c r="R148" s="154" t="s">
        <v>485</v>
      </c>
      <c r="S148" s="154" t="s">
        <v>418</v>
      </c>
      <c r="T148" s="155"/>
      <c r="U148" s="142"/>
      <c r="V148" s="142"/>
      <c r="W148" s="142"/>
      <c r="X148" s="142"/>
      <c r="Y148" s="142"/>
      <c r="Z148" s="142"/>
      <c r="AA148" s="142"/>
      <c r="AB148" s="142"/>
      <c r="AC148" s="142"/>
      <c r="AD148" s="142"/>
      <c r="AE148" s="142"/>
      <c r="AF148" s="142"/>
      <c r="AG148" s="142"/>
      <c r="AH148" s="142"/>
      <c r="AI148" s="142"/>
    </row>
    <row r="149">
      <c r="A149" s="166"/>
      <c r="B149" s="164"/>
      <c r="C149" s="155"/>
      <c r="D149" s="165"/>
      <c r="E149" s="147" t="str">
        <f t="array" ref="E149">IF(C149="","",IFERROR(INDEX(Khach_hang!$C$2:$C$999,MATCH(C149,Khach_hang!$A$2:$A$999,0)),""))</f>
        <v/>
      </c>
      <c r="F149" s="148" t="str">
        <f t="array" ref="F149">IF(C149="","",IFERROR(INDEX(Khach_hang!$B$2:$B$999,MATCH(C149,Khach_hang!$A$2:$A$999,0)),""))</f>
        <v/>
      </c>
      <c r="G149" s="148" t="str">
        <f>IF(A149="","",SUMIF(Chi_tiet_don_hang!$A$2:$A$989,A149,Chi_tiet_don_hang!$F$2:$F$989))</f>
        <v/>
      </c>
      <c r="H149" s="163"/>
      <c r="I149" s="163"/>
      <c r="J149" s="148">
        <f t="shared" si="1"/>
        <v>0</v>
      </c>
      <c r="K149" s="148">
        <f>IF(A149="","",SUMIF(Chi_tiet_don_hang!$A$2:$A$989,A149,Chi_tiet_don_hang!$I$2:$I$989))+H149</f>
        <v>0</v>
      </c>
      <c r="L149" s="151"/>
      <c r="M149" s="152">
        <f t="shared" si="2"/>
        <v>0</v>
      </c>
      <c r="N149" s="150">
        <f t="shared" si="3"/>
        <v>0</v>
      </c>
      <c r="O149" s="159">
        <v>0.0</v>
      </c>
      <c r="P149" s="148" t="str">
        <f t="shared" si="4"/>
        <v/>
      </c>
      <c r="Q149" s="148" t="s">
        <v>484</v>
      </c>
      <c r="R149" s="154" t="s">
        <v>485</v>
      </c>
      <c r="S149" s="154" t="s">
        <v>418</v>
      </c>
      <c r="T149" s="155"/>
      <c r="U149" s="142"/>
      <c r="V149" s="142"/>
      <c r="W149" s="142"/>
      <c r="X149" s="142"/>
      <c r="Y149" s="142"/>
      <c r="Z149" s="142"/>
      <c r="AA149" s="142"/>
      <c r="AB149" s="142"/>
      <c r="AC149" s="142"/>
      <c r="AD149" s="142"/>
      <c r="AE149" s="142"/>
      <c r="AF149" s="142"/>
      <c r="AG149" s="142"/>
      <c r="AH149" s="142"/>
      <c r="AI149" s="142"/>
    </row>
    <row r="150">
      <c r="A150" s="166"/>
      <c r="B150" s="164"/>
      <c r="C150" s="155"/>
      <c r="D150" s="165"/>
      <c r="E150" s="147" t="str">
        <f t="array" ref="E150">IF(C150="","",IFERROR(INDEX(Khach_hang!$C$2:$C$999,MATCH(C150,Khach_hang!$A$2:$A$999,0)),""))</f>
        <v/>
      </c>
      <c r="F150" s="148" t="str">
        <f t="array" ref="F150">IF(C150="","",IFERROR(INDEX(Khach_hang!$B$2:$B$999,MATCH(C150,Khach_hang!$A$2:$A$999,0)),""))</f>
        <v/>
      </c>
      <c r="G150" s="148" t="str">
        <f>IF(A150="","",SUMIF(Chi_tiet_don_hang!$A$2:$A$989,A150,Chi_tiet_don_hang!$F$2:$F$989))</f>
        <v/>
      </c>
      <c r="H150" s="163"/>
      <c r="I150" s="163"/>
      <c r="J150" s="148">
        <f t="shared" si="1"/>
        <v>0</v>
      </c>
      <c r="K150" s="148">
        <f>IF(A150="","",SUMIF(Chi_tiet_don_hang!$A$2:$A$989,A150,Chi_tiet_don_hang!$I$2:$I$989))+H150</f>
        <v>0</v>
      </c>
      <c r="L150" s="151"/>
      <c r="M150" s="152">
        <f t="shared" si="2"/>
        <v>0</v>
      </c>
      <c r="N150" s="150">
        <f t="shared" si="3"/>
        <v>0</v>
      </c>
      <c r="O150" s="159">
        <v>0.0</v>
      </c>
      <c r="P150" s="148" t="str">
        <f t="shared" si="4"/>
        <v/>
      </c>
      <c r="Q150" s="148" t="s">
        <v>484</v>
      </c>
      <c r="R150" s="154" t="s">
        <v>485</v>
      </c>
      <c r="S150" s="154" t="s">
        <v>418</v>
      </c>
      <c r="T150" s="155"/>
      <c r="U150" s="142"/>
      <c r="V150" s="142"/>
      <c r="W150" s="142"/>
      <c r="X150" s="142"/>
      <c r="Y150" s="142"/>
      <c r="Z150" s="142"/>
      <c r="AA150" s="142"/>
      <c r="AB150" s="142"/>
      <c r="AC150" s="142"/>
      <c r="AD150" s="142"/>
      <c r="AE150" s="142"/>
      <c r="AF150" s="142"/>
      <c r="AG150" s="142"/>
      <c r="AH150" s="142"/>
      <c r="AI150" s="142"/>
    </row>
    <row r="151">
      <c r="A151" s="166"/>
      <c r="B151" s="164"/>
      <c r="C151" s="155"/>
      <c r="D151" s="165"/>
      <c r="E151" s="147" t="str">
        <f t="array" ref="E151">IF(C151="","",IFERROR(INDEX(Khach_hang!$C$2:$C$999,MATCH(C151,Khach_hang!$A$2:$A$999,0)),""))</f>
        <v/>
      </c>
      <c r="F151" s="148" t="str">
        <f t="array" ref="F151">IF(C151="","",IFERROR(INDEX(Khach_hang!$B$2:$B$999,MATCH(C151,Khach_hang!$A$2:$A$999,0)),""))</f>
        <v/>
      </c>
      <c r="G151" s="148" t="str">
        <f>IF(A151="","",SUMIF(Chi_tiet_don_hang!$A$2:$A$989,A151,Chi_tiet_don_hang!$F$2:$F$989))</f>
        <v/>
      </c>
      <c r="H151" s="163"/>
      <c r="I151" s="163"/>
      <c r="J151" s="148">
        <f t="shared" si="1"/>
        <v>0</v>
      </c>
      <c r="K151" s="148">
        <f>IF(A151="","",SUMIF(Chi_tiet_don_hang!$A$2:$A$989,A151,Chi_tiet_don_hang!$I$2:$I$989))+H151</f>
        <v>0</v>
      </c>
      <c r="L151" s="151"/>
      <c r="M151" s="152">
        <f t="shared" si="2"/>
        <v>0</v>
      </c>
      <c r="N151" s="150">
        <f t="shared" si="3"/>
        <v>0</v>
      </c>
      <c r="O151" s="159">
        <v>0.0</v>
      </c>
      <c r="P151" s="148" t="str">
        <f t="shared" si="4"/>
        <v/>
      </c>
      <c r="Q151" s="148" t="s">
        <v>484</v>
      </c>
      <c r="R151" s="154" t="s">
        <v>485</v>
      </c>
      <c r="S151" s="154" t="s">
        <v>418</v>
      </c>
      <c r="T151" s="155"/>
      <c r="U151" s="142"/>
      <c r="V151" s="142"/>
      <c r="W151" s="142"/>
      <c r="X151" s="142"/>
      <c r="Y151" s="142"/>
      <c r="Z151" s="142"/>
      <c r="AA151" s="142"/>
      <c r="AB151" s="142"/>
      <c r="AC151" s="142"/>
      <c r="AD151" s="142"/>
      <c r="AE151" s="142"/>
      <c r="AF151" s="142"/>
      <c r="AG151" s="142"/>
      <c r="AH151" s="142"/>
      <c r="AI151" s="142"/>
    </row>
    <row r="152">
      <c r="A152" s="166"/>
      <c r="B152" s="164"/>
      <c r="C152" s="155"/>
      <c r="D152" s="165"/>
      <c r="E152" s="147" t="str">
        <f t="array" ref="E152">IF(C152="","",IFERROR(INDEX(Khach_hang!$C$2:$C$999,MATCH(C152,Khach_hang!$A$2:$A$999,0)),""))</f>
        <v/>
      </c>
      <c r="F152" s="148" t="str">
        <f t="array" ref="F152">IF(C152="","",IFERROR(INDEX(Khach_hang!$B$2:$B$999,MATCH(C152,Khach_hang!$A$2:$A$999,0)),""))</f>
        <v/>
      </c>
      <c r="G152" s="148" t="str">
        <f>IF(A152="","",SUMIF(Chi_tiet_don_hang!$A$2:$A$989,A152,Chi_tiet_don_hang!$F$2:$F$989))</f>
        <v/>
      </c>
      <c r="H152" s="163"/>
      <c r="I152" s="163"/>
      <c r="J152" s="148">
        <f t="shared" si="1"/>
        <v>0</v>
      </c>
      <c r="K152" s="148">
        <f>IF(A152="","",SUMIF(Chi_tiet_don_hang!$A$2:$A$989,A152,Chi_tiet_don_hang!$I$2:$I$989))+H152</f>
        <v>0</v>
      </c>
      <c r="L152" s="151"/>
      <c r="M152" s="152">
        <f t="shared" si="2"/>
        <v>0</v>
      </c>
      <c r="N152" s="150">
        <f t="shared" si="3"/>
        <v>0</v>
      </c>
      <c r="O152" s="159">
        <v>0.0</v>
      </c>
      <c r="P152" s="148" t="str">
        <f t="shared" si="4"/>
        <v/>
      </c>
      <c r="Q152" s="148" t="s">
        <v>484</v>
      </c>
      <c r="R152" s="154" t="s">
        <v>485</v>
      </c>
      <c r="S152" s="154" t="s">
        <v>418</v>
      </c>
      <c r="T152" s="155"/>
      <c r="U152" s="142"/>
      <c r="V152" s="142"/>
      <c r="W152" s="142"/>
      <c r="X152" s="142"/>
      <c r="Y152" s="142"/>
      <c r="Z152" s="142"/>
      <c r="AA152" s="142"/>
      <c r="AB152" s="142"/>
      <c r="AC152" s="142"/>
      <c r="AD152" s="142"/>
      <c r="AE152" s="142"/>
      <c r="AF152" s="142"/>
      <c r="AG152" s="142"/>
      <c r="AH152" s="142"/>
      <c r="AI152" s="142"/>
    </row>
    <row r="153">
      <c r="A153" s="166"/>
      <c r="B153" s="164"/>
      <c r="C153" s="155"/>
      <c r="D153" s="165"/>
      <c r="E153" s="147" t="str">
        <f t="array" ref="E153">IF(C153="","",IFERROR(INDEX(Khach_hang!$C$2:$C$999,MATCH(C153,Khach_hang!$A$2:$A$999,0)),""))</f>
        <v/>
      </c>
      <c r="F153" s="148" t="str">
        <f t="array" ref="F153">IF(C153="","",IFERROR(INDEX(Khach_hang!$B$2:$B$999,MATCH(C153,Khach_hang!$A$2:$A$999,0)),""))</f>
        <v/>
      </c>
      <c r="G153" s="148" t="str">
        <f>IF(A153="","",SUMIF(Chi_tiet_don_hang!$A$2:$A$989,A153,Chi_tiet_don_hang!$F$2:$F$989))</f>
        <v/>
      </c>
      <c r="H153" s="163"/>
      <c r="I153" s="163"/>
      <c r="J153" s="148">
        <f t="shared" si="1"/>
        <v>0</v>
      </c>
      <c r="K153" s="148">
        <f>IF(A153="","",SUMIF(Chi_tiet_don_hang!$A$2:$A$989,A153,Chi_tiet_don_hang!$I$2:$I$989))+H153</f>
        <v>0</v>
      </c>
      <c r="L153" s="151"/>
      <c r="M153" s="152">
        <f t="shared" si="2"/>
        <v>0</v>
      </c>
      <c r="N153" s="150">
        <f t="shared" si="3"/>
        <v>0</v>
      </c>
      <c r="O153" s="159">
        <v>0.0</v>
      </c>
      <c r="P153" s="148" t="str">
        <f t="shared" si="4"/>
        <v/>
      </c>
      <c r="Q153" s="148" t="s">
        <v>484</v>
      </c>
      <c r="R153" s="154" t="s">
        <v>485</v>
      </c>
      <c r="S153" s="154" t="s">
        <v>418</v>
      </c>
      <c r="T153" s="155"/>
      <c r="U153" s="142"/>
      <c r="V153" s="142"/>
      <c r="W153" s="142"/>
      <c r="X153" s="142"/>
      <c r="Y153" s="142"/>
      <c r="Z153" s="142"/>
      <c r="AA153" s="142"/>
      <c r="AB153" s="142"/>
      <c r="AC153" s="142"/>
      <c r="AD153" s="142"/>
      <c r="AE153" s="142"/>
      <c r="AF153" s="142"/>
      <c r="AG153" s="142"/>
      <c r="AH153" s="142"/>
      <c r="AI153" s="142"/>
    </row>
    <row r="154">
      <c r="A154" s="166"/>
      <c r="B154" s="164"/>
      <c r="C154" s="155"/>
      <c r="D154" s="165"/>
      <c r="E154" s="147" t="str">
        <f t="array" ref="E154">IF(C154="","",IFERROR(INDEX(Khach_hang!$C$2:$C$999,MATCH(C154,Khach_hang!$A$2:$A$999,0)),""))</f>
        <v/>
      </c>
      <c r="F154" s="148" t="str">
        <f t="array" ref="F154">IF(C154="","",IFERROR(INDEX(Khach_hang!$B$2:$B$999,MATCH(C154,Khach_hang!$A$2:$A$999,0)),""))</f>
        <v/>
      </c>
      <c r="G154" s="148" t="str">
        <f>IF(A154="","",SUMIF(Chi_tiet_don_hang!$A$2:$A$989,A154,Chi_tiet_don_hang!$F$2:$F$989))</f>
        <v/>
      </c>
      <c r="H154" s="163"/>
      <c r="I154" s="163"/>
      <c r="J154" s="148">
        <f t="shared" si="1"/>
        <v>0</v>
      </c>
      <c r="K154" s="148">
        <f>IF(A154="","",SUMIF(Chi_tiet_don_hang!$A$2:$A$989,A154,Chi_tiet_don_hang!$I$2:$I$989))+H154</f>
        <v>0</v>
      </c>
      <c r="L154" s="151"/>
      <c r="M154" s="152"/>
      <c r="N154" s="150"/>
      <c r="O154" s="163"/>
      <c r="P154" s="148" t="str">
        <f t="shared" si="4"/>
        <v/>
      </c>
      <c r="Q154" s="148" t="s">
        <v>484</v>
      </c>
      <c r="R154" s="154" t="s">
        <v>485</v>
      </c>
      <c r="S154" s="154" t="s">
        <v>418</v>
      </c>
      <c r="T154" s="155"/>
      <c r="U154" s="142"/>
      <c r="V154" s="142"/>
      <c r="W154" s="142"/>
      <c r="X154" s="142"/>
      <c r="Y154" s="142"/>
      <c r="Z154" s="142"/>
      <c r="AA154" s="142"/>
      <c r="AB154" s="142"/>
      <c r="AC154" s="142"/>
      <c r="AD154" s="142"/>
      <c r="AE154" s="142"/>
      <c r="AF154" s="142"/>
      <c r="AG154" s="142"/>
      <c r="AH154" s="142"/>
      <c r="AI154" s="142"/>
    </row>
    <row r="155">
      <c r="A155" s="166"/>
      <c r="B155" s="164"/>
      <c r="C155" s="155"/>
      <c r="D155" s="165"/>
      <c r="E155" s="147" t="str">
        <f t="array" ref="E155">IF(C155="","",IFERROR(INDEX(Khach_hang!$C$2:$C$999,MATCH(C155,Khach_hang!$A$2:$A$999,0)),""))</f>
        <v/>
      </c>
      <c r="F155" s="148" t="str">
        <f t="array" ref="F155">IF(C155="","",IFERROR(INDEX(Khach_hang!$B$2:$B$999,MATCH(C155,Khach_hang!$A$2:$A$999,0)),""))</f>
        <v/>
      </c>
      <c r="G155" s="148" t="str">
        <f>IF(A155="","",SUMIF(Chi_tiet_don_hang!$A$2:$A$989,A155,Chi_tiet_don_hang!$F$2:$F$989))</f>
        <v/>
      </c>
      <c r="H155" s="163"/>
      <c r="I155" s="163"/>
      <c r="J155" s="148">
        <f t="shared" si="1"/>
        <v>0</v>
      </c>
      <c r="K155" s="148">
        <f>IF(A155="","",SUMIF(Chi_tiet_don_hang!$A$2:$A$989,A155,Chi_tiet_don_hang!$I$2:$I$989))+H155</f>
        <v>0</v>
      </c>
      <c r="L155" s="151"/>
      <c r="M155" s="152"/>
      <c r="N155" s="150"/>
      <c r="O155" s="163"/>
      <c r="P155" s="148" t="str">
        <f t="shared" si="4"/>
        <v/>
      </c>
      <c r="Q155" s="148" t="s">
        <v>484</v>
      </c>
      <c r="R155" s="154" t="s">
        <v>485</v>
      </c>
      <c r="S155" s="154" t="s">
        <v>418</v>
      </c>
      <c r="T155" s="155"/>
      <c r="U155" s="142"/>
      <c r="V155" s="142"/>
      <c r="W155" s="142"/>
      <c r="X155" s="142"/>
      <c r="Y155" s="142"/>
      <c r="Z155" s="142"/>
      <c r="AA155" s="142"/>
      <c r="AB155" s="142"/>
      <c r="AC155" s="142"/>
      <c r="AD155" s="142"/>
      <c r="AE155" s="142"/>
      <c r="AF155" s="142"/>
      <c r="AG155" s="142"/>
      <c r="AH155" s="142"/>
      <c r="AI155" s="142"/>
    </row>
    <row r="156">
      <c r="A156" s="166"/>
      <c r="B156" s="164"/>
      <c r="C156" s="155"/>
      <c r="D156" s="165"/>
      <c r="E156" s="147" t="str">
        <f t="array" ref="E156">IF(C156="","",IFERROR(INDEX(Khach_hang!$C$2:$C$999,MATCH(C156,Khach_hang!$A$2:$A$999,0)),""))</f>
        <v/>
      </c>
      <c r="F156" s="148" t="str">
        <f t="array" ref="F156">IF(C156="","",IFERROR(INDEX(Khach_hang!$B$2:$B$999,MATCH(C156,Khach_hang!$A$2:$A$999,0)),""))</f>
        <v/>
      </c>
      <c r="G156" s="148" t="str">
        <f>IF(A156="","",SUMIF(Chi_tiet_don_hang!$A$2:$A$989,A156,Chi_tiet_don_hang!$F$2:$F$989))</f>
        <v/>
      </c>
      <c r="H156" s="163"/>
      <c r="I156" s="163"/>
      <c r="J156" s="148">
        <f t="shared" si="1"/>
        <v>0</v>
      </c>
      <c r="K156" s="148">
        <f>IF(A156="","",SUMIF(Chi_tiet_don_hang!$A$2:$A$989,A156,Chi_tiet_don_hang!$I$2:$I$989))+H156</f>
        <v>0</v>
      </c>
      <c r="L156" s="151"/>
      <c r="M156" s="152"/>
      <c r="N156" s="150"/>
      <c r="O156" s="163"/>
      <c r="P156" s="148" t="str">
        <f t="shared" si="4"/>
        <v/>
      </c>
      <c r="Q156" s="148" t="s">
        <v>484</v>
      </c>
      <c r="R156" s="154" t="s">
        <v>485</v>
      </c>
      <c r="S156" s="154" t="s">
        <v>418</v>
      </c>
      <c r="T156" s="155"/>
      <c r="U156" s="142"/>
      <c r="V156" s="142"/>
      <c r="W156" s="142"/>
      <c r="X156" s="142"/>
      <c r="Y156" s="142"/>
      <c r="Z156" s="142"/>
      <c r="AA156" s="142"/>
      <c r="AB156" s="142"/>
      <c r="AC156" s="142"/>
      <c r="AD156" s="142"/>
      <c r="AE156" s="142"/>
      <c r="AF156" s="142"/>
      <c r="AG156" s="142"/>
      <c r="AH156" s="142"/>
      <c r="AI156" s="142"/>
    </row>
    <row r="157">
      <c r="A157" s="166"/>
      <c r="B157" s="164"/>
      <c r="C157" s="155"/>
      <c r="D157" s="165"/>
      <c r="E157" s="147" t="str">
        <f t="array" ref="E157">IF(C157="","",IFERROR(INDEX(Khach_hang!$C$2:$C$999,MATCH(C157,Khach_hang!$A$2:$A$999,0)),""))</f>
        <v/>
      </c>
      <c r="F157" s="148" t="str">
        <f t="array" ref="F157">IF(C157="","",IFERROR(INDEX(Khach_hang!$B$2:$B$999,MATCH(C157,Khach_hang!$A$2:$A$999,0)),""))</f>
        <v/>
      </c>
      <c r="G157" s="148" t="str">
        <f>IF(A157="","",SUMIF(Chi_tiet_don_hang!$A$2:$A$989,A157,Chi_tiet_don_hang!$F$2:$F$989))</f>
        <v/>
      </c>
      <c r="H157" s="163"/>
      <c r="I157" s="163"/>
      <c r="J157" s="148">
        <f t="shared" si="1"/>
        <v>0</v>
      </c>
      <c r="K157" s="148">
        <f>IF(A157="","",SUMIF(Chi_tiet_don_hang!$A$2:$A$989,A157,Chi_tiet_don_hang!$I$2:$I$989))+H157</f>
        <v>0</v>
      </c>
      <c r="L157" s="151"/>
      <c r="M157" s="152"/>
      <c r="N157" s="150"/>
      <c r="O157" s="163"/>
      <c r="P157" s="148" t="str">
        <f t="shared" si="4"/>
        <v/>
      </c>
      <c r="Q157" s="148" t="s">
        <v>484</v>
      </c>
      <c r="R157" s="154" t="s">
        <v>485</v>
      </c>
      <c r="S157" s="154" t="s">
        <v>418</v>
      </c>
      <c r="T157" s="155"/>
      <c r="U157" s="142"/>
      <c r="V157" s="142"/>
      <c r="W157" s="142"/>
      <c r="X157" s="142"/>
      <c r="Y157" s="142"/>
      <c r="Z157" s="142"/>
      <c r="AA157" s="142"/>
      <c r="AB157" s="142"/>
      <c r="AC157" s="142"/>
      <c r="AD157" s="142"/>
      <c r="AE157" s="142"/>
      <c r="AF157" s="142"/>
      <c r="AG157" s="142"/>
      <c r="AH157" s="142"/>
      <c r="AI157" s="142"/>
    </row>
    <row r="158">
      <c r="A158" s="166"/>
      <c r="B158" s="164"/>
      <c r="C158" s="155"/>
      <c r="D158" s="165"/>
      <c r="E158" s="147" t="str">
        <f t="array" ref="E158">IF(C158="","",IFERROR(INDEX(Khach_hang!$C$2:$C$999,MATCH(C158,Khach_hang!$A$2:$A$999,0)),""))</f>
        <v/>
      </c>
      <c r="F158" s="148" t="str">
        <f t="array" ref="F158">IF(C158="","",IFERROR(INDEX(Khach_hang!$B$2:$B$999,MATCH(C158,Khach_hang!$A$2:$A$999,0)),""))</f>
        <v/>
      </c>
      <c r="G158" s="148" t="str">
        <f>IF(A158="","",SUMIF(Chi_tiet_don_hang!$A$2:$A$989,A158,Chi_tiet_don_hang!$F$2:$F$989))</f>
        <v/>
      </c>
      <c r="H158" s="163"/>
      <c r="I158" s="163"/>
      <c r="J158" s="148">
        <f t="shared" si="1"/>
        <v>0</v>
      </c>
      <c r="K158" s="148">
        <f>IF(A158="","",SUMIF(Chi_tiet_don_hang!$A$2:$A$989,A158,Chi_tiet_don_hang!$I$2:$I$989))+H158</f>
        <v>0</v>
      </c>
      <c r="L158" s="151"/>
      <c r="M158" s="152"/>
      <c r="N158" s="150"/>
      <c r="O158" s="163"/>
      <c r="P158" s="148" t="str">
        <f t="shared" si="4"/>
        <v/>
      </c>
      <c r="Q158" s="148" t="s">
        <v>484</v>
      </c>
      <c r="R158" s="154" t="s">
        <v>485</v>
      </c>
      <c r="S158" s="154" t="s">
        <v>418</v>
      </c>
      <c r="T158" s="155"/>
      <c r="U158" s="142"/>
      <c r="V158" s="142"/>
      <c r="W158" s="142"/>
      <c r="X158" s="142"/>
      <c r="Y158" s="142"/>
      <c r="Z158" s="142"/>
      <c r="AA158" s="142"/>
      <c r="AB158" s="142"/>
      <c r="AC158" s="142"/>
      <c r="AD158" s="142"/>
      <c r="AE158" s="142"/>
      <c r="AF158" s="142"/>
      <c r="AG158" s="142"/>
      <c r="AH158" s="142"/>
      <c r="AI158" s="142"/>
    </row>
    <row r="159">
      <c r="A159" s="166"/>
      <c r="B159" s="164"/>
      <c r="C159" s="155"/>
      <c r="D159" s="165"/>
      <c r="E159" s="147" t="str">
        <f t="array" ref="E159">IF(C159="","",IFERROR(INDEX(Khach_hang!$C$2:$C$999,MATCH(C159,Khach_hang!$A$2:$A$999,0)),""))</f>
        <v/>
      </c>
      <c r="F159" s="148" t="str">
        <f t="array" ref="F159">IF(C159="","",IFERROR(INDEX(Khach_hang!$B$2:$B$999,MATCH(C159,Khach_hang!$A$2:$A$999,0)),""))</f>
        <v/>
      </c>
      <c r="G159" s="148" t="str">
        <f>IF(A159="","",SUMIF(Chi_tiet_don_hang!$A$2:$A$989,A159,Chi_tiet_don_hang!$F$2:$F$989))</f>
        <v/>
      </c>
      <c r="H159" s="163"/>
      <c r="I159" s="163"/>
      <c r="J159" s="148">
        <f t="shared" si="1"/>
        <v>0</v>
      </c>
      <c r="K159" s="148">
        <f>IF(A159="","",SUMIF(Chi_tiet_don_hang!$A$2:$A$989,A159,Chi_tiet_don_hang!$I$2:$I$989))+H159</f>
        <v>0</v>
      </c>
      <c r="L159" s="151"/>
      <c r="M159" s="152"/>
      <c r="N159" s="150"/>
      <c r="O159" s="163"/>
      <c r="P159" s="148" t="str">
        <f t="shared" si="4"/>
        <v/>
      </c>
      <c r="Q159" s="148" t="s">
        <v>484</v>
      </c>
      <c r="R159" s="154" t="s">
        <v>485</v>
      </c>
      <c r="S159" s="154" t="s">
        <v>418</v>
      </c>
      <c r="T159" s="155"/>
      <c r="U159" s="142"/>
      <c r="V159" s="142"/>
      <c r="W159" s="142"/>
      <c r="X159" s="142"/>
      <c r="Y159" s="142"/>
      <c r="Z159" s="142"/>
      <c r="AA159" s="142"/>
      <c r="AB159" s="142"/>
      <c r="AC159" s="142"/>
      <c r="AD159" s="142"/>
      <c r="AE159" s="142"/>
      <c r="AF159" s="142"/>
      <c r="AG159" s="142"/>
      <c r="AH159" s="142"/>
      <c r="AI159" s="142"/>
    </row>
    <row r="160">
      <c r="A160" s="166"/>
      <c r="B160" s="164"/>
      <c r="C160" s="155"/>
      <c r="D160" s="165"/>
      <c r="E160" s="147" t="str">
        <f t="array" ref="E160">IF(C160="","",IFERROR(INDEX(Khach_hang!$C$2:$C$999,MATCH(C160,Khach_hang!$A$2:$A$999,0)),""))</f>
        <v/>
      </c>
      <c r="F160" s="148" t="str">
        <f t="array" ref="F160">IF(C160="","",IFERROR(INDEX(Khach_hang!$B$2:$B$999,MATCH(C160,Khach_hang!$A$2:$A$999,0)),""))</f>
        <v/>
      </c>
      <c r="G160" s="148" t="str">
        <f>IF(A160="","",SUMIF(Chi_tiet_don_hang!$A$2:$A$989,A160,Chi_tiet_don_hang!$F$2:$F$989))</f>
        <v/>
      </c>
      <c r="H160" s="163"/>
      <c r="I160" s="163"/>
      <c r="J160" s="148">
        <f t="shared" si="1"/>
        <v>0</v>
      </c>
      <c r="K160" s="148">
        <f>IF(A160="","",SUMIF(Chi_tiet_don_hang!$A$2:$A$989,A160,Chi_tiet_don_hang!$I$2:$I$989))+H160</f>
        <v>0</v>
      </c>
      <c r="L160" s="151"/>
      <c r="M160" s="152"/>
      <c r="N160" s="150"/>
      <c r="O160" s="163"/>
      <c r="P160" s="148" t="str">
        <f t="shared" si="4"/>
        <v/>
      </c>
      <c r="Q160" s="148" t="s">
        <v>484</v>
      </c>
      <c r="R160" s="154" t="s">
        <v>485</v>
      </c>
      <c r="S160" s="154" t="s">
        <v>418</v>
      </c>
      <c r="T160" s="155"/>
      <c r="U160" s="142"/>
      <c r="V160" s="142"/>
      <c r="W160" s="142"/>
      <c r="X160" s="142"/>
      <c r="Y160" s="142"/>
      <c r="Z160" s="142"/>
      <c r="AA160" s="142"/>
      <c r="AB160" s="142"/>
      <c r="AC160" s="142"/>
      <c r="AD160" s="142"/>
      <c r="AE160" s="142"/>
      <c r="AF160" s="142"/>
      <c r="AG160" s="142"/>
      <c r="AH160" s="142"/>
      <c r="AI160" s="142"/>
    </row>
    <row r="161">
      <c r="A161" s="166"/>
      <c r="B161" s="164"/>
      <c r="C161" s="155"/>
      <c r="D161" s="165"/>
      <c r="E161" s="147" t="str">
        <f t="array" ref="E161">IF(C161="","",IFERROR(INDEX(Khach_hang!$C$2:$C$999,MATCH(C161,Khach_hang!$A$2:$A$999,0)),""))</f>
        <v/>
      </c>
      <c r="F161" s="148" t="str">
        <f t="array" ref="F161">IF(C161="","",IFERROR(INDEX(Khach_hang!$B$2:$B$999,MATCH(C161,Khach_hang!$A$2:$A$999,0)),""))</f>
        <v/>
      </c>
      <c r="G161" s="148" t="str">
        <f>IF(A161="","",SUMIF(Chi_tiet_don_hang!$A$2:$A$989,A161,Chi_tiet_don_hang!$F$2:$F$989))</f>
        <v/>
      </c>
      <c r="H161" s="163"/>
      <c r="I161" s="163"/>
      <c r="J161" s="148">
        <f t="shared" si="1"/>
        <v>0</v>
      </c>
      <c r="K161" s="148">
        <f>IF(A161="","",SUMIF(Chi_tiet_don_hang!$A$2:$A$989,A161,Chi_tiet_don_hang!$I$2:$I$989))+H161</f>
        <v>0</v>
      </c>
      <c r="L161" s="151"/>
      <c r="M161" s="152"/>
      <c r="N161" s="150"/>
      <c r="O161" s="163"/>
      <c r="P161" s="148" t="str">
        <f t="shared" si="4"/>
        <v/>
      </c>
      <c r="Q161" s="148" t="s">
        <v>484</v>
      </c>
      <c r="R161" s="154" t="s">
        <v>485</v>
      </c>
      <c r="S161" s="154" t="s">
        <v>418</v>
      </c>
      <c r="T161" s="155"/>
      <c r="U161" s="142"/>
      <c r="V161" s="142"/>
      <c r="W161" s="142"/>
      <c r="X161" s="142"/>
      <c r="Y161" s="142"/>
      <c r="Z161" s="142"/>
      <c r="AA161" s="142"/>
      <c r="AB161" s="142"/>
      <c r="AC161" s="142"/>
      <c r="AD161" s="142"/>
      <c r="AE161" s="142"/>
      <c r="AF161" s="142"/>
      <c r="AG161" s="142"/>
      <c r="AH161" s="142"/>
      <c r="AI161" s="142"/>
    </row>
    <row r="162">
      <c r="A162" s="166"/>
      <c r="B162" s="164"/>
      <c r="C162" s="155"/>
      <c r="D162" s="165"/>
      <c r="E162" s="147" t="str">
        <f t="array" ref="E162">IF(C162="","",IFERROR(INDEX(Khach_hang!$C$2:$C$999,MATCH(C162,Khach_hang!$A$2:$A$999,0)),""))</f>
        <v/>
      </c>
      <c r="F162" s="148" t="str">
        <f t="array" ref="F162">IF(C162="","",IFERROR(INDEX(Khach_hang!$B$2:$B$999,MATCH(C162,Khach_hang!$A$2:$A$999,0)),""))</f>
        <v/>
      </c>
      <c r="G162" s="148" t="str">
        <f>IF(A162="","",SUMIF(Chi_tiet_don_hang!$A$2:$A$989,A162,Chi_tiet_don_hang!$F$2:$F$989))</f>
        <v/>
      </c>
      <c r="H162" s="163"/>
      <c r="I162" s="163"/>
      <c r="J162" s="148">
        <f t="shared" si="1"/>
        <v>0</v>
      </c>
      <c r="K162" s="148">
        <f>IF(A162="","",SUMIF(Chi_tiet_don_hang!$A$2:$A$989,A162,Chi_tiet_don_hang!$I$2:$I$989))+H162</f>
        <v>0</v>
      </c>
      <c r="L162" s="151"/>
      <c r="M162" s="152"/>
      <c r="N162" s="150"/>
      <c r="O162" s="163"/>
      <c r="P162" s="148" t="str">
        <f t="shared" si="4"/>
        <v/>
      </c>
      <c r="Q162" s="148" t="s">
        <v>484</v>
      </c>
      <c r="R162" s="154" t="s">
        <v>485</v>
      </c>
      <c r="S162" s="154" t="s">
        <v>418</v>
      </c>
      <c r="T162" s="155"/>
      <c r="U162" s="142"/>
      <c r="V162" s="142"/>
      <c r="W162" s="142"/>
      <c r="X162" s="142"/>
      <c r="Y162" s="142"/>
      <c r="Z162" s="142"/>
      <c r="AA162" s="142"/>
      <c r="AB162" s="142"/>
      <c r="AC162" s="142"/>
      <c r="AD162" s="142"/>
      <c r="AE162" s="142"/>
      <c r="AF162" s="142"/>
      <c r="AG162" s="142"/>
      <c r="AH162" s="142"/>
      <c r="AI162" s="142"/>
    </row>
    <row r="163">
      <c r="A163" s="166"/>
      <c r="B163" s="164"/>
      <c r="C163" s="155"/>
      <c r="D163" s="165"/>
      <c r="E163" s="147" t="str">
        <f t="array" ref="E163">IF(C163="","",IFERROR(INDEX(Khach_hang!$C$2:$C$999,MATCH(C163,Khach_hang!$A$2:$A$999,0)),""))</f>
        <v/>
      </c>
      <c r="F163" s="148" t="str">
        <f t="array" ref="F163">IF(C163="","",IFERROR(INDEX(Khach_hang!$B$2:$B$999,MATCH(C163,Khach_hang!$A$2:$A$999,0)),""))</f>
        <v/>
      </c>
      <c r="G163" s="148" t="str">
        <f>IF(A163="","",SUMIF(Chi_tiet_don_hang!$A$2:$A$989,A163,Chi_tiet_don_hang!$F$2:$F$989))</f>
        <v/>
      </c>
      <c r="H163" s="163"/>
      <c r="I163" s="163"/>
      <c r="J163" s="148">
        <f t="shared" si="1"/>
        <v>0</v>
      </c>
      <c r="K163" s="148">
        <f>IF(A163="","",SUMIF(Chi_tiet_don_hang!$A$2:$A$989,A163,Chi_tiet_don_hang!$I$2:$I$989))+H163</f>
        <v>0</v>
      </c>
      <c r="L163" s="151"/>
      <c r="M163" s="152"/>
      <c r="N163" s="152"/>
      <c r="O163" s="163"/>
      <c r="P163" s="148" t="str">
        <f t="shared" si="4"/>
        <v/>
      </c>
      <c r="Q163" s="148" t="s">
        <v>484</v>
      </c>
      <c r="R163" s="154" t="s">
        <v>485</v>
      </c>
      <c r="S163" s="154" t="s">
        <v>418</v>
      </c>
      <c r="T163" s="155"/>
      <c r="U163" s="142"/>
      <c r="V163" s="142"/>
      <c r="W163" s="142"/>
      <c r="X163" s="142"/>
      <c r="Y163" s="142"/>
      <c r="Z163" s="142"/>
      <c r="AA163" s="142"/>
      <c r="AB163" s="142"/>
      <c r="AC163" s="142"/>
      <c r="AD163" s="142"/>
      <c r="AE163" s="142"/>
      <c r="AF163" s="142"/>
      <c r="AG163" s="142"/>
      <c r="AH163" s="142"/>
      <c r="AI163" s="142"/>
    </row>
    <row r="164">
      <c r="A164" s="166"/>
      <c r="B164" s="164"/>
      <c r="C164" s="155"/>
      <c r="D164" s="165"/>
      <c r="E164" s="147" t="str">
        <f t="array" ref="E164">IF(C164="","",IFERROR(INDEX(Khach_hang!$C$2:$C$999,MATCH(C164,Khach_hang!$A$2:$A$999,0)),""))</f>
        <v/>
      </c>
      <c r="F164" s="148" t="str">
        <f t="array" ref="F164">IF(C164="","",IFERROR(INDEX(Khach_hang!$B$2:$B$999,MATCH(C164,Khach_hang!$A$2:$A$999,0)),""))</f>
        <v/>
      </c>
      <c r="G164" s="148" t="str">
        <f>IF(A164="","",SUMIF(Chi_tiet_don_hang!$A$2:$A$989,A164,Chi_tiet_don_hang!$F$2:$F$989))</f>
        <v/>
      </c>
      <c r="H164" s="163"/>
      <c r="I164" s="163"/>
      <c r="J164" s="148">
        <f t="shared" si="1"/>
        <v>0</v>
      </c>
      <c r="K164" s="148">
        <f>IF(A164="","",SUMIF(Chi_tiet_don_hang!$A$2:$A$989,A164,Chi_tiet_don_hang!$I$2:$I$989))+H164</f>
        <v>0</v>
      </c>
      <c r="L164" s="151"/>
      <c r="M164" s="152"/>
      <c r="N164" s="152"/>
      <c r="O164" s="163"/>
      <c r="P164" s="148" t="str">
        <f t="shared" si="4"/>
        <v/>
      </c>
      <c r="Q164" s="148" t="s">
        <v>484</v>
      </c>
      <c r="R164" s="154" t="s">
        <v>485</v>
      </c>
      <c r="S164" s="154" t="s">
        <v>418</v>
      </c>
      <c r="T164" s="155"/>
      <c r="U164" s="142"/>
      <c r="V164" s="142"/>
      <c r="W164" s="142"/>
      <c r="X164" s="142"/>
      <c r="Y164" s="142"/>
      <c r="Z164" s="142"/>
      <c r="AA164" s="142"/>
      <c r="AB164" s="142"/>
      <c r="AC164" s="142"/>
      <c r="AD164" s="142"/>
      <c r="AE164" s="142"/>
      <c r="AF164" s="142"/>
      <c r="AG164" s="142"/>
      <c r="AH164" s="142"/>
      <c r="AI164" s="142"/>
    </row>
    <row r="165">
      <c r="A165" s="166"/>
      <c r="B165" s="164"/>
      <c r="C165" s="155"/>
      <c r="D165" s="165"/>
      <c r="E165" s="147" t="str">
        <f t="array" ref="E165">IF(C165="","",IFERROR(INDEX(Khach_hang!$C$2:$C$999,MATCH(C165,Khach_hang!$A$2:$A$999,0)),""))</f>
        <v/>
      </c>
      <c r="F165" s="148" t="str">
        <f t="array" ref="F165">IF(C165="","",IFERROR(INDEX(Khach_hang!$B$2:$B$999,MATCH(C165,Khach_hang!$A$2:$A$999,0)),""))</f>
        <v/>
      </c>
      <c r="G165" s="148" t="str">
        <f>IF(A165="","",SUMIF(Chi_tiet_don_hang!$A$2:$A$989,A165,Chi_tiet_don_hang!$F$2:$F$989))</f>
        <v/>
      </c>
      <c r="H165" s="163"/>
      <c r="I165" s="163"/>
      <c r="J165" s="148">
        <f t="shared" si="1"/>
        <v>0</v>
      </c>
      <c r="K165" s="148">
        <f>IF(A165="","",SUMIF(Chi_tiet_don_hang!$A$2:$A$989,A165,Chi_tiet_don_hang!$I$2:$I$989))+H165</f>
        <v>0</v>
      </c>
      <c r="L165" s="151"/>
      <c r="M165" s="152"/>
      <c r="N165" s="152"/>
      <c r="O165" s="163"/>
      <c r="P165" s="148" t="str">
        <f t="shared" si="4"/>
        <v/>
      </c>
      <c r="Q165" s="148" t="s">
        <v>484</v>
      </c>
      <c r="R165" s="154" t="s">
        <v>485</v>
      </c>
      <c r="S165" s="154" t="s">
        <v>418</v>
      </c>
      <c r="T165" s="155"/>
      <c r="U165" s="142"/>
      <c r="V165" s="142"/>
      <c r="W165" s="142"/>
      <c r="X165" s="142"/>
      <c r="Y165" s="142"/>
      <c r="Z165" s="142"/>
      <c r="AA165" s="142"/>
      <c r="AB165" s="142"/>
      <c r="AC165" s="142"/>
      <c r="AD165" s="142"/>
      <c r="AE165" s="142"/>
      <c r="AF165" s="142"/>
      <c r="AG165" s="142"/>
      <c r="AH165" s="142"/>
      <c r="AI165" s="142"/>
    </row>
    <row r="166">
      <c r="A166" s="166"/>
      <c r="B166" s="164"/>
      <c r="C166" s="155"/>
      <c r="D166" s="165"/>
      <c r="E166" s="147" t="str">
        <f t="array" ref="E166">IF(C166="","",IFERROR(INDEX(Khach_hang!$C$2:$C$999,MATCH(C166,Khach_hang!$A$2:$A$999,0)),""))</f>
        <v/>
      </c>
      <c r="F166" s="148" t="str">
        <f t="array" ref="F166">IF(C166="","",IFERROR(INDEX(Khach_hang!$B$2:$B$999,MATCH(C166,Khach_hang!$A$2:$A$999,0)),""))</f>
        <v/>
      </c>
      <c r="G166" s="148" t="str">
        <f>IF(A166="","",SUMIF(Chi_tiet_don_hang!$A$2:$A$989,A166,Chi_tiet_don_hang!$F$2:$F$989))</f>
        <v/>
      </c>
      <c r="H166" s="163"/>
      <c r="I166" s="163"/>
      <c r="J166" s="148">
        <f t="shared" si="1"/>
        <v>0</v>
      </c>
      <c r="K166" s="148">
        <f>IF(A166="","",SUMIF(Chi_tiet_don_hang!$A$2:$A$989,A166,Chi_tiet_don_hang!$I$2:$I$989))+H166</f>
        <v>0</v>
      </c>
      <c r="L166" s="151"/>
      <c r="M166" s="152"/>
      <c r="N166" s="152"/>
      <c r="O166" s="163"/>
      <c r="P166" s="148" t="str">
        <f t="shared" si="4"/>
        <v/>
      </c>
      <c r="Q166" s="148" t="s">
        <v>484</v>
      </c>
      <c r="R166" s="154" t="s">
        <v>485</v>
      </c>
      <c r="S166" s="154" t="s">
        <v>418</v>
      </c>
      <c r="T166" s="155"/>
      <c r="U166" s="142"/>
      <c r="V166" s="142"/>
      <c r="W166" s="142"/>
      <c r="X166" s="142"/>
      <c r="Y166" s="142"/>
      <c r="Z166" s="142"/>
      <c r="AA166" s="142"/>
      <c r="AB166" s="142"/>
      <c r="AC166" s="142"/>
      <c r="AD166" s="142"/>
      <c r="AE166" s="142"/>
      <c r="AF166" s="142"/>
      <c r="AG166" s="142"/>
      <c r="AH166" s="142"/>
      <c r="AI166" s="142"/>
    </row>
    <row r="167">
      <c r="A167" s="166"/>
      <c r="B167" s="164"/>
      <c r="C167" s="155"/>
      <c r="D167" s="165"/>
      <c r="E167" s="147" t="str">
        <f t="array" ref="E167">IF(C167="","",IFERROR(INDEX(Khach_hang!$C$2:$C$999,MATCH(C167,Khach_hang!$A$2:$A$999,0)),""))</f>
        <v/>
      </c>
      <c r="F167" s="148" t="str">
        <f t="array" ref="F167">IF(C167="","",IFERROR(INDEX(Khach_hang!$B$2:$B$999,MATCH(C167,Khach_hang!$A$2:$A$999,0)),""))</f>
        <v/>
      </c>
      <c r="G167" s="148" t="str">
        <f>IF(A167="","",SUMIF(Chi_tiet_don_hang!$A$2:$A$989,A167,Chi_tiet_don_hang!$F$2:$F$989))</f>
        <v/>
      </c>
      <c r="H167" s="163"/>
      <c r="I167" s="163"/>
      <c r="J167" s="148">
        <f t="shared" si="1"/>
        <v>0</v>
      </c>
      <c r="K167" s="148">
        <f>IF(A167="","",SUMIF(Chi_tiet_don_hang!$A$2:$A$989,A167,Chi_tiet_don_hang!$I$2:$I$989))+H167</f>
        <v>0</v>
      </c>
      <c r="L167" s="151"/>
      <c r="M167" s="152"/>
      <c r="N167" s="152"/>
      <c r="O167" s="163"/>
      <c r="P167" s="148" t="str">
        <f t="shared" si="4"/>
        <v/>
      </c>
      <c r="Q167" s="148" t="s">
        <v>484</v>
      </c>
      <c r="R167" s="154" t="s">
        <v>485</v>
      </c>
      <c r="S167" s="154" t="s">
        <v>418</v>
      </c>
      <c r="T167" s="155"/>
      <c r="U167" s="142"/>
      <c r="V167" s="142"/>
      <c r="W167" s="142"/>
      <c r="X167" s="142"/>
      <c r="Y167" s="142"/>
      <c r="Z167" s="142"/>
      <c r="AA167" s="142"/>
      <c r="AB167" s="142"/>
      <c r="AC167" s="142"/>
      <c r="AD167" s="142"/>
      <c r="AE167" s="142"/>
      <c r="AF167" s="142"/>
      <c r="AG167" s="142"/>
      <c r="AH167" s="142"/>
      <c r="AI167" s="142"/>
    </row>
    <row r="168">
      <c r="A168" s="166"/>
      <c r="B168" s="164"/>
      <c r="C168" s="155"/>
      <c r="D168" s="165"/>
      <c r="E168" s="147" t="str">
        <f t="array" ref="E168">IF(C168="","",IFERROR(INDEX(Khach_hang!$C$2:$C$999,MATCH(C168,Khach_hang!$A$2:$A$999,0)),""))</f>
        <v/>
      </c>
      <c r="F168" s="148" t="str">
        <f t="array" ref="F168">IF(C168="","",IFERROR(INDEX(Khach_hang!$B$2:$B$999,MATCH(C168,Khach_hang!$A$2:$A$999,0)),""))</f>
        <v/>
      </c>
      <c r="G168" s="148" t="str">
        <f>IF(A168="","",SUMIF(Chi_tiet_don_hang!$A$2:$A$989,A168,Chi_tiet_don_hang!$F$2:$F$989))</f>
        <v/>
      </c>
      <c r="H168" s="163"/>
      <c r="I168" s="163"/>
      <c r="J168" s="148">
        <f t="shared" si="1"/>
        <v>0</v>
      </c>
      <c r="K168" s="148">
        <f>IF(A168="","",SUMIF(Chi_tiet_don_hang!$A$2:$A$989,A168,Chi_tiet_don_hang!$I$2:$I$989))+H168</f>
        <v>0</v>
      </c>
      <c r="L168" s="151"/>
      <c r="M168" s="152"/>
      <c r="N168" s="152"/>
      <c r="O168" s="163"/>
      <c r="P168" s="148" t="str">
        <f t="shared" si="4"/>
        <v/>
      </c>
      <c r="Q168" s="148" t="s">
        <v>484</v>
      </c>
      <c r="R168" s="154" t="s">
        <v>485</v>
      </c>
      <c r="S168" s="154" t="s">
        <v>418</v>
      </c>
      <c r="T168" s="155"/>
      <c r="U168" s="142"/>
      <c r="V168" s="142"/>
      <c r="W168" s="142"/>
      <c r="X168" s="142"/>
      <c r="Y168" s="142"/>
      <c r="Z168" s="142"/>
      <c r="AA168" s="142"/>
      <c r="AB168" s="142"/>
      <c r="AC168" s="142"/>
      <c r="AD168" s="142"/>
      <c r="AE168" s="142"/>
      <c r="AF168" s="142"/>
      <c r="AG168" s="142"/>
      <c r="AH168" s="142"/>
      <c r="AI168" s="142"/>
    </row>
    <row r="169">
      <c r="A169" s="166"/>
      <c r="B169" s="164"/>
      <c r="C169" s="155"/>
      <c r="D169" s="165"/>
      <c r="E169" s="147" t="str">
        <f t="array" ref="E169">IF(C169="","",IFERROR(INDEX(Khach_hang!$C$2:$C$999,MATCH(C169,Khach_hang!$A$2:$A$999,0)),""))</f>
        <v/>
      </c>
      <c r="F169" s="148" t="str">
        <f t="array" ref="F169">IF(C169="","",IFERROR(INDEX(Khach_hang!$B$2:$B$999,MATCH(C169,Khach_hang!$A$2:$A$999,0)),""))</f>
        <v/>
      </c>
      <c r="G169" s="148" t="str">
        <f>IF(A169="","",SUMIF(Chi_tiet_don_hang!$A$2:$A$989,A169,Chi_tiet_don_hang!$F$2:$F$989))</f>
        <v/>
      </c>
      <c r="H169" s="163"/>
      <c r="I169" s="163"/>
      <c r="J169" s="148">
        <f t="shared" si="1"/>
        <v>0</v>
      </c>
      <c r="K169" s="148">
        <f>IF(A169="","",SUMIF(Chi_tiet_don_hang!$A$2:$A$989,A169,Chi_tiet_don_hang!$I$2:$I$989))+H169</f>
        <v>0</v>
      </c>
      <c r="L169" s="151"/>
      <c r="M169" s="152"/>
      <c r="N169" s="152"/>
      <c r="O169" s="163"/>
      <c r="P169" s="148" t="str">
        <f t="shared" si="4"/>
        <v/>
      </c>
      <c r="Q169" s="148" t="s">
        <v>484</v>
      </c>
      <c r="R169" s="154" t="s">
        <v>485</v>
      </c>
      <c r="S169" s="154" t="s">
        <v>418</v>
      </c>
      <c r="T169" s="155"/>
      <c r="U169" s="142"/>
      <c r="V169" s="142"/>
      <c r="W169" s="142"/>
      <c r="X169" s="142"/>
      <c r="Y169" s="142"/>
      <c r="Z169" s="142"/>
      <c r="AA169" s="142"/>
      <c r="AB169" s="142"/>
      <c r="AC169" s="142"/>
      <c r="AD169" s="142"/>
      <c r="AE169" s="142"/>
      <c r="AF169" s="142"/>
      <c r="AG169" s="142"/>
      <c r="AH169" s="142"/>
      <c r="AI169" s="142"/>
    </row>
    <row r="170">
      <c r="A170" s="166"/>
      <c r="B170" s="164"/>
      <c r="C170" s="155"/>
      <c r="D170" s="165"/>
      <c r="E170" s="147" t="str">
        <f t="array" ref="E170">IF(C170="","",IFERROR(INDEX(Khach_hang!$C$2:$C$999,MATCH(C170,Khach_hang!$A$2:$A$999,0)),""))</f>
        <v/>
      </c>
      <c r="F170" s="148" t="str">
        <f t="array" ref="F170">IF(C170="","",IFERROR(INDEX(Khach_hang!$B$2:$B$999,MATCH(C170,Khach_hang!$A$2:$A$999,0)),""))</f>
        <v/>
      </c>
      <c r="G170" s="148" t="str">
        <f>IF(A170="","",SUMIF(Chi_tiet_don_hang!$A$2:$A$989,A170,Chi_tiet_don_hang!$F$2:$F$989))</f>
        <v/>
      </c>
      <c r="H170" s="163"/>
      <c r="I170" s="163"/>
      <c r="J170" s="148">
        <f t="shared" si="1"/>
        <v>0</v>
      </c>
      <c r="K170" s="148">
        <f>IF(A170="","",SUMIF(Chi_tiet_don_hang!$A$2:$A$989,A170,Chi_tiet_don_hang!$I$2:$I$989))+H170</f>
        <v>0</v>
      </c>
      <c r="L170" s="151"/>
      <c r="M170" s="152"/>
      <c r="N170" s="152"/>
      <c r="O170" s="163"/>
      <c r="P170" s="148" t="str">
        <f t="shared" si="4"/>
        <v/>
      </c>
      <c r="Q170" s="148" t="s">
        <v>484</v>
      </c>
      <c r="R170" s="154" t="s">
        <v>485</v>
      </c>
      <c r="S170" s="154" t="s">
        <v>418</v>
      </c>
      <c r="T170" s="155"/>
      <c r="U170" s="142"/>
      <c r="V170" s="142"/>
      <c r="W170" s="142"/>
      <c r="X170" s="142"/>
      <c r="Y170" s="142"/>
      <c r="Z170" s="142"/>
      <c r="AA170" s="142"/>
      <c r="AB170" s="142"/>
      <c r="AC170" s="142"/>
      <c r="AD170" s="142"/>
      <c r="AE170" s="142"/>
      <c r="AF170" s="142"/>
      <c r="AG170" s="142"/>
      <c r="AH170" s="142"/>
      <c r="AI170" s="142"/>
    </row>
    <row r="171">
      <c r="A171" s="166"/>
      <c r="B171" s="164"/>
      <c r="C171" s="155"/>
      <c r="D171" s="165"/>
      <c r="E171" s="147" t="str">
        <f t="array" ref="E171">IF(C171="","",IFERROR(INDEX(Khach_hang!$C$2:$C$999,MATCH(C171,Khach_hang!$A$2:$A$999,0)),""))</f>
        <v/>
      </c>
      <c r="F171" s="148" t="str">
        <f t="array" ref="F171">IF(C171="","",IFERROR(INDEX(Khach_hang!$B$2:$B$999,MATCH(C171,Khach_hang!$A$2:$A$999,0)),""))</f>
        <v/>
      </c>
      <c r="G171" s="148" t="str">
        <f>IF(A171="","",SUMIF(Chi_tiet_don_hang!$A$2:$A$989,A171,Chi_tiet_don_hang!$F$2:$F$989))</f>
        <v/>
      </c>
      <c r="H171" s="163"/>
      <c r="I171" s="163"/>
      <c r="J171" s="148">
        <f t="shared" si="1"/>
        <v>0</v>
      </c>
      <c r="K171" s="148">
        <f>IF(A171="","",SUMIF(Chi_tiet_don_hang!$A$2:$A$989,A171,Chi_tiet_don_hang!$I$2:$I$989))+H171</f>
        <v>0</v>
      </c>
      <c r="L171" s="151"/>
      <c r="M171" s="152"/>
      <c r="N171" s="152"/>
      <c r="O171" s="163"/>
      <c r="P171" s="148" t="str">
        <f t="shared" si="4"/>
        <v/>
      </c>
      <c r="Q171" s="148" t="s">
        <v>484</v>
      </c>
      <c r="R171" s="154" t="s">
        <v>485</v>
      </c>
      <c r="S171" s="154" t="s">
        <v>418</v>
      </c>
      <c r="T171" s="155"/>
      <c r="U171" s="142"/>
      <c r="V171" s="142"/>
      <c r="W171" s="142"/>
      <c r="X171" s="142"/>
      <c r="Y171" s="142"/>
      <c r="Z171" s="142"/>
      <c r="AA171" s="142"/>
      <c r="AB171" s="142"/>
      <c r="AC171" s="142"/>
      <c r="AD171" s="142"/>
      <c r="AE171" s="142"/>
      <c r="AF171" s="142"/>
      <c r="AG171" s="142"/>
      <c r="AH171" s="142"/>
      <c r="AI171" s="142"/>
    </row>
    <row r="172">
      <c r="A172" s="166"/>
      <c r="B172" s="164"/>
      <c r="C172" s="155"/>
      <c r="D172" s="165"/>
      <c r="E172" s="147" t="str">
        <f t="array" ref="E172">IF(C172="","",IFERROR(INDEX(Khach_hang!$C$2:$C$999,MATCH(C172,Khach_hang!$A$2:$A$999,0)),""))</f>
        <v/>
      </c>
      <c r="F172" s="148" t="str">
        <f t="array" ref="F172">IF(C172="","",IFERROR(INDEX(Khach_hang!$B$2:$B$999,MATCH(C172,Khach_hang!$A$2:$A$999,0)),""))</f>
        <v/>
      </c>
      <c r="G172" s="148" t="str">
        <f>IF(A172="","",SUMIF(Chi_tiet_don_hang!$A$2:$A$989,A172,Chi_tiet_don_hang!$F$2:$F$989))</f>
        <v/>
      </c>
      <c r="H172" s="163"/>
      <c r="I172" s="163"/>
      <c r="J172" s="148">
        <f t="shared" si="1"/>
        <v>0</v>
      </c>
      <c r="K172" s="148">
        <f>IF(A172="","",SUMIF(Chi_tiet_don_hang!$A$2:$A$989,A172,Chi_tiet_don_hang!$I$2:$I$989))+H172</f>
        <v>0</v>
      </c>
      <c r="L172" s="151"/>
      <c r="M172" s="152"/>
      <c r="N172" s="152"/>
      <c r="O172" s="163"/>
      <c r="P172" s="148" t="str">
        <f t="shared" si="4"/>
        <v/>
      </c>
      <c r="Q172" s="148" t="s">
        <v>484</v>
      </c>
      <c r="R172" s="154" t="s">
        <v>485</v>
      </c>
      <c r="S172" s="154" t="s">
        <v>418</v>
      </c>
      <c r="T172" s="155"/>
      <c r="U172" s="142"/>
      <c r="V172" s="142"/>
      <c r="W172" s="142"/>
      <c r="X172" s="142"/>
      <c r="Y172" s="142"/>
      <c r="Z172" s="142"/>
      <c r="AA172" s="142"/>
      <c r="AB172" s="142"/>
      <c r="AC172" s="142"/>
      <c r="AD172" s="142"/>
      <c r="AE172" s="142"/>
      <c r="AF172" s="142"/>
      <c r="AG172" s="142"/>
      <c r="AH172" s="142"/>
      <c r="AI172" s="142"/>
    </row>
    <row r="173">
      <c r="A173" s="166"/>
      <c r="B173" s="164"/>
      <c r="C173" s="155"/>
      <c r="D173" s="165"/>
      <c r="E173" s="147" t="str">
        <f t="array" ref="E173">IF(C173="","",IFERROR(INDEX(Khach_hang!$C$2:$C$999,MATCH(C173,Khach_hang!$A$2:$A$999,0)),""))</f>
        <v/>
      </c>
      <c r="F173" s="148" t="str">
        <f t="array" ref="F173">IF(C173="","",IFERROR(INDEX(Khach_hang!$B$2:$B$999,MATCH(C173,Khach_hang!$A$2:$A$999,0)),""))</f>
        <v/>
      </c>
      <c r="G173" s="148" t="str">
        <f>IF(A173="","",SUMIF(Chi_tiet_don_hang!$A$2:$A$989,A173,Chi_tiet_don_hang!$F$2:$F$989))</f>
        <v/>
      </c>
      <c r="H173" s="163"/>
      <c r="I173" s="163"/>
      <c r="J173" s="148">
        <f t="shared" si="1"/>
        <v>0</v>
      </c>
      <c r="K173" s="148">
        <f>IF(A173="","",SUMIF(Chi_tiet_don_hang!$A$2:$A$989,A173,Chi_tiet_don_hang!$I$2:$I$989))+H173</f>
        <v>0</v>
      </c>
      <c r="L173" s="151"/>
      <c r="M173" s="152"/>
      <c r="N173" s="152"/>
      <c r="O173" s="163"/>
      <c r="P173" s="148" t="str">
        <f t="shared" si="4"/>
        <v/>
      </c>
      <c r="Q173" s="148" t="s">
        <v>484</v>
      </c>
      <c r="R173" s="154" t="s">
        <v>485</v>
      </c>
      <c r="S173" s="154" t="s">
        <v>418</v>
      </c>
      <c r="T173" s="155"/>
      <c r="U173" s="142"/>
      <c r="V173" s="142"/>
      <c r="W173" s="142"/>
      <c r="X173" s="142"/>
      <c r="Y173" s="142"/>
      <c r="Z173" s="142"/>
      <c r="AA173" s="142"/>
      <c r="AB173" s="142"/>
      <c r="AC173" s="142"/>
      <c r="AD173" s="142"/>
      <c r="AE173" s="142"/>
      <c r="AF173" s="142"/>
      <c r="AG173" s="142"/>
      <c r="AH173" s="142"/>
      <c r="AI173" s="142"/>
    </row>
    <row r="174">
      <c r="A174" s="166"/>
      <c r="B174" s="164"/>
      <c r="C174" s="155"/>
      <c r="D174" s="165"/>
      <c r="E174" s="147" t="str">
        <f t="array" ref="E174">IF(C174="","",IFERROR(INDEX(Khach_hang!$C$2:$C$999,MATCH(C174,Khach_hang!$A$2:$A$999,0)),""))</f>
        <v/>
      </c>
      <c r="F174" s="148" t="str">
        <f t="array" ref="F174">IF(C174="","",IFERROR(INDEX(Khach_hang!$B$2:$B$999,MATCH(C174,Khach_hang!$A$2:$A$999,0)),""))</f>
        <v/>
      </c>
      <c r="G174" s="148" t="str">
        <f>IF(A174="","",SUMIF(Chi_tiet_don_hang!$A$2:$A$989,A174,Chi_tiet_don_hang!$F$2:$F$989))</f>
        <v/>
      </c>
      <c r="H174" s="163"/>
      <c r="I174" s="163"/>
      <c r="J174" s="148">
        <f t="shared" si="1"/>
        <v>0</v>
      </c>
      <c r="K174" s="148">
        <f>IF(A174="","",SUMIF(Chi_tiet_don_hang!$A$2:$A$989,A174,Chi_tiet_don_hang!$I$2:$I$989))+H174</f>
        <v>0</v>
      </c>
      <c r="L174" s="151"/>
      <c r="M174" s="152"/>
      <c r="N174" s="152"/>
      <c r="O174" s="163"/>
      <c r="P174" s="148" t="str">
        <f t="shared" si="4"/>
        <v/>
      </c>
      <c r="Q174" s="148" t="s">
        <v>484</v>
      </c>
      <c r="R174" s="154" t="s">
        <v>485</v>
      </c>
      <c r="S174" s="154" t="s">
        <v>418</v>
      </c>
      <c r="T174" s="155"/>
      <c r="U174" s="142"/>
      <c r="V174" s="142"/>
      <c r="W174" s="142"/>
      <c r="X174" s="142"/>
      <c r="Y174" s="142"/>
      <c r="Z174" s="142"/>
      <c r="AA174" s="142"/>
      <c r="AB174" s="142"/>
      <c r="AC174" s="142"/>
      <c r="AD174" s="142"/>
      <c r="AE174" s="142"/>
      <c r="AF174" s="142"/>
      <c r="AG174" s="142"/>
      <c r="AH174" s="142"/>
      <c r="AI174" s="142"/>
    </row>
    <row r="175">
      <c r="A175" s="166"/>
      <c r="B175" s="164"/>
      <c r="C175" s="155"/>
      <c r="D175" s="165"/>
      <c r="E175" s="147" t="str">
        <f t="array" ref="E175">IF(C175="","",IFERROR(INDEX(Khach_hang!$C$2:$C$999,MATCH(C175,Khach_hang!$A$2:$A$999,0)),""))</f>
        <v/>
      </c>
      <c r="F175" s="148" t="str">
        <f t="array" ref="F175">IF(C175="","",IFERROR(INDEX(Khach_hang!$B$2:$B$999,MATCH(C175,Khach_hang!$A$2:$A$999,0)),""))</f>
        <v/>
      </c>
      <c r="G175" s="148" t="str">
        <f>IF(A175="","",SUMIF(Chi_tiet_don_hang!$A$2:$A$989,A175,Chi_tiet_don_hang!$F$2:$F$989))</f>
        <v/>
      </c>
      <c r="H175" s="163"/>
      <c r="I175" s="163"/>
      <c r="J175" s="148">
        <f t="shared" si="1"/>
        <v>0</v>
      </c>
      <c r="K175" s="148">
        <f>IF(A175="","",SUMIF(Chi_tiet_don_hang!$A$2:$A$989,A175,Chi_tiet_don_hang!$I$2:$I$989))+H175</f>
        <v>0</v>
      </c>
      <c r="L175" s="151"/>
      <c r="M175" s="152"/>
      <c r="N175" s="152"/>
      <c r="O175" s="163"/>
      <c r="P175" s="148" t="str">
        <f t="shared" si="4"/>
        <v/>
      </c>
      <c r="Q175" s="148" t="s">
        <v>484</v>
      </c>
      <c r="R175" s="154" t="s">
        <v>485</v>
      </c>
      <c r="S175" s="154" t="s">
        <v>418</v>
      </c>
      <c r="T175" s="155"/>
      <c r="U175" s="142"/>
      <c r="V175" s="142"/>
      <c r="W175" s="142"/>
      <c r="X175" s="142"/>
      <c r="Y175" s="142"/>
      <c r="Z175" s="142"/>
      <c r="AA175" s="142"/>
      <c r="AB175" s="142"/>
      <c r="AC175" s="142"/>
      <c r="AD175" s="142"/>
      <c r="AE175" s="142"/>
      <c r="AF175" s="142"/>
      <c r="AG175" s="142"/>
      <c r="AH175" s="142"/>
      <c r="AI175" s="142"/>
    </row>
    <row r="176">
      <c r="A176" s="166"/>
      <c r="B176" s="164"/>
      <c r="C176" s="155"/>
      <c r="D176" s="165"/>
      <c r="E176" s="147" t="str">
        <f t="array" ref="E176">IF(C176="","",IFERROR(INDEX(Khach_hang!$C$2:$C$999,MATCH(C176,Khach_hang!$A$2:$A$999,0)),""))</f>
        <v/>
      </c>
      <c r="F176" s="148" t="str">
        <f t="array" ref="F176">IF(C176="","",IFERROR(INDEX(Khach_hang!$B$2:$B$999,MATCH(C176,Khach_hang!$A$2:$A$999,0)),""))</f>
        <v/>
      </c>
      <c r="G176" s="148" t="str">
        <f>IF(A176="","",SUMIF(Chi_tiet_don_hang!$A$2:$A$989,A176,Chi_tiet_don_hang!$F$2:$F$989))</f>
        <v/>
      </c>
      <c r="H176" s="163"/>
      <c r="I176" s="163"/>
      <c r="J176" s="148">
        <f t="shared" si="1"/>
        <v>0</v>
      </c>
      <c r="K176" s="148">
        <f>IF(A176="","",SUMIF(Chi_tiet_don_hang!$A$2:$A$989,A176,Chi_tiet_don_hang!$I$2:$I$989))+H176</f>
        <v>0</v>
      </c>
      <c r="L176" s="151"/>
      <c r="M176" s="152"/>
      <c r="N176" s="152"/>
      <c r="O176" s="163"/>
      <c r="P176" s="148" t="str">
        <f t="shared" si="4"/>
        <v/>
      </c>
      <c r="Q176" s="148" t="s">
        <v>484</v>
      </c>
      <c r="R176" s="154" t="s">
        <v>485</v>
      </c>
      <c r="S176" s="154" t="s">
        <v>418</v>
      </c>
      <c r="T176" s="155"/>
      <c r="U176" s="142"/>
      <c r="V176" s="142"/>
      <c r="W176" s="142"/>
      <c r="X176" s="142"/>
      <c r="Y176" s="142"/>
      <c r="Z176" s="142"/>
      <c r="AA176" s="142"/>
      <c r="AB176" s="142"/>
      <c r="AC176" s="142"/>
      <c r="AD176" s="142"/>
      <c r="AE176" s="142"/>
      <c r="AF176" s="142"/>
      <c r="AG176" s="142"/>
      <c r="AH176" s="142"/>
      <c r="AI176" s="142"/>
    </row>
    <row r="177">
      <c r="A177" s="166"/>
      <c r="B177" s="164"/>
      <c r="C177" s="155"/>
      <c r="D177" s="165"/>
      <c r="E177" s="147" t="str">
        <f t="array" ref="E177">IF(C177="","",IFERROR(INDEX(Khach_hang!$C$2:$C$999,MATCH(C177,Khach_hang!$A$2:$A$999,0)),""))</f>
        <v/>
      </c>
      <c r="F177" s="148" t="str">
        <f t="array" ref="F177">IF(C177="","",IFERROR(INDEX(Khach_hang!$B$2:$B$999,MATCH(C177,Khach_hang!$A$2:$A$999,0)),""))</f>
        <v/>
      </c>
      <c r="G177" s="148" t="str">
        <f>IF(A177="","",SUMIF(Chi_tiet_don_hang!$A$2:$A$989,A177,Chi_tiet_don_hang!$F$2:$F$989))</f>
        <v/>
      </c>
      <c r="H177" s="163"/>
      <c r="I177" s="163"/>
      <c r="J177" s="148">
        <f t="shared" si="1"/>
        <v>0</v>
      </c>
      <c r="K177" s="148">
        <f>IF(A177="","",SUMIF(Chi_tiet_don_hang!$A$2:$A$989,A177,Chi_tiet_don_hang!$I$2:$I$989))+H177</f>
        <v>0</v>
      </c>
      <c r="L177" s="151"/>
      <c r="M177" s="152"/>
      <c r="N177" s="152"/>
      <c r="O177" s="163"/>
      <c r="P177" s="148" t="str">
        <f t="shared" si="4"/>
        <v/>
      </c>
      <c r="Q177" s="148" t="s">
        <v>484</v>
      </c>
      <c r="R177" s="154" t="s">
        <v>485</v>
      </c>
      <c r="S177" s="154" t="s">
        <v>418</v>
      </c>
      <c r="T177" s="155"/>
      <c r="U177" s="142"/>
      <c r="V177" s="142"/>
      <c r="W177" s="142"/>
      <c r="X177" s="142"/>
      <c r="Y177" s="142"/>
      <c r="Z177" s="142"/>
      <c r="AA177" s="142"/>
      <c r="AB177" s="142"/>
      <c r="AC177" s="142"/>
      <c r="AD177" s="142"/>
      <c r="AE177" s="142"/>
      <c r="AF177" s="142"/>
      <c r="AG177" s="142"/>
      <c r="AH177" s="142"/>
      <c r="AI177" s="142"/>
    </row>
    <row r="178">
      <c r="A178" s="166"/>
      <c r="B178" s="164"/>
      <c r="C178" s="155"/>
      <c r="D178" s="165"/>
      <c r="E178" s="147" t="str">
        <f t="array" ref="E178">IF(C178="","",IFERROR(INDEX(Khach_hang!$C$2:$C$999,MATCH(C178,Khach_hang!$A$2:$A$999,0)),""))</f>
        <v/>
      </c>
      <c r="F178" s="148" t="str">
        <f t="array" ref="F178">IF(C178="","",IFERROR(INDEX(Khach_hang!$B$2:$B$999,MATCH(C178,Khach_hang!$A$2:$A$999,0)),""))</f>
        <v/>
      </c>
      <c r="G178" s="148" t="str">
        <f>IF(A178="","",SUMIF(Chi_tiet_don_hang!$A$2:$A$989,A178,Chi_tiet_don_hang!$F$2:$F$989))</f>
        <v/>
      </c>
      <c r="H178" s="163"/>
      <c r="I178" s="163"/>
      <c r="J178" s="148">
        <f t="shared" si="1"/>
        <v>0</v>
      </c>
      <c r="K178" s="148">
        <f>IF(A178="","",SUMIF(Chi_tiet_don_hang!$A$2:$A$989,A178,Chi_tiet_don_hang!$I$2:$I$989))+H178</f>
        <v>0</v>
      </c>
      <c r="L178" s="151"/>
      <c r="M178" s="152"/>
      <c r="N178" s="152"/>
      <c r="O178" s="163"/>
      <c r="P178" s="148" t="str">
        <f t="shared" si="4"/>
        <v/>
      </c>
      <c r="Q178" s="148" t="s">
        <v>484</v>
      </c>
      <c r="R178" s="154" t="s">
        <v>485</v>
      </c>
      <c r="S178" s="154" t="s">
        <v>418</v>
      </c>
      <c r="T178" s="155"/>
      <c r="U178" s="142"/>
      <c r="V178" s="142"/>
      <c r="W178" s="142"/>
      <c r="X178" s="142"/>
      <c r="Y178" s="142"/>
      <c r="Z178" s="142"/>
      <c r="AA178" s="142"/>
      <c r="AB178" s="142"/>
      <c r="AC178" s="142"/>
      <c r="AD178" s="142"/>
      <c r="AE178" s="142"/>
      <c r="AF178" s="142"/>
      <c r="AG178" s="142"/>
      <c r="AH178" s="142"/>
      <c r="AI178" s="142"/>
    </row>
    <row r="179">
      <c r="A179" s="166"/>
      <c r="B179" s="164"/>
      <c r="C179" s="155"/>
      <c r="D179" s="165"/>
      <c r="E179" s="147" t="str">
        <f t="array" ref="E179">IF(C179="","",IFERROR(INDEX(Khach_hang!$C$2:$C$999,MATCH(C179,Khach_hang!$A$2:$A$999,0)),""))</f>
        <v/>
      </c>
      <c r="F179" s="148" t="str">
        <f t="array" ref="F179">IF(C179="","",IFERROR(INDEX(Khach_hang!$B$2:$B$999,MATCH(C179,Khach_hang!$A$2:$A$999,0)),""))</f>
        <v/>
      </c>
      <c r="G179" s="148" t="str">
        <f>IF(A179="","",SUMIF(Chi_tiet_don_hang!$A$2:$A$989,A179,Chi_tiet_don_hang!$F$2:$F$989))</f>
        <v/>
      </c>
      <c r="H179" s="163"/>
      <c r="I179" s="163"/>
      <c r="J179" s="148">
        <f t="shared" si="1"/>
        <v>0</v>
      </c>
      <c r="K179" s="148">
        <f>IF(A179="","",SUMIF(Chi_tiet_don_hang!$A$2:$A$989,A179,Chi_tiet_don_hang!$I$2:$I$989))+H179</f>
        <v>0</v>
      </c>
      <c r="L179" s="151"/>
      <c r="M179" s="152"/>
      <c r="N179" s="152"/>
      <c r="O179" s="163"/>
      <c r="P179" s="148" t="str">
        <f t="shared" si="4"/>
        <v/>
      </c>
      <c r="Q179" s="148" t="s">
        <v>484</v>
      </c>
      <c r="R179" s="154" t="s">
        <v>485</v>
      </c>
      <c r="S179" s="154" t="s">
        <v>418</v>
      </c>
      <c r="T179" s="155"/>
      <c r="U179" s="142"/>
      <c r="V179" s="142"/>
      <c r="W179" s="142"/>
      <c r="X179" s="142"/>
      <c r="Y179" s="142"/>
      <c r="Z179" s="142"/>
      <c r="AA179" s="142"/>
      <c r="AB179" s="142"/>
      <c r="AC179" s="142"/>
      <c r="AD179" s="142"/>
      <c r="AE179" s="142"/>
      <c r="AF179" s="142"/>
      <c r="AG179" s="142"/>
      <c r="AH179" s="142"/>
      <c r="AI179" s="142"/>
    </row>
    <row r="180">
      <c r="A180" s="166"/>
      <c r="B180" s="164"/>
      <c r="C180" s="155"/>
      <c r="D180" s="165"/>
      <c r="E180" s="147" t="str">
        <f t="array" ref="E180">IF(C180="","",IFERROR(INDEX(Khach_hang!$C$2:$C$999,MATCH(C180,Khach_hang!$A$2:$A$999,0)),""))</f>
        <v/>
      </c>
      <c r="F180" s="148" t="str">
        <f t="array" ref="F180">IF(C180="","",IFERROR(INDEX(Khach_hang!$B$2:$B$999,MATCH(C180,Khach_hang!$A$2:$A$999,0)),""))</f>
        <v/>
      </c>
      <c r="G180" s="148" t="str">
        <f>IF(A180="","",SUMIF(Chi_tiet_don_hang!$A$2:$A$989,A180,Chi_tiet_don_hang!$F$2:$F$989))</f>
        <v/>
      </c>
      <c r="H180" s="163"/>
      <c r="I180" s="163"/>
      <c r="J180" s="148">
        <f t="shared" si="1"/>
        <v>0</v>
      </c>
      <c r="K180" s="148">
        <f>IF(A180="","",SUMIF(Chi_tiet_don_hang!$A$2:$A$989,A180,Chi_tiet_don_hang!$I$2:$I$989))+H180</f>
        <v>0</v>
      </c>
      <c r="L180" s="151"/>
      <c r="M180" s="152"/>
      <c r="N180" s="152"/>
      <c r="O180" s="163"/>
      <c r="P180" s="148" t="str">
        <f t="shared" si="4"/>
        <v/>
      </c>
      <c r="Q180" s="148" t="s">
        <v>484</v>
      </c>
      <c r="R180" s="154" t="s">
        <v>485</v>
      </c>
      <c r="S180" s="154" t="s">
        <v>418</v>
      </c>
      <c r="T180" s="155"/>
      <c r="U180" s="142"/>
      <c r="V180" s="142"/>
      <c r="W180" s="142"/>
      <c r="X180" s="142"/>
      <c r="Y180" s="142"/>
      <c r="Z180" s="142"/>
      <c r="AA180" s="142"/>
      <c r="AB180" s="142"/>
      <c r="AC180" s="142"/>
      <c r="AD180" s="142"/>
      <c r="AE180" s="142"/>
      <c r="AF180" s="142"/>
      <c r="AG180" s="142"/>
      <c r="AH180" s="142"/>
      <c r="AI180" s="142"/>
    </row>
    <row r="181">
      <c r="A181" s="166"/>
      <c r="B181" s="164"/>
      <c r="C181" s="155"/>
      <c r="D181" s="165"/>
      <c r="E181" s="147" t="str">
        <f t="array" ref="E181">IF(C181="","",IFERROR(INDEX(Khach_hang!$C$2:$C$999,MATCH(C181,Khach_hang!$A$2:$A$999,0)),""))</f>
        <v/>
      </c>
      <c r="F181" s="148" t="str">
        <f t="array" ref="F181">IF(C181="","",IFERROR(INDEX(Khach_hang!$B$2:$B$999,MATCH(C181,Khach_hang!$A$2:$A$999,0)),""))</f>
        <v/>
      </c>
      <c r="G181" s="148" t="str">
        <f>IF(A181="","",SUMIF(Chi_tiet_don_hang!$A$2:$A$989,A181,Chi_tiet_don_hang!$F$2:$F$989))</f>
        <v/>
      </c>
      <c r="H181" s="163"/>
      <c r="I181" s="163"/>
      <c r="J181" s="148">
        <f t="shared" si="1"/>
        <v>0</v>
      </c>
      <c r="K181" s="148">
        <f>IF(A181="","",SUMIF(Chi_tiet_don_hang!$A$2:$A$989,A181,Chi_tiet_don_hang!$I$2:$I$989))+H181</f>
        <v>0</v>
      </c>
      <c r="L181" s="151"/>
      <c r="M181" s="152"/>
      <c r="N181" s="152"/>
      <c r="O181" s="163"/>
      <c r="P181" s="148" t="str">
        <f t="shared" si="4"/>
        <v/>
      </c>
      <c r="Q181" s="148" t="s">
        <v>484</v>
      </c>
      <c r="R181" s="154" t="s">
        <v>485</v>
      </c>
      <c r="S181" s="154" t="s">
        <v>418</v>
      </c>
      <c r="T181" s="155"/>
      <c r="U181" s="142"/>
      <c r="V181" s="142"/>
      <c r="W181" s="142"/>
      <c r="X181" s="142"/>
      <c r="Y181" s="142"/>
      <c r="Z181" s="142"/>
      <c r="AA181" s="142"/>
      <c r="AB181" s="142"/>
      <c r="AC181" s="142"/>
      <c r="AD181" s="142"/>
      <c r="AE181" s="142"/>
      <c r="AF181" s="142"/>
      <c r="AG181" s="142"/>
      <c r="AH181" s="142"/>
      <c r="AI181" s="142"/>
    </row>
    <row r="182">
      <c r="A182" s="166"/>
      <c r="B182" s="164"/>
      <c r="C182" s="155"/>
      <c r="D182" s="165"/>
      <c r="E182" s="147" t="str">
        <f t="array" ref="E182">IF(C182="","",IFERROR(INDEX(Khach_hang!$C$2:$C$999,MATCH(C182,Khach_hang!$A$2:$A$999,0)),""))</f>
        <v/>
      </c>
      <c r="F182" s="148" t="str">
        <f t="array" ref="F182">IF(C182="","",IFERROR(INDEX(Khach_hang!$B$2:$B$999,MATCH(C182,Khach_hang!$A$2:$A$999,0)),""))</f>
        <v/>
      </c>
      <c r="G182" s="148" t="str">
        <f>IF(A182="","",SUMIF(Chi_tiet_don_hang!$A$2:$A$989,A182,Chi_tiet_don_hang!$F$2:$F$989))</f>
        <v/>
      </c>
      <c r="H182" s="163"/>
      <c r="I182" s="163"/>
      <c r="J182" s="148">
        <f t="shared" si="1"/>
        <v>0</v>
      </c>
      <c r="K182" s="148">
        <f>IF(A182="","",SUMIF(Chi_tiet_don_hang!$A$2:$A$989,A182,Chi_tiet_don_hang!$I$2:$I$989))+H182</f>
        <v>0</v>
      </c>
      <c r="L182" s="151"/>
      <c r="M182" s="152"/>
      <c r="N182" s="152"/>
      <c r="O182" s="163"/>
      <c r="P182" s="148" t="str">
        <f t="shared" si="4"/>
        <v/>
      </c>
      <c r="Q182" s="148" t="s">
        <v>484</v>
      </c>
      <c r="R182" s="154" t="s">
        <v>485</v>
      </c>
      <c r="S182" s="154" t="s">
        <v>418</v>
      </c>
      <c r="T182" s="155"/>
      <c r="U182" s="142"/>
      <c r="V182" s="142"/>
      <c r="W182" s="142"/>
      <c r="X182" s="142"/>
      <c r="Y182" s="142"/>
      <c r="Z182" s="142"/>
      <c r="AA182" s="142"/>
      <c r="AB182" s="142"/>
      <c r="AC182" s="142"/>
      <c r="AD182" s="142"/>
      <c r="AE182" s="142"/>
      <c r="AF182" s="142"/>
      <c r="AG182" s="142"/>
      <c r="AH182" s="142"/>
      <c r="AI182" s="142"/>
    </row>
    <row r="183">
      <c r="A183" s="166"/>
      <c r="B183" s="164"/>
      <c r="C183" s="155"/>
      <c r="D183" s="165"/>
      <c r="E183" s="147" t="str">
        <f t="array" ref="E183">IF(C183="","",IFERROR(INDEX(Khach_hang!$C$2:$C$999,MATCH(C183,Khach_hang!$A$2:$A$999,0)),""))</f>
        <v/>
      </c>
      <c r="F183" s="148" t="str">
        <f t="array" ref="F183">IF(C183="","",IFERROR(INDEX(Khach_hang!$B$2:$B$999,MATCH(C183,Khach_hang!$A$2:$A$999,0)),""))</f>
        <v/>
      </c>
      <c r="G183" s="148" t="str">
        <f>IF(A183="","",SUMIF(Chi_tiet_don_hang!$A$2:$A$989,A183,Chi_tiet_don_hang!$F$2:$F$989))</f>
        <v/>
      </c>
      <c r="H183" s="163"/>
      <c r="I183" s="163"/>
      <c r="J183" s="148">
        <f t="shared" si="1"/>
        <v>0</v>
      </c>
      <c r="K183" s="148">
        <f>IF(A183="","",SUMIF(Chi_tiet_don_hang!$A$2:$A$989,A183,Chi_tiet_don_hang!$I$2:$I$989))+H183</f>
        <v>0</v>
      </c>
      <c r="L183" s="151"/>
      <c r="M183" s="152"/>
      <c r="N183" s="152"/>
      <c r="O183" s="163"/>
      <c r="P183" s="148" t="str">
        <f t="shared" si="4"/>
        <v/>
      </c>
      <c r="Q183" s="148" t="s">
        <v>484</v>
      </c>
      <c r="R183" s="154" t="s">
        <v>485</v>
      </c>
      <c r="S183" s="154" t="s">
        <v>418</v>
      </c>
      <c r="T183" s="155"/>
      <c r="U183" s="142"/>
      <c r="V183" s="142"/>
      <c r="W183" s="142"/>
      <c r="X183" s="142"/>
      <c r="Y183" s="142"/>
      <c r="Z183" s="142"/>
      <c r="AA183" s="142"/>
      <c r="AB183" s="142"/>
      <c r="AC183" s="142"/>
      <c r="AD183" s="142"/>
      <c r="AE183" s="142"/>
      <c r="AF183" s="142"/>
      <c r="AG183" s="142"/>
      <c r="AH183" s="142"/>
      <c r="AI183" s="142"/>
    </row>
    <row r="184">
      <c r="A184" s="166"/>
      <c r="B184" s="164"/>
      <c r="C184" s="155"/>
      <c r="D184" s="165"/>
      <c r="E184" s="147" t="str">
        <f t="array" ref="E184">IF(C184="","",IFERROR(INDEX(Khach_hang!$C$2:$C$999,MATCH(C184,Khach_hang!$A$2:$A$999,0)),""))</f>
        <v/>
      </c>
      <c r="F184" s="148" t="str">
        <f t="array" ref="F184">IF(C184="","",IFERROR(INDEX(Khach_hang!$B$2:$B$999,MATCH(C184,Khach_hang!$A$2:$A$999,0)),""))</f>
        <v/>
      </c>
      <c r="G184" s="148" t="str">
        <f>IF(A184="","",SUMIF(Chi_tiet_don_hang!$A$2:$A$989,A184,Chi_tiet_don_hang!$F$2:$F$989))</f>
        <v/>
      </c>
      <c r="H184" s="163"/>
      <c r="I184" s="163"/>
      <c r="J184" s="148">
        <f t="shared" si="1"/>
        <v>0</v>
      </c>
      <c r="K184" s="148">
        <f>IF(A184="","",SUMIF(Chi_tiet_don_hang!$A$2:$A$989,A184,Chi_tiet_don_hang!$I$2:$I$989))+H184</f>
        <v>0</v>
      </c>
      <c r="L184" s="151"/>
      <c r="M184" s="152"/>
      <c r="N184" s="152"/>
      <c r="O184" s="163"/>
      <c r="P184" s="148" t="str">
        <f t="shared" si="4"/>
        <v/>
      </c>
      <c r="Q184" s="148" t="s">
        <v>484</v>
      </c>
      <c r="R184" s="154" t="s">
        <v>485</v>
      </c>
      <c r="S184" s="154" t="s">
        <v>418</v>
      </c>
      <c r="T184" s="155"/>
      <c r="U184" s="142"/>
      <c r="V184" s="142"/>
      <c r="W184" s="142"/>
      <c r="X184" s="142"/>
      <c r="Y184" s="142"/>
      <c r="Z184" s="142"/>
      <c r="AA184" s="142"/>
      <c r="AB184" s="142"/>
      <c r="AC184" s="142"/>
      <c r="AD184" s="142"/>
      <c r="AE184" s="142"/>
      <c r="AF184" s="142"/>
      <c r="AG184" s="142"/>
      <c r="AH184" s="142"/>
      <c r="AI184" s="142"/>
    </row>
    <row r="185">
      <c r="A185" s="166"/>
      <c r="B185" s="164"/>
      <c r="C185" s="155"/>
      <c r="D185" s="165"/>
      <c r="E185" s="147" t="str">
        <f t="array" ref="E185">IF(C185="","",IFERROR(INDEX(Khach_hang!$C$2:$C$999,MATCH(C185,Khach_hang!$A$2:$A$999,0)),""))</f>
        <v/>
      </c>
      <c r="F185" s="148" t="str">
        <f t="array" ref="F185">IF(C185="","",IFERROR(INDEX(Khach_hang!$B$2:$B$999,MATCH(C185,Khach_hang!$A$2:$A$999,0)),""))</f>
        <v/>
      </c>
      <c r="G185" s="148" t="str">
        <f>IF(A185="","",SUMIF(Chi_tiet_don_hang!$A$2:$A$989,A185,Chi_tiet_don_hang!$F$2:$F$989))</f>
        <v/>
      </c>
      <c r="H185" s="163"/>
      <c r="I185" s="163"/>
      <c r="J185" s="148">
        <f t="shared" si="1"/>
        <v>0</v>
      </c>
      <c r="K185" s="148">
        <f>IF(A185="","",SUMIF(Chi_tiet_don_hang!$A$2:$A$989,A185,Chi_tiet_don_hang!$I$2:$I$989))+H185</f>
        <v>0</v>
      </c>
      <c r="L185" s="151"/>
      <c r="M185" s="152"/>
      <c r="N185" s="152"/>
      <c r="O185" s="163"/>
      <c r="P185" s="148" t="str">
        <f t="shared" si="4"/>
        <v/>
      </c>
      <c r="Q185" s="148" t="s">
        <v>484</v>
      </c>
      <c r="R185" s="154" t="s">
        <v>485</v>
      </c>
      <c r="S185" s="154" t="s">
        <v>418</v>
      </c>
      <c r="T185" s="155"/>
      <c r="U185" s="142"/>
      <c r="V185" s="142"/>
      <c r="W185" s="142"/>
      <c r="X185" s="142"/>
      <c r="Y185" s="142"/>
      <c r="Z185" s="142"/>
      <c r="AA185" s="142"/>
      <c r="AB185" s="142"/>
      <c r="AC185" s="142"/>
      <c r="AD185" s="142"/>
      <c r="AE185" s="142"/>
      <c r="AF185" s="142"/>
      <c r="AG185" s="142"/>
      <c r="AH185" s="142"/>
      <c r="AI185" s="142"/>
    </row>
    <row r="186">
      <c r="A186" s="166"/>
      <c r="B186" s="164"/>
      <c r="C186" s="155"/>
      <c r="D186" s="165"/>
      <c r="E186" s="147" t="str">
        <f t="array" ref="E186">IF(C186="","",IFERROR(INDEX(Khach_hang!$C$2:$C$999,MATCH(C186,Khach_hang!$A$2:$A$999,0)),""))</f>
        <v/>
      </c>
      <c r="F186" s="148" t="str">
        <f t="array" ref="F186">IF(C186="","",IFERROR(INDEX(Khach_hang!$B$2:$B$999,MATCH(C186,Khach_hang!$A$2:$A$999,0)),""))</f>
        <v/>
      </c>
      <c r="G186" s="148" t="str">
        <f>IF(A186="","",SUMIF(Chi_tiet_don_hang!$A$2:$A$989,A186,Chi_tiet_don_hang!$F$2:$F$989))</f>
        <v/>
      </c>
      <c r="H186" s="163"/>
      <c r="I186" s="163"/>
      <c r="J186" s="148">
        <f t="shared" si="1"/>
        <v>0</v>
      </c>
      <c r="K186" s="148">
        <f>IF(A186="","",SUMIF(Chi_tiet_don_hang!$A$2:$A$989,A186,Chi_tiet_don_hang!$I$2:$I$989))+H186</f>
        <v>0</v>
      </c>
      <c r="L186" s="151"/>
      <c r="M186" s="152"/>
      <c r="N186" s="152"/>
      <c r="O186" s="163"/>
      <c r="P186" s="148" t="str">
        <f t="shared" si="4"/>
        <v/>
      </c>
      <c r="Q186" s="148" t="s">
        <v>484</v>
      </c>
      <c r="R186" s="154" t="s">
        <v>485</v>
      </c>
      <c r="S186" s="154" t="s">
        <v>418</v>
      </c>
      <c r="T186" s="155"/>
      <c r="U186" s="142"/>
      <c r="V186" s="142"/>
      <c r="W186" s="142"/>
      <c r="X186" s="142"/>
      <c r="Y186" s="142"/>
      <c r="Z186" s="142"/>
      <c r="AA186" s="142"/>
      <c r="AB186" s="142"/>
      <c r="AC186" s="142"/>
      <c r="AD186" s="142"/>
      <c r="AE186" s="142"/>
      <c r="AF186" s="142"/>
      <c r="AG186" s="142"/>
      <c r="AH186" s="142"/>
      <c r="AI186" s="142"/>
    </row>
    <row r="187">
      <c r="A187" s="166"/>
      <c r="B187" s="164"/>
      <c r="C187" s="155"/>
      <c r="D187" s="165"/>
      <c r="E187" s="147" t="str">
        <f t="array" ref="E187">IF(C187="","",IFERROR(INDEX(Khach_hang!$C$2:$C$999,MATCH(C187,Khach_hang!$A$2:$A$999,0)),""))</f>
        <v/>
      </c>
      <c r="F187" s="148" t="str">
        <f t="array" ref="F187">IF(C187="","",IFERROR(INDEX(Khach_hang!$B$2:$B$999,MATCH(C187,Khach_hang!$A$2:$A$999,0)),""))</f>
        <v/>
      </c>
      <c r="G187" s="148" t="str">
        <f>IF(A187="","",SUMIF(Chi_tiet_don_hang!$A$2:$A$989,A187,Chi_tiet_don_hang!$F$2:$F$989))</f>
        <v/>
      </c>
      <c r="H187" s="163"/>
      <c r="I187" s="163"/>
      <c r="J187" s="148">
        <f t="shared" si="1"/>
        <v>0</v>
      </c>
      <c r="K187" s="148">
        <f>IF(A187="","",SUMIF(Chi_tiet_don_hang!$A$2:$A$989,A187,Chi_tiet_don_hang!$I$2:$I$989))+H187</f>
        <v>0</v>
      </c>
      <c r="L187" s="151"/>
      <c r="M187" s="152"/>
      <c r="N187" s="152"/>
      <c r="O187" s="163"/>
      <c r="P187" s="148" t="str">
        <f t="shared" si="4"/>
        <v/>
      </c>
      <c r="Q187" s="148" t="s">
        <v>484</v>
      </c>
      <c r="R187" s="154" t="s">
        <v>485</v>
      </c>
      <c r="S187" s="154" t="s">
        <v>418</v>
      </c>
      <c r="T187" s="155"/>
      <c r="U187" s="142"/>
      <c r="V187" s="142"/>
      <c r="W187" s="142"/>
      <c r="X187" s="142"/>
      <c r="Y187" s="142"/>
      <c r="Z187" s="142"/>
      <c r="AA187" s="142"/>
      <c r="AB187" s="142"/>
      <c r="AC187" s="142"/>
      <c r="AD187" s="142"/>
      <c r="AE187" s="142"/>
      <c r="AF187" s="142"/>
      <c r="AG187" s="142"/>
      <c r="AH187" s="142"/>
      <c r="AI187" s="142"/>
    </row>
    <row r="188">
      <c r="A188" s="166"/>
      <c r="B188" s="164"/>
      <c r="C188" s="155"/>
      <c r="D188" s="165"/>
      <c r="E188" s="147" t="str">
        <f t="array" ref="E188">IF(C188="","",IFERROR(INDEX(Khach_hang!$C$2:$C$999,MATCH(C188,Khach_hang!$A$2:$A$999,0)),""))</f>
        <v/>
      </c>
      <c r="F188" s="148" t="str">
        <f t="array" ref="F188">IF(C188="","",IFERROR(INDEX(Khach_hang!$B$2:$B$999,MATCH(C188,Khach_hang!$A$2:$A$999,0)),""))</f>
        <v/>
      </c>
      <c r="G188" s="148" t="str">
        <f>IF(A188="","",SUMIF(Chi_tiet_don_hang!$A$2:$A$989,A188,Chi_tiet_don_hang!$F$2:$F$989))</f>
        <v/>
      </c>
      <c r="H188" s="163"/>
      <c r="I188" s="163"/>
      <c r="J188" s="148">
        <f t="shared" si="1"/>
        <v>0</v>
      </c>
      <c r="K188" s="148">
        <f>IF(A188="","",SUMIF(Chi_tiet_don_hang!$A$2:$A$989,A188,Chi_tiet_don_hang!$I$2:$I$989))+H188</f>
        <v>0</v>
      </c>
      <c r="L188" s="151"/>
      <c r="M188" s="152"/>
      <c r="N188" s="152"/>
      <c r="O188" s="163"/>
      <c r="P188" s="148" t="str">
        <f t="shared" si="4"/>
        <v/>
      </c>
      <c r="Q188" s="148" t="s">
        <v>484</v>
      </c>
      <c r="R188" s="154" t="s">
        <v>485</v>
      </c>
      <c r="S188" s="154" t="s">
        <v>418</v>
      </c>
      <c r="T188" s="155"/>
      <c r="U188" s="142"/>
      <c r="V188" s="142"/>
      <c r="W188" s="142"/>
      <c r="X188" s="142"/>
      <c r="Y188" s="142"/>
      <c r="Z188" s="142"/>
      <c r="AA188" s="142"/>
      <c r="AB188" s="142"/>
      <c r="AC188" s="142"/>
      <c r="AD188" s="142"/>
      <c r="AE188" s="142"/>
      <c r="AF188" s="142"/>
      <c r="AG188" s="142"/>
      <c r="AH188" s="142"/>
      <c r="AI188" s="142"/>
    </row>
    <row r="189">
      <c r="A189" s="166"/>
      <c r="B189" s="164"/>
      <c r="C189" s="155"/>
      <c r="D189" s="165"/>
      <c r="E189" s="147" t="str">
        <f t="array" ref="E189">IF(C189="","",IFERROR(INDEX(Khach_hang!$C$2:$C$999,MATCH(C189,Khach_hang!$A$2:$A$999,0)),""))</f>
        <v/>
      </c>
      <c r="F189" s="148" t="str">
        <f t="array" ref="F189">IF(C189="","",IFERROR(INDEX(Khach_hang!$B$2:$B$999,MATCH(C189,Khach_hang!$A$2:$A$999,0)),""))</f>
        <v/>
      </c>
      <c r="G189" s="148" t="str">
        <f>IF(A189="","",SUMIF(Chi_tiet_don_hang!$A$2:$A$989,A189,Chi_tiet_don_hang!$F$2:$F$989))</f>
        <v/>
      </c>
      <c r="H189" s="163"/>
      <c r="I189" s="163"/>
      <c r="J189" s="148">
        <f t="shared" si="1"/>
        <v>0</v>
      </c>
      <c r="K189" s="148">
        <f>IF(A189="","",SUMIF(Chi_tiet_don_hang!$A$2:$A$989,A189,Chi_tiet_don_hang!$I$2:$I$989))+H189</f>
        <v>0</v>
      </c>
      <c r="L189" s="151"/>
      <c r="M189" s="152"/>
      <c r="N189" s="152"/>
      <c r="O189" s="163"/>
      <c r="P189" s="148" t="str">
        <f t="shared" si="4"/>
        <v/>
      </c>
      <c r="Q189" s="148" t="s">
        <v>484</v>
      </c>
      <c r="R189" s="154" t="s">
        <v>485</v>
      </c>
      <c r="S189" s="154" t="s">
        <v>418</v>
      </c>
      <c r="T189" s="155"/>
      <c r="U189" s="142"/>
      <c r="V189" s="142"/>
      <c r="W189" s="142"/>
      <c r="X189" s="142"/>
      <c r="Y189" s="142"/>
      <c r="Z189" s="142"/>
      <c r="AA189" s="142"/>
      <c r="AB189" s="142"/>
      <c r="AC189" s="142"/>
      <c r="AD189" s="142"/>
      <c r="AE189" s="142"/>
      <c r="AF189" s="142"/>
      <c r="AG189" s="142"/>
      <c r="AH189" s="142"/>
      <c r="AI189" s="142"/>
    </row>
    <row r="190">
      <c r="A190" s="166"/>
      <c r="B190" s="164"/>
      <c r="C190" s="155"/>
      <c r="D190" s="165"/>
      <c r="E190" s="147" t="str">
        <f t="array" ref="E190">IF(C190="","",IFERROR(INDEX(Khach_hang!$C$2:$C$999,MATCH(C190,Khach_hang!$A$2:$A$999,0)),""))</f>
        <v/>
      </c>
      <c r="F190" s="148" t="str">
        <f t="array" ref="F190">IF(C190="","",IFERROR(INDEX(Khach_hang!$B$2:$B$999,MATCH(C190,Khach_hang!$A$2:$A$999,0)),""))</f>
        <v/>
      </c>
      <c r="G190" s="148" t="str">
        <f>IF(A190="","",SUMIF(Chi_tiet_don_hang!$A$2:$A$989,A190,Chi_tiet_don_hang!$F$2:$F$989))</f>
        <v/>
      </c>
      <c r="H190" s="163"/>
      <c r="I190" s="163"/>
      <c r="J190" s="148">
        <f t="shared" si="1"/>
        <v>0</v>
      </c>
      <c r="K190" s="148">
        <f>IF(A190="","",SUMIF(Chi_tiet_don_hang!$A$2:$A$989,A190,Chi_tiet_don_hang!$I$2:$I$989))+H190</f>
        <v>0</v>
      </c>
      <c r="L190" s="151"/>
      <c r="M190" s="152"/>
      <c r="N190" s="152"/>
      <c r="O190" s="163"/>
      <c r="P190" s="148" t="str">
        <f t="shared" si="4"/>
        <v/>
      </c>
      <c r="Q190" s="148" t="s">
        <v>484</v>
      </c>
      <c r="R190" s="154" t="s">
        <v>485</v>
      </c>
      <c r="S190" s="154" t="s">
        <v>418</v>
      </c>
      <c r="T190" s="155"/>
      <c r="U190" s="142"/>
      <c r="V190" s="142"/>
      <c r="W190" s="142"/>
      <c r="X190" s="142"/>
      <c r="Y190" s="142"/>
      <c r="Z190" s="142"/>
      <c r="AA190" s="142"/>
      <c r="AB190" s="142"/>
      <c r="AC190" s="142"/>
      <c r="AD190" s="142"/>
      <c r="AE190" s="142"/>
      <c r="AF190" s="142"/>
      <c r="AG190" s="142"/>
      <c r="AH190" s="142"/>
      <c r="AI190" s="142"/>
    </row>
    <row r="191">
      <c r="A191" s="166"/>
      <c r="B191" s="164"/>
      <c r="C191" s="155"/>
      <c r="D191" s="165"/>
      <c r="E191" s="147" t="str">
        <f t="array" ref="E191">IF(C191="","",IFERROR(INDEX(Khach_hang!$C$2:$C$999,MATCH(C191,Khach_hang!$A$2:$A$999,0)),""))</f>
        <v/>
      </c>
      <c r="F191" s="148" t="str">
        <f t="array" ref="F191">IF(C191="","",IFERROR(INDEX(Khach_hang!$B$2:$B$999,MATCH(C191,Khach_hang!$A$2:$A$999,0)),""))</f>
        <v/>
      </c>
      <c r="G191" s="148" t="str">
        <f>IF(A191="","",SUMIF(Chi_tiet_don_hang!$A$2:$A$989,A191,Chi_tiet_don_hang!$F$2:$F$989))</f>
        <v/>
      </c>
      <c r="H191" s="163"/>
      <c r="I191" s="163"/>
      <c r="J191" s="148">
        <f t="shared" si="1"/>
        <v>0</v>
      </c>
      <c r="K191" s="148">
        <f>IF(A191="","",SUMIF(Chi_tiet_don_hang!$A$2:$A$989,A191,Chi_tiet_don_hang!$I$2:$I$989))+H191</f>
        <v>0</v>
      </c>
      <c r="L191" s="151"/>
      <c r="M191" s="152"/>
      <c r="N191" s="152"/>
      <c r="O191" s="163"/>
      <c r="P191" s="148" t="str">
        <f t="shared" si="4"/>
        <v/>
      </c>
      <c r="Q191" s="148" t="s">
        <v>484</v>
      </c>
      <c r="R191" s="154" t="s">
        <v>485</v>
      </c>
      <c r="S191" s="154" t="s">
        <v>418</v>
      </c>
      <c r="T191" s="155"/>
      <c r="U191" s="142"/>
      <c r="V191" s="142"/>
      <c r="W191" s="142"/>
      <c r="X191" s="142"/>
      <c r="Y191" s="142"/>
      <c r="Z191" s="142"/>
      <c r="AA191" s="142"/>
      <c r="AB191" s="142"/>
      <c r="AC191" s="142"/>
      <c r="AD191" s="142"/>
      <c r="AE191" s="142"/>
      <c r="AF191" s="142"/>
      <c r="AG191" s="142"/>
      <c r="AH191" s="142"/>
      <c r="AI191" s="142"/>
    </row>
    <row r="192">
      <c r="A192" s="166"/>
      <c r="B192" s="164"/>
      <c r="C192" s="155"/>
      <c r="D192" s="165"/>
      <c r="E192" s="147" t="str">
        <f t="array" ref="E192">IF(C192="","",IFERROR(INDEX(Khach_hang!$C$2:$C$999,MATCH(C192,Khach_hang!$A$2:$A$999,0)),""))</f>
        <v/>
      </c>
      <c r="F192" s="148" t="str">
        <f t="array" ref="F192">IF(C192="","",IFERROR(INDEX(Khach_hang!$B$2:$B$999,MATCH(C192,Khach_hang!$A$2:$A$999,0)),""))</f>
        <v/>
      </c>
      <c r="G192" s="148" t="str">
        <f>IF(A192="","",SUMIF(Chi_tiet_don_hang!$A$2:$A$989,A192,Chi_tiet_don_hang!$F$2:$F$989))</f>
        <v/>
      </c>
      <c r="H192" s="163"/>
      <c r="I192" s="163"/>
      <c r="J192" s="148">
        <f t="shared" si="1"/>
        <v>0</v>
      </c>
      <c r="K192" s="148">
        <f>IF(A192="","",SUMIF(Chi_tiet_don_hang!$A$2:$A$989,A192,Chi_tiet_don_hang!$I$2:$I$989))+H192</f>
        <v>0</v>
      </c>
      <c r="L192" s="151"/>
      <c r="M192" s="152"/>
      <c r="N192" s="152"/>
      <c r="O192" s="163"/>
      <c r="P192" s="148" t="str">
        <f t="shared" si="4"/>
        <v/>
      </c>
      <c r="Q192" s="148" t="s">
        <v>484</v>
      </c>
      <c r="R192" s="154" t="s">
        <v>485</v>
      </c>
      <c r="S192" s="154" t="s">
        <v>418</v>
      </c>
      <c r="T192" s="155"/>
      <c r="U192" s="142"/>
      <c r="V192" s="142"/>
      <c r="W192" s="142"/>
      <c r="X192" s="142"/>
      <c r="Y192" s="142"/>
      <c r="Z192" s="142"/>
      <c r="AA192" s="142"/>
      <c r="AB192" s="142"/>
      <c r="AC192" s="142"/>
      <c r="AD192" s="142"/>
      <c r="AE192" s="142"/>
      <c r="AF192" s="142"/>
      <c r="AG192" s="142"/>
      <c r="AH192" s="142"/>
      <c r="AI192" s="142"/>
    </row>
    <row r="193">
      <c r="A193" s="166"/>
      <c r="B193" s="164"/>
      <c r="C193" s="155"/>
      <c r="D193" s="165"/>
      <c r="E193" s="147" t="str">
        <f t="array" ref="E193">IF(C193="","",IFERROR(INDEX(Khach_hang!$C$2:$C$999,MATCH(C193,Khach_hang!$A$2:$A$999,0)),""))</f>
        <v/>
      </c>
      <c r="F193" s="148" t="str">
        <f t="array" ref="F193">IF(C193="","",IFERROR(INDEX(Khach_hang!$B$2:$B$999,MATCH(C193,Khach_hang!$A$2:$A$999,0)),""))</f>
        <v/>
      </c>
      <c r="G193" s="148" t="str">
        <f>IF(A193="","",SUMIF(Chi_tiet_don_hang!$A$2:$A$989,A193,Chi_tiet_don_hang!$F$2:$F$989))</f>
        <v/>
      </c>
      <c r="H193" s="163"/>
      <c r="I193" s="163"/>
      <c r="J193" s="148">
        <f t="shared" si="1"/>
        <v>0</v>
      </c>
      <c r="K193" s="148">
        <f>IF(A193="","",SUMIF(Chi_tiet_don_hang!$A$2:$A$989,A193,Chi_tiet_don_hang!$I$2:$I$989))+H193</f>
        <v>0</v>
      </c>
      <c r="L193" s="151"/>
      <c r="M193" s="152"/>
      <c r="N193" s="152"/>
      <c r="O193" s="163"/>
      <c r="P193" s="148" t="str">
        <f t="shared" si="4"/>
        <v/>
      </c>
      <c r="Q193" s="148" t="s">
        <v>484</v>
      </c>
      <c r="R193" s="154" t="s">
        <v>485</v>
      </c>
      <c r="S193" s="154" t="s">
        <v>418</v>
      </c>
      <c r="T193" s="155"/>
      <c r="U193" s="142"/>
      <c r="V193" s="142"/>
      <c r="W193" s="142"/>
      <c r="X193" s="142"/>
      <c r="Y193" s="142"/>
      <c r="Z193" s="142"/>
      <c r="AA193" s="142"/>
      <c r="AB193" s="142"/>
      <c r="AC193" s="142"/>
      <c r="AD193" s="142"/>
      <c r="AE193" s="142"/>
      <c r="AF193" s="142"/>
      <c r="AG193" s="142"/>
      <c r="AH193" s="142"/>
      <c r="AI193" s="142"/>
    </row>
    <row r="194">
      <c r="A194" s="166"/>
      <c r="B194" s="164"/>
      <c r="C194" s="155"/>
      <c r="D194" s="165"/>
      <c r="E194" s="147" t="str">
        <f t="array" ref="E194">IF(C194="","",IFERROR(INDEX(Khach_hang!$C$2:$C$999,MATCH(C194,Khach_hang!$A$2:$A$999,0)),""))</f>
        <v/>
      </c>
      <c r="F194" s="148" t="str">
        <f t="array" ref="F194">IF(C194="","",IFERROR(INDEX(Khach_hang!$B$2:$B$999,MATCH(C194,Khach_hang!$A$2:$A$999,0)),""))</f>
        <v/>
      </c>
      <c r="G194" s="148" t="str">
        <f>IF(A194="","",SUMIF(Chi_tiet_don_hang!$A$2:$A$989,A194,Chi_tiet_don_hang!$F$2:$F$989))</f>
        <v/>
      </c>
      <c r="H194" s="163"/>
      <c r="I194" s="163"/>
      <c r="J194" s="148">
        <f t="shared" si="1"/>
        <v>0</v>
      </c>
      <c r="K194" s="148">
        <f>IF(A194="","",SUMIF(Chi_tiet_don_hang!$A$2:$A$989,A194,Chi_tiet_don_hang!$I$2:$I$989))+H194</f>
        <v>0</v>
      </c>
      <c r="L194" s="151"/>
      <c r="M194" s="152"/>
      <c r="N194" s="152"/>
      <c r="O194" s="163"/>
      <c r="P194" s="148" t="str">
        <f t="shared" si="4"/>
        <v/>
      </c>
      <c r="Q194" s="148" t="s">
        <v>484</v>
      </c>
      <c r="R194" s="154" t="s">
        <v>485</v>
      </c>
      <c r="S194" s="154" t="s">
        <v>418</v>
      </c>
      <c r="T194" s="155"/>
      <c r="U194" s="142"/>
      <c r="V194" s="142"/>
      <c r="W194" s="142"/>
      <c r="X194" s="142"/>
      <c r="Y194" s="142"/>
      <c r="Z194" s="142"/>
      <c r="AA194" s="142"/>
      <c r="AB194" s="142"/>
      <c r="AC194" s="142"/>
      <c r="AD194" s="142"/>
      <c r="AE194" s="142"/>
      <c r="AF194" s="142"/>
      <c r="AG194" s="142"/>
      <c r="AH194" s="142"/>
      <c r="AI194" s="142"/>
    </row>
    <row r="195">
      <c r="A195" s="166"/>
      <c r="B195" s="164"/>
      <c r="C195" s="155"/>
      <c r="D195" s="165"/>
      <c r="E195" s="147" t="str">
        <f t="array" ref="E195">IF(C195="","",IFERROR(INDEX(Khach_hang!$C$2:$C$999,MATCH(C195,Khach_hang!$A$2:$A$999,0)),""))</f>
        <v/>
      </c>
      <c r="F195" s="148" t="str">
        <f t="array" ref="F195">IF(C195="","",IFERROR(INDEX(Khach_hang!$B$2:$B$999,MATCH(C195,Khach_hang!$A$2:$A$999,0)),""))</f>
        <v/>
      </c>
      <c r="G195" s="148" t="str">
        <f>IF(A195="","",SUMIF(Chi_tiet_don_hang!$A$2:$A$989,A195,Chi_tiet_don_hang!$F$2:$F$989))</f>
        <v/>
      </c>
      <c r="H195" s="163"/>
      <c r="I195" s="163"/>
      <c r="J195" s="148">
        <f t="shared" si="1"/>
        <v>0</v>
      </c>
      <c r="K195" s="148">
        <f>IF(A195="","",SUMIF(Chi_tiet_don_hang!$A$2:$A$989,A195,Chi_tiet_don_hang!$I$2:$I$989))+H195</f>
        <v>0</v>
      </c>
      <c r="L195" s="151"/>
      <c r="M195" s="152"/>
      <c r="N195" s="152"/>
      <c r="O195" s="163"/>
      <c r="P195" s="148" t="str">
        <f t="shared" si="4"/>
        <v/>
      </c>
      <c r="Q195" s="148" t="s">
        <v>484</v>
      </c>
      <c r="R195" s="154" t="s">
        <v>485</v>
      </c>
      <c r="S195" s="154" t="s">
        <v>418</v>
      </c>
      <c r="T195" s="155"/>
      <c r="U195" s="142"/>
      <c r="V195" s="142"/>
      <c r="W195" s="142"/>
      <c r="X195" s="142"/>
      <c r="Y195" s="142"/>
      <c r="Z195" s="142"/>
      <c r="AA195" s="142"/>
      <c r="AB195" s="142"/>
      <c r="AC195" s="142"/>
      <c r="AD195" s="142"/>
      <c r="AE195" s="142"/>
      <c r="AF195" s="142"/>
      <c r="AG195" s="142"/>
      <c r="AH195" s="142"/>
      <c r="AI195" s="142"/>
    </row>
    <row r="196">
      <c r="A196" s="166"/>
      <c r="B196" s="164"/>
      <c r="C196" s="155"/>
      <c r="D196" s="165"/>
      <c r="E196" s="147" t="str">
        <f t="array" ref="E196">IF(C196="","",IFERROR(INDEX(Khach_hang!$C$2:$C$999,MATCH(C196,Khach_hang!$A$2:$A$999,0)),""))</f>
        <v/>
      </c>
      <c r="F196" s="148" t="str">
        <f t="array" ref="F196">IF(C196="","",IFERROR(INDEX(Khach_hang!$B$2:$B$999,MATCH(C196,Khach_hang!$A$2:$A$999,0)),""))</f>
        <v/>
      </c>
      <c r="G196" s="148" t="str">
        <f>IF(A196="","",SUMIF(Chi_tiet_don_hang!$A$2:$A$989,A196,Chi_tiet_don_hang!$F$2:$F$989))</f>
        <v/>
      </c>
      <c r="H196" s="163"/>
      <c r="I196" s="163"/>
      <c r="J196" s="148">
        <f t="shared" si="1"/>
        <v>0</v>
      </c>
      <c r="K196" s="148">
        <f>IF(A196="","",SUMIF(Chi_tiet_don_hang!$A$2:$A$989,A196,Chi_tiet_don_hang!$I$2:$I$989))+H196</f>
        <v>0</v>
      </c>
      <c r="L196" s="151"/>
      <c r="M196" s="152"/>
      <c r="N196" s="152"/>
      <c r="O196" s="163"/>
      <c r="P196" s="148" t="str">
        <f t="shared" si="4"/>
        <v/>
      </c>
      <c r="Q196" s="148" t="s">
        <v>484</v>
      </c>
      <c r="R196" s="154" t="s">
        <v>485</v>
      </c>
      <c r="S196" s="154" t="s">
        <v>418</v>
      </c>
      <c r="T196" s="155"/>
      <c r="U196" s="142"/>
      <c r="V196" s="142"/>
      <c r="W196" s="142"/>
      <c r="X196" s="142"/>
      <c r="Y196" s="142"/>
      <c r="Z196" s="142"/>
      <c r="AA196" s="142"/>
      <c r="AB196" s="142"/>
      <c r="AC196" s="142"/>
      <c r="AD196" s="142"/>
      <c r="AE196" s="142"/>
      <c r="AF196" s="142"/>
      <c r="AG196" s="142"/>
      <c r="AH196" s="142"/>
      <c r="AI196" s="142"/>
    </row>
    <row r="197">
      <c r="A197" s="166"/>
      <c r="B197" s="164"/>
      <c r="C197" s="155"/>
      <c r="D197" s="165"/>
      <c r="E197" s="147" t="str">
        <f t="array" ref="E197">IF(C197="","",IFERROR(INDEX(Khach_hang!$C$2:$C$999,MATCH(C197,Khach_hang!$A$2:$A$999,0)),""))</f>
        <v/>
      </c>
      <c r="F197" s="148" t="str">
        <f t="array" ref="F197">IF(C197="","",IFERROR(INDEX(Khach_hang!$B$2:$B$999,MATCH(C197,Khach_hang!$A$2:$A$999,0)),""))</f>
        <v/>
      </c>
      <c r="G197" s="148" t="str">
        <f>IF(A197="","",SUMIF(Chi_tiet_don_hang!$A$2:$A$989,A197,Chi_tiet_don_hang!$F$2:$F$989))</f>
        <v/>
      </c>
      <c r="H197" s="163"/>
      <c r="I197" s="163"/>
      <c r="J197" s="148">
        <f t="shared" si="1"/>
        <v>0</v>
      </c>
      <c r="K197" s="148">
        <f>IF(A197="","",SUMIF(Chi_tiet_don_hang!$A$2:$A$989,A197,Chi_tiet_don_hang!$I$2:$I$989))+H197</f>
        <v>0</v>
      </c>
      <c r="L197" s="151"/>
      <c r="M197" s="152"/>
      <c r="N197" s="152"/>
      <c r="O197" s="163"/>
      <c r="P197" s="148" t="str">
        <f t="shared" si="4"/>
        <v/>
      </c>
      <c r="Q197" s="148" t="s">
        <v>484</v>
      </c>
      <c r="R197" s="154" t="s">
        <v>485</v>
      </c>
      <c r="S197" s="154" t="s">
        <v>418</v>
      </c>
      <c r="T197" s="155"/>
      <c r="U197" s="142"/>
      <c r="V197" s="142"/>
      <c r="W197" s="142"/>
      <c r="X197" s="142"/>
      <c r="Y197" s="142"/>
      <c r="Z197" s="142"/>
      <c r="AA197" s="142"/>
      <c r="AB197" s="142"/>
      <c r="AC197" s="142"/>
      <c r="AD197" s="142"/>
      <c r="AE197" s="142"/>
      <c r="AF197" s="142"/>
      <c r="AG197" s="142"/>
      <c r="AH197" s="142"/>
      <c r="AI197" s="142"/>
    </row>
    <row r="198">
      <c r="A198" s="166"/>
      <c r="B198" s="164"/>
      <c r="C198" s="155"/>
      <c r="D198" s="165"/>
      <c r="E198" s="147" t="str">
        <f t="array" ref="E198">IF(C198="","",IFERROR(INDEX(Khach_hang!$C$2:$C$999,MATCH(C198,Khach_hang!$A$2:$A$999,0)),""))</f>
        <v/>
      </c>
      <c r="F198" s="148" t="str">
        <f t="array" ref="F198">IF(C198="","",IFERROR(INDEX(Khach_hang!$B$2:$B$999,MATCH(C198,Khach_hang!$A$2:$A$999,0)),""))</f>
        <v/>
      </c>
      <c r="G198" s="148" t="str">
        <f>IF(A198="","",SUMIF(Chi_tiet_don_hang!$A$2:$A$989,A198,Chi_tiet_don_hang!$F$2:$F$989))</f>
        <v/>
      </c>
      <c r="H198" s="163"/>
      <c r="I198" s="163"/>
      <c r="J198" s="148">
        <f t="shared" si="1"/>
        <v>0</v>
      </c>
      <c r="K198" s="148">
        <f>IF(A198="","",SUMIF(Chi_tiet_don_hang!$A$2:$A$989,A198,Chi_tiet_don_hang!$I$2:$I$989))+H198</f>
        <v>0</v>
      </c>
      <c r="L198" s="151"/>
      <c r="M198" s="152"/>
      <c r="N198" s="152"/>
      <c r="O198" s="163"/>
      <c r="P198" s="148" t="str">
        <f t="shared" si="4"/>
        <v/>
      </c>
      <c r="Q198" s="148" t="s">
        <v>484</v>
      </c>
      <c r="R198" s="154" t="s">
        <v>485</v>
      </c>
      <c r="S198" s="154" t="s">
        <v>418</v>
      </c>
      <c r="T198" s="155"/>
      <c r="U198" s="142"/>
      <c r="V198" s="142"/>
      <c r="W198" s="142"/>
      <c r="X198" s="142"/>
      <c r="Y198" s="142"/>
      <c r="Z198" s="142"/>
      <c r="AA198" s="142"/>
      <c r="AB198" s="142"/>
      <c r="AC198" s="142"/>
      <c r="AD198" s="142"/>
      <c r="AE198" s="142"/>
      <c r="AF198" s="142"/>
      <c r="AG198" s="142"/>
      <c r="AH198" s="142"/>
      <c r="AI198" s="142"/>
    </row>
    <row r="199">
      <c r="A199" s="166"/>
      <c r="B199" s="164"/>
      <c r="C199" s="155"/>
      <c r="D199" s="165"/>
      <c r="E199" s="147" t="str">
        <f t="array" ref="E199">IF(C199="","",IFERROR(INDEX(Khach_hang!$C$2:$C$999,MATCH(C199,Khach_hang!$A$2:$A$999,0)),""))</f>
        <v/>
      </c>
      <c r="F199" s="148" t="str">
        <f t="array" ref="F199">IF(C199="","",IFERROR(INDEX(Khach_hang!$B$2:$B$999,MATCH(C199,Khach_hang!$A$2:$A$999,0)),""))</f>
        <v/>
      </c>
      <c r="G199" s="148" t="str">
        <f>IF(A199="","",SUMIF(Chi_tiet_don_hang!$A$2:$A$989,A199,Chi_tiet_don_hang!$F$2:$F$989))</f>
        <v/>
      </c>
      <c r="H199" s="163"/>
      <c r="I199" s="163"/>
      <c r="J199" s="148">
        <f t="shared" si="1"/>
        <v>0</v>
      </c>
      <c r="K199" s="148">
        <f>IF(A199="","",SUMIF(Chi_tiet_don_hang!$A$2:$A$989,A199,Chi_tiet_don_hang!$I$2:$I$989))+H199</f>
        <v>0</v>
      </c>
      <c r="L199" s="151"/>
      <c r="M199" s="152"/>
      <c r="N199" s="152"/>
      <c r="O199" s="163"/>
      <c r="P199" s="148" t="str">
        <f t="shared" si="4"/>
        <v/>
      </c>
      <c r="Q199" s="148" t="s">
        <v>484</v>
      </c>
      <c r="R199" s="154" t="s">
        <v>485</v>
      </c>
      <c r="S199" s="154" t="s">
        <v>418</v>
      </c>
      <c r="T199" s="155"/>
      <c r="U199" s="142"/>
      <c r="V199" s="142"/>
      <c r="W199" s="142"/>
      <c r="X199" s="142"/>
      <c r="Y199" s="142"/>
      <c r="Z199" s="142"/>
      <c r="AA199" s="142"/>
      <c r="AB199" s="142"/>
      <c r="AC199" s="142"/>
      <c r="AD199" s="142"/>
      <c r="AE199" s="142"/>
      <c r="AF199" s="142"/>
      <c r="AG199" s="142"/>
      <c r="AH199" s="142"/>
      <c r="AI199" s="142"/>
    </row>
    <row r="200">
      <c r="A200" s="166"/>
      <c r="B200" s="164"/>
      <c r="C200" s="155"/>
      <c r="D200" s="165"/>
      <c r="E200" s="147" t="str">
        <f t="array" ref="E200">IF(C200="","",IFERROR(INDEX(Khach_hang!$C$2:$C$999,MATCH(C200,Khach_hang!$A$2:$A$999,0)),""))</f>
        <v/>
      </c>
      <c r="F200" s="148" t="str">
        <f t="array" ref="F200">IF(C200="","",IFERROR(INDEX(Khach_hang!$B$2:$B$999,MATCH(C200,Khach_hang!$A$2:$A$999,0)),""))</f>
        <v/>
      </c>
      <c r="G200" s="148" t="str">
        <f>IF(A200="","",SUMIF(Chi_tiet_don_hang!$A$2:$A$989,A200,Chi_tiet_don_hang!$F$2:$F$989))</f>
        <v/>
      </c>
      <c r="H200" s="163"/>
      <c r="I200" s="163"/>
      <c r="J200" s="148">
        <f t="shared" si="1"/>
        <v>0</v>
      </c>
      <c r="K200" s="148">
        <f>IF(A200="","",SUMIF(Chi_tiet_don_hang!$A$2:$A$989,A200,Chi_tiet_don_hang!$I$2:$I$989))+H200</f>
        <v>0</v>
      </c>
      <c r="L200" s="151"/>
      <c r="M200" s="152"/>
      <c r="N200" s="152"/>
      <c r="O200" s="163"/>
      <c r="P200" s="148" t="str">
        <f t="shared" si="4"/>
        <v/>
      </c>
      <c r="Q200" s="148" t="s">
        <v>484</v>
      </c>
      <c r="R200" s="154" t="s">
        <v>485</v>
      </c>
      <c r="S200" s="154" t="s">
        <v>418</v>
      </c>
      <c r="T200" s="155"/>
      <c r="U200" s="142"/>
      <c r="V200" s="142"/>
      <c r="W200" s="142"/>
      <c r="X200" s="142"/>
      <c r="Y200" s="142"/>
      <c r="Z200" s="142"/>
      <c r="AA200" s="142"/>
      <c r="AB200" s="142"/>
      <c r="AC200" s="142"/>
      <c r="AD200" s="142"/>
      <c r="AE200" s="142"/>
      <c r="AF200" s="142"/>
      <c r="AG200" s="142"/>
      <c r="AH200" s="142"/>
      <c r="AI200" s="142"/>
    </row>
    <row r="201">
      <c r="A201" s="166"/>
      <c r="B201" s="164"/>
      <c r="C201" s="155"/>
      <c r="D201" s="165"/>
      <c r="E201" s="147" t="str">
        <f t="array" ref="E201">IF(C201="","",IFERROR(INDEX(Khach_hang!$C$2:$C$999,MATCH(C201,Khach_hang!$A$2:$A$999,0)),""))</f>
        <v/>
      </c>
      <c r="F201" s="148" t="str">
        <f t="array" ref="F201">IF(C201="","",IFERROR(INDEX(Khach_hang!$B$2:$B$999,MATCH(C201,Khach_hang!$A$2:$A$999,0)),""))</f>
        <v/>
      </c>
      <c r="G201" s="148" t="str">
        <f>IF(A201="","",SUMIF(Chi_tiet_don_hang!$A$2:$A$989,A201,Chi_tiet_don_hang!$F$2:$F$989))</f>
        <v/>
      </c>
      <c r="H201" s="163"/>
      <c r="I201" s="163"/>
      <c r="J201" s="148">
        <f t="shared" si="1"/>
        <v>0</v>
      </c>
      <c r="K201" s="148">
        <f>IF(A201="","",SUMIF(Chi_tiet_don_hang!$A$2:$A$989,A201,Chi_tiet_don_hang!$I$2:$I$989))+H201</f>
        <v>0</v>
      </c>
      <c r="L201" s="151"/>
      <c r="M201" s="152"/>
      <c r="N201" s="152"/>
      <c r="O201" s="163"/>
      <c r="P201" s="148" t="str">
        <f t="shared" si="4"/>
        <v/>
      </c>
      <c r="Q201" s="148" t="s">
        <v>484</v>
      </c>
      <c r="R201" s="154" t="s">
        <v>485</v>
      </c>
      <c r="S201" s="154" t="s">
        <v>418</v>
      </c>
      <c r="T201" s="155"/>
      <c r="U201" s="142"/>
      <c r="V201" s="142"/>
      <c r="W201" s="142"/>
      <c r="X201" s="142"/>
      <c r="Y201" s="142"/>
      <c r="Z201" s="142"/>
      <c r="AA201" s="142"/>
      <c r="AB201" s="142"/>
      <c r="AC201" s="142"/>
      <c r="AD201" s="142"/>
      <c r="AE201" s="142"/>
      <c r="AF201" s="142"/>
      <c r="AG201" s="142"/>
      <c r="AH201" s="142"/>
      <c r="AI201" s="142"/>
    </row>
    <row r="202">
      <c r="A202" s="166"/>
      <c r="B202" s="164"/>
      <c r="C202" s="155"/>
      <c r="D202" s="165"/>
      <c r="E202" s="147" t="str">
        <f t="array" ref="E202">IF(C202="","",IFERROR(INDEX(Khach_hang!$C$2:$C$999,MATCH(C202,Khach_hang!$A$2:$A$999,0)),""))</f>
        <v/>
      </c>
      <c r="F202" s="148" t="str">
        <f t="array" ref="F202">IF(C202="","",IFERROR(INDEX(Khach_hang!$B$2:$B$999,MATCH(C202,Khach_hang!$A$2:$A$999,0)),""))</f>
        <v/>
      </c>
      <c r="G202" s="148" t="str">
        <f>IF(A202="","",SUMIF(Chi_tiet_don_hang!$A$2:$A$989,A202,Chi_tiet_don_hang!$F$2:$F$989))</f>
        <v/>
      </c>
      <c r="H202" s="163"/>
      <c r="I202" s="163"/>
      <c r="J202" s="148">
        <f t="shared" si="1"/>
        <v>0</v>
      </c>
      <c r="K202" s="148">
        <f>IF(A202="","",SUMIF(Chi_tiet_don_hang!$A$2:$A$989,A202,Chi_tiet_don_hang!$I$2:$I$989))+H202</f>
        <v>0</v>
      </c>
      <c r="L202" s="151"/>
      <c r="M202" s="152"/>
      <c r="N202" s="152"/>
      <c r="O202" s="163"/>
      <c r="P202" s="148" t="str">
        <f t="shared" si="4"/>
        <v/>
      </c>
      <c r="Q202" s="148" t="s">
        <v>484</v>
      </c>
      <c r="R202" s="154" t="s">
        <v>485</v>
      </c>
      <c r="S202" s="154" t="s">
        <v>418</v>
      </c>
      <c r="T202" s="155"/>
      <c r="U202" s="142"/>
      <c r="V202" s="142"/>
      <c r="W202" s="142"/>
      <c r="X202" s="142"/>
      <c r="Y202" s="142"/>
      <c r="Z202" s="142"/>
      <c r="AA202" s="142"/>
      <c r="AB202" s="142"/>
      <c r="AC202" s="142"/>
      <c r="AD202" s="142"/>
      <c r="AE202" s="142"/>
      <c r="AF202" s="142"/>
      <c r="AG202" s="142"/>
      <c r="AH202" s="142"/>
      <c r="AI202" s="142"/>
    </row>
    <row r="203">
      <c r="A203" s="166"/>
      <c r="B203" s="164"/>
      <c r="C203" s="155"/>
      <c r="D203" s="165"/>
      <c r="E203" s="147" t="str">
        <f t="array" ref="E203">IF(C203="","",IFERROR(INDEX(Khach_hang!$C$2:$C$999,MATCH(C203,Khach_hang!$A$2:$A$999,0)),""))</f>
        <v/>
      </c>
      <c r="F203" s="148" t="str">
        <f t="array" ref="F203">IF(C203="","",IFERROR(INDEX(Khach_hang!$B$2:$B$999,MATCH(C203,Khach_hang!$A$2:$A$999,0)),""))</f>
        <v/>
      </c>
      <c r="G203" s="148" t="str">
        <f>IF(A203="","",SUMIF(Chi_tiet_don_hang!$A$2:$A$989,A203,Chi_tiet_don_hang!$F$2:$F$989))</f>
        <v/>
      </c>
      <c r="H203" s="163"/>
      <c r="I203" s="163"/>
      <c r="J203" s="148">
        <f t="shared" si="1"/>
        <v>0</v>
      </c>
      <c r="K203" s="148">
        <f>IF(A203="","",SUMIF(Chi_tiet_don_hang!$A$2:$A$989,A203,Chi_tiet_don_hang!$I$2:$I$989))+H203</f>
        <v>0</v>
      </c>
      <c r="L203" s="151"/>
      <c r="M203" s="152"/>
      <c r="N203" s="152"/>
      <c r="O203" s="163"/>
      <c r="P203" s="148" t="str">
        <f t="shared" si="4"/>
        <v/>
      </c>
      <c r="Q203" s="148" t="s">
        <v>484</v>
      </c>
      <c r="R203" s="154" t="s">
        <v>485</v>
      </c>
      <c r="S203" s="154" t="s">
        <v>418</v>
      </c>
      <c r="T203" s="155"/>
      <c r="U203" s="142"/>
      <c r="V203" s="142"/>
      <c r="W203" s="142"/>
      <c r="X203" s="142"/>
      <c r="Y203" s="142"/>
      <c r="Z203" s="142"/>
      <c r="AA203" s="142"/>
      <c r="AB203" s="142"/>
      <c r="AC203" s="142"/>
      <c r="AD203" s="142"/>
      <c r="AE203" s="142"/>
      <c r="AF203" s="142"/>
      <c r="AG203" s="142"/>
      <c r="AH203" s="142"/>
      <c r="AI203" s="142"/>
    </row>
    <row r="204">
      <c r="A204" s="166"/>
      <c r="B204" s="164"/>
      <c r="C204" s="155"/>
      <c r="D204" s="165"/>
      <c r="E204" s="147" t="str">
        <f t="array" ref="E204">IF(C204="","",IFERROR(INDEX(Khach_hang!$C$2:$C$999,MATCH(C204,Khach_hang!$A$2:$A$999,0)),""))</f>
        <v/>
      </c>
      <c r="F204" s="148" t="str">
        <f t="array" ref="F204">IF(C204="","",IFERROR(INDEX(Khach_hang!$B$2:$B$999,MATCH(C204,Khach_hang!$A$2:$A$999,0)),""))</f>
        <v/>
      </c>
      <c r="G204" s="148" t="str">
        <f>IF(A204="","",SUMIF(Chi_tiet_don_hang!$A$2:$A$989,A204,Chi_tiet_don_hang!$F$2:$F$989))</f>
        <v/>
      </c>
      <c r="H204" s="163"/>
      <c r="I204" s="163"/>
      <c r="J204" s="148">
        <f t="shared" si="1"/>
        <v>0</v>
      </c>
      <c r="K204" s="148">
        <f>IF(A204="","",SUMIF(Chi_tiet_don_hang!$A$2:$A$989,A204,Chi_tiet_don_hang!$I$2:$I$989))+H204</f>
        <v>0</v>
      </c>
      <c r="L204" s="151"/>
      <c r="M204" s="152"/>
      <c r="N204" s="152"/>
      <c r="O204" s="163"/>
      <c r="P204" s="148" t="str">
        <f t="shared" si="4"/>
        <v/>
      </c>
      <c r="Q204" s="148" t="s">
        <v>484</v>
      </c>
      <c r="R204" s="154" t="s">
        <v>485</v>
      </c>
      <c r="S204" s="154" t="s">
        <v>418</v>
      </c>
      <c r="T204" s="155"/>
      <c r="U204" s="142"/>
      <c r="V204" s="142"/>
      <c r="W204" s="142"/>
      <c r="X204" s="142"/>
      <c r="Y204" s="142"/>
      <c r="Z204" s="142"/>
      <c r="AA204" s="142"/>
      <c r="AB204" s="142"/>
      <c r="AC204" s="142"/>
      <c r="AD204" s="142"/>
      <c r="AE204" s="142"/>
      <c r="AF204" s="142"/>
      <c r="AG204" s="142"/>
      <c r="AH204" s="142"/>
      <c r="AI204" s="142"/>
    </row>
    <row r="205">
      <c r="A205" s="166"/>
      <c r="B205" s="164"/>
      <c r="C205" s="155"/>
      <c r="D205" s="165"/>
      <c r="E205" s="147" t="str">
        <f t="array" ref="E205">IF(C205="","",IFERROR(INDEX(Khach_hang!$C$2:$C$999,MATCH(C205,Khach_hang!$A$2:$A$999,0)),""))</f>
        <v/>
      </c>
      <c r="F205" s="148" t="str">
        <f t="array" ref="F205">IF(C205="","",IFERROR(INDEX(Khach_hang!$B$2:$B$999,MATCH(C205,Khach_hang!$A$2:$A$999,0)),""))</f>
        <v/>
      </c>
      <c r="G205" s="148" t="str">
        <f>IF(A205="","",SUMIF(Chi_tiet_don_hang!$A$2:$A$989,A205,Chi_tiet_don_hang!$F$2:$F$989))</f>
        <v/>
      </c>
      <c r="H205" s="163"/>
      <c r="I205" s="163"/>
      <c r="J205" s="148">
        <f t="shared" si="1"/>
        <v>0</v>
      </c>
      <c r="K205" s="148">
        <f>IF(A205="","",SUMIF(Chi_tiet_don_hang!$A$2:$A$989,A205,Chi_tiet_don_hang!$I$2:$I$989))+H205</f>
        <v>0</v>
      </c>
      <c r="L205" s="151"/>
      <c r="M205" s="152"/>
      <c r="N205" s="152"/>
      <c r="O205" s="163"/>
      <c r="P205" s="148" t="str">
        <f t="shared" si="4"/>
        <v/>
      </c>
      <c r="Q205" s="148" t="s">
        <v>484</v>
      </c>
      <c r="R205" s="154" t="s">
        <v>485</v>
      </c>
      <c r="S205" s="154" t="s">
        <v>418</v>
      </c>
      <c r="T205" s="155"/>
      <c r="U205" s="142"/>
      <c r="V205" s="142"/>
      <c r="W205" s="142"/>
      <c r="X205" s="142"/>
      <c r="Y205" s="142"/>
      <c r="Z205" s="142"/>
      <c r="AA205" s="142"/>
      <c r="AB205" s="142"/>
      <c r="AC205" s="142"/>
      <c r="AD205" s="142"/>
      <c r="AE205" s="142"/>
      <c r="AF205" s="142"/>
      <c r="AG205" s="142"/>
      <c r="AH205" s="142"/>
      <c r="AI205" s="142"/>
    </row>
    <row r="206">
      <c r="A206" s="166"/>
      <c r="B206" s="164"/>
      <c r="C206" s="155"/>
      <c r="D206" s="165"/>
      <c r="E206" s="147" t="str">
        <f t="array" ref="E206">IF(C206="","",IFERROR(INDEX(Khach_hang!$C$2:$C$999,MATCH(C206,Khach_hang!$A$2:$A$999,0)),""))</f>
        <v/>
      </c>
      <c r="F206" s="148" t="str">
        <f t="array" ref="F206">IF(C206="","",IFERROR(INDEX(Khach_hang!$B$2:$B$999,MATCH(C206,Khach_hang!$A$2:$A$999,0)),""))</f>
        <v/>
      </c>
      <c r="G206" s="148" t="str">
        <f>IF(A206="","",SUMIF(Chi_tiet_don_hang!$A$2:$A$989,A206,Chi_tiet_don_hang!$F$2:$F$989))</f>
        <v/>
      </c>
      <c r="H206" s="163"/>
      <c r="I206" s="163"/>
      <c r="J206" s="148">
        <f t="shared" si="1"/>
        <v>0</v>
      </c>
      <c r="K206" s="148">
        <f>IF(A206="","",SUMIF(Chi_tiet_don_hang!$A$2:$A$989,A206,Chi_tiet_don_hang!$I$2:$I$989))+H206</f>
        <v>0</v>
      </c>
      <c r="L206" s="151"/>
      <c r="M206" s="152"/>
      <c r="N206" s="152"/>
      <c r="O206" s="163"/>
      <c r="P206" s="148" t="str">
        <f t="shared" si="4"/>
        <v/>
      </c>
      <c r="Q206" s="148" t="s">
        <v>484</v>
      </c>
      <c r="R206" s="154" t="s">
        <v>485</v>
      </c>
      <c r="S206" s="154" t="s">
        <v>418</v>
      </c>
      <c r="T206" s="155"/>
      <c r="U206" s="142"/>
      <c r="V206" s="142"/>
      <c r="W206" s="142"/>
      <c r="X206" s="142"/>
      <c r="Y206" s="142"/>
      <c r="Z206" s="142"/>
      <c r="AA206" s="142"/>
      <c r="AB206" s="142"/>
      <c r="AC206" s="142"/>
      <c r="AD206" s="142"/>
      <c r="AE206" s="142"/>
      <c r="AF206" s="142"/>
      <c r="AG206" s="142"/>
      <c r="AH206" s="142"/>
      <c r="AI206" s="142"/>
    </row>
    <row r="207">
      <c r="A207" s="166"/>
      <c r="B207" s="164"/>
      <c r="C207" s="155"/>
      <c r="D207" s="165"/>
      <c r="E207" s="147" t="str">
        <f t="array" ref="E207">IF(C207="","",IFERROR(INDEX(Khach_hang!$C$2:$C$999,MATCH(C207,Khach_hang!$A$2:$A$999,0)),""))</f>
        <v/>
      </c>
      <c r="F207" s="148" t="str">
        <f t="array" ref="F207">IF(C207="","",IFERROR(INDEX(Khach_hang!$B$2:$B$999,MATCH(C207,Khach_hang!$A$2:$A$999,0)),""))</f>
        <v/>
      </c>
      <c r="G207" s="148" t="str">
        <f>IF(A207="","",SUMIF(Chi_tiet_don_hang!$A$2:$A$989,A207,Chi_tiet_don_hang!$F$2:$F$989))</f>
        <v/>
      </c>
      <c r="H207" s="163"/>
      <c r="I207" s="163"/>
      <c r="J207" s="148">
        <f t="shared" si="1"/>
        <v>0</v>
      </c>
      <c r="K207" s="148">
        <f>IF(A207="","",SUMIF(Chi_tiet_don_hang!$A$2:$A$989,A207,Chi_tiet_don_hang!$I$2:$I$989))+H207</f>
        <v>0</v>
      </c>
      <c r="L207" s="151"/>
      <c r="M207" s="152"/>
      <c r="N207" s="152"/>
      <c r="O207" s="163"/>
      <c r="P207" s="148" t="str">
        <f t="shared" si="4"/>
        <v/>
      </c>
      <c r="Q207" s="148" t="s">
        <v>484</v>
      </c>
      <c r="R207" s="154" t="s">
        <v>485</v>
      </c>
      <c r="S207" s="154" t="s">
        <v>418</v>
      </c>
      <c r="T207" s="155"/>
      <c r="U207" s="142"/>
      <c r="V207" s="142"/>
      <c r="W207" s="142"/>
      <c r="X207" s="142"/>
      <c r="Y207" s="142"/>
      <c r="Z207" s="142"/>
      <c r="AA207" s="142"/>
      <c r="AB207" s="142"/>
      <c r="AC207" s="142"/>
      <c r="AD207" s="142"/>
      <c r="AE207" s="142"/>
      <c r="AF207" s="142"/>
      <c r="AG207" s="142"/>
      <c r="AH207" s="142"/>
      <c r="AI207" s="142"/>
    </row>
    <row r="208">
      <c r="A208" s="166"/>
      <c r="B208" s="164"/>
      <c r="C208" s="155"/>
      <c r="D208" s="165"/>
      <c r="E208" s="147" t="str">
        <f t="array" ref="E208">IF(C208="","",IFERROR(INDEX(Khach_hang!$C$2:$C$999,MATCH(C208,Khach_hang!$A$2:$A$999,0)),""))</f>
        <v/>
      </c>
      <c r="F208" s="148" t="str">
        <f t="array" ref="F208">IF(C208="","",IFERROR(INDEX(Khach_hang!$B$2:$B$999,MATCH(C208,Khach_hang!$A$2:$A$999,0)),""))</f>
        <v/>
      </c>
      <c r="G208" s="148" t="str">
        <f>IF(A208="","",SUMIF(Chi_tiet_don_hang!$A$2:$A$989,A208,Chi_tiet_don_hang!$F$2:$F$989))</f>
        <v/>
      </c>
      <c r="H208" s="163"/>
      <c r="I208" s="163"/>
      <c r="J208" s="148">
        <f t="shared" si="1"/>
        <v>0</v>
      </c>
      <c r="K208" s="148">
        <f>IF(A208="","",SUMIF(Chi_tiet_don_hang!$A$2:$A$989,A208,Chi_tiet_don_hang!$I$2:$I$989))+H208</f>
        <v>0</v>
      </c>
      <c r="L208" s="151"/>
      <c r="M208" s="152"/>
      <c r="N208" s="152"/>
      <c r="O208" s="163"/>
      <c r="P208" s="148" t="str">
        <f t="shared" si="4"/>
        <v/>
      </c>
      <c r="Q208" s="148" t="s">
        <v>484</v>
      </c>
      <c r="R208" s="154" t="s">
        <v>485</v>
      </c>
      <c r="S208" s="154" t="s">
        <v>418</v>
      </c>
      <c r="T208" s="155"/>
      <c r="U208" s="142"/>
      <c r="V208" s="142"/>
      <c r="W208" s="142"/>
      <c r="X208" s="142"/>
      <c r="Y208" s="142"/>
      <c r="Z208" s="142"/>
      <c r="AA208" s="142"/>
      <c r="AB208" s="142"/>
      <c r="AC208" s="142"/>
      <c r="AD208" s="142"/>
      <c r="AE208" s="142"/>
      <c r="AF208" s="142"/>
      <c r="AG208" s="142"/>
      <c r="AH208" s="142"/>
      <c r="AI208" s="142"/>
    </row>
    <row r="209">
      <c r="A209" s="166"/>
      <c r="B209" s="164"/>
      <c r="C209" s="155"/>
      <c r="D209" s="165"/>
      <c r="E209" s="147" t="str">
        <f t="array" ref="E209">IF(C209="","",IFERROR(INDEX(Khach_hang!$C$2:$C$999,MATCH(C209,Khach_hang!$A$2:$A$999,0)),""))</f>
        <v/>
      </c>
      <c r="F209" s="148" t="str">
        <f t="array" ref="F209">IF(C209="","",IFERROR(INDEX(Khach_hang!$B$2:$B$999,MATCH(C209,Khach_hang!$A$2:$A$999,0)),""))</f>
        <v/>
      </c>
      <c r="G209" s="148" t="str">
        <f>IF(A209="","",SUMIF(Chi_tiet_don_hang!$A$2:$A$989,A209,Chi_tiet_don_hang!$F$2:$F$989))</f>
        <v/>
      </c>
      <c r="H209" s="163"/>
      <c r="I209" s="163"/>
      <c r="J209" s="148">
        <f t="shared" si="1"/>
        <v>0</v>
      </c>
      <c r="K209" s="148">
        <f>IF(A209="","",SUMIF(Chi_tiet_don_hang!$A$2:$A$989,A209,Chi_tiet_don_hang!$I$2:$I$989))+H209</f>
        <v>0</v>
      </c>
      <c r="L209" s="151"/>
      <c r="M209" s="152"/>
      <c r="N209" s="152"/>
      <c r="O209" s="163"/>
      <c r="P209" s="148" t="str">
        <f t="shared" si="4"/>
        <v/>
      </c>
      <c r="Q209" s="148" t="s">
        <v>484</v>
      </c>
      <c r="R209" s="154" t="s">
        <v>485</v>
      </c>
      <c r="S209" s="154" t="s">
        <v>418</v>
      </c>
      <c r="T209" s="155"/>
      <c r="U209" s="142"/>
      <c r="V209" s="142"/>
      <c r="W209" s="142"/>
      <c r="X209" s="142"/>
      <c r="Y209" s="142"/>
      <c r="Z209" s="142"/>
      <c r="AA209" s="142"/>
      <c r="AB209" s="142"/>
      <c r="AC209" s="142"/>
      <c r="AD209" s="142"/>
      <c r="AE209" s="142"/>
      <c r="AF209" s="142"/>
      <c r="AG209" s="142"/>
      <c r="AH209" s="142"/>
      <c r="AI209" s="142"/>
    </row>
    <row r="210">
      <c r="A210" s="166"/>
      <c r="B210" s="164"/>
      <c r="C210" s="155"/>
      <c r="D210" s="165"/>
      <c r="E210" s="147" t="str">
        <f t="array" ref="E210">IF(C210="","",IFERROR(INDEX(Khach_hang!$C$2:$C$999,MATCH(C210,Khach_hang!$A$2:$A$999,0)),""))</f>
        <v/>
      </c>
      <c r="F210" s="148" t="str">
        <f t="array" ref="F210">IF(C210="","",IFERROR(INDEX(Khach_hang!$B$2:$B$999,MATCH(C210,Khach_hang!$A$2:$A$999,0)),""))</f>
        <v/>
      </c>
      <c r="G210" s="148" t="str">
        <f>IF(A210="","",SUMIF(Chi_tiet_don_hang!$A$2:$A$989,A210,Chi_tiet_don_hang!$F$2:$F$989))</f>
        <v/>
      </c>
      <c r="H210" s="163"/>
      <c r="I210" s="163"/>
      <c r="J210" s="148">
        <f t="shared" si="1"/>
        <v>0</v>
      </c>
      <c r="K210" s="148">
        <f>IF(A210="","",SUMIF(Chi_tiet_don_hang!$A$2:$A$989,A210,Chi_tiet_don_hang!$I$2:$I$989))+H210</f>
        <v>0</v>
      </c>
      <c r="L210" s="151"/>
      <c r="M210" s="152"/>
      <c r="N210" s="152"/>
      <c r="O210" s="163"/>
      <c r="P210" s="148" t="str">
        <f t="shared" si="4"/>
        <v/>
      </c>
      <c r="Q210" s="148" t="s">
        <v>484</v>
      </c>
      <c r="R210" s="154" t="s">
        <v>485</v>
      </c>
      <c r="S210" s="154" t="s">
        <v>418</v>
      </c>
      <c r="T210" s="155"/>
      <c r="U210" s="142"/>
      <c r="V210" s="142"/>
      <c r="W210" s="142"/>
      <c r="X210" s="142"/>
      <c r="Y210" s="142"/>
      <c r="Z210" s="142"/>
      <c r="AA210" s="142"/>
      <c r="AB210" s="142"/>
      <c r="AC210" s="142"/>
      <c r="AD210" s="142"/>
      <c r="AE210" s="142"/>
      <c r="AF210" s="142"/>
      <c r="AG210" s="142"/>
      <c r="AH210" s="142"/>
      <c r="AI210" s="142"/>
    </row>
    <row r="211">
      <c r="A211" s="166"/>
      <c r="B211" s="164"/>
      <c r="C211" s="155"/>
      <c r="D211" s="165"/>
      <c r="E211" s="147" t="str">
        <f t="array" ref="E211">IF(C211="","",IFERROR(INDEX(Khach_hang!$C$2:$C$999,MATCH(C211,Khach_hang!$A$2:$A$999,0)),""))</f>
        <v/>
      </c>
      <c r="F211" s="148" t="str">
        <f t="array" ref="F211">IF(C211="","",IFERROR(INDEX(Khach_hang!$B$2:$B$999,MATCH(C211,Khach_hang!$A$2:$A$999,0)),""))</f>
        <v/>
      </c>
      <c r="G211" s="148" t="str">
        <f>IF(A211="","",SUMIF(Chi_tiet_don_hang!$A$2:$A$989,A211,Chi_tiet_don_hang!$F$2:$F$989))</f>
        <v/>
      </c>
      <c r="H211" s="163"/>
      <c r="I211" s="163"/>
      <c r="J211" s="148">
        <f t="shared" si="1"/>
        <v>0</v>
      </c>
      <c r="K211" s="148">
        <f>IF(A211="","",SUMIF(Chi_tiet_don_hang!$A$2:$A$989,A211,Chi_tiet_don_hang!$I$2:$I$989))+H211</f>
        <v>0</v>
      </c>
      <c r="L211" s="151"/>
      <c r="M211" s="152"/>
      <c r="N211" s="152"/>
      <c r="O211" s="163"/>
      <c r="P211" s="148" t="str">
        <f t="shared" si="4"/>
        <v/>
      </c>
      <c r="Q211" s="148" t="s">
        <v>484</v>
      </c>
      <c r="R211" s="154" t="s">
        <v>485</v>
      </c>
      <c r="S211" s="154" t="s">
        <v>418</v>
      </c>
      <c r="T211" s="155"/>
      <c r="U211" s="142"/>
      <c r="V211" s="142"/>
      <c r="W211" s="142"/>
      <c r="X211" s="142"/>
      <c r="Y211" s="142"/>
      <c r="Z211" s="142"/>
      <c r="AA211" s="142"/>
      <c r="AB211" s="142"/>
      <c r="AC211" s="142"/>
      <c r="AD211" s="142"/>
      <c r="AE211" s="142"/>
      <c r="AF211" s="142"/>
      <c r="AG211" s="142"/>
      <c r="AH211" s="142"/>
      <c r="AI211" s="142"/>
    </row>
    <row r="212">
      <c r="A212" s="166"/>
      <c r="B212" s="164"/>
      <c r="C212" s="155"/>
      <c r="D212" s="165"/>
      <c r="E212" s="147" t="str">
        <f t="array" ref="E212">IF(C212="","",IFERROR(INDEX(Khach_hang!$C$2:$C$999,MATCH(C212,Khach_hang!$A$2:$A$999,0)),""))</f>
        <v/>
      </c>
      <c r="F212" s="148" t="str">
        <f t="array" ref="F212">IF(C212="","",IFERROR(INDEX(Khach_hang!$B$2:$B$999,MATCH(C212,Khach_hang!$A$2:$A$999,0)),""))</f>
        <v/>
      </c>
      <c r="G212" s="148" t="str">
        <f>IF(A212="","",SUMIF(Chi_tiet_don_hang!$A$2:$A$989,A212,Chi_tiet_don_hang!$F$2:$F$989))</f>
        <v/>
      </c>
      <c r="H212" s="163"/>
      <c r="I212" s="163"/>
      <c r="J212" s="148">
        <f t="shared" si="1"/>
        <v>0</v>
      </c>
      <c r="K212" s="148">
        <f>IF(A212="","",SUMIF(Chi_tiet_don_hang!$A$2:$A$989,A212,Chi_tiet_don_hang!$I$2:$I$989))+H212</f>
        <v>0</v>
      </c>
      <c r="L212" s="151"/>
      <c r="M212" s="152"/>
      <c r="N212" s="152"/>
      <c r="O212" s="163"/>
      <c r="P212" s="148" t="str">
        <f t="shared" si="4"/>
        <v/>
      </c>
      <c r="Q212" s="148" t="s">
        <v>484</v>
      </c>
      <c r="R212" s="154" t="s">
        <v>485</v>
      </c>
      <c r="S212" s="154" t="s">
        <v>418</v>
      </c>
      <c r="T212" s="155"/>
      <c r="U212" s="142"/>
      <c r="V212" s="142"/>
      <c r="W212" s="142"/>
      <c r="X212" s="142"/>
      <c r="Y212" s="142"/>
      <c r="Z212" s="142"/>
      <c r="AA212" s="142"/>
      <c r="AB212" s="142"/>
      <c r="AC212" s="142"/>
      <c r="AD212" s="142"/>
      <c r="AE212" s="142"/>
      <c r="AF212" s="142"/>
      <c r="AG212" s="142"/>
      <c r="AH212" s="142"/>
      <c r="AI212" s="142"/>
    </row>
    <row r="213">
      <c r="A213" s="166"/>
      <c r="B213" s="164"/>
      <c r="C213" s="155"/>
      <c r="D213" s="165"/>
      <c r="E213" s="147" t="str">
        <f t="array" ref="E213">IF(C213="","",IFERROR(INDEX(Khach_hang!$C$2:$C$999,MATCH(C213,Khach_hang!$A$2:$A$999,0)),""))</f>
        <v/>
      </c>
      <c r="F213" s="148" t="str">
        <f t="array" ref="F213">IF(C213="","",IFERROR(INDEX(Khach_hang!$B$2:$B$999,MATCH(C213,Khach_hang!$A$2:$A$999,0)),""))</f>
        <v/>
      </c>
      <c r="G213" s="148" t="str">
        <f>IF(A213="","",SUMIF(Chi_tiet_don_hang!$A$2:$A$989,A213,Chi_tiet_don_hang!$F$2:$F$989))</f>
        <v/>
      </c>
      <c r="H213" s="163"/>
      <c r="I213" s="163"/>
      <c r="J213" s="148">
        <f t="shared" si="1"/>
        <v>0</v>
      </c>
      <c r="K213" s="148">
        <f>IF(A213="","",SUMIF(Chi_tiet_don_hang!$A$2:$A$989,A213,Chi_tiet_don_hang!$I$2:$I$989))+H213</f>
        <v>0</v>
      </c>
      <c r="L213" s="151"/>
      <c r="M213" s="152"/>
      <c r="N213" s="152"/>
      <c r="O213" s="163"/>
      <c r="P213" s="148" t="str">
        <f t="shared" si="4"/>
        <v/>
      </c>
      <c r="Q213" s="148" t="s">
        <v>484</v>
      </c>
      <c r="R213" s="154" t="s">
        <v>485</v>
      </c>
      <c r="S213" s="154" t="s">
        <v>418</v>
      </c>
      <c r="T213" s="155"/>
      <c r="U213" s="142"/>
      <c r="V213" s="142"/>
      <c r="W213" s="142"/>
      <c r="X213" s="142"/>
      <c r="Y213" s="142"/>
      <c r="Z213" s="142"/>
      <c r="AA213" s="142"/>
      <c r="AB213" s="142"/>
      <c r="AC213" s="142"/>
      <c r="AD213" s="142"/>
      <c r="AE213" s="142"/>
      <c r="AF213" s="142"/>
      <c r="AG213" s="142"/>
      <c r="AH213" s="142"/>
      <c r="AI213" s="142"/>
    </row>
    <row r="214">
      <c r="A214" s="166"/>
      <c r="B214" s="164"/>
      <c r="C214" s="155"/>
      <c r="D214" s="165"/>
      <c r="E214" s="147" t="str">
        <f t="array" ref="E214">IF(C214="","",IFERROR(INDEX(Khach_hang!$C$2:$C$999,MATCH(C214,Khach_hang!$A$2:$A$999,0)),""))</f>
        <v/>
      </c>
      <c r="F214" s="148" t="str">
        <f t="array" ref="F214">IF(C214="","",IFERROR(INDEX(Khach_hang!$B$2:$B$999,MATCH(C214,Khach_hang!$A$2:$A$999,0)),""))</f>
        <v/>
      </c>
      <c r="G214" s="148" t="str">
        <f>IF(A214="","",SUMIF(Chi_tiet_don_hang!$A$2:$A$989,A214,Chi_tiet_don_hang!$F$2:$F$989))</f>
        <v/>
      </c>
      <c r="H214" s="163"/>
      <c r="I214" s="163"/>
      <c r="J214" s="148">
        <f t="shared" si="1"/>
        <v>0</v>
      </c>
      <c r="K214" s="148">
        <f>IF(A214="","",SUMIF(Chi_tiet_don_hang!$A$2:$A$989,A214,Chi_tiet_don_hang!$I$2:$I$989))+H214</f>
        <v>0</v>
      </c>
      <c r="L214" s="151"/>
      <c r="M214" s="152"/>
      <c r="N214" s="152"/>
      <c r="O214" s="163"/>
      <c r="P214" s="148" t="str">
        <f t="shared" si="4"/>
        <v/>
      </c>
      <c r="Q214" s="148" t="s">
        <v>484</v>
      </c>
      <c r="R214" s="154" t="s">
        <v>485</v>
      </c>
      <c r="S214" s="154" t="s">
        <v>418</v>
      </c>
      <c r="T214" s="155"/>
      <c r="U214" s="142"/>
      <c r="V214" s="142"/>
      <c r="W214" s="142"/>
      <c r="X214" s="142"/>
      <c r="Y214" s="142"/>
      <c r="Z214" s="142"/>
      <c r="AA214" s="142"/>
      <c r="AB214" s="142"/>
      <c r="AC214" s="142"/>
      <c r="AD214" s="142"/>
      <c r="AE214" s="142"/>
      <c r="AF214" s="142"/>
      <c r="AG214" s="142"/>
      <c r="AH214" s="142"/>
      <c r="AI214" s="142"/>
    </row>
    <row r="215">
      <c r="A215" s="166"/>
      <c r="B215" s="164"/>
      <c r="C215" s="155"/>
      <c r="D215" s="165"/>
      <c r="E215" s="147" t="str">
        <f t="array" ref="E215">IF(C215="","",IFERROR(INDEX(Khach_hang!$C$2:$C$999,MATCH(C215,Khach_hang!$A$2:$A$999,0)),""))</f>
        <v/>
      </c>
      <c r="F215" s="148" t="str">
        <f t="array" ref="F215">IF(C215="","",IFERROR(INDEX(Khach_hang!$B$2:$B$999,MATCH(C215,Khach_hang!$A$2:$A$999,0)),""))</f>
        <v/>
      </c>
      <c r="G215" s="148" t="str">
        <f>IF(A215="","",SUMIF(Chi_tiet_don_hang!$A$2:$A$989,A215,Chi_tiet_don_hang!$F$2:$F$989))</f>
        <v/>
      </c>
      <c r="H215" s="163"/>
      <c r="I215" s="163"/>
      <c r="J215" s="148">
        <f t="shared" si="1"/>
        <v>0</v>
      </c>
      <c r="K215" s="148">
        <f>IF(A215="","",SUMIF(Chi_tiet_don_hang!$A$2:$A$989,A215,Chi_tiet_don_hang!$I$2:$I$989))+H215</f>
        <v>0</v>
      </c>
      <c r="L215" s="151"/>
      <c r="M215" s="152"/>
      <c r="N215" s="152"/>
      <c r="O215" s="163"/>
      <c r="P215" s="148" t="str">
        <f t="shared" si="4"/>
        <v/>
      </c>
      <c r="Q215" s="148" t="s">
        <v>484</v>
      </c>
      <c r="R215" s="154" t="s">
        <v>485</v>
      </c>
      <c r="S215" s="154" t="s">
        <v>418</v>
      </c>
      <c r="T215" s="155"/>
      <c r="U215" s="142"/>
      <c r="V215" s="142"/>
      <c r="W215" s="142"/>
      <c r="X215" s="142"/>
      <c r="Y215" s="142"/>
      <c r="Z215" s="142"/>
      <c r="AA215" s="142"/>
      <c r="AB215" s="142"/>
      <c r="AC215" s="142"/>
      <c r="AD215" s="142"/>
      <c r="AE215" s="142"/>
      <c r="AF215" s="142"/>
      <c r="AG215" s="142"/>
      <c r="AH215" s="142"/>
      <c r="AI215" s="142"/>
    </row>
    <row r="216">
      <c r="A216" s="166"/>
      <c r="B216" s="164"/>
      <c r="C216" s="155"/>
      <c r="D216" s="165"/>
      <c r="E216" s="147" t="str">
        <f t="array" ref="E216">IF(C216="","",IFERROR(INDEX(Khach_hang!$C$2:$C$999,MATCH(C216,Khach_hang!$A$2:$A$999,0)),""))</f>
        <v/>
      </c>
      <c r="F216" s="148" t="str">
        <f t="array" ref="F216">IF(C216="","",IFERROR(INDEX(Khach_hang!$B$2:$B$999,MATCH(C216,Khach_hang!$A$2:$A$999,0)),""))</f>
        <v/>
      </c>
      <c r="G216" s="148" t="str">
        <f>IF(A216="","",SUMIF(Chi_tiet_don_hang!$A$2:$A$989,A216,Chi_tiet_don_hang!$F$2:$F$989))</f>
        <v/>
      </c>
      <c r="H216" s="163"/>
      <c r="I216" s="163"/>
      <c r="J216" s="148">
        <f t="shared" si="1"/>
        <v>0</v>
      </c>
      <c r="K216" s="148">
        <f>IF(A216="","",SUMIF(Chi_tiet_don_hang!$A$2:$A$989,A216,Chi_tiet_don_hang!$I$2:$I$989))+H216</f>
        <v>0</v>
      </c>
      <c r="L216" s="151"/>
      <c r="M216" s="152"/>
      <c r="N216" s="152"/>
      <c r="O216" s="163"/>
      <c r="P216" s="148" t="str">
        <f t="shared" si="4"/>
        <v/>
      </c>
      <c r="Q216" s="148" t="s">
        <v>484</v>
      </c>
      <c r="R216" s="154" t="s">
        <v>485</v>
      </c>
      <c r="S216" s="154" t="s">
        <v>418</v>
      </c>
      <c r="T216" s="155"/>
      <c r="U216" s="142"/>
      <c r="V216" s="142"/>
      <c r="W216" s="142"/>
      <c r="X216" s="142"/>
      <c r="Y216" s="142"/>
      <c r="Z216" s="142"/>
      <c r="AA216" s="142"/>
      <c r="AB216" s="142"/>
      <c r="AC216" s="142"/>
      <c r="AD216" s="142"/>
      <c r="AE216" s="142"/>
      <c r="AF216" s="142"/>
      <c r="AG216" s="142"/>
      <c r="AH216" s="142"/>
      <c r="AI216" s="142"/>
    </row>
    <row r="217">
      <c r="A217" s="166"/>
      <c r="B217" s="164"/>
      <c r="C217" s="155"/>
      <c r="D217" s="165"/>
      <c r="E217" s="147" t="str">
        <f t="array" ref="E217">IF(C217="","",IFERROR(INDEX(Khach_hang!$C$2:$C$999,MATCH(C217,Khach_hang!$A$2:$A$999,0)),""))</f>
        <v/>
      </c>
      <c r="F217" s="148" t="str">
        <f t="array" ref="F217">IF(C217="","",IFERROR(INDEX(Khach_hang!$B$2:$B$999,MATCH(C217,Khach_hang!$A$2:$A$999,0)),""))</f>
        <v/>
      </c>
      <c r="G217" s="148" t="str">
        <f>IF(A217="","",SUMIF(Chi_tiet_don_hang!$A$2:$A$989,A217,Chi_tiet_don_hang!$F$2:$F$989))</f>
        <v/>
      </c>
      <c r="H217" s="163"/>
      <c r="I217" s="163"/>
      <c r="J217" s="148">
        <f t="shared" si="1"/>
        <v>0</v>
      </c>
      <c r="K217" s="148">
        <f>IF(A217="","",SUMIF(Chi_tiet_don_hang!$A$2:$A$989,A217,Chi_tiet_don_hang!$I$2:$I$989))+H217</f>
        <v>0</v>
      </c>
      <c r="L217" s="151"/>
      <c r="M217" s="152"/>
      <c r="N217" s="152"/>
      <c r="O217" s="163"/>
      <c r="P217" s="148" t="str">
        <f t="shared" si="4"/>
        <v/>
      </c>
      <c r="Q217" s="148" t="s">
        <v>484</v>
      </c>
      <c r="R217" s="154" t="s">
        <v>485</v>
      </c>
      <c r="S217" s="154" t="s">
        <v>418</v>
      </c>
      <c r="T217" s="155"/>
      <c r="U217" s="142"/>
      <c r="V217" s="142"/>
      <c r="W217" s="142"/>
      <c r="X217" s="142"/>
      <c r="Y217" s="142"/>
      <c r="Z217" s="142"/>
      <c r="AA217" s="142"/>
      <c r="AB217" s="142"/>
      <c r="AC217" s="142"/>
      <c r="AD217" s="142"/>
      <c r="AE217" s="142"/>
      <c r="AF217" s="142"/>
      <c r="AG217" s="142"/>
      <c r="AH217" s="142"/>
      <c r="AI217" s="142"/>
    </row>
    <row r="218">
      <c r="A218" s="166"/>
      <c r="B218" s="164"/>
      <c r="C218" s="155"/>
      <c r="D218" s="165"/>
      <c r="E218" s="147" t="str">
        <f t="array" ref="E218">IF(C218="","",IFERROR(INDEX(Khach_hang!$C$2:$C$999,MATCH(C218,Khach_hang!$A$2:$A$999,0)),""))</f>
        <v/>
      </c>
      <c r="F218" s="148" t="str">
        <f t="array" ref="F218">IF(C218="","",IFERROR(INDEX(Khach_hang!$B$2:$B$999,MATCH(C218,Khach_hang!$A$2:$A$999,0)),""))</f>
        <v/>
      </c>
      <c r="G218" s="148" t="str">
        <f>IF(A218="","",SUMIF(Chi_tiet_don_hang!$A$2:$A$989,A218,Chi_tiet_don_hang!$F$2:$F$989))</f>
        <v/>
      </c>
      <c r="H218" s="163"/>
      <c r="I218" s="163"/>
      <c r="J218" s="148">
        <f t="shared" si="1"/>
        <v>0</v>
      </c>
      <c r="K218" s="148">
        <f>IF(A218="","",SUMIF(Chi_tiet_don_hang!$A$2:$A$989,A218,Chi_tiet_don_hang!$I$2:$I$989))+H218</f>
        <v>0</v>
      </c>
      <c r="L218" s="151"/>
      <c r="M218" s="152"/>
      <c r="N218" s="152"/>
      <c r="O218" s="163"/>
      <c r="P218" s="148" t="str">
        <f t="shared" si="4"/>
        <v/>
      </c>
      <c r="Q218" s="148" t="s">
        <v>484</v>
      </c>
      <c r="R218" s="154" t="s">
        <v>485</v>
      </c>
      <c r="S218" s="154" t="s">
        <v>418</v>
      </c>
      <c r="T218" s="155"/>
      <c r="U218" s="142"/>
      <c r="V218" s="142"/>
      <c r="W218" s="142"/>
      <c r="X218" s="142"/>
      <c r="Y218" s="142"/>
      <c r="Z218" s="142"/>
      <c r="AA218" s="142"/>
      <c r="AB218" s="142"/>
      <c r="AC218" s="142"/>
      <c r="AD218" s="142"/>
      <c r="AE218" s="142"/>
      <c r="AF218" s="142"/>
      <c r="AG218" s="142"/>
      <c r="AH218" s="142"/>
      <c r="AI218" s="142"/>
    </row>
    <row r="219">
      <c r="A219" s="166"/>
      <c r="B219" s="164"/>
      <c r="C219" s="155"/>
      <c r="D219" s="165"/>
      <c r="E219" s="147" t="str">
        <f t="array" ref="E219">IF(C219="","",IFERROR(INDEX(Khach_hang!$C$2:$C$999,MATCH(C219,Khach_hang!$A$2:$A$999,0)),""))</f>
        <v/>
      </c>
      <c r="F219" s="148" t="str">
        <f t="array" ref="F219">IF(C219="","",IFERROR(INDEX(Khach_hang!$B$2:$B$999,MATCH(C219,Khach_hang!$A$2:$A$999,0)),""))</f>
        <v/>
      </c>
      <c r="G219" s="148" t="str">
        <f>IF(A219="","",SUMIF(Chi_tiet_don_hang!$A$2:$A$989,A219,Chi_tiet_don_hang!$F$2:$F$989))</f>
        <v/>
      </c>
      <c r="H219" s="163"/>
      <c r="I219" s="163"/>
      <c r="J219" s="148">
        <f t="shared" si="1"/>
        <v>0</v>
      </c>
      <c r="K219" s="148">
        <f>IF(A219="","",SUMIF(Chi_tiet_don_hang!$A$2:$A$989,A219,Chi_tiet_don_hang!$I$2:$I$989))+H219</f>
        <v>0</v>
      </c>
      <c r="L219" s="151"/>
      <c r="M219" s="152"/>
      <c r="N219" s="152"/>
      <c r="O219" s="163"/>
      <c r="P219" s="148" t="str">
        <f t="shared" si="4"/>
        <v/>
      </c>
      <c r="Q219" s="148" t="s">
        <v>484</v>
      </c>
      <c r="R219" s="154" t="s">
        <v>485</v>
      </c>
      <c r="S219" s="154" t="s">
        <v>418</v>
      </c>
      <c r="T219" s="155"/>
      <c r="U219" s="142"/>
      <c r="V219" s="142"/>
      <c r="W219" s="142"/>
      <c r="X219" s="142"/>
      <c r="Y219" s="142"/>
      <c r="Z219" s="142"/>
      <c r="AA219" s="142"/>
      <c r="AB219" s="142"/>
      <c r="AC219" s="142"/>
      <c r="AD219" s="142"/>
      <c r="AE219" s="142"/>
      <c r="AF219" s="142"/>
      <c r="AG219" s="142"/>
      <c r="AH219" s="142"/>
      <c r="AI219" s="142"/>
    </row>
    <row r="220">
      <c r="A220" s="166"/>
      <c r="B220" s="164"/>
      <c r="C220" s="155"/>
      <c r="D220" s="165"/>
      <c r="E220" s="147" t="str">
        <f t="array" ref="E220">IF(C220="","",IFERROR(INDEX(Khach_hang!$C$2:$C$999,MATCH(C220,Khach_hang!$A$2:$A$999,0)),""))</f>
        <v/>
      </c>
      <c r="F220" s="148" t="str">
        <f t="array" ref="F220">IF(C220="","",IFERROR(INDEX(Khach_hang!$B$2:$B$999,MATCH(C220,Khach_hang!$A$2:$A$999,0)),""))</f>
        <v/>
      </c>
      <c r="G220" s="148" t="str">
        <f>IF(A220="","",SUMIF(Chi_tiet_don_hang!$A$2:$A$989,A220,Chi_tiet_don_hang!$F$2:$F$989))</f>
        <v/>
      </c>
      <c r="H220" s="163"/>
      <c r="I220" s="163"/>
      <c r="J220" s="148">
        <f t="shared" si="1"/>
        <v>0</v>
      </c>
      <c r="K220" s="148">
        <f>IF(A220="","",SUMIF(Chi_tiet_don_hang!$A$2:$A$989,A220,Chi_tiet_don_hang!$I$2:$I$989))+H220</f>
        <v>0</v>
      </c>
      <c r="L220" s="151"/>
      <c r="M220" s="152"/>
      <c r="N220" s="152"/>
      <c r="O220" s="163"/>
      <c r="P220" s="148" t="str">
        <f t="shared" si="4"/>
        <v/>
      </c>
      <c r="Q220" s="148" t="s">
        <v>484</v>
      </c>
      <c r="R220" s="154" t="s">
        <v>485</v>
      </c>
      <c r="S220" s="154" t="s">
        <v>418</v>
      </c>
      <c r="T220" s="155"/>
      <c r="U220" s="142"/>
      <c r="V220" s="142"/>
      <c r="W220" s="142"/>
      <c r="X220" s="142"/>
      <c r="Y220" s="142"/>
      <c r="Z220" s="142"/>
      <c r="AA220" s="142"/>
      <c r="AB220" s="142"/>
      <c r="AC220" s="142"/>
      <c r="AD220" s="142"/>
      <c r="AE220" s="142"/>
      <c r="AF220" s="142"/>
      <c r="AG220" s="142"/>
      <c r="AH220" s="142"/>
      <c r="AI220" s="142"/>
    </row>
    <row r="221">
      <c r="A221" s="166"/>
      <c r="B221" s="164"/>
      <c r="C221" s="155"/>
      <c r="D221" s="165"/>
      <c r="E221" s="147" t="str">
        <f t="array" ref="E221">IF(C221="","",IFERROR(INDEX(Khach_hang!$C$2:$C$999,MATCH(C221,Khach_hang!$A$2:$A$999,0)),""))</f>
        <v/>
      </c>
      <c r="F221" s="148" t="str">
        <f t="array" ref="F221">IF(C221="","",IFERROR(INDEX(Khach_hang!$B$2:$B$999,MATCH(C221,Khach_hang!$A$2:$A$999,0)),""))</f>
        <v/>
      </c>
      <c r="G221" s="148" t="str">
        <f>IF(A221="","",SUMIF(Chi_tiet_don_hang!$A$2:$A$989,A221,Chi_tiet_don_hang!$F$2:$F$989))</f>
        <v/>
      </c>
      <c r="H221" s="163"/>
      <c r="I221" s="163"/>
      <c r="J221" s="148">
        <f t="shared" si="1"/>
        <v>0</v>
      </c>
      <c r="K221" s="148">
        <f>IF(A221="","",SUMIF(Chi_tiet_don_hang!$A$2:$A$989,A221,Chi_tiet_don_hang!$I$2:$I$989))+H221</f>
        <v>0</v>
      </c>
      <c r="L221" s="151"/>
      <c r="M221" s="152"/>
      <c r="N221" s="152"/>
      <c r="O221" s="163"/>
      <c r="P221" s="148" t="str">
        <f t="shared" si="4"/>
        <v/>
      </c>
      <c r="Q221" s="148" t="s">
        <v>484</v>
      </c>
      <c r="R221" s="154" t="s">
        <v>485</v>
      </c>
      <c r="S221" s="154" t="s">
        <v>418</v>
      </c>
      <c r="T221" s="155"/>
      <c r="U221" s="142"/>
      <c r="V221" s="142"/>
      <c r="W221" s="142"/>
      <c r="X221" s="142"/>
      <c r="Y221" s="142"/>
      <c r="Z221" s="142"/>
      <c r="AA221" s="142"/>
      <c r="AB221" s="142"/>
      <c r="AC221" s="142"/>
      <c r="AD221" s="142"/>
      <c r="AE221" s="142"/>
      <c r="AF221" s="142"/>
      <c r="AG221" s="142"/>
      <c r="AH221" s="142"/>
      <c r="AI221" s="142"/>
    </row>
    <row r="222">
      <c r="A222" s="166"/>
      <c r="B222" s="164"/>
      <c r="C222" s="155"/>
      <c r="D222" s="165"/>
      <c r="E222" s="147" t="str">
        <f t="array" ref="E222">IF(C222="","",IFERROR(INDEX(Khach_hang!$C$2:$C$999,MATCH(C222,Khach_hang!$A$2:$A$999,0)),""))</f>
        <v/>
      </c>
      <c r="F222" s="148" t="str">
        <f t="array" ref="F222">IF(C222="","",IFERROR(INDEX(Khach_hang!$B$2:$B$999,MATCH(C222,Khach_hang!$A$2:$A$999,0)),""))</f>
        <v/>
      </c>
      <c r="G222" s="148" t="str">
        <f>IF(A222="","",SUMIF(Chi_tiet_don_hang!$A$2:$A$989,A222,Chi_tiet_don_hang!$F$2:$F$989))</f>
        <v/>
      </c>
      <c r="H222" s="163"/>
      <c r="I222" s="163"/>
      <c r="J222" s="148">
        <f t="shared" si="1"/>
        <v>0</v>
      </c>
      <c r="K222" s="148">
        <f>IF(A222="","",SUMIF(Chi_tiet_don_hang!$A$2:$A$989,A222,Chi_tiet_don_hang!$I$2:$I$989))+H222</f>
        <v>0</v>
      </c>
      <c r="L222" s="151"/>
      <c r="M222" s="152"/>
      <c r="N222" s="152"/>
      <c r="O222" s="163"/>
      <c r="P222" s="148" t="str">
        <f t="shared" si="4"/>
        <v/>
      </c>
      <c r="Q222" s="148" t="s">
        <v>484</v>
      </c>
      <c r="R222" s="154" t="s">
        <v>485</v>
      </c>
      <c r="S222" s="154" t="s">
        <v>418</v>
      </c>
      <c r="T222" s="155"/>
      <c r="U222" s="142"/>
      <c r="V222" s="142"/>
      <c r="W222" s="142"/>
      <c r="X222" s="142"/>
      <c r="Y222" s="142"/>
      <c r="Z222" s="142"/>
      <c r="AA222" s="142"/>
      <c r="AB222" s="142"/>
      <c r="AC222" s="142"/>
      <c r="AD222" s="142"/>
      <c r="AE222" s="142"/>
      <c r="AF222" s="142"/>
      <c r="AG222" s="142"/>
      <c r="AH222" s="142"/>
      <c r="AI222" s="142"/>
    </row>
    <row r="223">
      <c r="A223" s="166"/>
      <c r="B223" s="164"/>
      <c r="C223" s="155"/>
      <c r="D223" s="165"/>
      <c r="E223" s="147" t="str">
        <f t="array" ref="E223">IF(C223="","",IFERROR(INDEX(Khach_hang!$C$2:$C$999,MATCH(C223,Khach_hang!$A$2:$A$999,0)),""))</f>
        <v/>
      </c>
      <c r="F223" s="148" t="str">
        <f t="array" ref="F223">IF(C223="","",IFERROR(INDEX(Khach_hang!$B$2:$B$999,MATCH(C223,Khach_hang!$A$2:$A$999,0)),""))</f>
        <v/>
      </c>
      <c r="G223" s="148" t="str">
        <f>IF(A223="","",SUMIF(Chi_tiet_don_hang!$A$2:$A$989,A223,Chi_tiet_don_hang!$F$2:$F$989))</f>
        <v/>
      </c>
      <c r="H223" s="163"/>
      <c r="I223" s="163"/>
      <c r="J223" s="148">
        <f t="shared" si="1"/>
        <v>0</v>
      </c>
      <c r="K223" s="148">
        <f>IF(A223="","",SUMIF(Chi_tiet_don_hang!$A$2:$A$989,A223,Chi_tiet_don_hang!$I$2:$I$989))+H223</f>
        <v>0</v>
      </c>
      <c r="L223" s="151"/>
      <c r="M223" s="152"/>
      <c r="N223" s="152"/>
      <c r="O223" s="163"/>
      <c r="P223" s="148" t="str">
        <f t="shared" si="4"/>
        <v/>
      </c>
      <c r="Q223" s="148" t="s">
        <v>484</v>
      </c>
      <c r="R223" s="154" t="s">
        <v>485</v>
      </c>
      <c r="S223" s="154" t="s">
        <v>418</v>
      </c>
      <c r="T223" s="155"/>
      <c r="U223" s="142"/>
      <c r="V223" s="142"/>
      <c r="W223" s="142"/>
      <c r="X223" s="142"/>
      <c r="Y223" s="142"/>
      <c r="Z223" s="142"/>
      <c r="AA223" s="142"/>
      <c r="AB223" s="142"/>
      <c r="AC223" s="142"/>
      <c r="AD223" s="142"/>
      <c r="AE223" s="142"/>
      <c r="AF223" s="142"/>
      <c r="AG223" s="142"/>
      <c r="AH223" s="142"/>
      <c r="AI223" s="142"/>
    </row>
    <row r="224">
      <c r="A224" s="166"/>
      <c r="B224" s="164"/>
      <c r="C224" s="155"/>
      <c r="D224" s="165"/>
      <c r="E224" s="147" t="str">
        <f t="array" ref="E224">IF(C224="","",IFERROR(INDEX(Khach_hang!$C$2:$C$999,MATCH(C224,Khach_hang!$A$2:$A$999,0)),""))</f>
        <v/>
      </c>
      <c r="F224" s="148" t="str">
        <f t="array" ref="F224">IF(C224="","",IFERROR(INDEX(Khach_hang!$B$2:$B$999,MATCH(C224,Khach_hang!$A$2:$A$999,0)),""))</f>
        <v/>
      </c>
      <c r="G224" s="148" t="str">
        <f>IF(A224="","",SUMIF(Chi_tiet_don_hang!$A$2:$A$989,A224,Chi_tiet_don_hang!$F$2:$F$989))</f>
        <v/>
      </c>
      <c r="H224" s="163"/>
      <c r="I224" s="163"/>
      <c r="J224" s="148">
        <f t="shared" si="1"/>
        <v>0</v>
      </c>
      <c r="K224" s="148">
        <f>IF(A224="","",SUMIF(Chi_tiet_don_hang!$A$2:$A$989,A224,Chi_tiet_don_hang!$I$2:$I$989))+H224</f>
        <v>0</v>
      </c>
      <c r="L224" s="151"/>
      <c r="M224" s="152"/>
      <c r="N224" s="152"/>
      <c r="O224" s="163"/>
      <c r="P224" s="148" t="str">
        <f t="shared" si="4"/>
        <v/>
      </c>
      <c r="Q224" s="148" t="s">
        <v>484</v>
      </c>
      <c r="R224" s="154" t="s">
        <v>485</v>
      </c>
      <c r="S224" s="154" t="s">
        <v>418</v>
      </c>
      <c r="T224" s="155"/>
      <c r="U224" s="142"/>
      <c r="V224" s="142"/>
      <c r="W224" s="142"/>
      <c r="X224" s="142"/>
      <c r="Y224" s="142"/>
      <c r="Z224" s="142"/>
      <c r="AA224" s="142"/>
      <c r="AB224" s="142"/>
      <c r="AC224" s="142"/>
      <c r="AD224" s="142"/>
      <c r="AE224" s="142"/>
      <c r="AF224" s="142"/>
      <c r="AG224" s="142"/>
      <c r="AH224" s="142"/>
      <c r="AI224" s="142"/>
    </row>
    <row r="225">
      <c r="A225" s="166"/>
      <c r="B225" s="164"/>
      <c r="C225" s="155"/>
      <c r="D225" s="165"/>
      <c r="E225" s="147" t="str">
        <f t="array" ref="E225">IF(C225="","",IFERROR(INDEX(Khach_hang!$C$2:$C$999,MATCH(C225,Khach_hang!$A$2:$A$999,0)),""))</f>
        <v/>
      </c>
      <c r="F225" s="148" t="str">
        <f t="array" ref="F225">IF(C225="","",IFERROR(INDEX(Khach_hang!$B$2:$B$999,MATCH(C225,Khach_hang!$A$2:$A$999,0)),""))</f>
        <v/>
      </c>
      <c r="G225" s="148" t="str">
        <f>IF(A225="","",SUMIF(Chi_tiet_don_hang!$A$2:$A$989,A225,Chi_tiet_don_hang!$F$2:$F$989))</f>
        <v/>
      </c>
      <c r="H225" s="163"/>
      <c r="I225" s="163"/>
      <c r="J225" s="148">
        <f t="shared" si="1"/>
        <v>0</v>
      </c>
      <c r="K225" s="148">
        <f>IF(A225="","",SUMIF(Chi_tiet_don_hang!$A$2:$A$989,A225,Chi_tiet_don_hang!$I$2:$I$989))+H225</f>
        <v>0</v>
      </c>
      <c r="L225" s="151"/>
      <c r="M225" s="152"/>
      <c r="N225" s="152"/>
      <c r="O225" s="163"/>
      <c r="P225" s="148" t="str">
        <f t="shared" si="4"/>
        <v/>
      </c>
      <c r="Q225" s="148" t="s">
        <v>484</v>
      </c>
      <c r="R225" s="154" t="s">
        <v>485</v>
      </c>
      <c r="S225" s="154" t="s">
        <v>418</v>
      </c>
      <c r="T225" s="155"/>
      <c r="U225" s="142"/>
      <c r="V225" s="142"/>
      <c r="W225" s="142"/>
      <c r="X225" s="142"/>
      <c r="Y225" s="142"/>
      <c r="Z225" s="142"/>
      <c r="AA225" s="142"/>
      <c r="AB225" s="142"/>
      <c r="AC225" s="142"/>
      <c r="AD225" s="142"/>
      <c r="AE225" s="142"/>
      <c r="AF225" s="142"/>
      <c r="AG225" s="142"/>
      <c r="AH225" s="142"/>
      <c r="AI225" s="142"/>
    </row>
    <row r="226">
      <c r="A226" s="166"/>
      <c r="B226" s="164"/>
      <c r="C226" s="155"/>
      <c r="D226" s="165"/>
      <c r="E226" s="147" t="str">
        <f t="array" ref="E226">IF(C226="","",IFERROR(INDEX(Khach_hang!$C$2:$C$999,MATCH(C226,Khach_hang!$A$2:$A$999,0)),""))</f>
        <v/>
      </c>
      <c r="F226" s="148" t="str">
        <f t="array" ref="F226">IF(C226="","",IFERROR(INDEX(Khach_hang!$B$2:$B$999,MATCH(C226,Khach_hang!$A$2:$A$999,0)),""))</f>
        <v/>
      </c>
      <c r="G226" s="148" t="str">
        <f>IF(A226="","",SUMIF(Chi_tiet_don_hang!$A$2:$A$989,A226,Chi_tiet_don_hang!$F$2:$F$989))</f>
        <v/>
      </c>
      <c r="H226" s="163"/>
      <c r="I226" s="163"/>
      <c r="J226" s="148">
        <f t="shared" si="1"/>
        <v>0</v>
      </c>
      <c r="K226" s="148">
        <f>IF(A226="","",SUMIF(Chi_tiet_don_hang!$A$2:$A$989,A226,Chi_tiet_don_hang!$I$2:$I$989))+H226</f>
        <v>0</v>
      </c>
      <c r="L226" s="151"/>
      <c r="M226" s="152"/>
      <c r="N226" s="152"/>
      <c r="O226" s="163"/>
      <c r="P226" s="148" t="str">
        <f t="shared" si="4"/>
        <v/>
      </c>
      <c r="Q226" s="148" t="s">
        <v>484</v>
      </c>
      <c r="R226" s="154" t="s">
        <v>485</v>
      </c>
      <c r="S226" s="154" t="s">
        <v>418</v>
      </c>
      <c r="T226" s="155"/>
      <c r="U226" s="142"/>
      <c r="V226" s="142"/>
      <c r="W226" s="142"/>
      <c r="X226" s="142"/>
      <c r="Y226" s="142"/>
      <c r="Z226" s="142"/>
      <c r="AA226" s="142"/>
      <c r="AB226" s="142"/>
      <c r="AC226" s="142"/>
      <c r="AD226" s="142"/>
      <c r="AE226" s="142"/>
      <c r="AF226" s="142"/>
      <c r="AG226" s="142"/>
      <c r="AH226" s="142"/>
      <c r="AI226" s="142"/>
    </row>
    <row r="227">
      <c r="A227" s="166"/>
      <c r="B227" s="164"/>
      <c r="C227" s="155"/>
      <c r="D227" s="165"/>
      <c r="E227" s="147" t="str">
        <f t="array" ref="E227">IF(C227="","",IFERROR(INDEX(Khach_hang!$C$2:$C$999,MATCH(C227,Khach_hang!$A$2:$A$999,0)),""))</f>
        <v/>
      </c>
      <c r="F227" s="148" t="str">
        <f t="array" ref="F227">IF(C227="","",IFERROR(INDEX(Khach_hang!$B$2:$B$999,MATCH(C227,Khach_hang!$A$2:$A$999,0)),""))</f>
        <v/>
      </c>
      <c r="G227" s="148" t="str">
        <f>IF(A227="","",SUMIF(Chi_tiet_don_hang!$A$2:$A$989,A227,Chi_tiet_don_hang!$F$2:$F$989))</f>
        <v/>
      </c>
      <c r="H227" s="163"/>
      <c r="I227" s="163"/>
      <c r="J227" s="148">
        <f t="shared" si="1"/>
        <v>0</v>
      </c>
      <c r="K227" s="148">
        <f>IF(A227="","",SUMIF(Chi_tiet_don_hang!$A$2:$A$989,A227,Chi_tiet_don_hang!$I$2:$I$989))+H227</f>
        <v>0</v>
      </c>
      <c r="L227" s="151"/>
      <c r="M227" s="152"/>
      <c r="N227" s="152"/>
      <c r="O227" s="163"/>
      <c r="P227" s="148" t="str">
        <f t="shared" si="4"/>
        <v/>
      </c>
      <c r="Q227" s="148" t="s">
        <v>484</v>
      </c>
      <c r="R227" s="154" t="s">
        <v>485</v>
      </c>
      <c r="S227" s="154" t="s">
        <v>418</v>
      </c>
      <c r="T227" s="155"/>
      <c r="U227" s="142"/>
      <c r="V227" s="142"/>
      <c r="W227" s="142"/>
      <c r="X227" s="142"/>
      <c r="Y227" s="142"/>
      <c r="Z227" s="142"/>
      <c r="AA227" s="142"/>
      <c r="AB227" s="142"/>
      <c r="AC227" s="142"/>
      <c r="AD227" s="142"/>
      <c r="AE227" s="142"/>
      <c r="AF227" s="142"/>
      <c r="AG227" s="142"/>
      <c r="AH227" s="142"/>
      <c r="AI227" s="142"/>
    </row>
    <row r="228">
      <c r="A228" s="166"/>
      <c r="B228" s="164"/>
      <c r="C228" s="155"/>
      <c r="D228" s="165"/>
      <c r="E228" s="147" t="str">
        <f t="array" ref="E228">IF(C228="","",IFERROR(INDEX(Khach_hang!$C$2:$C$999,MATCH(C228,Khach_hang!$A$2:$A$999,0)),""))</f>
        <v/>
      </c>
      <c r="F228" s="148" t="str">
        <f t="array" ref="F228">IF(C228="","",IFERROR(INDEX(Khach_hang!$B$2:$B$999,MATCH(C228,Khach_hang!$A$2:$A$999,0)),""))</f>
        <v/>
      </c>
      <c r="G228" s="148" t="str">
        <f>IF(A228="","",SUMIF(Chi_tiet_don_hang!$A$2:$A$989,A228,Chi_tiet_don_hang!$F$2:$F$989))</f>
        <v/>
      </c>
      <c r="H228" s="163"/>
      <c r="I228" s="163"/>
      <c r="J228" s="148">
        <f t="shared" si="1"/>
        <v>0</v>
      </c>
      <c r="K228" s="148">
        <f>IF(A228="","",SUMIF(Chi_tiet_don_hang!$A$2:$A$989,A228,Chi_tiet_don_hang!$I$2:$I$989))+H228</f>
        <v>0</v>
      </c>
      <c r="L228" s="151"/>
      <c r="M228" s="152"/>
      <c r="N228" s="152"/>
      <c r="O228" s="163"/>
      <c r="P228" s="148" t="str">
        <f t="shared" si="4"/>
        <v/>
      </c>
      <c r="Q228" s="148" t="s">
        <v>484</v>
      </c>
      <c r="R228" s="154" t="s">
        <v>485</v>
      </c>
      <c r="S228" s="154" t="s">
        <v>418</v>
      </c>
      <c r="T228" s="155"/>
      <c r="U228" s="142"/>
      <c r="V228" s="142"/>
      <c r="W228" s="142"/>
      <c r="X228" s="142"/>
      <c r="Y228" s="142"/>
      <c r="Z228" s="142"/>
      <c r="AA228" s="142"/>
      <c r="AB228" s="142"/>
      <c r="AC228" s="142"/>
      <c r="AD228" s="142"/>
      <c r="AE228" s="142"/>
      <c r="AF228" s="142"/>
      <c r="AG228" s="142"/>
      <c r="AH228" s="142"/>
      <c r="AI228" s="142"/>
    </row>
    <row r="229">
      <c r="A229" s="166"/>
      <c r="B229" s="164"/>
      <c r="C229" s="155"/>
      <c r="D229" s="165"/>
      <c r="E229" s="147" t="str">
        <f t="array" ref="E229">IF(C229="","",IFERROR(INDEX(Khach_hang!$C$2:$C$999,MATCH(C229,Khach_hang!$A$2:$A$999,0)),""))</f>
        <v/>
      </c>
      <c r="F229" s="148" t="str">
        <f t="array" ref="F229">IF(C229="","",IFERROR(INDEX(Khach_hang!$B$2:$B$999,MATCH(C229,Khach_hang!$A$2:$A$999,0)),""))</f>
        <v/>
      </c>
      <c r="G229" s="148" t="str">
        <f>IF(A229="","",SUMIF(Chi_tiet_don_hang!$A$2:$A$989,A229,Chi_tiet_don_hang!$F$2:$F$989))</f>
        <v/>
      </c>
      <c r="H229" s="163"/>
      <c r="I229" s="163"/>
      <c r="J229" s="148">
        <f t="shared" si="1"/>
        <v>0</v>
      </c>
      <c r="K229" s="148">
        <f>IF(A229="","",SUMIF(Chi_tiet_don_hang!$A$2:$A$989,A229,Chi_tiet_don_hang!$I$2:$I$989))+H229</f>
        <v>0</v>
      </c>
      <c r="L229" s="151"/>
      <c r="M229" s="152"/>
      <c r="N229" s="152"/>
      <c r="O229" s="163"/>
      <c r="P229" s="148" t="str">
        <f t="shared" si="4"/>
        <v/>
      </c>
      <c r="Q229" s="148" t="s">
        <v>484</v>
      </c>
      <c r="R229" s="154" t="s">
        <v>485</v>
      </c>
      <c r="S229" s="154" t="s">
        <v>418</v>
      </c>
      <c r="T229" s="155"/>
      <c r="U229" s="142"/>
      <c r="V229" s="142"/>
      <c r="W229" s="142"/>
      <c r="X229" s="142"/>
      <c r="Y229" s="142"/>
      <c r="Z229" s="142"/>
      <c r="AA229" s="142"/>
      <c r="AB229" s="142"/>
      <c r="AC229" s="142"/>
      <c r="AD229" s="142"/>
      <c r="AE229" s="142"/>
      <c r="AF229" s="142"/>
      <c r="AG229" s="142"/>
      <c r="AH229" s="142"/>
      <c r="AI229" s="142"/>
    </row>
    <row r="230">
      <c r="A230" s="166"/>
      <c r="B230" s="164"/>
      <c r="C230" s="155"/>
      <c r="D230" s="165"/>
      <c r="E230" s="147" t="str">
        <f t="array" ref="E230">IF(C230="","",IFERROR(INDEX(Khach_hang!$C$2:$C$999,MATCH(C230,Khach_hang!$A$2:$A$999,0)),""))</f>
        <v/>
      </c>
      <c r="F230" s="148" t="str">
        <f t="array" ref="F230">IF(C230="","",IFERROR(INDEX(Khach_hang!$B$2:$B$999,MATCH(C230,Khach_hang!$A$2:$A$999,0)),""))</f>
        <v/>
      </c>
      <c r="G230" s="148" t="str">
        <f>IF(A230="","",SUMIF(Chi_tiet_don_hang!$A$2:$A$989,A230,Chi_tiet_don_hang!$F$2:$F$989))</f>
        <v/>
      </c>
      <c r="H230" s="163"/>
      <c r="I230" s="163"/>
      <c r="J230" s="148">
        <f t="shared" si="1"/>
        <v>0</v>
      </c>
      <c r="K230" s="148">
        <f>IF(A230="","",SUMIF(Chi_tiet_don_hang!$A$2:$A$989,A230,Chi_tiet_don_hang!$I$2:$I$989))+H230</f>
        <v>0</v>
      </c>
      <c r="L230" s="163"/>
      <c r="M230" s="152"/>
      <c r="N230" s="152"/>
      <c r="O230" s="163"/>
      <c r="P230" s="148" t="str">
        <f t="shared" si="4"/>
        <v/>
      </c>
      <c r="Q230" s="148" t="s">
        <v>484</v>
      </c>
      <c r="R230" s="154" t="s">
        <v>485</v>
      </c>
      <c r="S230" s="154" t="s">
        <v>418</v>
      </c>
      <c r="T230" s="155"/>
      <c r="U230" s="142"/>
      <c r="V230" s="142"/>
      <c r="W230" s="142"/>
      <c r="X230" s="142"/>
      <c r="Y230" s="142"/>
      <c r="Z230" s="142"/>
      <c r="AA230" s="142"/>
      <c r="AB230" s="142"/>
      <c r="AC230" s="142"/>
      <c r="AD230" s="142"/>
      <c r="AE230" s="142"/>
      <c r="AF230" s="142"/>
      <c r="AG230" s="142"/>
      <c r="AH230" s="142"/>
      <c r="AI230" s="142"/>
    </row>
    <row r="231">
      <c r="A231" s="166"/>
      <c r="B231" s="164"/>
      <c r="C231" s="155"/>
      <c r="D231" s="165"/>
      <c r="E231" s="147" t="str">
        <f t="array" ref="E231">IF(C231="","",IFERROR(INDEX(Khach_hang!$C$2:$C$999,MATCH(C231,Khach_hang!$A$2:$A$999,0)),""))</f>
        <v/>
      </c>
      <c r="F231" s="148" t="str">
        <f t="array" ref="F231">IF(C231="","",IFERROR(INDEX(Khach_hang!$B$2:$B$999,MATCH(C231,Khach_hang!$A$2:$A$999,0)),""))</f>
        <v/>
      </c>
      <c r="G231" s="148" t="str">
        <f>IF(A231="","",SUMIF(Chi_tiet_don_hang!$A$2:$A$989,A231,Chi_tiet_don_hang!$F$2:$F$989))</f>
        <v/>
      </c>
      <c r="H231" s="163"/>
      <c r="I231" s="163"/>
      <c r="J231" s="148">
        <f t="shared" si="1"/>
        <v>0</v>
      </c>
      <c r="K231" s="148">
        <f>IF(A231="","",SUMIF(Chi_tiet_don_hang!$A$2:$A$989,A231,Chi_tiet_don_hang!$I$2:$I$989))+H231</f>
        <v>0</v>
      </c>
      <c r="L231" s="163"/>
      <c r="M231" s="152"/>
      <c r="N231" s="152"/>
      <c r="O231" s="163"/>
      <c r="P231" s="148" t="str">
        <f t="shared" si="4"/>
        <v/>
      </c>
      <c r="Q231" s="148" t="s">
        <v>484</v>
      </c>
      <c r="R231" s="154" t="s">
        <v>485</v>
      </c>
      <c r="S231" s="154" t="s">
        <v>418</v>
      </c>
      <c r="T231" s="155"/>
      <c r="U231" s="142"/>
      <c r="V231" s="142"/>
      <c r="W231" s="142"/>
      <c r="X231" s="142"/>
      <c r="Y231" s="142"/>
      <c r="Z231" s="142"/>
      <c r="AA231" s="142"/>
      <c r="AB231" s="142"/>
      <c r="AC231" s="142"/>
      <c r="AD231" s="142"/>
      <c r="AE231" s="142"/>
      <c r="AF231" s="142"/>
      <c r="AG231" s="142"/>
      <c r="AH231" s="142"/>
      <c r="AI231" s="142"/>
    </row>
    <row r="232">
      <c r="A232" s="166"/>
      <c r="B232" s="164"/>
      <c r="C232" s="155"/>
      <c r="D232" s="165"/>
      <c r="E232" s="147" t="str">
        <f t="array" ref="E232">IF(C232="","",IFERROR(INDEX(Khach_hang!$C$2:$C$999,MATCH(C232,Khach_hang!$A$2:$A$999,0)),""))</f>
        <v/>
      </c>
      <c r="F232" s="148" t="str">
        <f t="array" ref="F232">IF(C232="","",IFERROR(INDEX(Khach_hang!$B$2:$B$999,MATCH(C232,Khach_hang!$A$2:$A$999,0)),""))</f>
        <v/>
      </c>
      <c r="G232" s="148" t="str">
        <f>IF(A232="","",SUMIF(Chi_tiet_don_hang!$A$2:$A$989,A232,Chi_tiet_don_hang!$F$2:$F$989))</f>
        <v/>
      </c>
      <c r="H232" s="163"/>
      <c r="I232" s="163"/>
      <c r="J232" s="148">
        <f t="shared" si="1"/>
        <v>0</v>
      </c>
      <c r="K232" s="148">
        <f>IF(A232="","",SUMIF(Chi_tiet_don_hang!$A$2:$A$989,A232,Chi_tiet_don_hang!$I$2:$I$989))+H232</f>
        <v>0</v>
      </c>
      <c r="L232" s="163"/>
      <c r="M232" s="152"/>
      <c r="N232" s="152"/>
      <c r="O232" s="163"/>
      <c r="P232" s="148" t="str">
        <f t="shared" si="4"/>
        <v/>
      </c>
      <c r="Q232" s="148" t="s">
        <v>484</v>
      </c>
      <c r="R232" s="154" t="s">
        <v>485</v>
      </c>
      <c r="S232" s="154" t="s">
        <v>418</v>
      </c>
      <c r="T232" s="155"/>
      <c r="U232" s="142"/>
      <c r="V232" s="142"/>
      <c r="W232" s="142"/>
      <c r="X232" s="142"/>
      <c r="Y232" s="142"/>
      <c r="Z232" s="142"/>
      <c r="AA232" s="142"/>
      <c r="AB232" s="142"/>
      <c r="AC232" s="142"/>
      <c r="AD232" s="142"/>
      <c r="AE232" s="142"/>
      <c r="AF232" s="142"/>
      <c r="AG232" s="142"/>
      <c r="AH232" s="142"/>
      <c r="AI232" s="142"/>
    </row>
    <row r="233">
      <c r="A233" s="166"/>
      <c r="B233" s="164"/>
      <c r="C233" s="155"/>
      <c r="D233" s="165"/>
      <c r="E233" s="147" t="str">
        <f t="array" ref="E233">IF(C233="","",IFERROR(INDEX(Khach_hang!$C$2:$C$999,MATCH(C233,Khach_hang!$A$2:$A$999,0)),""))</f>
        <v/>
      </c>
      <c r="F233" s="148" t="str">
        <f t="array" ref="F233">IF(C233="","",IFERROR(INDEX(Khach_hang!$B$2:$B$999,MATCH(C233,Khach_hang!$A$2:$A$999,0)),""))</f>
        <v/>
      </c>
      <c r="G233" s="148" t="str">
        <f>IF(A233="","",SUMIF(Chi_tiet_don_hang!$A$2:$A$989,A233,Chi_tiet_don_hang!$F$2:$F$989))</f>
        <v/>
      </c>
      <c r="H233" s="163"/>
      <c r="I233" s="163"/>
      <c r="J233" s="148">
        <f t="shared" si="1"/>
        <v>0</v>
      </c>
      <c r="K233" s="148">
        <f>IF(A233="","",SUMIF(Chi_tiet_don_hang!$A$2:$A$989,A233,Chi_tiet_don_hang!$I$2:$I$989))+H233</f>
        <v>0</v>
      </c>
      <c r="L233" s="163"/>
      <c r="M233" s="152"/>
      <c r="N233" s="152"/>
      <c r="O233" s="163"/>
      <c r="P233" s="148" t="str">
        <f t="shared" si="4"/>
        <v/>
      </c>
      <c r="Q233" s="148" t="s">
        <v>484</v>
      </c>
      <c r="R233" s="154" t="s">
        <v>485</v>
      </c>
      <c r="S233" s="154" t="s">
        <v>418</v>
      </c>
      <c r="T233" s="155"/>
      <c r="U233" s="142"/>
      <c r="V233" s="142"/>
      <c r="W233" s="142"/>
      <c r="X233" s="142"/>
      <c r="Y233" s="142"/>
      <c r="Z233" s="142"/>
      <c r="AA233" s="142"/>
      <c r="AB233" s="142"/>
      <c r="AC233" s="142"/>
      <c r="AD233" s="142"/>
      <c r="AE233" s="142"/>
      <c r="AF233" s="142"/>
      <c r="AG233" s="142"/>
      <c r="AH233" s="142"/>
      <c r="AI233" s="142"/>
    </row>
    <row r="234">
      <c r="A234" s="166"/>
      <c r="B234" s="164"/>
      <c r="C234" s="155"/>
      <c r="D234" s="165"/>
      <c r="E234" s="147" t="str">
        <f t="array" ref="E234">IF(C234="","",IFERROR(INDEX(Khach_hang!$C$2:$C$999,MATCH(C234,Khach_hang!$A$2:$A$999,0)),""))</f>
        <v/>
      </c>
      <c r="F234" s="148" t="str">
        <f t="array" ref="F234">IF(C234="","",IFERROR(INDEX(Khach_hang!$B$2:$B$999,MATCH(C234,Khach_hang!$A$2:$A$999,0)),""))</f>
        <v/>
      </c>
      <c r="G234" s="148" t="str">
        <f>IF(A234="","",SUMIF(Chi_tiet_don_hang!$A$2:$A$989,A234,Chi_tiet_don_hang!$F$2:$F$989))</f>
        <v/>
      </c>
      <c r="H234" s="163"/>
      <c r="I234" s="163"/>
      <c r="J234" s="148">
        <f t="shared" si="1"/>
        <v>0</v>
      </c>
      <c r="K234" s="148">
        <f>IF(A234="","",SUMIF(Chi_tiet_don_hang!$A$2:$A$989,A234,Chi_tiet_don_hang!$I$2:$I$989))+H234</f>
        <v>0</v>
      </c>
      <c r="L234" s="163"/>
      <c r="M234" s="152"/>
      <c r="N234" s="152"/>
      <c r="O234" s="163"/>
      <c r="P234" s="148" t="str">
        <f t="shared" si="4"/>
        <v/>
      </c>
      <c r="Q234" s="148" t="s">
        <v>484</v>
      </c>
      <c r="R234" s="154" t="s">
        <v>485</v>
      </c>
      <c r="S234" s="154" t="s">
        <v>418</v>
      </c>
      <c r="T234" s="155"/>
      <c r="U234" s="142"/>
      <c r="V234" s="142"/>
      <c r="W234" s="142"/>
      <c r="X234" s="142"/>
      <c r="Y234" s="142"/>
      <c r="Z234" s="142"/>
      <c r="AA234" s="142"/>
      <c r="AB234" s="142"/>
      <c r="AC234" s="142"/>
      <c r="AD234" s="142"/>
      <c r="AE234" s="142"/>
      <c r="AF234" s="142"/>
      <c r="AG234" s="142"/>
      <c r="AH234" s="142"/>
      <c r="AI234" s="142"/>
    </row>
    <row r="235">
      <c r="A235" s="166"/>
      <c r="B235" s="164"/>
      <c r="C235" s="155"/>
      <c r="D235" s="165"/>
      <c r="E235" s="147" t="str">
        <f t="array" ref="E235">IF(C235="","",IFERROR(INDEX(Khach_hang!$C$2:$C$999,MATCH(C235,Khach_hang!$A$2:$A$999,0)),""))</f>
        <v/>
      </c>
      <c r="F235" s="148" t="str">
        <f t="array" ref="F235">IF(C235="","",IFERROR(INDEX(Khach_hang!$B$2:$B$999,MATCH(C235,Khach_hang!$A$2:$A$999,0)),""))</f>
        <v/>
      </c>
      <c r="G235" s="148" t="str">
        <f>IF(A235="","",SUMIF(Chi_tiet_don_hang!$A$2:$A$989,A235,Chi_tiet_don_hang!$F$2:$F$989))</f>
        <v/>
      </c>
      <c r="H235" s="163"/>
      <c r="I235" s="163"/>
      <c r="J235" s="148">
        <f t="shared" si="1"/>
        <v>0</v>
      </c>
      <c r="K235" s="148">
        <f>IF(A235="","",SUMIF(Chi_tiet_don_hang!$A$2:$A$989,A235,Chi_tiet_don_hang!$I$2:$I$989))+H235</f>
        <v>0</v>
      </c>
      <c r="L235" s="163"/>
      <c r="M235" s="152"/>
      <c r="N235" s="152"/>
      <c r="O235" s="163"/>
      <c r="P235" s="148" t="str">
        <f t="shared" si="4"/>
        <v/>
      </c>
      <c r="Q235" s="148" t="s">
        <v>484</v>
      </c>
      <c r="R235" s="154" t="s">
        <v>485</v>
      </c>
      <c r="S235" s="154" t="s">
        <v>418</v>
      </c>
      <c r="T235" s="155"/>
      <c r="U235" s="142"/>
      <c r="V235" s="142"/>
      <c r="W235" s="142"/>
      <c r="X235" s="142"/>
      <c r="Y235" s="142"/>
      <c r="Z235" s="142"/>
      <c r="AA235" s="142"/>
      <c r="AB235" s="142"/>
      <c r="AC235" s="142"/>
      <c r="AD235" s="142"/>
      <c r="AE235" s="142"/>
      <c r="AF235" s="142"/>
      <c r="AG235" s="142"/>
      <c r="AH235" s="142"/>
      <c r="AI235" s="142"/>
    </row>
    <row r="236">
      <c r="A236" s="166"/>
      <c r="B236" s="164"/>
      <c r="C236" s="155"/>
      <c r="D236" s="165"/>
      <c r="E236" s="147" t="str">
        <f t="array" ref="E236">IF(C236="","",IFERROR(INDEX(Khach_hang!$C$2:$C$999,MATCH(C236,Khach_hang!$A$2:$A$999,0)),""))</f>
        <v/>
      </c>
      <c r="F236" s="148" t="str">
        <f t="array" ref="F236">IF(C236="","",IFERROR(INDEX(Khach_hang!$B$2:$B$999,MATCH(C236,Khach_hang!$A$2:$A$999,0)),""))</f>
        <v/>
      </c>
      <c r="G236" s="148" t="str">
        <f>IF(A236="","",SUMIF(Chi_tiet_don_hang!$A$2:$A$989,A236,Chi_tiet_don_hang!$F$2:$F$989))</f>
        <v/>
      </c>
      <c r="H236" s="163"/>
      <c r="I236" s="163"/>
      <c r="J236" s="148">
        <f t="shared" si="1"/>
        <v>0</v>
      </c>
      <c r="K236" s="148">
        <f>IF(A236="","",SUMIF(Chi_tiet_don_hang!$A$2:$A$989,A236,Chi_tiet_don_hang!$I$2:$I$989))+H236</f>
        <v>0</v>
      </c>
      <c r="L236" s="163"/>
      <c r="M236" s="152"/>
      <c r="N236" s="152"/>
      <c r="O236" s="163"/>
      <c r="P236" s="148" t="str">
        <f t="shared" si="4"/>
        <v/>
      </c>
      <c r="Q236" s="148" t="s">
        <v>484</v>
      </c>
      <c r="R236" s="154" t="s">
        <v>485</v>
      </c>
      <c r="S236" s="154" t="s">
        <v>418</v>
      </c>
      <c r="T236" s="155"/>
      <c r="U236" s="142"/>
      <c r="V236" s="142"/>
      <c r="W236" s="142"/>
      <c r="X236" s="142"/>
      <c r="Y236" s="142"/>
      <c r="Z236" s="142"/>
      <c r="AA236" s="142"/>
      <c r="AB236" s="142"/>
      <c r="AC236" s="142"/>
      <c r="AD236" s="142"/>
      <c r="AE236" s="142"/>
      <c r="AF236" s="142"/>
      <c r="AG236" s="142"/>
      <c r="AH236" s="142"/>
      <c r="AI236" s="142"/>
    </row>
    <row r="237">
      <c r="A237" s="166"/>
      <c r="B237" s="164"/>
      <c r="C237" s="155"/>
      <c r="D237" s="165"/>
      <c r="E237" s="147" t="str">
        <f t="array" ref="E237">IF(C237="","",IFERROR(INDEX(Khach_hang!$C$2:$C$999,MATCH(C237,Khach_hang!$A$2:$A$999,0)),""))</f>
        <v/>
      </c>
      <c r="F237" s="148" t="str">
        <f t="array" ref="F237">IF(C237="","",IFERROR(INDEX(Khach_hang!$B$2:$B$999,MATCH(C237,Khach_hang!$A$2:$A$999,0)),""))</f>
        <v/>
      </c>
      <c r="G237" s="148" t="str">
        <f>IF(A237="","",SUMIF(Chi_tiet_don_hang!$A$2:$A$989,A237,Chi_tiet_don_hang!$F$2:$F$989))</f>
        <v/>
      </c>
      <c r="H237" s="163"/>
      <c r="I237" s="163"/>
      <c r="J237" s="148">
        <f t="shared" si="1"/>
        <v>0</v>
      </c>
      <c r="K237" s="148">
        <f>IF(A237="","",SUMIF(Chi_tiet_don_hang!$A$2:$A$989,A237,Chi_tiet_don_hang!$I$2:$I$989))+H237</f>
        <v>0</v>
      </c>
      <c r="L237" s="163"/>
      <c r="M237" s="152"/>
      <c r="N237" s="152"/>
      <c r="O237" s="163"/>
      <c r="P237" s="148" t="str">
        <f t="shared" si="4"/>
        <v/>
      </c>
      <c r="Q237" s="148" t="s">
        <v>484</v>
      </c>
      <c r="R237" s="154" t="s">
        <v>485</v>
      </c>
      <c r="S237" s="154" t="s">
        <v>418</v>
      </c>
      <c r="T237" s="155"/>
      <c r="U237" s="142"/>
      <c r="V237" s="142"/>
      <c r="W237" s="142"/>
      <c r="X237" s="142"/>
      <c r="Y237" s="142"/>
      <c r="Z237" s="142"/>
      <c r="AA237" s="142"/>
      <c r="AB237" s="142"/>
      <c r="AC237" s="142"/>
      <c r="AD237" s="142"/>
      <c r="AE237" s="142"/>
      <c r="AF237" s="142"/>
      <c r="AG237" s="142"/>
      <c r="AH237" s="142"/>
      <c r="AI237" s="142"/>
    </row>
    <row r="238">
      <c r="A238" s="166"/>
      <c r="B238" s="164"/>
      <c r="C238" s="155"/>
      <c r="D238" s="165"/>
      <c r="E238" s="147" t="str">
        <f t="array" ref="E238">IF(C238="","",IFERROR(INDEX(Khach_hang!$C$2:$C$999,MATCH(C238,Khach_hang!$A$2:$A$999,0)),""))</f>
        <v/>
      </c>
      <c r="F238" s="148" t="str">
        <f t="array" ref="F238">IF(C238="","",IFERROR(INDEX(Khach_hang!$B$2:$B$999,MATCH(C238,Khach_hang!$A$2:$A$999,0)),""))</f>
        <v/>
      </c>
      <c r="G238" s="148" t="str">
        <f>IF(A238="","",SUMIF(Chi_tiet_don_hang!$A$2:$A$989,A238,Chi_tiet_don_hang!$F$2:$F$989))</f>
        <v/>
      </c>
      <c r="H238" s="163"/>
      <c r="I238" s="163"/>
      <c r="J238" s="148">
        <f t="shared" si="1"/>
        <v>0</v>
      </c>
      <c r="K238" s="148">
        <f>IF(A238="","",SUMIF(Chi_tiet_don_hang!$A$2:$A$989,A238,Chi_tiet_don_hang!$I$2:$I$989))+H238</f>
        <v>0</v>
      </c>
      <c r="L238" s="163"/>
      <c r="M238" s="152"/>
      <c r="N238" s="152"/>
      <c r="O238" s="163"/>
      <c r="P238" s="148" t="str">
        <f t="shared" si="4"/>
        <v/>
      </c>
      <c r="Q238" s="148" t="s">
        <v>484</v>
      </c>
      <c r="R238" s="154" t="s">
        <v>485</v>
      </c>
      <c r="S238" s="154" t="s">
        <v>418</v>
      </c>
      <c r="T238" s="155"/>
      <c r="U238" s="142"/>
      <c r="V238" s="142"/>
      <c r="W238" s="142"/>
      <c r="X238" s="142"/>
      <c r="Y238" s="142"/>
      <c r="Z238" s="142"/>
      <c r="AA238" s="142"/>
      <c r="AB238" s="142"/>
      <c r="AC238" s="142"/>
      <c r="AD238" s="142"/>
      <c r="AE238" s="142"/>
      <c r="AF238" s="142"/>
      <c r="AG238" s="142"/>
      <c r="AH238" s="142"/>
      <c r="AI238" s="142"/>
    </row>
    <row r="239">
      <c r="A239" s="166"/>
      <c r="B239" s="164"/>
      <c r="C239" s="155"/>
      <c r="D239" s="165"/>
      <c r="E239" s="147" t="str">
        <f t="array" ref="E239">IF(C239="","",IFERROR(INDEX(Khach_hang!$C$2:$C$999,MATCH(C239,Khach_hang!$A$2:$A$999,0)),""))</f>
        <v/>
      </c>
      <c r="F239" s="148" t="str">
        <f t="array" ref="F239">IF(C239="","",IFERROR(INDEX(Khach_hang!$B$2:$B$999,MATCH(C239,Khach_hang!$A$2:$A$999,0)),""))</f>
        <v/>
      </c>
      <c r="G239" s="148" t="str">
        <f>IF(A239="","",SUMIF(Chi_tiet_don_hang!$A$2:$A$989,A239,Chi_tiet_don_hang!$F$2:$F$989))</f>
        <v/>
      </c>
      <c r="H239" s="163"/>
      <c r="I239" s="163"/>
      <c r="J239" s="148">
        <f t="shared" si="1"/>
        <v>0</v>
      </c>
      <c r="K239" s="148">
        <f>IF(A239="","",SUMIF(Chi_tiet_don_hang!$A$2:$A$989,A239,Chi_tiet_don_hang!$I$2:$I$989))+H239</f>
        <v>0</v>
      </c>
      <c r="L239" s="163"/>
      <c r="M239" s="152"/>
      <c r="N239" s="152"/>
      <c r="O239" s="163"/>
      <c r="P239" s="148" t="str">
        <f t="shared" si="4"/>
        <v/>
      </c>
      <c r="Q239" s="148" t="s">
        <v>484</v>
      </c>
      <c r="R239" s="154" t="s">
        <v>485</v>
      </c>
      <c r="S239" s="154" t="s">
        <v>418</v>
      </c>
      <c r="T239" s="155"/>
      <c r="U239" s="142"/>
      <c r="V239" s="142"/>
      <c r="W239" s="142"/>
      <c r="X239" s="142"/>
      <c r="Y239" s="142"/>
      <c r="Z239" s="142"/>
      <c r="AA239" s="142"/>
      <c r="AB239" s="142"/>
      <c r="AC239" s="142"/>
      <c r="AD239" s="142"/>
      <c r="AE239" s="142"/>
      <c r="AF239" s="142"/>
      <c r="AG239" s="142"/>
      <c r="AH239" s="142"/>
      <c r="AI239" s="142"/>
    </row>
    <row r="240">
      <c r="A240" s="166"/>
      <c r="B240" s="164"/>
      <c r="C240" s="155"/>
      <c r="D240" s="165"/>
      <c r="E240" s="147" t="str">
        <f t="array" ref="E240">IF(C240="","",IFERROR(INDEX(Khach_hang!$C$2:$C$999,MATCH(C240,Khach_hang!$A$2:$A$999,0)),""))</f>
        <v/>
      </c>
      <c r="F240" s="148" t="str">
        <f t="array" ref="F240">IF(C240="","",IFERROR(INDEX(Khach_hang!$B$2:$B$999,MATCH(C240,Khach_hang!$A$2:$A$999,0)),""))</f>
        <v/>
      </c>
      <c r="G240" s="148" t="str">
        <f>IF(A240="","",SUMIF(Chi_tiet_don_hang!$A$2:$A$989,A240,Chi_tiet_don_hang!$F$2:$F$989))</f>
        <v/>
      </c>
      <c r="H240" s="163"/>
      <c r="I240" s="163"/>
      <c r="J240" s="148">
        <f t="shared" si="1"/>
        <v>0</v>
      </c>
      <c r="K240" s="148">
        <f>IF(A240="","",SUMIF(Chi_tiet_don_hang!$A$2:$A$989,A240,Chi_tiet_don_hang!$I$2:$I$989))+H240</f>
        <v>0</v>
      </c>
      <c r="L240" s="163"/>
      <c r="M240" s="152"/>
      <c r="N240" s="152"/>
      <c r="O240" s="163"/>
      <c r="P240" s="148" t="str">
        <f t="shared" si="4"/>
        <v/>
      </c>
      <c r="Q240" s="148" t="s">
        <v>484</v>
      </c>
      <c r="R240" s="154" t="s">
        <v>485</v>
      </c>
      <c r="S240" s="154" t="s">
        <v>418</v>
      </c>
      <c r="T240" s="155"/>
      <c r="U240" s="142"/>
      <c r="V240" s="142"/>
      <c r="W240" s="142"/>
      <c r="X240" s="142"/>
      <c r="Y240" s="142"/>
      <c r="Z240" s="142"/>
      <c r="AA240" s="142"/>
      <c r="AB240" s="142"/>
      <c r="AC240" s="142"/>
      <c r="AD240" s="142"/>
      <c r="AE240" s="142"/>
      <c r="AF240" s="142"/>
      <c r="AG240" s="142"/>
      <c r="AH240" s="142"/>
      <c r="AI240" s="142"/>
    </row>
    <row r="241">
      <c r="A241" s="166"/>
      <c r="B241" s="164"/>
      <c r="C241" s="155"/>
      <c r="D241" s="165"/>
      <c r="E241" s="147" t="str">
        <f t="array" ref="E241">IF(C241="","",IFERROR(INDEX(Khach_hang!$C$2:$C$999,MATCH(C241,Khach_hang!$A$2:$A$999,0)),""))</f>
        <v/>
      </c>
      <c r="F241" s="148" t="str">
        <f t="array" ref="F241">IF(C241="","",IFERROR(INDEX(Khach_hang!$B$2:$B$999,MATCH(C241,Khach_hang!$A$2:$A$999,0)),""))</f>
        <v/>
      </c>
      <c r="G241" s="148" t="str">
        <f>IF(A241="","",SUMIF(Chi_tiet_don_hang!$A$2:$A$989,A241,Chi_tiet_don_hang!$F$2:$F$989))</f>
        <v/>
      </c>
      <c r="H241" s="163"/>
      <c r="I241" s="163"/>
      <c r="J241" s="148">
        <f t="shared" si="1"/>
        <v>0</v>
      </c>
      <c r="K241" s="148">
        <f>IF(A241="","",SUMIF(Chi_tiet_don_hang!$A$2:$A$989,A241,Chi_tiet_don_hang!$I$2:$I$989))+H241</f>
        <v>0</v>
      </c>
      <c r="L241" s="163"/>
      <c r="M241" s="152"/>
      <c r="N241" s="152"/>
      <c r="O241" s="163"/>
      <c r="P241" s="148" t="str">
        <f t="shared" si="4"/>
        <v/>
      </c>
      <c r="Q241" s="148" t="s">
        <v>484</v>
      </c>
      <c r="R241" s="154" t="s">
        <v>485</v>
      </c>
      <c r="S241" s="154" t="s">
        <v>418</v>
      </c>
      <c r="T241" s="155"/>
      <c r="U241" s="142"/>
      <c r="V241" s="142"/>
      <c r="W241" s="142"/>
      <c r="X241" s="142"/>
      <c r="Y241" s="142"/>
      <c r="Z241" s="142"/>
      <c r="AA241" s="142"/>
      <c r="AB241" s="142"/>
      <c r="AC241" s="142"/>
      <c r="AD241" s="142"/>
      <c r="AE241" s="142"/>
      <c r="AF241" s="142"/>
      <c r="AG241" s="142"/>
      <c r="AH241" s="142"/>
      <c r="AI241" s="142"/>
    </row>
    <row r="242">
      <c r="A242" s="166"/>
      <c r="B242" s="164"/>
      <c r="C242" s="155"/>
      <c r="D242" s="165"/>
      <c r="E242" s="147" t="str">
        <f t="array" ref="E242">IF(C242="","",IFERROR(INDEX(Khach_hang!$C$2:$C$999,MATCH(C242,Khach_hang!$A$2:$A$999,0)),""))</f>
        <v/>
      </c>
      <c r="F242" s="148" t="str">
        <f t="array" ref="F242">IF(C242="","",IFERROR(INDEX(Khach_hang!$B$2:$B$999,MATCH(C242,Khach_hang!$A$2:$A$999,0)),""))</f>
        <v/>
      </c>
      <c r="G242" s="148" t="str">
        <f>IF(A242="","",SUMIF(Chi_tiet_don_hang!$A$2:$A$989,A242,Chi_tiet_don_hang!$F$2:$F$989))</f>
        <v/>
      </c>
      <c r="H242" s="163"/>
      <c r="I242" s="163"/>
      <c r="J242" s="148">
        <f t="shared" si="1"/>
        <v>0</v>
      </c>
      <c r="K242" s="148">
        <f>IF(A242="","",SUMIF(Chi_tiet_don_hang!$A$2:$A$989,A242,Chi_tiet_don_hang!$I$2:$I$989))+H242</f>
        <v>0</v>
      </c>
      <c r="L242" s="163"/>
      <c r="M242" s="152"/>
      <c r="N242" s="152"/>
      <c r="O242" s="163"/>
      <c r="P242" s="148" t="str">
        <f t="shared" si="4"/>
        <v/>
      </c>
      <c r="Q242" s="148" t="s">
        <v>484</v>
      </c>
      <c r="R242" s="154" t="s">
        <v>485</v>
      </c>
      <c r="S242" s="154" t="s">
        <v>418</v>
      </c>
      <c r="T242" s="155"/>
      <c r="U242" s="142"/>
      <c r="V242" s="142"/>
      <c r="W242" s="142"/>
      <c r="X242" s="142"/>
      <c r="Y242" s="142"/>
      <c r="Z242" s="142"/>
      <c r="AA242" s="142"/>
      <c r="AB242" s="142"/>
      <c r="AC242" s="142"/>
      <c r="AD242" s="142"/>
      <c r="AE242" s="142"/>
      <c r="AF242" s="142"/>
      <c r="AG242" s="142"/>
      <c r="AH242" s="142"/>
      <c r="AI242" s="142"/>
    </row>
    <row r="243">
      <c r="A243" s="166"/>
      <c r="B243" s="164"/>
      <c r="C243" s="155"/>
      <c r="D243" s="165"/>
      <c r="E243" s="147" t="str">
        <f t="array" ref="E243">IF(C243="","",IFERROR(INDEX(Khach_hang!$C$2:$C$999,MATCH(C243,Khach_hang!$A$2:$A$999,0)),""))</f>
        <v/>
      </c>
      <c r="F243" s="148" t="str">
        <f t="array" ref="F243">IF(C243="","",IFERROR(INDEX(Khach_hang!$B$2:$B$999,MATCH(C243,Khach_hang!$A$2:$A$999,0)),""))</f>
        <v/>
      </c>
      <c r="G243" s="148" t="str">
        <f>IF(A243="","",SUMIF(Chi_tiet_don_hang!$A$2:$A$989,A243,Chi_tiet_don_hang!$F$2:$F$989))</f>
        <v/>
      </c>
      <c r="H243" s="163"/>
      <c r="I243" s="163"/>
      <c r="J243" s="148">
        <f t="shared" si="1"/>
        <v>0</v>
      </c>
      <c r="K243" s="148">
        <f>IF(A243="","",SUMIF(Chi_tiet_don_hang!$A$2:$A$989,A243,Chi_tiet_don_hang!$I$2:$I$989))+H243</f>
        <v>0</v>
      </c>
      <c r="L243" s="163"/>
      <c r="M243" s="152"/>
      <c r="N243" s="152"/>
      <c r="O243" s="163"/>
      <c r="P243" s="148" t="str">
        <f t="shared" si="4"/>
        <v/>
      </c>
      <c r="Q243" s="148" t="s">
        <v>484</v>
      </c>
      <c r="R243" s="154" t="s">
        <v>485</v>
      </c>
      <c r="S243" s="154" t="s">
        <v>418</v>
      </c>
      <c r="T243" s="155"/>
      <c r="U243" s="142"/>
      <c r="V243" s="142"/>
      <c r="W243" s="142"/>
      <c r="X243" s="142"/>
      <c r="Y243" s="142"/>
      <c r="Z243" s="142"/>
      <c r="AA243" s="142"/>
      <c r="AB243" s="142"/>
      <c r="AC243" s="142"/>
      <c r="AD243" s="142"/>
      <c r="AE243" s="142"/>
      <c r="AF243" s="142"/>
      <c r="AG243" s="142"/>
      <c r="AH243" s="142"/>
      <c r="AI243" s="142"/>
    </row>
    <row r="244">
      <c r="A244" s="166"/>
      <c r="B244" s="164"/>
      <c r="C244" s="155"/>
      <c r="D244" s="165"/>
      <c r="E244" s="147" t="str">
        <f t="array" ref="E244">IF(C244="","",IFERROR(INDEX(Khach_hang!$C$2:$C$999,MATCH(C244,Khach_hang!$A$2:$A$999,0)),""))</f>
        <v/>
      </c>
      <c r="F244" s="148" t="str">
        <f t="array" ref="F244">IF(C244="","",IFERROR(INDEX(Khach_hang!$B$2:$B$999,MATCH(C244,Khach_hang!$A$2:$A$999,0)),""))</f>
        <v/>
      </c>
      <c r="G244" s="148" t="str">
        <f>IF(A244="","",SUMIF(Chi_tiet_don_hang!$A$2:$A$989,A244,Chi_tiet_don_hang!$F$2:$F$989))</f>
        <v/>
      </c>
      <c r="H244" s="163"/>
      <c r="I244" s="163"/>
      <c r="J244" s="148">
        <f t="shared" si="1"/>
        <v>0</v>
      </c>
      <c r="K244" s="148">
        <f>IF(A244="","",SUMIF(Chi_tiet_don_hang!$A$2:$A$989,A244,Chi_tiet_don_hang!$I$2:$I$989))+H244</f>
        <v>0</v>
      </c>
      <c r="L244" s="163"/>
      <c r="M244" s="152"/>
      <c r="N244" s="152"/>
      <c r="O244" s="163"/>
      <c r="P244" s="148" t="str">
        <f t="shared" si="4"/>
        <v/>
      </c>
      <c r="Q244" s="148" t="s">
        <v>484</v>
      </c>
      <c r="R244" s="154" t="s">
        <v>485</v>
      </c>
      <c r="S244" s="154" t="s">
        <v>418</v>
      </c>
      <c r="T244" s="155"/>
      <c r="U244" s="142"/>
      <c r="V244" s="142"/>
      <c r="W244" s="142"/>
      <c r="X244" s="142"/>
      <c r="Y244" s="142"/>
      <c r="Z244" s="142"/>
      <c r="AA244" s="142"/>
      <c r="AB244" s="142"/>
      <c r="AC244" s="142"/>
      <c r="AD244" s="142"/>
      <c r="AE244" s="142"/>
      <c r="AF244" s="142"/>
      <c r="AG244" s="142"/>
      <c r="AH244" s="142"/>
      <c r="AI244" s="142"/>
    </row>
    <row r="245">
      <c r="A245" s="166"/>
      <c r="B245" s="164"/>
      <c r="C245" s="155"/>
      <c r="D245" s="165"/>
      <c r="E245" s="147" t="str">
        <f t="array" ref="E245">IF(C245="","",IFERROR(INDEX(Khach_hang!$C$2:$C$999,MATCH(C245,Khach_hang!$A$2:$A$999,0)),""))</f>
        <v/>
      </c>
      <c r="F245" s="148" t="str">
        <f t="array" ref="F245">IF(C245="","",IFERROR(INDEX(Khach_hang!$B$2:$B$999,MATCH(C245,Khach_hang!$A$2:$A$999,0)),""))</f>
        <v/>
      </c>
      <c r="G245" s="148" t="str">
        <f>IF(A245="","",SUMIF(Chi_tiet_don_hang!$A$2:$A$989,A245,Chi_tiet_don_hang!$F$2:$F$989))</f>
        <v/>
      </c>
      <c r="H245" s="163"/>
      <c r="I245" s="163"/>
      <c r="J245" s="148">
        <f t="shared" si="1"/>
        <v>0</v>
      </c>
      <c r="K245" s="148">
        <f>IF(A245="","",SUMIF(Chi_tiet_don_hang!$A$2:$A$989,A245,Chi_tiet_don_hang!$I$2:$I$989))+H245</f>
        <v>0</v>
      </c>
      <c r="L245" s="163"/>
      <c r="M245" s="152"/>
      <c r="N245" s="152"/>
      <c r="O245" s="163"/>
      <c r="P245" s="148" t="str">
        <f t="shared" si="4"/>
        <v/>
      </c>
      <c r="Q245" s="148" t="s">
        <v>484</v>
      </c>
      <c r="R245" s="154" t="s">
        <v>485</v>
      </c>
      <c r="S245" s="154" t="s">
        <v>418</v>
      </c>
      <c r="T245" s="155"/>
      <c r="U245" s="142"/>
      <c r="V245" s="142"/>
      <c r="W245" s="142"/>
      <c r="X245" s="142"/>
      <c r="Y245" s="142"/>
      <c r="Z245" s="142"/>
      <c r="AA245" s="142"/>
      <c r="AB245" s="142"/>
      <c r="AC245" s="142"/>
      <c r="AD245" s="142"/>
      <c r="AE245" s="142"/>
      <c r="AF245" s="142"/>
      <c r="AG245" s="142"/>
      <c r="AH245" s="142"/>
      <c r="AI245" s="142"/>
    </row>
    <row r="246">
      <c r="A246" s="166"/>
      <c r="B246" s="164"/>
      <c r="C246" s="155"/>
      <c r="D246" s="165"/>
      <c r="E246" s="147" t="str">
        <f t="array" ref="E246">IF(C246="","",IFERROR(INDEX(Khach_hang!$C$2:$C$999,MATCH(C246,Khach_hang!$A$2:$A$999,0)),""))</f>
        <v/>
      </c>
      <c r="F246" s="148" t="str">
        <f t="array" ref="F246">IF(C246="","",IFERROR(INDEX(Khach_hang!$B$2:$B$999,MATCH(C246,Khach_hang!$A$2:$A$999,0)),""))</f>
        <v/>
      </c>
      <c r="G246" s="148" t="str">
        <f>IF(A246="","",SUMIF(Chi_tiet_don_hang!$A$2:$A$989,A246,Chi_tiet_don_hang!$F$2:$F$989))</f>
        <v/>
      </c>
      <c r="H246" s="163"/>
      <c r="I246" s="163"/>
      <c r="J246" s="148">
        <f t="shared" si="1"/>
        <v>0</v>
      </c>
      <c r="K246" s="148">
        <f>IF(A246="","",SUMIF(Chi_tiet_don_hang!$A$2:$A$989,A246,Chi_tiet_don_hang!$I$2:$I$989))+H246</f>
        <v>0</v>
      </c>
      <c r="L246" s="163"/>
      <c r="M246" s="152"/>
      <c r="N246" s="152"/>
      <c r="O246" s="163"/>
      <c r="P246" s="148" t="str">
        <f t="shared" si="4"/>
        <v/>
      </c>
      <c r="Q246" s="148" t="s">
        <v>484</v>
      </c>
      <c r="R246" s="154" t="s">
        <v>485</v>
      </c>
      <c r="S246" s="154" t="s">
        <v>418</v>
      </c>
      <c r="T246" s="155"/>
      <c r="U246" s="142"/>
      <c r="V246" s="142"/>
      <c r="W246" s="142"/>
      <c r="X246" s="142"/>
      <c r="Y246" s="142"/>
      <c r="Z246" s="142"/>
      <c r="AA246" s="142"/>
      <c r="AB246" s="142"/>
      <c r="AC246" s="142"/>
      <c r="AD246" s="142"/>
      <c r="AE246" s="142"/>
      <c r="AF246" s="142"/>
      <c r="AG246" s="142"/>
      <c r="AH246" s="142"/>
      <c r="AI246" s="142"/>
    </row>
    <row r="247">
      <c r="A247" s="166"/>
      <c r="B247" s="164"/>
      <c r="C247" s="155"/>
      <c r="D247" s="165"/>
      <c r="E247" s="147" t="str">
        <f t="array" ref="E247">IF(C247="","",IFERROR(INDEX(Khach_hang!$C$2:$C$999,MATCH(C247,Khach_hang!$A$2:$A$999,0)),""))</f>
        <v/>
      </c>
      <c r="F247" s="148" t="str">
        <f t="array" ref="F247">IF(C247="","",IFERROR(INDEX(Khach_hang!$B$2:$B$999,MATCH(C247,Khach_hang!$A$2:$A$999,0)),""))</f>
        <v/>
      </c>
      <c r="G247" s="148" t="str">
        <f>IF(A247="","",SUMIF(Chi_tiet_don_hang!$A$2:$A$989,A247,Chi_tiet_don_hang!$F$2:$F$989))</f>
        <v/>
      </c>
      <c r="H247" s="163"/>
      <c r="I247" s="163"/>
      <c r="J247" s="148">
        <f t="shared" si="1"/>
        <v>0</v>
      </c>
      <c r="K247" s="148">
        <f>IF(A247="","",SUMIF(Chi_tiet_don_hang!$A$2:$A$989,A247,Chi_tiet_don_hang!$I$2:$I$989))+H247</f>
        <v>0</v>
      </c>
      <c r="L247" s="163"/>
      <c r="M247" s="152"/>
      <c r="N247" s="152"/>
      <c r="O247" s="163"/>
      <c r="P247" s="148" t="str">
        <f t="shared" si="4"/>
        <v/>
      </c>
      <c r="Q247" s="148" t="s">
        <v>484</v>
      </c>
      <c r="R247" s="154" t="s">
        <v>485</v>
      </c>
      <c r="S247" s="154" t="s">
        <v>418</v>
      </c>
      <c r="T247" s="155"/>
      <c r="U247" s="142"/>
      <c r="V247" s="142"/>
      <c r="W247" s="142"/>
      <c r="X247" s="142"/>
      <c r="Y247" s="142"/>
      <c r="Z247" s="142"/>
      <c r="AA247" s="142"/>
      <c r="AB247" s="142"/>
      <c r="AC247" s="142"/>
      <c r="AD247" s="142"/>
      <c r="AE247" s="142"/>
      <c r="AF247" s="142"/>
      <c r="AG247" s="142"/>
      <c r="AH247" s="142"/>
      <c r="AI247" s="142"/>
    </row>
    <row r="248">
      <c r="A248" s="166"/>
      <c r="B248" s="164"/>
      <c r="C248" s="155"/>
      <c r="D248" s="165"/>
      <c r="E248" s="147" t="str">
        <f t="array" ref="E248">IF(C248="","",IFERROR(INDEX(Khach_hang!$C$2:$C$999,MATCH(C248,Khach_hang!$A$2:$A$999,0)),""))</f>
        <v/>
      </c>
      <c r="F248" s="148" t="str">
        <f t="array" ref="F248">IF(C248="","",IFERROR(INDEX(Khach_hang!$B$2:$B$999,MATCH(C248,Khach_hang!$A$2:$A$999,0)),""))</f>
        <v/>
      </c>
      <c r="G248" s="148" t="str">
        <f>IF(A248="","",SUMIF(Chi_tiet_don_hang!$A$2:$A$989,A248,Chi_tiet_don_hang!$F$2:$F$989))</f>
        <v/>
      </c>
      <c r="H248" s="163"/>
      <c r="I248" s="163"/>
      <c r="J248" s="148">
        <f t="shared" si="1"/>
        <v>0</v>
      </c>
      <c r="K248" s="148">
        <f>IF(A248="","",SUMIF(Chi_tiet_don_hang!$A$2:$A$989,A248,Chi_tiet_don_hang!$I$2:$I$989))+H248</f>
        <v>0</v>
      </c>
      <c r="L248" s="163"/>
      <c r="M248" s="152"/>
      <c r="N248" s="152"/>
      <c r="O248" s="163"/>
      <c r="P248" s="148" t="str">
        <f t="shared" si="4"/>
        <v/>
      </c>
      <c r="Q248" s="148" t="s">
        <v>484</v>
      </c>
      <c r="R248" s="154" t="s">
        <v>485</v>
      </c>
      <c r="S248" s="154" t="s">
        <v>418</v>
      </c>
      <c r="T248" s="155"/>
      <c r="U248" s="142"/>
      <c r="V248" s="142"/>
      <c r="W248" s="142"/>
      <c r="X248" s="142"/>
      <c r="Y248" s="142"/>
      <c r="Z248" s="142"/>
      <c r="AA248" s="142"/>
      <c r="AB248" s="142"/>
      <c r="AC248" s="142"/>
      <c r="AD248" s="142"/>
      <c r="AE248" s="142"/>
      <c r="AF248" s="142"/>
      <c r="AG248" s="142"/>
      <c r="AH248" s="142"/>
      <c r="AI248" s="142"/>
    </row>
    <row r="249">
      <c r="A249" s="166"/>
      <c r="B249" s="164"/>
      <c r="C249" s="155"/>
      <c r="D249" s="165"/>
      <c r="E249" s="147" t="str">
        <f t="array" ref="E249">IF(C249="","",IFERROR(INDEX(Khach_hang!$C$2:$C$999,MATCH(C249,Khach_hang!$A$2:$A$999,0)),""))</f>
        <v/>
      </c>
      <c r="F249" s="148" t="str">
        <f t="array" ref="F249">IF(C249="","",IFERROR(INDEX(Khach_hang!$B$2:$B$999,MATCH(C249,Khach_hang!$A$2:$A$999,0)),""))</f>
        <v/>
      </c>
      <c r="G249" s="148" t="str">
        <f>IF(A249="","",SUMIF(Chi_tiet_don_hang!$A$2:$A$989,A249,Chi_tiet_don_hang!$F$2:$F$989))</f>
        <v/>
      </c>
      <c r="H249" s="163"/>
      <c r="I249" s="163"/>
      <c r="J249" s="148">
        <f t="shared" si="1"/>
        <v>0</v>
      </c>
      <c r="K249" s="148">
        <f>IF(A249="","",SUMIF(Chi_tiet_don_hang!$A$2:$A$989,A249,Chi_tiet_don_hang!$I$2:$I$989))+H249</f>
        <v>0</v>
      </c>
      <c r="L249" s="163"/>
      <c r="M249" s="152"/>
      <c r="N249" s="152"/>
      <c r="O249" s="163"/>
      <c r="P249" s="148" t="str">
        <f t="shared" si="4"/>
        <v/>
      </c>
      <c r="Q249" s="148" t="s">
        <v>484</v>
      </c>
      <c r="R249" s="154" t="s">
        <v>485</v>
      </c>
      <c r="S249" s="154" t="s">
        <v>418</v>
      </c>
      <c r="T249" s="155"/>
      <c r="U249" s="142"/>
      <c r="V249" s="142"/>
      <c r="W249" s="142"/>
      <c r="X249" s="142"/>
      <c r="Y249" s="142"/>
      <c r="Z249" s="142"/>
      <c r="AA249" s="142"/>
      <c r="AB249" s="142"/>
      <c r="AC249" s="142"/>
      <c r="AD249" s="142"/>
      <c r="AE249" s="142"/>
      <c r="AF249" s="142"/>
      <c r="AG249" s="142"/>
      <c r="AH249" s="142"/>
      <c r="AI249" s="142"/>
    </row>
    <row r="250">
      <c r="A250" s="166"/>
      <c r="B250" s="164"/>
      <c r="C250" s="155"/>
      <c r="D250" s="165"/>
      <c r="E250" s="147" t="str">
        <f t="array" ref="E250">IF(C250="","",IFERROR(INDEX(Khach_hang!$C$2:$C$999,MATCH(C250,Khach_hang!$A$2:$A$999,0)),""))</f>
        <v/>
      </c>
      <c r="F250" s="148" t="str">
        <f t="array" ref="F250">IF(C250="","",IFERROR(INDEX(Khach_hang!$B$2:$B$999,MATCH(C250,Khach_hang!$A$2:$A$999,0)),""))</f>
        <v/>
      </c>
      <c r="G250" s="148" t="str">
        <f>IF(A250="","",SUMIF(Chi_tiet_don_hang!$A$2:$A$989,A250,Chi_tiet_don_hang!$F$2:$F$989))</f>
        <v/>
      </c>
      <c r="H250" s="163"/>
      <c r="I250" s="163"/>
      <c r="J250" s="148">
        <f t="shared" si="1"/>
        <v>0</v>
      </c>
      <c r="K250" s="148">
        <f>IF(A250="","",SUMIF(Chi_tiet_don_hang!$A$2:$A$989,A250,Chi_tiet_don_hang!$I$2:$I$989))+H250</f>
        <v>0</v>
      </c>
      <c r="L250" s="163"/>
      <c r="M250" s="152"/>
      <c r="N250" s="152"/>
      <c r="O250" s="163"/>
      <c r="P250" s="148" t="str">
        <f t="shared" si="4"/>
        <v/>
      </c>
      <c r="Q250" s="148" t="s">
        <v>484</v>
      </c>
      <c r="R250" s="154" t="s">
        <v>485</v>
      </c>
      <c r="S250" s="154" t="s">
        <v>418</v>
      </c>
      <c r="T250" s="155"/>
      <c r="U250" s="142"/>
      <c r="V250" s="142"/>
      <c r="W250" s="142"/>
      <c r="X250" s="142"/>
      <c r="Y250" s="142"/>
      <c r="Z250" s="142"/>
      <c r="AA250" s="142"/>
      <c r="AB250" s="142"/>
      <c r="AC250" s="142"/>
      <c r="AD250" s="142"/>
      <c r="AE250" s="142"/>
      <c r="AF250" s="142"/>
      <c r="AG250" s="142"/>
      <c r="AH250" s="142"/>
      <c r="AI250" s="142"/>
    </row>
    <row r="251">
      <c r="A251" s="166"/>
      <c r="B251" s="164"/>
      <c r="C251" s="155"/>
      <c r="D251" s="165"/>
      <c r="E251" s="147" t="str">
        <f t="array" ref="E251">IF(C251="","",IFERROR(INDEX(Khach_hang!$C$2:$C$999,MATCH(C251,Khach_hang!$A$2:$A$999,0)),""))</f>
        <v/>
      </c>
      <c r="F251" s="148" t="str">
        <f t="array" ref="F251">IF(C251="","",IFERROR(INDEX(Khach_hang!$B$2:$B$999,MATCH(C251,Khach_hang!$A$2:$A$999,0)),""))</f>
        <v/>
      </c>
      <c r="G251" s="148" t="str">
        <f>IF(A251="","",SUMIF(Chi_tiet_don_hang!$A$2:$A$989,A251,Chi_tiet_don_hang!$F$2:$F$989))</f>
        <v/>
      </c>
      <c r="H251" s="163"/>
      <c r="I251" s="163"/>
      <c r="J251" s="148">
        <f t="shared" si="1"/>
        <v>0</v>
      </c>
      <c r="K251" s="148">
        <f>IF(A251="","",SUMIF(Chi_tiet_don_hang!$A$2:$A$989,A251,Chi_tiet_don_hang!$I$2:$I$989))+H251</f>
        <v>0</v>
      </c>
      <c r="L251" s="163"/>
      <c r="M251" s="152"/>
      <c r="N251" s="152"/>
      <c r="O251" s="163"/>
      <c r="P251" s="148" t="str">
        <f t="shared" si="4"/>
        <v/>
      </c>
      <c r="Q251" s="148" t="s">
        <v>484</v>
      </c>
      <c r="R251" s="154" t="s">
        <v>485</v>
      </c>
      <c r="S251" s="154" t="s">
        <v>418</v>
      </c>
      <c r="T251" s="155"/>
      <c r="U251" s="142"/>
      <c r="V251" s="142"/>
      <c r="W251" s="142"/>
      <c r="X251" s="142"/>
      <c r="Y251" s="142"/>
      <c r="Z251" s="142"/>
      <c r="AA251" s="142"/>
      <c r="AB251" s="142"/>
      <c r="AC251" s="142"/>
      <c r="AD251" s="142"/>
      <c r="AE251" s="142"/>
      <c r="AF251" s="142"/>
      <c r="AG251" s="142"/>
      <c r="AH251" s="142"/>
      <c r="AI251" s="142"/>
    </row>
    <row r="252">
      <c r="A252" s="166"/>
      <c r="B252" s="164"/>
      <c r="C252" s="155"/>
      <c r="D252" s="165"/>
      <c r="E252" s="147" t="str">
        <f t="array" ref="E252">IF(C252="","",IFERROR(INDEX(Khach_hang!$C$2:$C$999,MATCH(C252,Khach_hang!$A$2:$A$999,0)),""))</f>
        <v/>
      </c>
      <c r="F252" s="148" t="str">
        <f t="array" ref="F252">IF(C252="","",IFERROR(INDEX(Khach_hang!$B$2:$B$999,MATCH(C252,Khach_hang!$A$2:$A$999,0)),""))</f>
        <v/>
      </c>
      <c r="G252" s="148" t="str">
        <f>IF(A252="","",SUMIF(Chi_tiet_don_hang!$A$2:$A$989,A252,Chi_tiet_don_hang!$F$2:$F$989))</f>
        <v/>
      </c>
      <c r="H252" s="163"/>
      <c r="I252" s="163"/>
      <c r="J252" s="148">
        <f t="shared" si="1"/>
        <v>0</v>
      </c>
      <c r="K252" s="148">
        <f>IF(A252="","",SUMIF(Chi_tiet_don_hang!$A$2:$A$989,A252,Chi_tiet_don_hang!$I$2:$I$989))+H252</f>
        <v>0</v>
      </c>
      <c r="L252" s="163"/>
      <c r="M252" s="152"/>
      <c r="N252" s="152"/>
      <c r="O252" s="163"/>
      <c r="P252" s="148" t="str">
        <f t="shared" si="4"/>
        <v/>
      </c>
      <c r="Q252" s="148" t="s">
        <v>484</v>
      </c>
      <c r="R252" s="154" t="s">
        <v>485</v>
      </c>
      <c r="S252" s="154" t="s">
        <v>418</v>
      </c>
      <c r="T252" s="155"/>
      <c r="U252" s="142"/>
      <c r="V252" s="142"/>
      <c r="W252" s="142"/>
      <c r="X252" s="142"/>
      <c r="Y252" s="142"/>
      <c r="Z252" s="142"/>
      <c r="AA252" s="142"/>
      <c r="AB252" s="142"/>
      <c r="AC252" s="142"/>
      <c r="AD252" s="142"/>
      <c r="AE252" s="142"/>
      <c r="AF252" s="142"/>
      <c r="AG252" s="142"/>
      <c r="AH252" s="142"/>
      <c r="AI252" s="142"/>
    </row>
    <row r="253">
      <c r="A253" s="166"/>
      <c r="B253" s="164"/>
      <c r="C253" s="155"/>
      <c r="D253" s="165"/>
      <c r="E253" s="147" t="str">
        <f t="array" ref="E253">IF(C253="","",IFERROR(INDEX(Khach_hang!$C$2:$C$999,MATCH(C253,Khach_hang!$A$2:$A$999,0)),""))</f>
        <v/>
      </c>
      <c r="F253" s="148" t="str">
        <f t="array" ref="F253">IF(C253="","",IFERROR(INDEX(Khach_hang!$B$2:$B$999,MATCH(C253,Khach_hang!$A$2:$A$999,0)),""))</f>
        <v/>
      </c>
      <c r="G253" s="148" t="str">
        <f>IF(A253="","",SUMIF(Chi_tiet_don_hang!$A$2:$A$989,A253,Chi_tiet_don_hang!$F$2:$F$989))</f>
        <v/>
      </c>
      <c r="H253" s="163"/>
      <c r="I253" s="163"/>
      <c r="J253" s="148">
        <f t="shared" si="1"/>
        <v>0</v>
      </c>
      <c r="K253" s="148">
        <f>IF(A253="","",SUMIF(Chi_tiet_don_hang!$A$2:$A$989,A253,Chi_tiet_don_hang!$I$2:$I$989))+H253</f>
        <v>0</v>
      </c>
      <c r="L253" s="163"/>
      <c r="M253" s="152"/>
      <c r="N253" s="152"/>
      <c r="O253" s="163"/>
      <c r="P253" s="148" t="str">
        <f t="shared" si="4"/>
        <v/>
      </c>
      <c r="Q253" s="148" t="s">
        <v>484</v>
      </c>
      <c r="R253" s="154" t="s">
        <v>485</v>
      </c>
      <c r="S253" s="154" t="s">
        <v>418</v>
      </c>
      <c r="T253" s="155"/>
      <c r="U253" s="142"/>
      <c r="V253" s="142"/>
      <c r="W253" s="142"/>
      <c r="X253" s="142"/>
      <c r="Y253" s="142"/>
      <c r="Z253" s="142"/>
      <c r="AA253" s="142"/>
      <c r="AB253" s="142"/>
      <c r="AC253" s="142"/>
      <c r="AD253" s="142"/>
      <c r="AE253" s="142"/>
      <c r="AF253" s="142"/>
      <c r="AG253" s="142"/>
      <c r="AH253" s="142"/>
      <c r="AI253" s="142"/>
    </row>
    <row r="254">
      <c r="A254" s="166"/>
      <c r="B254" s="164"/>
      <c r="C254" s="155"/>
      <c r="D254" s="165"/>
      <c r="E254" s="147" t="str">
        <f t="array" ref="E254">IF(C254="","",IFERROR(INDEX(Khach_hang!$C$2:$C$999,MATCH(C254,Khach_hang!$A$2:$A$999,0)),""))</f>
        <v/>
      </c>
      <c r="F254" s="148" t="str">
        <f t="array" ref="F254">IF(C254="","",IFERROR(INDEX(Khach_hang!$B$2:$B$999,MATCH(C254,Khach_hang!$A$2:$A$999,0)),""))</f>
        <v/>
      </c>
      <c r="G254" s="148" t="str">
        <f>IF(A254="","",SUMIF(Chi_tiet_don_hang!$A$2:$A$989,A254,Chi_tiet_don_hang!$F$2:$F$989))</f>
        <v/>
      </c>
      <c r="H254" s="163"/>
      <c r="I254" s="163"/>
      <c r="J254" s="148">
        <f t="shared" si="1"/>
        <v>0</v>
      </c>
      <c r="K254" s="148">
        <f>IF(A254="","",SUMIF(Chi_tiet_don_hang!$A$2:$A$989,A254,Chi_tiet_don_hang!$I$2:$I$989))+H254</f>
        <v>0</v>
      </c>
      <c r="L254" s="163"/>
      <c r="M254" s="152"/>
      <c r="N254" s="152"/>
      <c r="O254" s="163"/>
      <c r="P254" s="148" t="str">
        <f t="shared" si="4"/>
        <v/>
      </c>
      <c r="Q254" s="148" t="s">
        <v>484</v>
      </c>
      <c r="R254" s="154" t="s">
        <v>485</v>
      </c>
      <c r="S254" s="154" t="s">
        <v>418</v>
      </c>
      <c r="T254" s="155"/>
      <c r="U254" s="142"/>
      <c r="V254" s="142"/>
      <c r="W254" s="142"/>
      <c r="X254" s="142"/>
      <c r="Y254" s="142"/>
      <c r="Z254" s="142"/>
      <c r="AA254" s="142"/>
      <c r="AB254" s="142"/>
      <c r="AC254" s="142"/>
      <c r="AD254" s="142"/>
      <c r="AE254" s="142"/>
      <c r="AF254" s="142"/>
      <c r="AG254" s="142"/>
      <c r="AH254" s="142"/>
      <c r="AI254" s="142"/>
    </row>
    <row r="255">
      <c r="A255" s="166"/>
      <c r="B255" s="164"/>
      <c r="C255" s="155"/>
      <c r="D255" s="165"/>
      <c r="E255" s="147" t="str">
        <f t="array" ref="E255">IF(C255="","",IFERROR(INDEX(Khach_hang!$C$2:$C$999,MATCH(C255,Khach_hang!$A$2:$A$999,0)),""))</f>
        <v/>
      </c>
      <c r="F255" s="148" t="str">
        <f t="array" ref="F255">IF(C255="","",IFERROR(INDEX(Khach_hang!$B$2:$B$999,MATCH(C255,Khach_hang!$A$2:$A$999,0)),""))</f>
        <v/>
      </c>
      <c r="G255" s="148" t="str">
        <f>IF(A255="","",SUMIF(Chi_tiet_don_hang!$A$2:$A$989,A255,Chi_tiet_don_hang!$F$2:$F$989))</f>
        <v/>
      </c>
      <c r="H255" s="163"/>
      <c r="I255" s="163"/>
      <c r="J255" s="148">
        <f t="shared" si="1"/>
        <v>0</v>
      </c>
      <c r="K255" s="148">
        <f>IF(A255="","",SUMIF(Chi_tiet_don_hang!$A$2:$A$989,A255,Chi_tiet_don_hang!$I$2:$I$989))+H255</f>
        <v>0</v>
      </c>
      <c r="L255" s="163"/>
      <c r="M255" s="152"/>
      <c r="N255" s="152"/>
      <c r="O255" s="163"/>
      <c r="P255" s="148" t="str">
        <f t="shared" si="4"/>
        <v/>
      </c>
      <c r="Q255" s="148" t="s">
        <v>484</v>
      </c>
      <c r="R255" s="154" t="s">
        <v>485</v>
      </c>
      <c r="S255" s="154" t="s">
        <v>418</v>
      </c>
      <c r="T255" s="155"/>
      <c r="U255" s="142"/>
      <c r="V255" s="142"/>
      <c r="W255" s="142"/>
      <c r="X255" s="142"/>
      <c r="Y255" s="142"/>
      <c r="Z255" s="142"/>
      <c r="AA255" s="142"/>
      <c r="AB255" s="142"/>
      <c r="AC255" s="142"/>
      <c r="AD255" s="142"/>
      <c r="AE255" s="142"/>
      <c r="AF255" s="142"/>
      <c r="AG255" s="142"/>
      <c r="AH255" s="142"/>
      <c r="AI255" s="142"/>
    </row>
    <row r="256">
      <c r="A256" s="166"/>
      <c r="B256" s="164"/>
      <c r="C256" s="155"/>
      <c r="D256" s="165"/>
      <c r="E256" s="147" t="str">
        <f t="array" ref="E256">IF(C256="","",IFERROR(INDEX(Khach_hang!$C$2:$C$999,MATCH(C256,Khach_hang!$A$2:$A$999,0)),""))</f>
        <v/>
      </c>
      <c r="F256" s="148" t="str">
        <f t="array" ref="F256">IF(C256="","",IFERROR(INDEX(Khach_hang!$B$2:$B$999,MATCH(C256,Khach_hang!$A$2:$A$999,0)),""))</f>
        <v/>
      </c>
      <c r="G256" s="148" t="str">
        <f>IF(A256="","",SUMIF(Chi_tiet_don_hang!$A$2:$A$989,A256,Chi_tiet_don_hang!$F$2:$F$989))</f>
        <v/>
      </c>
      <c r="H256" s="163"/>
      <c r="I256" s="163"/>
      <c r="J256" s="148">
        <f t="shared" si="1"/>
        <v>0</v>
      </c>
      <c r="K256" s="148">
        <f>IF(A256="","",SUMIF(Chi_tiet_don_hang!$A$2:$A$989,A256,Chi_tiet_don_hang!$I$2:$I$989))+H256</f>
        <v>0</v>
      </c>
      <c r="L256" s="163"/>
      <c r="M256" s="152"/>
      <c r="N256" s="152"/>
      <c r="O256" s="163"/>
      <c r="P256" s="148" t="str">
        <f t="shared" si="4"/>
        <v/>
      </c>
      <c r="Q256" s="148" t="s">
        <v>484</v>
      </c>
      <c r="R256" s="154" t="s">
        <v>485</v>
      </c>
      <c r="S256" s="154" t="s">
        <v>418</v>
      </c>
      <c r="T256" s="155"/>
      <c r="U256" s="142"/>
      <c r="V256" s="142"/>
      <c r="W256" s="142"/>
      <c r="X256" s="142"/>
      <c r="Y256" s="142"/>
      <c r="Z256" s="142"/>
      <c r="AA256" s="142"/>
      <c r="AB256" s="142"/>
      <c r="AC256" s="142"/>
      <c r="AD256" s="142"/>
      <c r="AE256" s="142"/>
      <c r="AF256" s="142"/>
      <c r="AG256" s="142"/>
      <c r="AH256" s="142"/>
      <c r="AI256" s="142"/>
    </row>
    <row r="257">
      <c r="A257" s="166"/>
      <c r="B257" s="164"/>
      <c r="C257" s="155"/>
      <c r="D257" s="165"/>
      <c r="E257" s="147" t="str">
        <f t="array" ref="E257">IF(C257="","",IFERROR(INDEX(Khach_hang!$C$2:$C$999,MATCH(C257,Khach_hang!$A$2:$A$999,0)),""))</f>
        <v/>
      </c>
      <c r="F257" s="148" t="str">
        <f t="array" ref="F257">IF(C257="","",IFERROR(INDEX(Khach_hang!$B$2:$B$999,MATCH(C257,Khach_hang!$A$2:$A$999,0)),""))</f>
        <v/>
      </c>
      <c r="G257" s="148" t="str">
        <f>IF(A257="","",SUMIF(Chi_tiet_don_hang!$A$2:$A$989,A257,Chi_tiet_don_hang!$F$2:$F$989))</f>
        <v/>
      </c>
      <c r="H257" s="163"/>
      <c r="I257" s="163"/>
      <c r="J257" s="148">
        <f t="shared" si="1"/>
        <v>0</v>
      </c>
      <c r="K257" s="148">
        <f>IF(A257="","",SUMIF(Chi_tiet_don_hang!$A$2:$A$989,A257,Chi_tiet_don_hang!$I$2:$I$989))+H257</f>
        <v>0</v>
      </c>
      <c r="L257" s="163"/>
      <c r="M257" s="152"/>
      <c r="N257" s="152"/>
      <c r="O257" s="163"/>
      <c r="P257" s="148" t="str">
        <f t="shared" si="4"/>
        <v/>
      </c>
      <c r="Q257" s="148" t="s">
        <v>484</v>
      </c>
      <c r="R257" s="154" t="s">
        <v>485</v>
      </c>
      <c r="S257" s="154" t="s">
        <v>418</v>
      </c>
      <c r="T257" s="155"/>
      <c r="U257" s="142"/>
      <c r="V257" s="142"/>
      <c r="W257" s="142"/>
      <c r="X257" s="142"/>
      <c r="Y257" s="142"/>
      <c r="Z257" s="142"/>
      <c r="AA257" s="142"/>
      <c r="AB257" s="142"/>
      <c r="AC257" s="142"/>
      <c r="AD257" s="142"/>
      <c r="AE257" s="142"/>
      <c r="AF257" s="142"/>
      <c r="AG257" s="142"/>
      <c r="AH257" s="142"/>
      <c r="AI257" s="142"/>
    </row>
    <row r="258">
      <c r="A258" s="166"/>
      <c r="B258" s="164"/>
      <c r="C258" s="155"/>
      <c r="D258" s="165"/>
      <c r="E258" s="147" t="str">
        <f t="array" ref="E258">IF(C258="","",IFERROR(INDEX(Khach_hang!$C$2:$C$999,MATCH(C258,Khach_hang!$A$2:$A$999,0)),""))</f>
        <v/>
      </c>
      <c r="F258" s="148" t="str">
        <f t="array" ref="F258">IF(C258="","",IFERROR(INDEX(Khach_hang!$B$2:$B$999,MATCH(C258,Khach_hang!$A$2:$A$999,0)),""))</f>
        <v/>
      </c>
      <c r="G258" s="148" t="str">
        <f>IF(A258="","",SUMIF(Chi_tiet_don_hang!$A$2:$A$989,A258,Chi_tiet_don_hang!$F$2:$F$989))</f>
        <v/>
      </c>
      <c r="H258" s="163"/>
      <c r="I258" s="163"/>
      <c r="J258" s="148">
        <f t="shared" si="1"/>
        <v>0</v>
      </c>
      <c r="K258" s="148">
        <f>IF(A258="","",SUMIF(Chi_tiet_don_hang!$A$2:$A$989,A258,Chi_tiet_don_hang!$I$2:$I$989))+H258</f>
        <v>0</v>
      </c>
      <c r="L258" s="163"/>
      <c r="M258" s="152"/>
      <c r="N258" s="152"/>
      <c r="O258" s="163"/>
      <c r="P258" s="148" t="str">
        <f t="shared" si="4"/>
        <v/>
      </c>
      <c r="Q258" s="148" t="s">
        <v>484</v>
      </c>
      <c r="R258" s="154" t="s">
        <v>485</v>
      </c>
      <c r="S258" s="154" t="s">
        <v>418</v>
      </c>
      <c r="T258" s="155"/>
      <c r="U258" s="142"/>
      <c r="V258" s="142"/>
      <c r="W258" s="142"/>
      <c r="X258" s="142"/>
      <c r="Y258" s="142"/>
      <c r="Z258" s="142"/>
      <c r="AA258" s="142"/>
      <c r="AB258" s="142"/>
      <c r="AC258" s="142"/>
      <c r="AD258" s="142"/>
      <c r="AE258" s="142"/>
      <c r="AF258" s="142"/>
      <c r="AG258" s="142"/>
      <c r="AH258" s="142"/>
      <c r="AI258" s="142"/>
    </row>
    <row r="259">
      <c r="A259" s="166"/>
      <c r="B259" s="164"/>
      <c r="C259" s="155"/>
      <c r="D259" s="165"/>
      <c r="E259" s="147" t="str">
        <f t="array" ref="E259">IF(C259="","",IFERROR(INDEX(Khach_hang!$C$2:$C$999,MATCH(C259,Khach_hang!$A$2:$A$999,0)),""))</f>
        <v/>
      </c>
      <c r="F259" s="148" t="str">
        <f t="array" ref="F259">IF(C259="","",IFERROR(INDEX(Khach_hang!$B$2:$B$999,MATCH(C259,Khach_hang!$A$2:$A$999,0)),""))</f>
        <v/>
      </c>
      <c r="G259" s="148" t="str">
        <f>IF(A259="","",SUMIF(Chi_tiet_don_hang!$A$2:$A$989,A259,Chi_tiet_don_hang!$F$2:$F$989))</f>
        <v/>
      </c>
      <c r="H259" s="163"/>
      <c r="I259" s="163"/>
      <c r="J259" s="148">
        <f t="shared" si="1"/>
        <v>0</v>
      </c>
      <c r="K259" s="148">
        <f>IF(A259="","",SUMIF(Chi_tiet_don_hang!$A$2:$A$989,A259,Chi_tiet_don_hang!$I$2:$I$989))+H259</f>
        <v>0</v>
      </c>
      <c r="L259" s="163"/>
      <c r="M259" s="152"/>
      <c r="N259" s="152"/>
      <c r="O259" s="163"/>
      <c r="P259" s="148" t="str">
        <f t="shared" si="4"/>
        <v/>
      </c>
      <c r="Q259" s="148" t="s">
        <v>484</v>
      </c>
      <c r="R259" s="154" t="s">
        <v>485</v>
      </c>
      <c r="S259" s="154" t="s">
        <v>418</v>
      </c>
      <c r="T259" s="155"/>
      <c r="U259" s="142"/>
      <c r="V259" s="142"/>
      <c r="W259" s="142"/>
      <c r="X259" s="142"/>
      <c r="Y259" s="142"/>
      <c r="Z259" s="142"/>
      <c r="AA259" s="142"/>
      <c r="AB259" s="142"/>
      <c r="AC259" s="142"/>
      <c r="AD259" s="142"/>
      <c r="AE259" s="142"/>
      <c r="AF259" s="142"/>
      <c r="AG259" s="142"/>
      <c r="AH259" s="142"/>
      <c r="AI259" s="142"/>
    </row>
    <row r="260">
      <c r="A260" s="166"/>
      <c r="B260" s="164"/>
      <c r="C260" s="155"/>
      <c r="D260" s="165"/>
      <c r="E260" s="147" t="str">
        <f t="array" ref="E260">IF(C260="","",IFERROR(INDEX(Khach_hang!$C$2:$C$999,MATCH(C260,Khach_hang!$A$2:$A$999,0)),""))</f>
        <v/>
      </c>
      <c r="F260" s="148" t="str">
        <f t="array" ref="F260">IF(C260="","",IFERROR(INDEX(Khach_hang!$B$2:$B$999,MATCH(C260,Khach_hang!$A$2:$A$999,0)),""))</f>
        <v/>
      </c>
      <c r="G260" s="148" t="str">
        <f>IF(A260="","",SUMIF(Chi_tiet_don_hang!$A$2:$A$989,A260,Chi_tiet_don_hang!$F$2:$F$989))</f>
        <v/>
      </c>
      <c r="H260" s="163"/>
      <c r="I260" s="163"/>
      <c r="J260" s="148">
        <f t="shared" si="1"/>
        <v>0</v>
      </c>
      <c r="K260" s="148">
        <f>IF(A260="","",SUMIF(Chi_tiet_don_hang!$A$2:$A$989,A260,Chi_tiet_don_hang!$I$2:$I$989))+H260</f>
        <v>0</v>
      </c>
      <c r="L260" s="163"/>
      <c r="M260" s="152"/>
      <c r="N260" s="152"/>
      <c r="O260" s="163"/>
      <c r="P260" s="148" t="str">
        <f t="shared" si="4"/>
        <v/>
      </c>
      <c r="Q260" s="148" t="s">
        <v>484</v>
      </c>
      <c r="R260" s="154" t="s">
        <v>485</v>
      </c>
      <c r="S260" s="154" t="s">
        <v>418</v>
      </c>
      <c r="T260" s="155"/>
      <c r="U260" s="142"/>
      <c r="V260" s="142"/>
      <c r="W260" s="142"/>
      <c r="X260" s="142"/>
      <c r="Y260" s="142"/>
      <c r="Z260" s="142"/>
      <c r="AA260" s="142"/>
      <c r="AB260" s="142"/>
      <c r="AC260" s="142"/>
      <c r="AD260" s="142"/>
      <c r="AE260" s="142"/>
      <c r="AF260" s="142"/>
      <c r="AG260" s="142"/>
      <c r="AH260" s="142"/>
      <c r="AI260" s="142"/>
    </row>
    <row r="261">
      <c r="A261" s="166"/>
      <c r="B261" s="164"/>
      <c r="C261" s="155"/>
      <c r="D261" s="165"/>
      <c r="E261" s="147" t="str">
        <f t="array" ref="E261">IF(C261="","",IFERROR(INDEX(Khach_hang!$C$2:$C$999,MATCH(C261,Khach_hang!$A$2:$A$999,0)),""))</f>
        <v/>
      </c>
      <c r="F261" s="148" t="str">
        <f t="array" ref="F261">IF(C261="","",IFERROR(INDEX(Khach_hang!$B$2:$B$999,MATCH(C261,Khach_hang!$A$2:$A$999,0)),""))</f>
        <v/>
      </c>
      <c r="G261" s="148" t="str">
        <f>IF(A261="","",SUMIF(Chi_tiet_don_hang!$A$2:$A$989,A261,Chi_tiet_don_hang!$F$2:$F$989))</f>
        <v/>
      </c>
      <c r="H261" s="163"/>
      <c r="I261" s="163"/>
      <c r="J261" s="148">
        <f t="shared" si="1"/>
        <v>0</v>
      </c>
      <c r="K261" s="148">
        <f>IF(A261="","",SUMIF(Chi_tiet_don_hang!$A$2:$A$989,A261,Chi_tiet_don_hang!$I$2:$I$989))+H261</f>
        <v>0</v>
      </c>
      <c r="L261" s="163"/>
      <c r="M261" s="152"/>
      <c r="N261" s="152"/>
      <c r="O261" s="163"/>
      <c r="P261" s="148" t="str">
        <f t="shared" si="4"/>
        <v/>
      </c>
      <c r="Q261" s="148" t="s">
        <v>484</v>
      </c>
      <c r="R261" s="154" t="s">
        <v>485</v>
      </c>
      <c r="S261" s="154" t="s">
        <v>418</v>
      </c>
      <c r="T261" s="155"/>
      <c r="U261" s="142"/>
      <c r="V261" s="142"/>
      <c r="W261" s="142"/>
      <c r="X261" s="142"/>
      <c r="Y261" s="142"/>
      <c r="Z261" s="142"/>
      <c r="AA261" s="142"/>
      <c r="AB261" s="142"/>
      <c r="AC261" s="142"/>
      <c r="AD261" s="142"/>
      <c r="AE261" s="142"/>
      <c r="AF261" s="142"/>
      <c r="AG261" s="142"/>
      <c r="AH261" s="142"/>
      <c r="AI261" s="142"/>
    </row>
    <row r="262">
      <c r="A262" s="166"/>
      <c r="B262" s="164"/>
      <c r="C262" s="155"/>
      <c r="D262" s="165"/>
      <c r="E262" s="147" t="str">
        <f t="array" ref="E262">IF(C262="","",IFERROR(INDEX(Khach_hang!$C$2:$C$999,MATCH(C262,Khach_hang!$A$2:$A$999,0)),""))</f>
        <v/>
      </c>
      <c r="F262" s="148" t="str">
        <f t="array" ref="F262">IF(C262="","",IFERROR(INDEX(Khach_hang!$B$2:$B$999,MATCH(C262,Khach_hang!$A$2:$A$999,0)),""))</f>
        <v/>
      </c>
      <c r="G262" s="148" t="str">
        <f>IF(A262="","",SUMIF(Chi_tiet_don_hang!$A$2:$A$989,A262,Chi_tiet_don_hang!$F$2:$F$989))</f>
        <v/>
      </c>
      <c r="H262" s="163"/>
      <c r="I262" s="163"/>
      <c r="J262" s="148">
        <f t="shared" si="1"/>
        <v>0</v>
      </c>
      <c r="K262" s="148">
        <f>IF(A262="","",SUMIF(Chi_tiet_don_hang!$A$2:$A$989,A262,Chi_tiet_don_hang!$I$2:$I$989))+H262</f>
        <v>0</v>
      </c>
      <c r="L262" s="163"/>
      <c r="M262" s="152"/>
      <c r="N262" s="152"/>
      <c r="O262" s="163"/>
      <c r="P262" s="148" t="str">
        <f t="shared" si="4"/>
        <v/>
      </c>
      <c r="Q262" s="148" t="s">
        <v>484</v>
      </c>
      <c r="R262" s="154" t="s">
        <v>485</v>
      </c>
      <c r="S262" s="154" t="s">
        <v>418</v>
      </c>
      <c r="T262" s="155"/>
      <c r="U262" s="142"/>
      <c r="V262" s="142"/>
      <c r="W262" s="142"/>
      <c r="X262" s="142"/>
      <c r="Y262" s="142"/>
      <c r="Z262" s="142"/>
      <c r="AA262" s="142"/>
      <c r="AB262" s="142"/>
      <c r="AC262" s="142"/>
      <c r="AD262" s="142"/>
      <c r="AE262" s="142"/>
      <c r="AF262" s="142"/>
      <c r="AG262" s="142"/>
      <c r="AH262" s="142"/>
      <c r="AI262" s="142"/>
    </row>
    <row r="263">
      <c r="A263" s="166"/>
      <c r="B263" s="164"/>
      <c r="C263" s="155"/>
      <c r="D263" s="165"/>
      <c r="E263" s="147" t="str">
        <f t="array" ref="E263">IF(C263="","",IFERROR(INDEX(Khach_hang!$C$2:$C$999,MATCH(C263,Khach_hang!$A$2:$A$999,0)),""))</f>
        <v/>
      </c>
      <c r="F263" s="148" t="str">
        <f t="array" ref="F263">IF(C263="","",IFERROR(INDEX(Khach_hang!$B$2:$B$999,MATCH(C263,Khach_hang!$A$2:$A$999,0)),""))</f>
        <v/>
      </c>
      <c r="G263" s="148" t="str">
        <f>IF(A263="","",SUMIF(Chi_tiet_don_hang!$A$2:$A$989,A263,Chi_tiet_don_hang!$F$2:$F$989))</f>
        <v/>
      </c>
      <c r="H263" s="163"/>
      <c r="I263" s="163"/>
      <c r="J263" s="148">
        <f t="shared" si="1"/>
        <v>0</v>
      </c>
      <c r="K263" s="148">
        <f>IF(A263="","",SUMIF(Chi_tiet_don_hang!$A$2:$A$989,A263,Chi_tiet_don_hang!$I$2:$I$989))+H263</f>
        <v>0</v>
      </c>
      <c r="L263" s="163"/>
      <c r="M263" s="152"/>
      <c r="N263" s="152"/>
      <c r="O263" s="163"/>
      <c r="P263" s="148" t="str">
        <f t="shared" si="4"/>
        <v/>
      </c>
      <c r="Q263" s="148" t="s">
        <v>484</v>
      </c>
      <c r="R263" s="154" t="s">
        <v>485</v>
      </c>
      <c r="S263" s="154" t="s">
        <v>418</v>
      </c>
      <c r="T263" s="155"/>
      <c r="U263" s="142"/>
      <c r="V263" s="142"/>
      <c r="W263" s="142"/>
      <c r="X263" s="142"/>
      <c r="Y263" s="142"/>
      <c r="Z263" s="142"/>
      <c r="AA263" s="142"/>
      <c r="AB263" s="142"/>
      <c r="AC263" s="142"/>
      <c r="AD263" s="142"/>
      <c r="AE263" s="142"/>
      <c r="AF263" s="142"/>
      <c r="AG263" s="142"/>
      <c r="AH263" s="142"/>
      <c r="AI263" s="142"/>
    </row>
    <row r="264">
      <c r="A264" s="166"/>
      <c r="B264" s="164"/>
      <c r="C264" s="155"/>
      <c r="D264" s="165"/>
      <c r="E264" s="147" t="str">
        <f t="array" ref="E264">IF(C264="","",IFERROR(INDEX(Khach_hang!$C$2:$C$999,MATCH(C264,Khach_hang!$A$2:$A$999,0)),""))</f>
        <v/>
      </c>
      <c r="F264" s="148" t="str">
        <f t="array" ref="F264">IF(C264="","",IFERROR(INDEX(Khach_hang!$B$2:$B$999,MATCH(C264,Khach_hang!$A$2:$A$999,0)),""))</f>
        <v/>
      </c>
      <c r="G264" s="148" t="str">
        <f>IF(A264="","",SUMIF(Chi_tiet_don_hang!$A$2:$A$989,A264,Chi_tiet_don_hang!$F$2:$F$989))</f>
        <v/>
      </c>
      <c r="H264" s="163"/>
      <c r="I264" s="163"/>
      <c r="J264" s="148">
        <f t="shared" si="1"/>
        <v>0</v>
      </c>
      <c r="K264" s="148">
        <f>IF(A264="","",SUMIF(Chi_tiet_don_hang!$A$2:$A$989,A264,Chi_tiet_don_hang!$I$2:$I$989))+H264</f>
        <v>0</v>
      </c>
      <c r="L264" s="163"/>
      <c r="M264" s="152"/>
      <c r="N264" s="152"/>
      <c r="O264" s="163"/>
      <c r="P264" s="148" t="str">
        <f t="shared" si="4"/>
        <v/>
      </c>
      <c r="Q264" s="148" t="s">
        <v>484</v>
      </c>
      <c r="R264" s="154" t="s">
        <v>485</v>
      </c>
      <c r="S264" s="154" t="s">
        <v>418</v>
      </c>
      <c r="T264" s="155"/>
      <c r="U264" s="142"/>
      <c r="V264" s="142"/>
      <c r="W264" s="142"/>
      <c r="X264" s="142"/>
      <c r="Y264" s="142"/>
      <c r="Z264" s="142"/>
      <c r="AA264" s="142"/>
      <c r="AB264" s="142"/>
      <c r="AC264" s="142"/>
      <c r="AD264" s="142"/>
      <c r="AE264" s="142"/>
      <c r="AF264" s="142"/>
      <c r="AG264" s="142"/>
      <c r="AH264" s="142"/>
      <c r="AI264" s="142"/>
    </row>
    <row r="265">
      <c r="A265" s="166"/>
      <c r="B265" s="164"/>
      <c r="C265" s="155"/>
      <c r="D265" s="165"/>
      <c r="E265" s="147" t="str">
        <f t="array" ref="E265">IF(C265="","",IFERROR(INDEX(Khach_hang!$C$2:$C$999,MATCH(C265,Khach_hang!$A$2:$A$999,0)),""))</f>
        <v/>
      </c>
      <c r="F265" s="148" t="str">
        <f t="array" ref="F265">IF(C265="","",IFERROR(INDEX(Khach_hang!$B$2:$B$999,MATCH(C265,Khach_hang!$A$2:$A$999,0)),""))</f>
        <v/>
      </c>
      <c r="G265" s="148" t="str">
        <f>IF(A265="","",SUMIF(Chi_tiet_don_hang!$A$2:$A$989,A265,Chi_tiet_don_hang!$F$2:$F$989))</f>
        <v/>
      </c>
      <c r="H265" s="163"/>
      <c r="I265" s="163"/>
      <c r="J265" s="148">
        <f t="shared" si="1"/>
        <v>0</v>
      </c>
      <c r="K265" s="148">
        <f>IF(A265="","",SUMIF(Chi_tiet_don_hang!$A$2:$A$989,A265,Chi_tiet_don_hang!$I$2:$I$989))+H265</f>
        <v>0</v>
      </c>
      <c r="L265" s="163"/>
      <c r="M265" s="152"/>
      <c r="N265" s="152"/>
      <c r="O265" s="163"/>
      <c r="P265" s="148" t="str">
        <f t="shared" si="4"/>
        <v/>
      </c>
      <c r="Q265" s="148" t="s">
        <v>484</v>
      </c>
      <c r="R265" s="154" t="s">
        <v>485</v>
      </c>
      <c r="S265" s="154" t="s">
        <v>418</v>
      </c>
      <c r="T265" s="155"/>
      <c r="U265" s="142"/>
      <c r="V265" s="142"/>
      <c r="W265" s="142"/>
      <c r="X265" s="142"/>
      <c r="Y265" s="142"/>
      <c r="Z265" s="142"/>
      <c r="AA265" s="142"/>
      <c r="AB265" s="142"/>
      <c r="AC265" s="142"/>
      <c r="AD265" s="142"/>
      <c r="AE265" s="142"/>
      <c r="AF265" s="142"/>
      <c r="AG265" s="142"/>
      <c r="AH265" s="142"/>
      <c r="AI265" s="142"/>
    </row>
    <row r="266">
      <c r="A266" s="166"/>
      <c r="B266" s="164"/>
      <c r="C266" s="155"/>
      <c r="D266" s="165"/>
      <c r="E266" s="147" t="str">
        <f t="array" ref="E266">IF(C266="","",IFERROR(INDEX(Khach_hang!$C$2:$C$999,MATCH(C266,Khach_hang!$A$2:$A$999,0)),""))</f>
        <v/>
      </c>
      <c r="F266" s="148" t="str">
        <f t="array" ref="F266">IF(C266="","",IFERROR(INDEX(Khach_hang!$B$2:$B$999,MATCH(C266,Khach_hang!$A$2:$A$999,0)),""))</f>
        <v/>
      </c>
      <c r="G266" s="148" t="str">
        <f>IF(A266="","",SUMIF(Chi_tiet_don_hang!$A$2:$A$989,A266,Chi_tiet_don_hang!$F$2:$F$989))</f>
        <v/>
      </c>
      <c r="H266" s="163"/>
      <c r="I266" s="163"/>
      <c r="J266" s="148">
        <f t="shared" si="1"/>
        <v>0</v>
      </c>
      <c r="K266" s="148">
        <f>IF(A266="","",SUMIF(Chi_tiet_don_hang!$A$2:$A$989,A266,Chi_tiet_don_hang!$I$2:$I$989))+H266</f>
        <v>0</v>
      </c>
      <c r="L266" s="163"/>
      <c r="M266" s="152"/>
      <c r="N266" s="152"/>
      <c r="O266" s="163"/>
      <c r="P266" s="148" t="str">
        <f t="shared" si="4"/>
        <v/>
      </c>
      <c r="Q266" s="148" t="s">
        <v>484</v>
      </c>
      <c r="R266" s="154" t="s">
        <v>485</v>
      </c>
      <c r="S266" s="154" t="s">
        <v>418</v>
      </c>
      <c r="T266" s="155"/>
      <c r="U266" s="142"/>
      <c r="V266" s="142"/>
      <c r="W266" s="142"/>
      <c r="X266" s="142"/>
      <c r="Y266" s="142"/>
      <c r="Z266" s="142"/>
      <c r="AA266" s="142"/>
      <c r="AB266" s="142"/>
      <c r="AC266" s="142"/>
      <c r="AD266" s="142"/>
      <c r="AE266" s="142"/>
      <c r="AF266" s="142"/>
      <c r="AG266" s="142"/>
      <c r="AH266" s="142"/>
      <c r="AI266" s="142"/>
    </row>
    <row r="267">
      <c r="A267" s="166"/>
      <c r="B267" s="164"/>
      <c r="C267" s="155"/>
      <c r="D267" s="165"/>
      <c r="E267" s="147" t="str">
        <f t="array" ref="E267">IF(C267="","",IFERROR(INDEX(Khach_hang!$C$2:$C$999,MATCH(C267,Khach_hang!$A$2:$A$999,0)),""))</f>
        <v/>
      </c>
      <c r="F267" s="148" t="str">
        <f t="array" ref="F267">IF(C267="","",IFERROR(INDEX(Khach_hang!$B$2:$B$999,MATCH(C267,Khach_hang!$A$2:$A$999,0)),""))</f>
        <v/>
      </c>
      <c r="G267" s="148" t="str">
        <f>IF(A267="","",SUMIF(Chi_tiet_don_hang!$A$2:$A$989,A267,Chi_tiet_don_hang!$F$2:$F$989))</f>
        <v/>
      </c>
      <c r="H267" s="163"/>
      <c r="I267" s="163"/>
      <c r="J267" s="148">
        <f t="shared" si="1"/>
        <v>0</v>
      </c>
      <c r="K267" s="148">
        <f>IF(A267="","",SUMIF(Chi_tiet_don_hang!$A$2:$A$989,A267,Chi_tiet_don_hang!$I$2:$I$989))+H267</f>
        <v>0</v>
      </c>
      <c r="L267" s="163"/>
      <c r="M267" s="152"/>
      <c r="N267" s="152"/>
      <c r="O267" s="163"/>
      <c r="P267" s="148" t="str">
        <f t="shared" si="4"/>
        <v/>
      </c>
      <c r="Q267" s="148" t="s">
        <v>484</v>
      </c>
      <c r="R267" s="154" t="s">
        <v>485</v>
      </c>
      <c r="S267" s="154" t="s">
        <v>418</v>
      </c>
      <c r="T267" s="155"/>
      <c r="U267" s="142"/>
      <c r="V267" s="142"/>
      <c r="W267" s="142"/>
      <c r="X267" s="142"/>
      <c r="Y267" s="142"/>
      <c r="Z267" s="142"/>
      <c r="AA267" s="142"/>
      <c r="AB267" s="142"/>
      <c r="AC267" s="142"/>
      <c r="AD267" s="142"/>
      <c r="AE267" s="142"/>
      <c r="AF267" s="142"/>
      <c r="AG267" s="142"/>
      <c r="AH267" s="142"/>
      <c r="AI267" s="142"/>
    </row>
    <row r="268">
      <c r="A268" s="166"/>
      <c r="B268" s="164"/>
      <c r="C268" s="155"/>
      <c r="D268" s="165"/>
      <c r="E268" s="147" t="str">
        <f t="array" ref="E268">IF(C268="","",IFERROR(INDEX(Khach_hang!$C$2:$C$999,MATCH(C268,Khach_hang!$A$2:$A$999,0)),""))</f>
        <v/>
      </c>
      <c r="F268" s="148" t="str">
        <f t="array" ref="F268">IF(C268="","",IFERROR(INDEX(Khach_hang!$B$2:$B$999,MATCH(C268,Khach_hang!$A$2:$A$999,0)),""))</f>
        <v/>
      </c>
      <c r="G268" s="148" t="str">
        <f>IF(A268="","",SUMIF(Chi_tiet_don_hang!$A$2:$A$989,A268,Chi_tiet_don_hang!$F$2:$F$989))</f>
        <v/>
      </c>
      <c r="H268" s="163"/>
      <c r="I268" s="163"/>
      <c r="J268" s="148">
        <f t="shared" si="1"/>
        <v>0</v>
      </c>
      <c r="K268" s="148">
        <f>IF(A268="","",SUMIF(Chi_tiet_don_hang!$A$2:$A$989,A268,Chi_tiet_don_hang!$I$2:$I$989))+H268</f>
        <v>0</v>
      </c>
      <c r="L268" s="163"/>
      <c r="M268" s="152"/>
      <c r="N268" s="152"/>
      <c r="O268" s="163"/>
      <c r="P268" s="148" t="str">
        <f t="shared" si="4"/>
        <v/>
      </c>
      <c r="Q268" s="148" t="s">
        <v>484</v>
      </c>
      <c r="R268" s="154" t="s">
        <v>485</v>
      </c>
      <c r="S268" s="154" t="s">
        <v>418</v>
      </c>
      <c r="T268" s="155"/>
      <c r="U268" s="142"/>
      <c r="V268" s="142"/>
      <c r="W268" s="142"/>
      <c r="X268" s="142"/>
      <c r="Y268" s="142"/>
      <c r="Z268" s="142"/>
      <c r="AA268" s="142"/>
      <c r="AB268" s="142"/>
      <c r="AC268" s="142"/>
      <c r="AD268" s="142"/>
      <c r="AE268" s="142"/>
      <c r="AF268" s="142"/>
      <c r="AG268" s="142"/>
      <c r="AH268" s="142"/>
      <c r="AI268" s="142"/>
    </row>
    <row r="269">
      <c r="A269" s="166"/>
      <c r="B269" s="164"/>
      <c r="C269" s="155"/>
      <c r="D269" s="165"/>
      <c r="E269" s="147" t="str">
        <f t="array" ref="E269">IF(C269="","",IFERROR(INDEX(Khach_hang!$C$2:$C$999,MATCH(C269,Khach_hang!$A$2:$A$999,0)),""))</f>
        <v/>
      </c>
      <c r="F269" s="148" t="str">
        <f t="array" ref="F269">IF(C269="","",IFERROR(INDEX(Khach_hang!$B$2:$B$999,MATCH(C269,Khach_hang!$A$2:$A$999,0)),""))</f>
        <v/>
      </c>
      <c r="G269" s="148" t="str">
        <f>IF(A269="","",SUMIF(Chi_tiet_don_hang!$A$2:$A$989,A269,Chi_tiet_don_hang!$F$2:$F$989))</f>
        <v/>
      </c>
      <c r="H269" s="163"/>
      <c r="I269" s="163"/>
      <c r="J269" s="148">
        <f t="shared" si="1"/>
        <v>0</v>
      </c>
      <c r="K269" s="148">
        <f>IF(A269="","",SUMIF(Chi_tiet_don_hang!$A$2:$A$989,A269,Chi_tiet_don_hang!$I$2:$I$989))+H269</f>
        <v>0</v>
      </c>
      <c r="L269" s="163"/>
      <c r="M269" s="152"/>
      <c r="N269" s="152"/>
      <c r="O269" s="163"/>
      <c r="P269" s="148" t="str">
        <f t="shared" si="4"/>
        <v/>
      </c>
      <c r="Q269" s="148" t="s">
        <v>484</v>
      </c>
      <c r="R269" s="154" t="s">
        <v>485</v>
      </c>
      <c r="S269" s="154" t="s">
        <v>418</v>
      </c>
      <c r="T269" s="155"/>
      <c r="U269" s="142"/>
      <c r="V269" s="142"/>
      <c r="W269" s="142"/>
      <c r="X269" s="142"/>
      <c r="Y269" s="142"/>
      <c r="Z269" s="142"/>
      <c r="AA269" s="142"/>
      <c r="AB269" s="142"/>
      <c r="AC269" s="142"/>
      <c r="AD269" s="142"/>
      <c r="AE269" s="142"/>
      <c r="AF269" s="142"/>
      <c r="AG269" s="142"/>
      <c r="AH269" s="142"/>
      <c r="AI269" s="142"/>
    </row>
    <row r="270">
      <c r="A270" s="166"/>
      <c r="B270" s="164"/>
      <c r="C270" s="155"/>
      <c r="D270" s="165"/>
      <c r="E270" s="147" t="str">
        <f t="array" ref="E270">IF(C270="","",IFERROR(INDEX(Khach_hang!$C$2:$C$999,MATCH(C270,Khach_hang!$A$2:$A$999,0)),""))</f>
        <v/>
      </c>
      <c r="F270" s="148" t="str">
        <f t="array" ref="F270">IF(C270="","",IFERROR(INDEX(Khach_hang!$B$2:$B$999,MATCH(C270,Khach_hang!$A$2:$A$999,0)),""))</f>
        <v/>
      </c>
      <c r="G270" s="148" t="str">
        <f>IF(A270="","",SUMIF(Chi_tiet_don_hang!$A$2:$A$989,A270,Chi_tiet_don_hang!$F$2:$F$989))</f>
        <v/>
      </c>
      <c r="H270" s="163"/>
      <c r="I270" s="163"/>
      <c r="J270" s="148">
        <f t="shared" si="1"/>
        <v>0</v>
      </c>
      <c r="K270" s="148">
        <f>IF(A270="","",SUMIF(Chi_tiet_don_hang!$A$2:$A$989,A270,Chi_tiet_don_hang!$I$2:$I$989))+H270</f>
        <v>0</v>
      </c>
      <c r="L270" s="163"/>
      <c r="M270" s="152"/>
      <c r="N270" s="152"/>
      <c r="O270" s="163"/>
      <c r="P270" s="148" t="str">
        <f t="shared" si="4"/>
        <v/>
      </c>
      <c r="Q270" s="148" t="s">
        <v>484</v>
      </c>
      <c r="R270" s="154" t="s">
        <v>485</v>
      </c>
      <c r="S270" s="154" t="s">
        <v>418</v>
      </c>
      <c r="T270" s="155"/>
      <c r="U270" s="142"/>
      <c r="V270" s="142"/>
      <c r="W270" s="142"/>
      <c r="X270" s="142"/>
      <c r="Y270" s="142"/>
      <c r="Z270" s="142"/>
      <c r="AA270" s="142"/>
      <c r="AB270" s="142"/>
      <c r="AC270" s="142"/>
      <c r="AD270" s="142"/>
      <c r="AE270" s="142"/>
      <c r="AF270" s="142"/>
      <c r="AG270" s="142"/>
      <c r="AH270" s="142"/>
      <c r="AI270" s="142"/>
    </row>
    <row r="271">
      <c r="A271" s="166"/>
      <c r="B271" s="164"/>
      <c r="C271" s="155"/>
      <c r="D271" s="165"/>
      <c r="E271" s="147" t="str">
        <f t="array" ref="E271">IF(C271="","",IFERROR(INDEX(Khach_hang!$C$2:$C$999,MATCH(C271,Khach_hang!$A$2:$A$999,0)),""))</f>
        <v/>
      </c>
      <c r="F271" s="148" t="str">
        <f t="array" ref="F271">IF(C271="","",IFERROR(INDEX(Khach_hang!$B$2:$B$999,MATCH(C271,Khach_hang!$A$2:$A$999,0)),""))</f>
        <v/>
      </c>
      <c r="G271" s="148" t="str">
        <f>IF(A271="","",SUMIF(Chi_tiet_don_hang!$A$2:$A$989,A271,Chi_tiet_don_hang!$F$2:$F$989))</f>
        <v/>
      </c>
      <c r="H271" s="163"/>
      <c r="I271" s="163"/>
      <c r="J271" s="148">
        <f t="shared" si="1"/>
        <v>0</v>
      </c>
      <c r="K271" s="148">
        <f>IF(A271="","",SUMIF(Chi_tiet_don_hang!$A$2:$A$989,A271,Chi_tiet_don_hang!$I$2:$I$989))+H271</f>
        <v>0</v>
      </c>
      <c r="L271" s="163"/>
      <c r="M271" s="152"/>
      <c r="N271" s="152"/>
      <c r="O271" s="163"/>
      <c r="P271" s="148" t="str">
        <f t="shared" si="4"/>
        <v/>
      </c>
      <c r="Q271" s="148" t="s">
        <v>484</v>
      </c>
      <c r="R271" s="154" t="s">
        <v>485</v>
      </c>
      <c r="S271" s="154" t="s">
        <v>418</v>
      </c>
      <c r="T271" s="155"/>
      <c r="U271" s="142"/>
      <c r="V271" s="142"/>
      <c r="W271" s="142"/>
      <c r="X271" s="142"/>
      <c r="Y271" s="142"/>
      <c r="Z271" s="142"/>
      <c r="AA271" s="142"/>
      <c r="AB271" s="142"/>
      <c r="AC271" s="142"/>
      <c r="AD271" s="142"/>
      <c r="AE271" s="142"/>
      <c r="AF271" s="142"/>
      <c r="AG271" s="142"/>
      <c r="AH271" s="142"/>
      <c r="AI271" s="142"/>
    </row>
    <row r="272">
      <c r="A272" s="166"/>
      <c r="B272" s="164"/>
      <c r="C272" s="155"/>
      <c r="D272" s="165"/>
      <c r="E272" s="147" t="str">
        <f t="array" ref="E272">IF(C272="","",IFERROR(INDEX(Khach_hang!$C$2:$C$999,MATCH(C272,Khach_hang!$A$2:$A$999,0)),""))</f>
        <v/>
      </c>
      <c r="F272" s="148" t="str">
        <f t="array" ref="F272">IF(C272="","",IFERROR(INDEX(Khach_hang!$B$2:$B$999,MATCH(C272,Khach_hang!$A$2:$A$999,0)),""))</f>
        <v/>
      </c>
      <c r="G272" s="148" t="str">
        <f>IF(A272="","",SUMIF(Chi_tiet_don_hang!$A$2:$A$989,A272,Chi_tiet_don_hang!$F$2:$F$989))</f>
        <v/>
      </c>
      <c r="H272" s="163"/>
      <c r="I272" s="163"/>
      <c r="J272" s="148">
        <f t="shared" si="1"/>
        <v>0</v>
      </c>
      <c r="K272" s="148">
        <f>IF(A272="","",SUMIF(Chi_tiet_don_hang!$A$2:$A$989,A272,Chi_tiet_don_hang!$I$2:$I$989))+H272</f>
        <v>0</v>
      </c>
      <c r="L272" s="163"/>
      <c r="M272" s="152"/>
      <c r="N272" s="152"/>
      <c r="O272" s="163"/>
      <c r="P272" s="148" t="str">
        <f t="shared" si="4"/>
        <v/>
      </c>
      <c r="Q272" s="148" t="s">
        <v>484</v>
      </c>
      <c r="R272" s="154" t="s">
        <v>485</v>
      </c>
      <c r="S272" s="154" t="s">
        <v>418</v>
      </c>
      <c r="T272" s="155"/>
      <c r="U272" s="142"/>
      <c r="V272" s="142"/>
      <c r="W272" s="142"/>
      <c r="X272" s="142"/>
      <c r="Y272" s="142"/>
      <c r="Z272" s="142"/>
      <c r="AA272" s="142"/>
      <c r="AB272" s="142"/>
      <c r="AC272" s="142"/>
      <c r="AD272" s="142"/>
      <c r="AE272" s="142"/>
      <c r="AF272" s="142"/>
      <c r="AG272" s="142"/>
      <c r="AH272" s="142"/>
      <c r="AI272" s="142"/>
    </row>
    <row r="273">
      <c r="A273" s="166"/>
      <c r="B273" s="164"/>
      <c r="C273" s="155"/>
      <c r="D273" s="165"/>
      <c r="E273" s="147" t="str">
        <f t="array" ref="E273">IF(C273="","",IFERROR(INDEX(Khach_hang!$C$2:$C$999,MATCH(C273,Khach_hang!$A$2:$A$999,0)),""))</f>
        <v/>
      </c>
      <c r="F273" s="148" t="str">
        <f t="array" ref="F273">IF(C273="","",IFERROR(INDEX(Khach_hang!$B$2:$B$999,MATCH(C273,Khach_hang!$A$2:$A$999,0)),""))</f>
        <v/>
      </c>
      <c r="G273" s="148" t="str">
        <f>IF(A273="","",SUMIF(Chi_tiet_don_hang!$A$2:$A$989,A273,Chi_tiet_don_hang!$F$2:$F$989))</f>
        <v/>
      </c>
      <c r="H273" s="163"/>
      <c r="I273" s="163"/>
      <c r="J273" s="148">
        <f t="shared" si="1"/>
        <v>0</v>
      </c>
      <c r="K273" s="148">
        <f>IF(A273="","",SUMIF(Chi_tiet_don_hang!$A$2:$A$989,A273,Chi_tiet_don_hang!$I$2:$I$989))+H273</f>
        <v>0</v>
      </c>
      <c r="L273" s="163"/>
      <c r="M273" s="152"/>
      <c r="N273" s="152"/>
      <c r="O273" s="163"/>
      <c r="P273" s="148" t="str">
        <f t="shared" si="4"/>
        <v/>
      </c>
      <c r="Q273" s="148" t="s">
        <v>484</v>
      </c>
      <c r="R273" s="154" t="s">
        <v>485</v>
      </c>
      <c r="S273" s="154" t="s">
        <v>418</v>
      </c>
      <c r="T273" s="155"/>
      <c r="U273" s="142"/>
      <c r="V273" s="142"/>
      <c r="W273" s="142"/>
      <c r="X273" s="142"/>
      <c r="Y273" s="142"/>
      <c r="Z273" s="142"/>
      <c r="AA273" s="142"/>
      <c r="AB273" s="142"/>
      <c r="AC273" s="142"/>
      <c r="AD273" s="142"/>
      <c r="AE273" s="142"/>
      <c r="AF273" s="142"/>
      <c r="AG273" s="142"/>
      <c r="AH273" s="142"/>
      <c r="AI273" s="142"/>
    </row>
    <row r="274">
      <c r="A274" s="166"/>
      <c r="B274" s="164"/>
      <c r="C274" s="155"/>
      <c r="D274" s="165"/>
      <c r="E274" s="147" t="str">
        <f t="array" ref="E274">IF(C274="","",IFERROR(INDEX(Khach_hang!$C$2:$C$999,MATCH(C274,Khach_hang!$A$2:$A$999,0)),""))</f>
        <v/>
      </c>
      <c r="F274" s="148" t="str">
        <f t="array" ref="F274">IF(C274="","",IFERROR(INDEX(Khach_hang!$B$2:$B$999,MATCH(C274,Khach_hang!$A$2:$A$999,0)),""))</f>
        <v/>
      </c>
      <c r="G274" s="148" t="str">
        <f>IF(A274="","",SUMIF(Chi_tiet_don_hang!$A$2:$A$989,A274,Chi_tiet_don_hang!$F$2:$F$989))</f>
        <v/>
      </c>
      <c r="H274" s="163"/>
      <c r="I274" s="163"/>
      <c r="J274" s="148">
        <f t="shared" si="1"/>
        <v>0</v>
      </c>
      <c r="K274" s="148">
        <f>IF(A274="","",SUMIF(Chi_tiet_don_hang!$A$2:$A$989,A274,Chi_tiet_don_hang!$I$2:$I$989))+H274</f>
        <v>0</v>
      </c>
      <c r="L274" s="163"/>
      <c r="M274" s="152"/>
      <c r="N274" s="152"/>
      <c r="O274" s="163"/>
      <c r="P274" s="148" t="str">
        <f t="shared" si="4"/>
        <v/>
      </c>
      <c r="Q274" s="148" t="s">
        <v>484</v>
      </c>
      <c r="R274" s="154" t="s">
        <v>485</v>
      </c>
      <c r="S274" s="154" t="s">
        <v>418</v>
      </c>
      <c r="T274" s="155"/>
      <c r="U274" s="142"/>
      <c r="V274" s="142"/>
      <c r="W274" s="142"/>
      <c r="X274" s="142"/>
      <c r="Y274" s="142"/>
      <c r="Z274" s="142"/>
      <c r="AA274" s="142"/>
      <c r="AB274" s="142"/>
      <c r="AC274" s="142"/>
      <c r="AD274" s="142"/>
      <c r="AE274" s="142"/>
      <c r="AF274" s="142"/>
      <c r="AG274" s="142"/>
      <c r="AH274" s="142"/>
      <c r="AI274" s="142"/>
    </row>
    <row r="275">
      <c r="A275" s="166"/>
      <c r="B275" s="164"/>
      <c r="C275" s="155"/>
      <c r="D275" s="165"/>
      <c r="E275" s="147" t="str">
        <f t="array" ref="E275">IF(C275="","",IFERROR(INDEX(Khach_hang!$C$2:$C$999,MATCH(C275,Khach_hang!$A$2:$A$999,0)),""))</f>
        <v/>
      </c>
      <c r="F275" s="148" t="str">
        <f t="array" ref="F275">IF(C275="","",IFERROR(INDEX(Khach_hang!$B$2:$B$999,MATCH(C275,Khach_hang!$A$2:$A$999,0)),""))</f>
        <v/>
      </c>
      <c r="G275" s="148" t="str">
        <f>IF(A275="","",SUMIF(Chi_tiet_don_hang!$A$2:$A$989,A275,Chi_tiet_don_hang!$F$2:$F$989))</f>
        <v/>
      </c>
      <c r="H275" s="163"/>
      <c r="I275" s="163"/>
      <c r="J275" s="148">
        <f t="shared" si="1"/>
        <v>0</v>
      </c>
      <c r="K275" s="148">
        <f>IF(A275="","",SUMIF(Chi_tiet_don_hang!$A$2:$A$989,A275,Chi_tiet_don_hang!$I$2:$I$989))+H275</f>
        <v>0</v>
      </c>
      <c r="L275" s="163"/>
      <c r="M275" s="152"/>
      <c r="N275" s="152"/>
      <c r="O275" s="163"/>
      <c r="P275" s="148" t="str">
        <f t="shared" si="4"/>
        <v/>
      </c>
      <c r="Q275" s="148" t="s">
        <v>484</v>
      </c>
      <c r="R275" s="154" t="s">
        <v>485</v>
      </c>
      <c r="S275" s="154" t="s">
        <v>418</v>
      </c>
      <c r="T275" s="155"/>
      <c r="U275" s="142"/>
      <c r="V275" s="142"/>
      <c r="W275" s="142"/>
      <c r="X275" s="142"/>
      <c r="Y275" s="142"/>
      <c r="Z275" s="142"/>
      <c r="AA275" s="142"/>
      <c r="AB275" s="142"/>
      <c r="AC275" s="142"/>
      <c r="AD275" s="142"/>
      <c r="AE275" s="142"/>
      <c r="AF275" s="142"/>
      <c r="AG275" s="142"/>
      <c r="AH275" s="142"/>
      <c r="AI275" s="142"/>
    </row>
    <row r="276">
      <c r="A276" s="166"/>
      <c r="B276" s="164"/>
      <c r="C276" s="155"/>
      <c r="D276" s="165"/>
      <c r="E276" s="147" t="str">
        <f t="array" ref="E276">IF(C276="","",IFERROR(INDEX(Khach_hang!$C$2:$C$999,MATCH(C276,Khach_hang!$A$2:$A$999,0)),""))</f>
        <v/>
      </c>
      <c r="F276" s="148" t="str">
        <f t="array" ref="F276">IF(C276="","",IFERROR(INDEX(Khach_hang!$B$2:$B$999,MATCH(C276,Khach_hang!$A$2:$A$999,0)),""))</f>
        <v/>
      </c>
      <c r="G276" s="148" t="str">
        <f>IF(A276="","",SUMIF(Chi_tiet_don_hang!$A$2:$A$989,A276,Chi_tiet_don_hang!$F$2:$F$989))</f>
        <v/>
      </c>
      <c r="H276" s="163"/>
      <c r="I276" s="163"/>
      <c r="J276" s="148">
        <f t="shared" si="1"/>
        <v>0</v>
      </c>
      <c r="K276" s="148">
        <f>IF(A276="","",SUMIF(Chi_tiet_don_hang!$A$2:$A$989,A276,Chi_tiet_don_hang!$I$2:$I$989))+H276</f>
        <v>0</v>
      </c>
      <c r="L276" s="163"/>
      <c r="M276" s="152"/>
      <c r="N276" s="152"/>
      <c r="O276" s="163"/>
      <c r="P276" s="148" t="str">
        <f t="shared" si="4"/>
        <v/>
      </c>
      <c r="Q276" s="148" t="s">
        <v>484</v>
      </c>
      <c r="R276" s="154" t="s">
        <v>485</v>
      </c>
      <c r="S276" s="154" t="s">
        <v>418</v>
      </c>
      <c r="T276" s="155"/>
      <c r="U276" s="142"/>
      <c r="V276" s="142"/>
      <c r="W276" s="142"/>
      <c r="X276" s="142"/>
      <c r="Y276" s="142"/>
      <c r="Z276" s="142"/>
      <c r="AA276" s="142"/>
      <c r="AB276" s="142"/>
      <c r="AC276" s="142"/>
      <c r="AD276" s="142"/>
      <c r="AE276" s="142"/>
      <c r="AF276" s="142"/>
      <c r="AG276" s="142"/>
      <c r="AH276" s="142"/>
      <c r="AI276" s="142"/>
    </row>
    <row r="277">
      <c r="A277" s="166"/>
      <c r="B277" s="164"/>
      <c r="C277" s="155"/>
      <c r="D277" s="165"/>
      <c r="E277" s="147" t="str">
        <f t="array" ref="E277">IF(C277="","",IFERROR(INDEX(Khach_hang!$C$2:$C$999,MATCH(C277,Khach_hang!$A$2:$A$999,0)),""))</f>
        <v/>
      </c>
      <c r="F277" s="148" t="str">
        <f t="array" ref="F277">IF(C277="","",IFERROR(INDEX(Khach_hang!$B$2:$B$999,MATCH(C277,Khach_hang!$A$2:$A$999,0)),""))</f>
        <v/>
      </c>
      <c r="G277" s="148" t="str">
        <f>IF(A277="","",SUMIF(Chi_tiet_don_hang!$A$2:$A$989,A277,Chi_tiet_don_hang!$F$2:$F$989))</f>
        <v/>
      </c>
      <c r="H277" s="163"/>
      <c r="I277" s="163"/>
      <c r="J277" s="148">
        <f t="shared" si="1"/>
        <v>0</v>
      </c>
      <c r="K277" s="148">
        <f>IF(A277="","",SUMIF(Chi_tiet_don_hang!$A$2:$A$989,A277,Chi_tiet_don_hang!$I$2:$I$989))+H277</f>
        <v>0</v>
      </c>
      <c r="L277" s="163"/>
      <c r="M277" s="152"/>
      <c r="N277" s="152"/>
      <c r="O277" s="163"/>
      <c r="P277" s="148" t="str">
        <f t="shared" si="4"/>
        <v/>
      </c>
      <c r="Q277" s="148" t="s">
        <v>484</v>
      </c>
      <c r="R277" s="154" t="s">
        <v>485</v>
      </c>
      <c r="S277" s="154" t="s">
        <v>418</v>
      </c>
      <c r="T277" s="155"/>
      <c r="U277" s="142"/>
      <c r="V277" s="142"/>
      <c r="W277" s="142"/>
      <c r="X277" s="142"/>
      <c r="Y277" s="142"/>
      <c r="Z277" s="142"/>
      <c r="AA277" s="142"/>
      <c r="AB277" s="142"/>
      <c r="AC277" s="142"/>
      <c r="AD277" s="142"/>
      <c r="AE277" s="142"/>
      <c r="AF277" s="142"/>
      <c r="AG277" s="142"/>
      <c r="AH277" s="142"/>
      <c r="AI277" s="142"/>
    </row>
    <row r="278">
      <c r="A278" s="166"/>
      <c r="B278" s="164"/>
      <c r="C278" s="155"/>
      <c r="D278" s="165"/>
      <c r="E278" s="147" t="str">
        <f t="array" ref="E278">IF(C278="","",IFERROR(INDEX(Khach_hang!$C$2:$C$999,MATCH(C278,Khach_hang!$A$2:$A$999,0)),""))</f>
        <v/>
      </c>
      <c r="F278" s="148" t="str">
        <f t="array" ref="F278">IF(C278="","",IFERROR(INDEX(Khach_hang!$B$2:$B$999,MATCH(C278,Khach_hang!$A$2:$A$999,0)),""))</f>
        <v/>
      </c>
      <c r="G278" s="148" t="str">
        <f>IF(A278="","",SUMIF(Chi_tiet_don_hang!$A$2:$A$989,A278,Chi_tiet_don_hang!$F$2:$F$989))</f>
        <v/>
      </c>
      <c r="H278" s="163"/>
      <c r="I278" s="163"/>
      <c r="J278" s="148">
        <f t="shared" si="1"/>
        <v>0</v>
      </c>
      <c r="K278" s="148">
        <f>IF(A278="","",SUMIF(Chi_tiet_don_hang!$A$2:$A$989,A278,Chi_tiet_don_hang!$I$2:$I$989))+H278</f>
        <v>0</v>
      </c>
      <c r="L278" s="163"/>
      <c r="M278" s="152"/>
      <c r="N278" s="152"/>
      <c r="O278" s="163"/>
      <c r="P278" s="148" t="str">
        <f t="shared" si="4"/>
        <v/>
      </c>
      <c r="Q278" s="148" t="s">
        <v>484</v>
      </c>
      <c r="R278" s="154" t="s">
        <v>485</v>
      </c>
      <c r="S278" s="154" t="s">
        <v>418</v>
      </c>
      <c r="T278" s="155"/>
      <c r="U278" s="142"/>
      <c r="V278" s="142"/>
      <c r="W278" s="142"/>
      <c r="X278" s="142"/>
      <c r="Y278" s="142"/>
      <c r="Z278" s="142"/>
      <c r="AA278" s="142"/>
      <c r="AB278" s="142"/>
      <c r="AC278" s="142"/>
      <c r="AD278" s="142"/>
      <c r="AE278" s="142"/>
      <c r="AF278" s="142"/>
      <c r="AG278" s="142"/>
      <c r="AH278" s="142"/>
      <c r="AI278" s="142"/>
    </row>
    <row r="279">
      <c r="A279" s="166"/>
      <c r="B279" s="164"/>
      <c r="C279" s="155"/>
      <c r="D279" s="165"/>
      <c r="E279" s="147" t="str">
        <f t="array" ref="E279">IF(C279="","",IFERROR(INDEX(Khach_hang!$C$2:$C$999,MATCH(C279,Khach_hang!$A$2:$A$999,0)),""))</f>
        <v/>
      </c>
      <c r="F279" s="148" t="str">
        <f t="array" ref="F279">IF(C279="","",IFERROR(INDEX(Khach_hang!$B$2:$B$999,MATCH(C279,Khach_hang!$A$2:$A$999,0)),""))</f>
        <v/>
      </c>
      <c r="G279" s="148" t="str">
        <f>IF(A279="","",SUMIF(Chi_tiet_don_hang!$A$2:$A$989,A279,Chi_tiet_don_hang!$F$2:$F$989))</f>
        <v/>
      </c>
      <c r="H279" s="163"/>
      <c r="I279" s="163"/>
      <c r="J279" s="148">
        <f t="shared" si="1"/>
        <v>0</v>
      </c>
      <c r="K279" s="148">
        <f>IF(A279="","",SUMIF(Chi_tiet_don_hang!$A$2:$A$989,A279,Chi_tiet_don_hang!$I$2:$I$989))+H279</f>
        <v>0</v>
      </c>
      <c r="L279" s="163"/>
      <c r="M279" s="152"/>
      <c r="N279" s="152"/>
      <c r="O279" s="163"/>
      <c r="P279" s="148" t="str">
        <f t="shared" si="4"/>
        <v/>
      </c>
      <c r="Q279" s="148" t="s">
        <v>484</v>
      </c>
      <c r="R279" s="154" t="s">
        <v>485</v>
      </c>
      <c r="S279" s="154" t="s">
        <v>418</v>
      </c>
      <c r="T279" s="155"/>
      <c r="U279" s="142"/>
      <c r="V279" s="142"/>
      <c r="W279" s="142"/>
      <c r="X279" s="142"/>
      <c r="Y279" s="142"/>
      <c r="Z279" s="142"/>
      <c r="AA279" s="142"/>
      <c r="AB279" s="142"/>
      <c r="AC279" s="142"/>
      <c r="AD279" s="142"/>
      <c r="AE279" s="142"/>
      <c r="AF279" s="142"/>
      <c r="AG279" s="142"/>
      <c r="AH279" s="142"/>
      <c r="AI279" s="142"/>
    </row>
    <row r="280">
      <c r="A280" s="166"/>
      <c r="B280" s="164"/>
      <c r="C280" s="155"/>
      <c r="D280" s="165"/>
      <c r="E280" s="147" t="str">
        <f t="array" ref="E280">IF(C280="","",IFERROR(INDEX(Khach_hang!$C$2:$C$999,MATCH(C280,Khach_hang!$A$2:$A$999,0)),""))</f>
        <v/>
      </c>
      <c r="F280" s="148" t="str">
        <f t="array" ref="F280">IF(C280="","",IFERROR(INDEX(Khach_hang!$B$2:$B$999,MATCH(C280,Khach_hang!$A$2:$A$999,0)),""))</f>
        <v/>
      </c>
      <c r="G280" s="148" t="str">
        <f>IF(A280="","",SUMIF(Chi_tiet_don_hang!$A$2:$A$989,A280,Chi_tiet_don_hang!$F$2:$F$989))</f>
        <v/>
      </c>
      <c r="H280" s="163"/>
      <c r="I280" s="163"/>
      <c r="J280" s="148">
        <f t="shared" si="1"/>
        <v>0</v>
      </c>
      <c r="K280" s="148">
        <f>IF(A280="","",SUMIF(Chi_tiet_don_hang!$A$2:$A$989,A280,Chi_tiet_don_hang!$I$2:$I$989))+H280</f>
        <v>0</v>
      </c>
      <c r="L280" s="163"/>
      <c r="M280" s="152"/>
      <c r="N280" s="152"/>
      <c r="O280" s="163"/>
      <c r="P280" s="148" t="str">
        <f t="shared" si="4"/>
        <v/>
      </c>
      <c r="Q280" s="148" t="s">
        <v>484</v>
      </c>
      <c r="R280" s="154" t="s">
        <v>485</v>
      </c>
      <c r="S280" s="154" t="s">
        <v>418</v>
      </c>
      <c r="T280" s="155"/>
      <c r="U280" s="142"/>
      <c r="V280" s="142"/>
      <c r="W280" s="142"/>
      <c r="X280" s="142"/>
      <c r="Y280" s="142"/>
      <c r="Z280" s="142"/>
      <c r="AA280" s="142"/>
      <c r="AB280" s="142"/>
      <c r="AC280" s="142"/>
      <c r="AD280" s="142"/>
      <c r="AE280" s="142"/>
      <c r="AF280" s="142"/>
      <c r="AG280" s="142"/>
      <c r="AH280" s="142"/>
      <c r="AI280" s="142"/>
    </row>
    <row r="281">
      <c r="A281" s="166"/>
      <c r="B281" s="164"/>
      <c r="C281" s="155"/>
      <c r="D281" s="165"/>
      <c r="E281" s="147" t="str">
        <f t="array" ref="E281">IF(C281="","",IFERROR(INDEX(Khach_hang!$C$2:$C$999,MATCH(C281,Khach_hang!$A$2:$A$999,0)),""))</f>
        <v/>
      </c>
      <c r="F281" s="148" t="str">
        <f t="array" ref="F281">IF(C281="","",IFERROR(INDEX(Khach_hang!$B$2:$B$999,MATCH(C281,Khach_hang!$A$2:$A$999,0)),""))</f>
        <v/>
      </c>
      <c r="G281" s="148" t="str">
        <f>IF(A281="","",SUMIF(Chi_tiet_don_hang!$A$2:$A$989,A281,Chi_tiet_don_hang!$F$2:$F$989))</f>
        <v/>
      </c>
      <c r="H281" s="163"/>
      <c r="I281" s="163"/>
      <c r="J281" s="148">
        <f t="shared" si="1"/>
        <v>0</v>
      </c>
      <c r="K281" s="148">
        <f>IF(A281="","",SUMIF(Chi_tiet_don_hang!$A$2:$A$989,A281,Chi_tiet_don_hang!$I$2:$I$989))+H281</f>
        <v>0</v>
      </c>
      <c r="L281" s="163"/>
      <c r="M281" s="152"/>
      <c r="N281" s="152"/>
      <c r="O281" s="163"/>
      <c r="P281" s="148" t="str">
        <f t="shared" si="4"/>
        <v/>
      </c>
      <c r="Q281" s="148" t="s">
        <v>484</v>
      </c>
      <c r="R281" s="154" t="s">
        <v>485</v>
      </c>
      <c r="S281" s="154" t="s">
        <v>418</v>
      </c>
      <c r="T281" s="155"/>
      <c r="U281" s="142"/>
      <c r="V281" s="142"/>
      <c r="W281" s="142"/>
      <c r="X281" s="142"/>
      <c r="Y281" s="142"/>
      <c r="Z281" s="142"/>
      <c r="AA281" s="142"/>
      <c r="AB281" s="142"/>
      <c r="AC281" s="142"/>
      <c r="AD281" s="142"/>
      <c r="AE281" s="142"/>
      <c r="AF281" s="142"/>
      <c r="AG281" s="142"/>
      <c r="AH281" s="142"/>
      <c r="AI281" s="142"/>
    </row>
    <row r="282">
      <c r="A282" s="166"/>
      <c r="B282" s="164"/>
      <c r="C282" s="155"/>
      <c r="D282" s="165"/>
      <c r="E282" s="147" t="str">
        <f t="array" ref="E282">IF(C282="","",IFERROR(INDEX(Khach_hang!$C$2:$C$999,MATCH(C282,Khach_hang!$A$2:$A$999,0)),""))</f>
        <v/>
      </c>
      <c r="F282" s="148" t="str">
        <f t="array" ref="F282">IF(C282="","",IFERROR(INDEX(Khach_hang!$B$2:$B$999,MATCH(C282,Khach_hang!$A$2:$A$999,0)),""))</f>
        <v/>
      </c>
      <c r="G282" s="148" t="str">
        <f>IF(A282="","",SUMIF(Chi_tiet_don_hang!$A$2:$A$989,A282,Chi_tiet_don_hang!$F$2:$F$989))</f>
        <v/>
      </c>
      <c r="H282" s="163"/>
      <c r="I282" s="163"/>
      <c r="J282" s="148">
        <f t="shared" si="1"/>
        <v>0</v>
      </c>
      <c r="K282" s="148">
        <f>IF(A282="","",SUMIF(Chi_tiet_don_hang!$A$2:$A$989,A282,Chi_tiet_don_hang!$I$2:$I$989))+H282</f>
        <v>0</v>
      </c>
      <c r="L282" s="163"/>
      <c r="M282" s="152"/>
      <c r="N282" s="152"/>
      <c r="O282" s="163"/>
      <c r="P282" s="148" t="str">
        <f t="shared" si="4"/>
        <v/>
      </c>
      <c r="Q282" s="148" t="s">
        <v>484</v>
      </c>
      <c r="R282" s="154" t="s">
        <v>485</v>
      </c>
      <c r="S282" s="154" t="s">
        <v>418</v>
      </c>
      <c r="T282" s="155"/>
      <c r="U282" s="142"/>
      <c r="V282" s="142"/>
      <c r="W282" s="142"/>
      <c r="X282" s="142"/>
      <c r="Y282" s="142"/>
      <c r="Z282" s="142"/>
      <c r="AA282" s="142"/>
      <c r="AB282" s="142"/>
      <c r="AC282" s="142"/>
      <c r="AD282" s="142"/>
      <c r="AE282" s="142"/>
      <c r="AF282" s="142"/>
      <c r="AG282" s="142"/>
      <c r="AH282" s="142"/>
      <c r="AI282" s="142"/>
    </row>
    <row r="283">
      <c r="A283" s="166"/>
      <c r="B283" s="164"/>
      <c r="C283" s="155"/>
      <c r="D283" s="165"/>
      <c r="E283" s="147" t="str">
        <f t="array" ref="E283">IF(C283="","",IFERROR(INDEX(Khach_hang!$C$2:$C$999,MATCH(C283,Khach_hang!$A$2:$A$999,0)),""))</f>
        <v/>
      </c>
      <c r="F283" s="148" t="str">
        <f t="array" ref="F283">IF(C283="","",IFERROR(INDEX(Khach_hang!$B$2:$B$999,MATCH(C283,Khach_hang!$A$2:$A$999,0)),""))</f>
        <v/>
      </c>
      <c r="G283" s="148" t="str">
        <f>IF(A283="","",SUMIF(Chi_tiet_don_hang!$A$2:$A$989,A283,Chi_tiet_don_hang!$F$2:$F$989))</f>
        <v/>
      </c>
      <c r="H283" s="163"/>
      <c r="I283" s="163"/>
      <c r="J283" s="148">
        <f t="shared" si="1"/>
        <v>0</v>
      </c>
      <c r="K283" s="148">
        <f>IF(A283="","",SUMIF(Chi_tiet_don_hang!$A$2:$A$989,A283,Chi_tiet_don_hang!$I$2:$I$989))+H283</f>
        <v>0</v>
      </c>
      <c r="L283" s="163"/>
      <c r="M283" s="152"/>
      <c r="N283" s="152"/>
      <c r="O283" s="163"/>
      <c r="P283" s="148" t="str">
        <f t="shared" si="4"/>
        <v/>
      </c>
      <c r="Q283" s="148" t="s">
        <v>484</v>
      </c>
      <c r="R283" s="154" t="s">
        <v>485</v>
      </c>
      <c r="S283" s="154" t="s">
        <v>418</v>
      </c>
      <c r="T283" s="155"/>
      <c r="U283" s="142"/>
      <c r="V283" s="142"/>
      <c r="W283" s="142"/>
      <c r="X283" s="142"/>
      <c r="Y283" s="142"/>
      <c r="Z283" s="142"/>
      <c r="AA283" s="142"/>
      <c r="AB283" s="142"/>
      <c r="AC283" s="142"/>
      <c r="AD283" s="142"/>
      <c r="AE283" s="142"/>
      <c r="AF283" s="142"/>
      <c r="AG283" s="142"/>
      <c r="AH283" s="142"/>
      <c r="AI283" s="142"/>
    </row>
    <row r="284">
      <c r="A284" s="166"/>
      <c r="B284" s="164"/>
      <c r="C284" s="155"/>
      <c r="D284" s="165"/>
      <c r="E284" s="147" t="str">
        <f t="array" ref="E284">IF(C284="","",IFERROR(INDEX(Khach_hang!$C$2:$C$999,MATCH(C284,Khach_hang!$A$2:$A$999,0)),""))</f>
        <v/>
      </c>
      <c r="F284" s="148" t="str">
        <f t="array" ref="F284">IF(C284="","",IFERROR(INDEX(Khach_hang!$B$2:$B$999,MATCH(C284,Khach_hang!$A$2:$A$999,0)),""))</f>
        <v/>
      </c>
      <c r="G284" s="148" t="str">
        <f>IF(A284="","",SUMIF(Chi_tiet_don_hang!$A$2:$A$989,A284,Chi_tiet_don_hang!$F$2:$F$989))</f>
        <v/>
      </c>
      <c r="H284" s="163"/>
      <c r="I284" s="163"/>
      <c r="J284" s="148">
        <f t="shared" si="1"/>
        <v>0</v>
      </c>
      <c r="K284" s="148">
        <f>IF(A284="","",SUMIF(Chi_tiet_don_hang!$A$2:$A$989,A284,Chi_tiet_don_hang!$I$2:$I$989))+H284</f>
        <v>0</v>
      </c>
      <c r="L284" s="163"/>
      <c r="M284" s="152"/>
      <c r="N284" s="152"/>
      <c r="O284" s="163"/>
      <c r="P284" s="148" t="str">
        <f t="shared" si="4"/>
        <v/>
      </c>
      <c r="Q284" s="148" t="s">
        <v>484</v>
      </c>
      <c r="R284" s="154" t="s">
        <v>485</v>
      </c>
      <c r="S284" s="154" t="s">
        <v>418</v>
      </c>
      <c r="T284" s="155"/>
      <c r="U284" s="142"/>
      <c r="V284" s="142"/>
      <c r="W284" s="142"/>
      <c r="X284" s="142"/>
      <c r="Y284" s="142"/>
      <c r="Z284" s="142"/>
      <c r="AA284" s="142"/>
      <c r="AB284" s="142"/>
      <c r="AC284" s="142"/>
      <c r="AD284" s="142"/>
      <c r="AE284" s="142"/>
      <c r="AF284" s="142"/>
      <c r="AG284" s="142"/>
      <c r="AH284" s="142"/>
      <c r="AI284" s="142"/>
    </row>
    <row r="285">
      <c r="A285" s="166"/>
      <c r="B285" s="164"/>
      <c r="C285" s="155"/>
      <c r="D285" s="165"/>
      <c r="E285" s="147" t="str">
        <f t="array" ref="E285">IF(C285="","",IFERROR(INDEX(Khach_hang!$C$2:$C$999,MATCH(C285,Khach_hang!$A$2:$A$999,0)),""))</f>
        <v/>
      </c>
      <c r="F285" s="148" t="str">
        <f t="array" ref="F285">IF(C285="","",IFERROR(INDEX(Khach_hang!$B$2:$B$999,MATCH(C285,Khach_hang!$A$2:$A$999,0)),""))</f>
        <v/>
      </c>
      <c r="G285" s="148" t="str">
        <f>IF(A285="","",SUMIF(Chi_tiet_don_hang!$A$2:$A$989,A285,Chi_tiet_don_hang!$F$2:$F$989))</f>
        <v/>
      </c>
      <c r="H285" s="163"/>
      <c r="I285" s="163"/>
      <c r="J285" s="148">
        <f t="shared" si="1"/>
        <v>0</v>
      </c>
      <c r="K285" s="148">
        <f>IF(A285="","",SUMIF(Chi_tiet_don_hang!$A$2:$A$989,A285,Chi_tiet_don_hang!$I$2:$I$989))+H285</f>
        <v>0</v>
      </c>
      <c r="L285" s="163"/>
      <c r="M285" s="152"/>
      <c r="N285" s="152"/>
      <c r="O285" s="163"/>
      <c r="P285" s="148" t="str">
        <f t="shared" si="4"/>
        <v/>
      </c>
      <c r="Q285" s="148" t="s">
        <v>484</v>
      </c>
      <c r="R285" s="154" t="s">
        <v>485</v>
      </c>
      <c r="S285" s="154" t="s">
        <v>418</v>
      </c>
      <c r="T285" s="155"/>
      <c r="U285" s="142"/>
      <c r="V285" s="142"/>
      <c r="W285" s="142"/>
      <c r="X285" s="142"/>
      <c r="Y285" s="142"/>
      <c r="Z285" s="142"/>
      <c r="AA285" s="142"/>
      <c r="AB285" s="142"/>
      <c r="AC285" s="142"/>
      <c r="AD285" s="142"/>
      <c r="AE285" s="142"/>
      <c r="AF285" s="142"/>
      <c r="AG285" s="142"/>
      <c r="AH285" s="142"/>
      <c r="AI285" s="142"/>
    </row>
    <row r="286">
      <c r="A286" s="166"/>
      <c r="B286" s="164"/>
      <c r="C286" s="155"/>
      <c r="D286" s="165"/>
      <c r="E286" s="147" t="str">
        <f t="array" ref="E286">IF(C286="","",IFERROR(INDEX(Khach_hang!$C$2:$C$999,MATCH(C286,Khach_hang!$A$2:$A$999,0)),""))</f>
        <v/>
      </c>
      <c r="F286" s="148" t="str">
        <f t="array" ref="F286">IF(C286="","",IFERROR(INDEX(Khach_hang!$B$2:$B$999,MATCH(C286,Khach_hang!$A$2:$A$999,0)),""))</f>
        <v/>
      </c>
      <c r="G286" s="148" t="str">
        <f>IF(A286="","",SUMIF(Chi_tiet_don_hang!$A$2:$A$989,A286,Chi_tiet_don_hang!$F$2:$F$989))</f>
        <v/>
      </c>
      <c r="H286" s="163"/>
      <c r="I286" s="163"/>
      <c r="J286" s="148">
        <f t="shared" si="1"/>
        <v>0</v>
      </c>
      <c r="K286" s="148">
        <f>IF(A286="","",SUMIF(Chi_tiet_don_hang!$A$2:$A$989,A286,Chi_tiet_don_hang!$I$2:$I$989))+H286</f>
        <v>0</v>
      </c>
      <c r="L286" s="163"/>
      <c r="M286" s="152"/>
      <c r="N286" s="152"/>
      <c r="O286" s="163"/>
      <c r="P286" s="148" t="str">
        <f t="shared" si="4"/>
        <v/>
      </c>
      <c r="Q286" s="148" t="s">
        <v>484</v>
      </c>
      <c r="R286" s="154" t="s">
        <v>485</v>
      </c>
      <c r="S286" s="154" t="s">
        <v>418</v>
      </c>
      <c r="T286" s="155"/>
      <c r="U286" s="142"/>
      <c r="V286" s="142"/>
      <c r="W286" s="142"/>
      <c r="X286" s="142"/>
      <c r="Y286" s="142"/>
      <c r="Z286" s="142"/>
      <c r="AA286" s="142"/>
      <c r="AB286" s="142"/>
      <c r="AC286" s="142"/>
      <c r="AD286" s="142"/>
      <c r="AE286" s="142"/>
      <c r="AF286" s="142"/>
      <c r="AG286" s="142"/>
      <c r="AH286" s="142"/>
      <c r="AI286" s="142"/>
    </row>
    <row r="287">
      <c r="A287" s="166"/>
      <c r="B287" s="164"/>
      <c r="C287" s="155"/>
      <c r="D287" s="165"/>
      <c r="E287" s="147" t="str">
        <f t="array" ref="E287">IF(C287="","",IFERROR(INDEX(Khach_hang!$C$2:$C$999,MATCH(C287,Khach_hang!$A$2:$A$999,0)),""))</f>
        <v/>
      </c>
      <c r="F287" s="148" t="str">
        <f t="array" ref="F287">IF(C287="","",IFERROR(INDEX(Khach_hang!$B$2:$B$999,MATCH(C287,Khach_hang!$A$2:$A$999,0)),""))</f>
        <v/>
      </c>
      <c r="G287" s="148" t="str">
        <f>IF(A287="","",SUMIF(Chi_tiet_don_hang!$A$2:$A$989,A287,Chi_tiet_don_hang!$F$2:$F$989))</f>
        <v/>
      </c>
      <c r="H287" s="163"/>
      <c r="I287" s="163"/>
      <c r="J287" s="148">
        <f t="shared" si="1"/>
        <v>0</v>
      </c>
      <c r="K287" s="148">
        <f>IF(A287="","",SUMIF(Chi_tiet_don_hang!$A$2:$A$989,A287,Chi_tiet_don_hang!$I$2:$I$989))+H287</f>
        <v>0</v>
      </c>
      <c r="L287" s="163"/>
      <c r="M287" s="152"/>
      <c r="N287" s="152"/>
      <c r="O287" s="163"/>
      <c r="P287" s="148" t="str">
        <f t="shared" si="4"/>
        <v/>
      </c>
      <c r="Q287" s="148" t="s">
        <v>484</v>
      </c>
      <c r="R287" s="154" t="s">
        <v>485</v>
      </c>
      <c r="S287" s="154" t="s">
        <v>418</v>
      </c>
      <c r="T287" s="155"/>
      <c r="U287" s="142"/>
      <c r="V287" s="142"/>
      <c r="W287" s="142"/>
      <c r="X287" s="142"/>
      <c r="Y287" s="142"/>
      <c r="Z287" s="142"/>
      <c r="AA287" s="142"/>
      <c r="AB287" s="142"/>
      <c r="AC287" s="142"/>
      <c r="AD287" s="142"/>
      <c r="AE287" s="142"/>
      <c r="AF287" s="142"/>
      <c r="AG287" s="142"/>
      <c r="AH287" s="142"/>
      <c r="AI287" s="142"/>
    </row>
    <row r="288">
      <c r="A288" s="166"/>
      <c r="B288" s="164"/>
      <c r="C288" s="155"/>
      <c r="D288" s="165"/>
      <c r="E288" s="147" t="str">
        <f t="array" ref="E288">IF(C288="","",IFERROR(INDEX(Khach_hang!$C$2:$C$999,MATCH(C288,Khach_hang!$A$2:$A$999,0)),""))</f>
        <v/>
      </c>
      <c r="F288" s="148" t="str">
        <f t="array" ref="F288">IF(C288="","",IFERROR(INDEX(Khach_hang!$B$2:$B$999,MATCH(C288,Khach_hang!$A$2:$A$999,0)),""))</f>
        <v/>
      </c>
      <c r="G288" s="148" t="str">
        <f>IF(A288="","",SUMIF(Chi_tiet_don_hang!$A$2:$A$989,A288,Chi_tiet_don_hang!$F$2:$F$989))</f>
        <v/>
      </c>
      <c r="H288" s="163"/>
      <c r="I288" s="163"/>
      <c r="J288" s="148">
        <f t="shared" si="1"/>
        <v>0</v>
      </c>
      <c r="K288" s="148">
        <f>IF(A288="","",SUMIF(Chi_tiet_don_hang!$A$2:$A$989,A288,Chi_tiet_don_hang!$I$2:$I$989))+H288</f>
        <v>0</v>
      </c>
      <c r="L288" s="163"/>
      <c r="M288" s="152"/>
      <c r="N288" s="152"/>
      <c r="O288" s="163"/>
      <c r="P288" s="148" t="str">
        <f t="shared" si="4"/>
        <v/>
      </c>
      <c r="Q288" s="148" t="s">
        <v>484</v>
      </c>
      <c r="R288" s="154" t="s">
        <v>485</v>
      </c>
      <c r="S288" s="154" t="s">
        <v>418</v>
      </c>
      <c r="T288" s="155"/>
      <c r="U288" s="142"/>
      <c r="V288" s="142"/>
      <c r="W288" s="142"/>
      <c r="X288" s="142"/>
      <c r="Y288" s="142"/>
      <c r="Z288" s="142"/>
      <c r="AA288" s="142"/>
      <c r="AB288" s="142"/>
      <c r="AC288" s="142"/>
      <c r="AD288" s="142"/>
      <c r="AE288" s="142"/>
      <c r="AF288" s="142"/>
      <c r="AG288" s="142"/>
      <c r="AH288" s="142"/>
      <c r="AI288" s="142"/>
    </row>
    <row r="289">
      <c r="A289" s="166"/>
      <c r="B289" s="164"/>
      <c r="C289" s="155"/>
      <c r="D289" s="165"/>
      <c r="E289" s="147" t="str">
        <f t="array" ref="E289">IF(C289="","",IFERROR(INDEX(Khach_hang!$C$2:$C$999,MATCH(C289,Khach_hang!$A$2:$A$999,0)),""))</f>
        <v/>
      </c>
      <c r="F289" s="148" t="str">
        <f t="array" ref="F289">IF(C289="","",IFERROR(INDEX(Khach_hang!$B$2:$B$999,MATCH(C289,Khach_hang!$A$2:$A$999,0)),""))</f>
        <v/>
      </c>
      <c r="G289" s="148" t="str">
        <f>IF(A289="","",SUMIF(Chi_tiet_don_hang!$A$2:$A$989,A289,Chi_tiet_don_hang!$F$2:$F$989))</f>
        <v/>
      </c>
      <c r="H289" s="163"/>
      <c r="I289" s="163"/>
      <c r="J289" s="148">
        <f t="shared" si="1"/>
        <v>0</v>
      </c>
      <c r="K289" s="148">
        <f>IF(A289="","",SUMIF(Chi_tiet_don_hang!$A$2:$A$989,A289,Chi_tiet_don_hang!$I$2:$I$989))+H289</f>
        <v>0</v>
      </c>
      <c r="L289" s="163"/>
      <c r="M289" s="152"/>
      <c r="N289" s="152"/>
      <c r="O289" s="163"/>
      <c r="P289" s="148" t="str">
        <f t="shared" si="4"/>
        <v/>
      </c>
      <c r="Q289" s="148" t="s">
        <v>484</v>
      </c>
      <c r="R289" s="154" t="s">
        <v>485</v>
      </c>
      <c r="S289" s="154" t="s">
        <v>418</v>
      </c>
      <c r="T289" s="155"/>
      <c r="U289" s="142"/>
      <c r="V289" s="142"/>
      <c r="W289" s="142"/>
      <c r="X289" s="142"/>
      <c r="Y289" s="142"/>
      <c r="Z289" s="142"/>
      <c r="AA289" s="142"/>
      <c r="AB289" s="142"/>
      <c r="AC289" s="142"/>
      <c r="AD289" s="142"/>
      <c r="AE289" s="142"/>
      <c r="AF289" s="142"/>
      <c r="AG289" s="142"/>
      <c r="AH289" s="142"/>
      <c r="AI289" s="142"/>
    </row>
    <row r="290">
      <c r="A290" s="166"/>
      <c r="B290" s="164"/>
      <c r="C290" s="155"/>
      <c r="D290" s="165"/>
      <c r="E290" s="147" t="str">
        <f t="array" ref="E290">IF(C290="","",IFERROR(INDEX(Khach_hang!$C$2:$C$999,MATCH(C290,Khach_hang!$A$2:$A$999,0)),""))</f>
        <v/>
      </c>
      <c r="F290" s="148" t="str">
        <f t="array" ref="F290">IF(C290="","",IFERROR(INDEX(Khach_hang!$B$2:$B$999,MATCH(C290,Khach_hang!$A$2:$A$999,0)),""))</f>
        <v/>
      </c>
      <c r="G290" s="148" t="str">
        <f>IF(A290="","",SUMIF(Chi_tiet_don_hang!$A$2:$A$989,A290,Chi_tiet_don_hang!$F$2:$F$989))</f>
        <v/>
      </c>
      <c r="H290" s="163"/>
      <c r="I290" s="163"/>
      <c r="J290" s="148">
        <f t="shared" si="1"/>
        <v>0</v>
      </c>
      <c r="K290" s="148">
        <f>IF(A290="","",SUMIF(Chi_tiet_don_hang!$A$2:$A$989,A290,Chi_tiet_don_hang!$I$2:$I$989))+H290</f>
        <v>0</v>
      </c>
      <c r="L290" s="163"/>
      <c r="M290" s="152"/>
      <c r="N290" s="152"/>
      <c r="O290" s="163"/>
      <c r="P290" s="148" t="str">
        <f t="shared" si="4"/>
        <v/>
      </c>
      <c r="Q290" s="148" t="s">
        <v>484</v>
      </c>
      <c r="R290" s="154" t="s">
        <v>485</v>
      </c>
      <c r="S290" s="154" t="s">
        <v>418</v>
      </c>
      <c r="T290" s="155"/>
      <c r="U290" s="142"/>
      <c r="V290" s="142"/>
      <c r="W290" s="142"/>
      <c r="X290" s="142"/>
      <c r="Y290" s="142"/>
      <c r="Z290" s="142"/>
      <c r="AA290" s="142"/>
      <c r="AB290" s="142"/>
      <c r="AC290" s="142"/>
      <c r="AD290" s="142"/>
      <c r="AE290" s="142"/>
      <c r="AF290" s="142"/>
      <c r="AG290" s="142"/>
      <c r="AH290" s="142"/>
      <c r="AI290" s="142"/>
    </row>
    <row r="291">
      <c r="A291" s="166"/>
      <c r="B291" s="164"/>
      <c r="C291" s="155"/>
      <c r="D291" s="165"/>
      <c r="E291" s="147" t="str">
        <f t="array" ref="E291">IF(C291="","",IFERROR(INDEX(Khach_hang!$C$2:$C$999,MATCH(C291,Khach_hang!$A$2:$A$999,0)),""))</f>
        <v/>
      </c>
      <c r="F291" s="148" t="str">
        <f t="array" ref="F291">IF(C291="","",IFERROR(INDEX(Khach_hang!$B$2:$B$999,MATCH(C291,Khach_hang!$A$2:$A$999,0)),""))</f>
        <v/>
      </c>
      <c r="G291" s="148" t="str">
        <f>IF(A291="","",SUMIF(Chi_tiet_don_hang!$A$2:$A$989,A291,Chi_tiet_don_hang!$F$2:$F$989))</f>
        <v/>
      </c>
      <c r="H291" s="163"/>
      <c r="I291" s="163"/>
      <c r="J291" s="148">
        <f t="shared" si="1"/>
        <v>0</v>
      </c>
      <c r="K291" s="148">
        <f>IF(A291="","",SUMIF(Chi_tiet_don_hang!$A$2:$A$989,A291,Chi_tiet_don_hang!$I$2:$I$989))+H291</f>
        <v>0</v>
      </c>
      <c r="L291" s="163"/>
      <c r="M291" s="152"/>
      <c r="N291" s="152"/>
      <c r="O291" s="163"/>
      <c r="P291" s="148" t="str">
        <f t="shared" si="4"/>
        <v/>
      </c>
      <c r="Q291" s="148" t="s">
        <v>484</v>
      </c>
      <c r="R291" s="154" t="s">
        <v>485</v>
      </c>
      <c r="S291" s="154" t="s">
        <v>418</v>
      </c>
      <c r="T291" s="155"/>
      <c r="U291" s="142"/>
      <c r="V291" s="142"/>
      <c r="W291" s="142"/>
      <c r="X291" s="142"/>
      <c r="Y291" s="142"/>
      <c r="Z291" s="142"/>
      <c r="AA291" s="142"/>
      <c r="AB291" s="142"/>
      <c r="AC291" s="142"/>
      <c r="AD291" s="142"/>
      <c r="AE291" s="142"/>
      <c r="AF291" s="142"/>
      <c r="AG291" s="142"/>
      <c r="AH291" s="142"/>
      <c r="AI291" s="142"/>
    </row>
    <row r="292">
      <c r="A292" s="166"/>
      <c r="B292" s="164"/>
      <c r="C292" s="155"/>
      <c r="D292" s="165"/>
      <c r="E292" s="147" t="str">
        <f t="array" ref="E292">IF(C292="","",IFERROR(INDEX(Khach_hang!$C$2:$C$999,MATCH(C292,Khach_hang!$A$2:$A$999,0)),""))</f>
        <v/>
      </c>
      <c r="F292" s="148" t="str">
        <f t="array" ref="F292">IF(C292="","",IFERROR(INDEX(Khach_hang!$B$2:$B$999,MATCH(C292,Khach_hang!$A$2:$A$999,0)),""))</f>
        <v/>
      </c>
      <c r="G292" s="148" t="str">
        <f>IF(A292="","",SUMIF(Chi_tiet_don_hang!$A$2:$A$989,A292,Chi_tiet_don_hang!$F$2:$F$989))</f>
        <v/>
      </c>
      <c r="H292" s="163"/>
      <c r="I292" s="163"/>
      <c r="J292" s="148">
        <f t="shared" si="1"/>
        <v>0</v>
      </c>
      <c r="K292" s="148">
        <f>IF(A292="","",SUMIF(Chi_tiet_don_hang!$A$2:$A$989,A292,Chi_tiet_don_hang!$I$2:$I$989))+H292</f>
        <v>0</v>
      </c>
      <c r="L292" s="163"/>
      <c r="M292" s="152"/>
      <c r="N292" s="152"/>
      <c r="O292" s="163"/>
      <c r="P292" s="148" t="str">
        <f t="shared" si="4"/>
        <v/>
      </c>
      <c r="Q292" s="148" t="s">
        <v>484</v>
      </c>
      <c r="R292" s="154" t="s">
        <v>485</v>
      </c>
      <c r="S292" s="154" t="s">
        <v>418</v>
      </c>
      <c r="T292" s="155"/>
      <c r="U292" s="142"/>
      <c r="V292" s="142"/>
      <c r="W292" s="142"/>
      <c r="X292" s="142"/>
      <c r="Y292" s="142"/>
      <c r="Z292" s="142"/>
      <c r="AA292" s="142"/>
      <c r="AB292" s="142"/>
      <c r="AC292" s="142"/>
      <c r="AD292" s="142"/>
      <c r="AE292" s="142"/>
      <c r="AF292" s="142"/>
      <c r="AG292" s="142"/>
      <c r="AH292" s="142"/>
      <c r="AI292" s="142"/>
    </row>
    <row r="293">
      <c r="A293" s="166"/>
      <c r="B293" s="164"/>
      <c r="C293" s="155"/>
      <c r="D293" s="165"/>
      <c r="E293" s="147" t="str">
        <f t="array" ref="E293">IF(C293="","",IFERROR(INDEX(Khach_hang!$C$2:$C$999,MATCH(C293,Khach_hang!$A$2:$A$999,0)),""))</f>
        <v/>
      </c>
      <c r="F293" s="148" t="str">
        <f t="array" ref="F293">IF(C293="","",IFERROR(INDEX(Khach_hang!$B$2:$B$999,MATCH(C293,Khach_hang!$A$2:$A$999,0)),""))</f>
        <v/>
      </c>
      <c r="G293" s="148" t="str">
        <f>IF(A293="","",SUMIF(Chi_tiet_don_hang!$A$2:$A$989,A293,Chi_tiet_don_hang!$F$2:$F$989))</f>
        <v/>
      </c>
      <c r="H293" s="163"/>
      <c r="I293" s="163"/>
      <c r="J293" s="148">
        <f t="shared" si="1"/>
        <v>0</v>
      </c>
      <c r="K293" s="148">
        <f>IF(A293="","",SUMIF(Chi_tiet_don_hang!$A$2:$A$989,A293,Chi_tiet_don_hang!$I$2:$I$989))+H293</f>
        <v>0</v>
      </c>
      <c r="L293" s="163"/>
      <c r="M293" s="152"/>
      <c r="N293" s="152"/>
      <c r="O293" s="163"/>
      <c r="P293" s="148" t="str">
        <f t="shared" si="4"/>
        <v/>
      </c>
      <c r="Q293" s="148" t="s">
        <v>484</v>
      </c>
      <c r="R293" s="154" t="s">
        <v>485</v>
      </c>
      <c r="S293" s="154" t="s">
        <v>418</v>
      </c>
      <c r="T293" s="155"/>
      <c r="U293" s="142"/>
      <c r="V293" s="142"/>
      <c r="W293" s="142"/>
      <c r="X293" s="142"/>
      <c r="Y293" s="142"/>
      <c r="Z293" s="142"/>
      <c r="AA293" s="142"/>
      <c r="AB293" s="142"/>
      <c r="AC293" s="142"/>
      <c r="AD293" s="142"/>
      <c r="AE293" s="142"/>
      <c r="AF293" s="142"/>
      <c r="AG293" s="142"/>
      <c r="AH293" s="142"/>
      <c r="AI293" s="142"/>
    </row>
    <row r="294">
      <c r="A294" s="166"/>
      <c r="B294" s="164"/>
      <c r="C294" s="155"/>
      <c r="D294" s="165"/>
      <c r="E294" s="147" t="str">
        <f t="array" ref="E294">IF(C294="","",IFERROR(INDEX(Khach_hang!$C$2:$C$999,MATCH(C294,Khach_hang!$A$2:$A$999,0)),""))</f>
        <v/>
      </c>
      <c r="F294" s="148" t="str">
        <f t="array" ref="F294">IF(C294="","",IFERROR(INDEX(Khach_hang!$B$2:$B$999,MATCH(C294,Khach_hang!$A$2:$A$999,0)),""))</f>
        <v/>
      </c>
      <c r="G294" s="148" t="str">
        <f>IF(A294="","",SUMIF(Chi_tiet_don_hang!$A$2:$A$989,A294,Chi_tiet_don_hang!$F$2:$F$989))</f>
        <v/>
      </c>
      <c r="H294" s="163"/>
      <c r="I294" s="163"/>
      <c r="J294" s="148">
        <f t="shared" si="1"/>
        <v>0</v>
      </c>
      <c r="K294" s="148">
        <f>IF(A294="","",SUMIF(Chi_tiet_don_hang!$A$2:$A$989,A294,Chi_tiet_don_hang!$I$2:$I$989))+H294</f>
        <v>0</v>
      </c>
      <c r="L294" s="163"/>
      <c r="M294" s="152"/>
      <c r="N294" s="152"/>
      <c r="O294" s="163"/>
      <c r="P294" s="148" t="str">
        <f t="shared" si="4"/>
        <v/>
      </c>
      <c r="Q294" s="148" t="s">
        <v>484</v>
      </c>
      <c r="R294" s="154" t="s">
        <v>485</v>
      </c>
      <c r="S294" s="154" t="s">
        <v>418</v>
      </c>
      <c r="T294" s="155"/>
      <c r="U294" s="142"/>
      <c r="V294" s="142"/>
      <c r="W294" s="142"/>
      <c r="X294" s="142"/>
      <c r="Y294" s="142"/>
      <c r="Z294" s="142"/>
      <c r="AA294" s="142"/>
      <c r="AB294" s="142"/>
      <c r="AC294" s="142"/>
      <c r="AD294" s="142"/>
      <c r="AE294" s="142"/>
      <c r="AF294" s="142"/>
      <c r="AG294" s="142"/>
      <c r="AH294" s="142"/>
      <c r="AI294" s="142"/>
    </row>
    <row r="295">
      <c r="A295" s="166"/>
      <c r="B295" s="164"/>
      <c r="C295" s="155"/>
      <c r="D295" s="165"/>
      <c r="E295" s="147" t="str">
        <f t="array" ref="E295">IF(C295="","",IFERROR(INDEX(Khach_hang!$C$2:$C$999,MATCH(C295,Khach_hang!$A$2:$A$999,0)),""))</f>
        <v/>
      </c>
      <c r="F295" s="148" t="str">
        <f t="array" ref="F295">IF(C295="","",IFERROR(INDEX(Khach_hang!$B$2:$B$999,MATCH(C295,Khach_hang!$A$2:$A$999,0)),""))</f>
        <v/>
      </c>
      <c r="G295" s="148" t="str">
        <f>IF(A295="","",SUMIF(Chi_tiet_don_hang!$A$2:$A$989,A295,Chi_tiet_don_hang!$F$2:$F$989))</f>
        <v/>
      </c>
      <c r="H295" s="163"/>
      <c r="I295" s="163"/>
      <c r="J295" s="148">
        <f t="shared" si="1"/>
        <v>0</v>
      </c>
      <c r="K295" s="148">
        <f>IF(A295="","",SUMIF(Chi_tiet_don_hang!$A$2:$A$989,A295,Chi_tiet_don_hang!$I$2:$I$989))+H295</f>
        <v>0</v>
      </c>
      <c r="L295" s="163"/>
      <c r="M295" s="152"/>
      <c r="N295" s="152"/>
      <c r="O295" s="163"/>
      <c r="P295" s="148" t="str">
        <f t="shared" si="4"/>
        <v/>
      </c>
      <c r="Q295" s="148" t="s">
        <v>484</v>
      </c>
      <c r="R295" s="154" t="s">
        <v>485</v>
      </c>
      <c r="S295" s="154" t="s">
        <v>418</v>
      </c>
      <c r="T295" s="155"/>
      <c r="U295" s="142"/>
      <c r="V295" s="142"/>
      <c r="W295" s="142"/>
      <c r="X295" s="142"/>
      <c r="Y295" s="142"/>
      <c r="Z295" s="142"/>
      <c r="AA295" s="142"/>
      <c r="AB295" s="142"/>
      <c r="AC295" s="142"/>
      <c r="AD295" s="142"/>
      <c r="AE295" s="142"/>
      <c r="AF295" s="142"/>
      <c r="AG295" s="142"/>
      <c r="AH295" s="142"/>
      <c r="AI295" s="142"/>
    </row>
    <row r="296">
      <c r="A296" s="166"/>
      <c r="B296" s="164"/>
      <c r="C296" s="155"/>
      <c r="D296" s="165"/>
      <c r="E296" s="147" t="str">
        <f t="array" ref="E296">IF(C296="","",IFERROR(INDEX(Khach_hang!$C$2:$C$999,MATCH(C296,Khach_hang!$A$2:$A$999,0)),""))</f>
        <v/>
      </c>
      <c r="F296" s="148" t="str">
        <f t="array" ref="F296">IF(C296="","",IFERROR(INDEX(Khach_hang!$B$2:$B$999,MATCH(C296,Khach_hang!$A$2:$A$999,0)),""))</f>
        <v/>
      </c>
      <c r="G296" s="148" t="str">
        <f>IF(A296="","",SUMIF(Chi_tiet_don_hang!$A$2:$A$989,A296,Chi_tiet_don_hang!$F$2:$F$989))</f>
        <v/>
      </c>
      <c r="H296" s="163"/>
      <c r="I296" s="163"/>
      <c r="J296" s="148">
        <f t="shared" si="1"/>
        <v>0</v>
      </c>
      <c r="K296" s="148">
        <f>IF(A296="","",SUMIF(Chi_tiet_don_hang!$A$2:$A$989,A296,Chi_tiet_don_hang!$I$2:$I$989))+H296</f>
        <v>0</v>
      </c>
      <c r="L296" s="163"/>
      <c r="M296" s="152"/>
      <c r="N296" s="152"/>
      <c r="O296" s="163"/>
      <c r="P296" s="148" t="str">
        <f t="shared" si="4"/>
        <v/>
      </c>
      <c r="Q296" s="148" t="s">
        <v>484</v>
      </c>
      <c r="R296" s="154" t="s">
        <v>485</v>
      </c>
      <c r="S296" s="154" t="s">
        <v>418</v>
      </c>
      <c r="T296" s="155"/>
      <c r="U296" s="142"/>
      <c r="V296" s="142"/>
      <c r="W296" s="142"/>
      <c r="X296" s="142"/>
      <c r="Y296" s="142"/>
      <c r="Z296" s="142"/>
      <c r="AA296" s="142"/>
      <c r="AB296" s="142"/>
      <c r="AC296" s="142"/>
      <c r="AD296" s="142"/>
      <c r="AE296" s="142"/>
      <c r="AF296" s="142"/>
      <c r="AG296" s="142"/>
      <c r="AH296" s="142"/>
      <c r="AI296" s="142"/>
    </row>
    <row r="297">
      <c r="A297" s="166"/>
      <c r="B297" s="164"/>
      <c r="C297" s="155"/>
      <c r="D297" s="165"/>
      <c r="E297" s="147" t="str">
        <f t="array" ref="E297">IF(C297="","",IFERROR(INDEX(Khach_hang!$C$2:$C$999,MATCH(C297,Khach_hang!$A$2:$A$999,0)),""))</f>
        <v/>
      </c>
      <c r="F297" s="148" t="str">
        <f t="array" ref="F297">IF(C297="","",IFERROR(INDEX(Khach_hang!$B$2:$B$999,MATCH(C297,Khach_hang!$A$2:$A$999,0)),""))</f>
        <v/>
      </c>
      <c r="G297" s="148" t="str">
        <f>IF(A297="","",SUMIF(Chi_tiet_don_hang!$A$2:$A$989,A297,Chi_tiet_don_hang!$F$2:$F$989))</f>
        <v/>
      </c>
      <c r="H297" s="163"/>
      <c r="I297" s="163"/>
      <c r="J297" s="148">
        <f t="shared" si="1"/>
        <v>0</v>
      </c>
      <c r="K297" s="148">
        <f>IF(A297="","",SUMIF(Chi_tiet_don_hang!$A$2:$A$989,A297,Chi_tiet_don_hang!$I$2:$I$989))+H297</f>
        <v>0</v>
      </c>
      <c r="L297" s="163"/>
      <c r="M297" s="152"/>
      <c r="N297" s="152"/>
      <c r="O297" s="163"/>
      <c r="P297" s="148" t="str">
        <f t="shared" si="4"/>
        <v/>
      </c>
      <c r="Q297" s="148" t="s">
        <v>484</v>
      </c>
      <c r="R297" s="154" t="s">
        <v>485</v>
      </c>
      <c r="S297" s="154" t="s">
        <v>418</v>
      </c>
      <c r="T297" s="155"/>
      <c r="U297" s="142"/>
      <c r="V297" s="142"/>
      <c r="W297" s="142"/>
      <c r="X297" s="142"/>
      <c r="Y297" s="142"/>
      <c r="Z297" s="142"/>
      <c r="AA297" s="142"/>
      <c r="AB297" s="142"/>
      <c r="AC297" s="142"/>
      <c r="AD297" s="142"/>
      <c r="AE297" s="142"/>
      <c r="AF297" s="142"/>
      <c r="AG297" s="142"/>
      <c r="AH297" s="142"/>
      <c r="AI297" s="142"/>
    </row>
    <row r="298">
      <c r="A298" s="166"/>
      <c r="B298" s="164"/>
      <c r="C298" s="155"/>
      <c r="D298" s="165"/>
      <c r="E298" s="147" t="str">
        <f t="array" ref="E298">IF(C298="","",IFERROR(INDEX(Khach_hang!$C$2:$C$999,MATCH(C298,Khach_hang!$A$2:$A$999,0)),""))</f>
        <v/>
      </c>
      <c r="F298" s="148" t="str">
        <f t="array" ref="F298">IF(C298="","",IFERROR(INDEX(Khach_hang!$B$2:$B$999,MATCH(C298,Khach_hang!$A$2:$A$999,0)),""))</f>
        <v/>
      </c>
      <c r="G298" s="148" t="str">
        <f>IF(A298="","",SUMIF(Chi_tiet_don_hang!$A$2:$A$989,A298,Chi_tiet_don_hang!$F$2:$F$989))</f>
        <v/>
      </c>
      <c r="H298" s="163"/>
      <c r="I298" s="163"/>
      <c r="J298" s="148">
        <f t="shared" si="1"/>
        <v>0</v>
      </c>
      <c r="K298" s="148">
        <f>IF(A298="","",SUMIF(Chi_tiet_don_hang!$A$2:$A$989,A298,Chi_tiet_don_hang!$I$2:$I$989))+H298</f>
        <v>0</v>
      </c>
      <c r="L298" s="163"/>
      <c r="M298" s="152"/>
      <c r="N298" s="152"/>
      <c r="O298" s="163"/>
      <c r="P298" s="148" t="str">
        <f t="shared" si="4"/>
        <v/>
      </c>
      <c r="Q298" s="148" t="s">
        <v>484</v>
      </c>
      <c r="R298" s="154" t="s">
        <v>485</v>
      </c>
      <c r="S298" s="154" t="s">
        <v>418</v>
      </c>
      <c r="T298" s="155"/>
      <c r="U298" s="142"/>
      <c r="V298" s="142"/>
      <c r="W298" s="142"/>
      <c r="X298" s="142"/>
      <c r="Y298" s="142"/>
      <c r="Z298" s="142"/>
      <c r="AA298" s="142"/>
      <c r="AB298" s="142"/>
      <c r="AC298" s="142"/>
      <c r="AD298" s="142"/>
      <c r="AE298" s="142"/>
      <c r="AF298" s="142"/>
      <c r="AG298" s="142"/>
      <c r="AH298" s="142"/>
      <c r="AI298" s="142"/>
    </row>
    <row r="299">
      <c r="A299" s="166"/>
      <c r="B299" s="164"/>
      <c r="C299" s="155"/>
      <c r="D299" s="165"/>
      <c r="E299" s="147" t="str">
        <f t="array" ref="E299">IF(C299="","",IFERROR(INDEX(Khach_hang!$C$2:$C$999,MATCH(C299,Khach_hang!$A$2:$A$999,0)),""))</f>
        <v/>
      </c>
      <c r="F299" s="148" t="str">
        <f t="array" ref="F299">IF(C299="","",IFERROR(INDEX(Khach_hang!$B$2:$B$999,MATCH(C299,Khach_hang!$A$2:$A$999,0)),""))</f>
        <v/>
      </c>
      <c r="G299" s="148" t="str">
        <f>IF(A299="","",SUMIF(Chi_tiet_don_hang!$A$2:$A$989,A299,Chi_tiet_don_hang!$F$2:$F$989))</f>
        <v/>
      </c>
      <c r="H299" s="163"/>
      <c r="I299" s="163"/>
      <c r="J299" s="148">
        <f t="shared" si="1"/>
        <v>0</v>
      </c>
      <c r="K299" s="148">
        <f>IF(A299="","",SUMIF(Chi_tiet_don_hang!$A$2:$A$989,A299,Chi_tiet_don_hang!$I$2:$I$989))+H299</f>
        <v>0</v>
      </c>
      <c r="L299" s="163"/>
      <c r="M299" s="152"/>
      <c r="N299" s="152"/>
      <c r="O299" s="163"/>
      <c r="P299" s="148" t="str">
        <f t="shared" si="4"/>
        <v/>
      </c>
      <c r="Q299" s="148" t="s">
        <v>484</v>
      </c>
      <c r="R299" s="154" t="s">
        <v>485</v>
      </c>
      <c r="S299" s="154" t="s">
        <v>418</v>
      </c>
      <c r="T299" s="155"/>
      <c r="U299" s="142"/>
      <c r="V299" s="142"/>
      <c r="W299" s="142"/>
      <c r="X299" s="142"/>
      <c r="Y299" s="142"/>
      <c r="Z299" s="142"/>
      <c r="AA299" s="142"/>
      <c r="AB299" s="142"/>
      <c r="AC299" s="142"/>
      <c r="AD299" s="142"/>
      <c r="AE299" s="142"/>
      <c r="AF299" s="142"/>
      <c r="AG299" s="142"/>
      <c r="AH299" s="142"/>
      <c r="AI299" s="142"/>
    </row>
    <row r="300">
      <c r="A300" s="166"/>
      <c r="B300" s="164"/>
      <c r="C300" s="155"/>
      <c r="D300" s="165"/>
      <c r="E300" s="147" t="str">
        <f t="array" ref="E300">IF(C300="","",IFERROR(INDEX(Khach_hang!$C$2:$C$999,MATCH(C300,Khach_hang!$A$2:$A$999,0)),""))</f>
        <v/>
      </c>
      <c r="F300" s="148" t="str">
        <f t="array" ref="F300">IF(C300="","",IFERROR(INDEX(Khach_hang!$B$2:$B$999,MATCH(C300,Khach_hang!$A$2:$A$999,0)),""))</f>
        <v/>
      </c>
      <c r="G300" s="148" t="str">
        <f>IF(A300="","",SUMIF(Chi_tiet_don_hang!$A$2:$A$989,A300,Chi_tiet_don_hang!$F$2:$F$989))</f>
        <v/>
      </c>
      <c r="H300" s="163"/>
      <c r="I300" s="163"/>
      <c r="J300" s="148">
        <f t="shared" si="1"/>
        <v>0</v>
      </c>
      <c r="K300" s="148">
        <f>IF(A300="","",SUMIF(Chi_tiet_don_hang!$A$2:$A$989,A300,Chi_tiet_don_hang!$I$2:$I$989))+H300</f>
        <v>0</v>
      </c>
      <c r="L300" s="163"/>
      <c r="M300" s="152"/>
      <c r="N300" s="152"/>
      <c r="O300" s="163"/>
      <c r="P300" s="148" t="str">
        <f t="shared" si="4"/>
        <v/>
      </c>
      <c r="Q300" s="148" t="s">
        <v>484</v>
      </c>
      <c r="R300" s="154" t="s">
        <v>485</v>
      </c>
      <c r="S300" s="154" t="s">
        <v>418</v>
      </c>
      <c r="T300" s="155"/>
      <c r="U300" s="142"/>
      <c r="V300" s="142"/>
      <c r="W300" s="142"/>
      <c r="X300" s="142"/>
      <c r="Y300" s="142"/>
      <c r="Z300" s="142"/>
      <c r="AA300" s="142"/>
      <c r="AB300" s="142"/>
      <c r="AC300" s="142"/>
      <c r="AD300" s="142"/>
      <c r="AE300" s="142"/>
      <c r="AF300" s="142"/>
      <c r="AG300" s="142"/>
      <c r="AH300" s="142"/>
      <c r="AI300" s="142"/>
    </row>
    <row r="301">
      <c r="A301" s="166"/>
      <c r="B301" s="164"/>
      <c r="C301" s="155"/>
      <c r="D301" s="165"/>
      <c r="E301" s="147" t="str">
        <f t="array" ref="E301">IF(C301="","",IFERROR(INDEX(Khach_hang!$C$2:$C$999,MATCH(C301,Khach_hang!$A$2:$A$999,0)),""))</f>
        <v/>
      </c>
      <c r="F301" s="148" t="str">
        <f t="array" ref="F301">IF(C301="","",IFERROR(INDEX(Khach_hang!$B$2:$B$999,MATCH(C301,Khach_hang!$A$2:$A$999,0)),""))</f>
        <v/>
      </c>
      <c r="G301" s="148" t="str">
        <f>IF(A301="","",SUMIF(Chi_tiet_don_hang!$A$2:$A$989,A301,Chi_tiet_don_hang!$F$2:$F$989))</f>
        <v/>
      </c>
      <c r="H301" s="163"/>
      <c r="I301" s="163"/>
      <c r="J301" s="148">
        <f t="shared" si="1"/>
        <v>0</v>
      </c>
      <c r="K301" s="148">
        <f>IF(A301="","",SUMIF(Chi_tiet_don_hang!$A$2:$A$989,A301,Chi_tiet_don_hang!$I$2:$I$989))+H301</f>
        <v>0</v>
      </c>
      <c r="L301" s="163"/>
      <c r="M301" s="152"/>
      <c r="N301" s="152"/>
      <c r="O301" s="163"/>
      <c r="P301" s="148" t="str">
        <f t="shared" si="4"/>
        <v/>
      </c>
      <c r="Q301" s="148" t="s">
        <v>484</v>
      </c>
      <c r="R301" s="154" t="s">
        <v>485</v>
      </c>
      <c r="S301" s="154" t="s">
        <v>418</v>
      </c>
      <c r="T301" s="155"/>
      <c r="U301" s="142"/>
      <c r="V301" s="142"/>
      <c r="W301" s="142"/>
      <c r="X301" s="142"/>
      <c r="Y301" s="142"/>
      <c r="Z301" s="142"/>
      <c r="AA301" s="142"/>
      <c r="AB301" s="142"/>
      <c r="AC301" s="142"/>
      <c r="AD301" s="142"/>
      <c r="AE301" s="142"/>
      <c r="AF301" s="142"/>
      <c r="AG301" s="142"/>
      <c r="AH301" s="142"/>
      <c r="AI301" s="142"/>
    </row>
    <row r="302">
      <c r="A302" s="166"/>
      <c r="B302" s="164"/>
      <c r="C302" s="155"/>
      <c r="D302" s="165"/>
      <c r="E302" s="147" t="str">
        <f t="array" ref="E302">IF(C302="","",IFERROR(INDEX(Khach_hang!$C$2:$C$999,MATCH(C302,Khach_hang!$A$2:$A$999,0)),""))</f>
        <v/>
      </c>
      <c r="F302" s="148" t="str">
        <f t="array" ref="F302">IF(C302="","",IFERROR(INDEX(Khach_hang!$B$2:$B$999,MATCH(C302,Khach_hang!$A$2:$A$999,0)),""))</f>
        <v/>
      </c>
      <c r="G302" s="148" t="str">
        <f>IF(A302="","",SUMIF(Chi_tiet_don_hang!$A$2:$A$989,A302,Chi_tiet_don_hang!$F$2:$F$989))</f>
        <v/>
      </c>
      <c r="H302" s="163"/>
      <c r="I302" s="163"/>
      <c r="J302" s="148">
        <f t="shared" si="1"/>
        <v>0</v>
      </c>
      <c r="K302" s="148">
        <f>IF(A302="","",SUMIF(Chi_tiet_don_hang!$A$2:$A$989,A302,Chi_tiet_don_hang!$I$2:$I$989))+H302</f>
        <v>0</v>
      </c>
      <c r="L302" s="163"/>
      <c r="M302" s="152"/>
      <c r="N302" s="152"/>
      <c r="O302" s="163"/>
      <c r="P302" s="148" t="str">
        <f t="shared" si="4"/>
        <v/>
      </c>
      <c r="Q302" s="148" t="s">
        <v>484</v>
      </c>
      <c r="R302" s="154" t="s">
        <v>485</v>
      </c>
      <c r="S302" s="154" t="s">
        <v>418</v>
      </c>
      <c r="T302" s="155"/>
      <c r="U302" s="142"/>
      <c r="V302" s="142"/>
      <c r="W302" s="142"/>
      <c r="X302" s="142"/>
      <c r="Y302" s="142"/>
      <c r="Z302" s="142"/>
      <c r="AA302" s="142"/>
      <c r="AB302" s="142"/>
      <c r="AC302" s="142"/>
      <c r="AD302" s="142"/>
      <c r="AE302" s="142"/>
      <c r="AF302" s="142"/>
      <c r="AG302" s="142"/>
      <c r="AH302" s="142"/>
      <c r="AI302" s="142"/>
    </row>
    <row r="303">
      <c r="A303" s="166"/>
      <c r="B303" s="164"/>
      <c r="C303" s="155"/>
      <c r="D303" s="165"/>
      <c r="E303" s="147" t="str">
        <f t="array" ref="E303">IF(C303="","",IFERROR(INDEX(Khach_hang!$C$2:$C$999,MATCH(C303,Khach_hang!$A$2:$A$999,0)),""))</f>
        <v/>
      </c>
      <c r="F303" s="148" t="str">
        <f t="array" ref="F303">IF(C303="","",IFERROR(INDEX(Khach_hang!$B$2:$B$999,MATCH(C303,Khach_hang!$A$2:$A$999,0)),""))</f>
        <v/>
      </c>
      <c r="G303" s="148" t="str">
        <f>IF(A303="","",SUMIF(Chi_tiet_don_hang!$A$2:$A$989,A303,Chi_tiet_don_hang!$F$2:$F$989))</f>
        <v/>
      </c>
      <c r="H303" s="163"/>
      <c r="I303" s="163"/>
      <c r="J303" s="148">
        <f t="shared" si="1"/>
        <v>0</v>
      </c>
      <c r="K303" s="148">
        <f>IF(A303="","",SUMIF(Chi_tiet_don_hang!$A$2:$A$989,A303,Chi_tiet_don_hang!$I$2:$I$989))+H303</f>
        <v>0</v>
      </c>
      <c r="L303" s="163"/>
      <c r="M303" s="152"/>
      <c r="N303" s="152"/>
      <c r="O303" s="163"/>
      <c r="P303" s="148" t="str">
        <f t="shared" si="4"/>
        <v/>
      </c>
      <c r="Q303" s="148" t="s">
        <v>484</v>
      </c>
      <c r="R303" s="154" t="s">
        <v>485</v>
      </c>
      <c r="S303" s="154" t="s">
        <v>418</v>
      </c>
      <c r="T303" s="155"/>
      <c r="U303" s="142"/>
      <c r="V303" s="142"/>
      <c r="W303" s="142"/>
      <c r="X303" s="142"/>
      <c r="Y303" s="142"/>
      <c r="Z303" s="142"/>
      <c r="AA303" s="142"/>
      <c r="AB303" s="142"/>
      <c r="AC303" s="142"/>
      <c r="AD303" s="142"/>
      <c r="AE303" s="142"/>
      <c r="AF303" s="142"/>
      <c r="AG303" s="142"/>
      <c r="AH303" s="142"/>
      <c r="AI303" s="142"/>
    </row>
    <row r="304">
      <c r="A304" s="166"/>
      <c r="B304" s="164"/>
      <c r="C304" s="155"/>
      <c r="D304" s="165"/>
      <c r="E304" s="147" t="str">
        <f t="array" ref="E304">IF(C304="","",IFERROR(INDEX(Khach_hang!$C$2:$C$999,MATCH(C304,Khach_hang!$A$2:$A$999,0)),""))</f>
        <v/>
      </c>
      <c r="F304" s="148" t="str">
        <f t="array" ref="F304">IF(C304="","",IFERROR(INDEX(Khach_hang!$B$2:$B$999,MATCH(C304,Khach_hang!$A$2:$A$999,0)),""))</f>
        <v/>
      </c>
      <c r="G304" s="148" t="str">
        <f>IF(A304="","",SUMIF(Chi_tiet_don_hang!$A$2:$A$989,A304,Chi_tiet_don_hang!$F$2:$F$989))</f>
        <v/>
      </c>
      <c r="H304" s="163"/>
      <c r="I304" s="163"/>
      <c r="J304" s="148">
        <f t="shared" si="1"/>
        <v>0</v>
      </c>
      <c r="K304" s="148">
        <f>IF(A304="","",SUMIF(Chi_tiet_don_hang!$A$2:$A$989,A304,Chi_tiet_don_hang!$I$2:$I$989))+H304</f>
        <v>0</v>
      </c>
      <c r="L304" s="163"/>
      <c r="M304" s="152"/>
      <c r="N304" s="152"/>
      <c r="O304" s="163"/>
      <c r="P304" s="148" t="str">
        <f t="shared" si="4"/>
        <v/>
      </c>
      <c r="Q304" s="148" t="s">
        <v>484</v>
      </c>
      <c r="R304" s="154" t="s">
        <v>485</v>
      </c>
      <c r="S304" s="154" t="s">
        <v>418</v>
      </c>
      <c r="T304" s="155"/>
      <c r="U304" s="142"/>
      <c r="V304" s="142"/>
      <c r="W304" s="142"/>
      <c r="X304" s="142"/>
      <c r="Y304" s="142"/>
      <c r="Z304" s="142"/>
      <c r="AA304" s="142"/>
      <c r="AB304" s="142"/>
      <c r="AC304" s="142"/>
      <c r="AD304" s="142"/>
      <c r="AE304" s="142"/>
      <c r="AF304" s="142"/>
      <c r="AG304" s="142"/>
      <c r="AH304" s="142"/>
      <c r="AI304" s="142"/>
    </row>
    <row r="305">
      <c r="A305" s="166"/>
      <c r="B305" s="164"/>
      <c r="C305" s="155"/>
      <c r="D305" s="165"/>
      <c r="E305" s="147" t="str">
        <f t="array" ref="E305">IF(C305="","",IFERROR(INDEX(Khach_hang!$C$2:$C$999,MATCH(C305,Khach_hang!$A$2:$A$999,0)),""))</f>
        <v/>
      </c>
      <c r="F305" s="148" t="str">
        <f t="array" ref="F305">IF(C305="","",IFERROR(INDEX(Khach_hang!$B$2:$B$999,MATCH(C305,Khach_hang!$A$2:$A$999,0)),""))</f>
        <v/>
      </c>
      <c r="G305" s="148" t="str">
        <f>IF(A305="","",SUMIF(Chi_tiet_don_hang!$A$2:$A$989,A305,Chi_tiet_don_hang!$F$2:$F$989))</f>
        <v/>
      </c>
      <c r="H305" s="163"/>
      <c r="I305" s="163"/>
      <c r="J305" s="148">
        <f t="shared" si="1"/>
        <v>0</v>
      </c>
      <c r="K305" s="148">
        <f>IF(A305="","",SUMIF(Chi_tiet_don_hang!$A$2:$A$989,A305,Chi_tiet_don_hang!$I$2:$I$989))+H305</f>
        <v>0</v>
      </c>
      <c r="L305" s="163"/>
      <c r="M305" s="152"/>
      <c r="N305" s="152"/>
      <c r="O305" s="163"/>
      <c r="P305" s="148" t="str">
        <f t="shared" si="4"/>
        <v/>
      </c>
      <c r="Q305" s="148" t="s">
        <v>484</v>
      </c>
      <c r="R305" s="154" t="s">
        <v>485</v>
      </c>
      <c r="S305" s="154" t="s">
        <v>418</v>
      </c>
      <c r="T305" s="155"/>
      <c r="U305" s="142"/>
      <c r="V305" s="142"/>
      <c r="W305" s="142"/>
      <c r="X305" s="142"/>
      <c r="Y305" s="142"/>
      <c r="Z305" s="142"/>
      <c r="AA305" s="142"/>
      <c r="AB305" s="142"/>
      <c r="AC305" s="142"/>
      <c r="AD305" s="142"/>
      <c r="AE305" s="142"/>
      <c r="AF305" s="142"/>
      <c r="AG305" s="142"/>
      <c r="AH305" s="142"/>
      <c r="AI305" s="142"/>
    </row>
    <row r="306">
      <c r="A306" s="166"/>
      <c r="B306" s="164"/>
      <c r="C306" s="155"/>
      <c r="D306" s="165"/>
      <c r="E306" s="147" t="str">
        <f t="array" ref="E306">IF(C306="","",IFERROR(INDEX(Khach_hang!$C$2:$C$999,MATCH(C306,Khach_hang!$A$2:$A$999,0)),""))</f>
        <v/>
      </c>
      <c r="F306" s="148" t="str">
        <f t="array" ref="F306">IF(C306="","",IFERROR(INDEX(Khach_hang!$B$2:$B$999,MATCH(C306,Khach_hang!$A$2:$A$999,0)),""))</f>
        <v/>
      </c>
      <c r="G306" s="148" t="str">
        <f>IF(A306="","",SUMIF(Chi_tiet_don_hang!$A$2:$A$989,A306,Chi_tiet_don_hang!$F$2:$F$989))</f>
        <v/>
      </c>
      <c r="H306" s="163"/>
      <c r="I306" s="163"/>
      <c r="J306" s="148">
        <f t="shared" si="1"/>
        <v>0</v>
      </c>
      <c r="K306" s="148">
        <f>IF(A306="","",SUMIF(Chi_tiet_don_hang!$A$2:$A$989,A306,Chi_tiet_don_hang!$I$2:$I$989))+H306</f>
        <v>0</v>
      </c>
      <c r="L306" s="163"/>
      <c r="M306" s="152"/>
      <c r="N306" s="152"/>
      <c r="O306" s="163"/>
      <c r="P306" s="148" t="str">
        <f t="shared" si="4"/>
        <v/>
      </c>
      <c r="Q306" s="148" t="s">
        <v>484</v>
      </c>
      <c r="R306" s="154" t="s">
        <v>485</v>
      </c>
      <c r="S306" s="154" t="s">
        <v>418</v>
      </c>
      <c r="T306" s="155"/>
      <c r="U306" s="142"/>
      <c r="V306" s="142"/>
      <c r="W306" s="142"/>
      <c r="X306" s="142"/>
      <c r="Y306" s="142"/>
      <c r="Z306" s="142"/>
      <c r="AA306" s="142"/>
      <c r="AB306" s="142"/>
      <c r="AC306" s="142"/>
      <c r="AD306" s="142"/>
      <c r="AE306" s="142"/>
      <c r="AF306" s="142"/>
      <c r="AG306" s="142"/>
      <c r="AH306" s="142"/>
      <c r="AI306" s="142"/>
    </row>
    <row r="307">
      <c r="A307" s="166"/>
      <c r="B307" s="164"/>
      <c r="C307" s="155"/>
      <c r="D307" s="165"/>
      <c r="E307" s="147" t="str">
        <f t="array" ref="E307">IF(C307="","",IFERROR(INDEX(Khach_hang!$C$2:$C$999,MATCH(C307,Khach_hang!$A$2:$A$999,0)),""))</f>
        <v/>
      </c>
      <c r="F307" s="148" t="str">
        <f t="array" ref="F307">IF(C307="","",IFERROR(INDEX(Khach_hang!$B$2:$B$999,MATCH(C307,Khach_hang!$A$2:$A$999,0)),""))</f>
        <v/>
      </c>
      <c r="G307" s="148" t="str">
        <f>IF(A307="","",SUMIF(Chi_tiet_don_hang!$A$2:$A$989,A307,Chi_tiet_don_hang!$F$2:$F$989))</f>
        <v/>
      </c>
      <c r="H307" s="163"/>
      <c r="I307" s="163"/>
      <c r="J307" s="148">
        <f t="shared" si="1"/>
        <v>0</v>
      </c>
      <c r="K307" s="148">
        <f>IF(A307="","",SUMIF(Chi_tiet_don_hang!$A$2:$A$989,A307,Chi_tiet_don_hang!$I$2:$I$989))+H307</f>
        <v>0</v>
      </c>
      <c r="L307" s="163"/>
      <c r="M307" s="152"/>
      <c r="N307" s="152"/>
      <c r="O307" s="163"/>
      <c r="P307" s="148" t="str">
        <f t="shared" si="4"/>
        <v/>
      </c>
      <c r="Q307" s="148" t="s">
        <v>484</v>
      </c>
      <c r="R307" s="154" t="s">
        <v>485</v>
      </c>
      <c r="S307" s="154" t="s">
        <v>418</v>
      </c>
      <c r="T307" s="155"/>
      <c r="U307" s="142"/>
      <c r="V307" s="142"/>
      <c r="W307" s="142"/>
      <c r="X307" s="142"/>
      <c r="Y307" s="142"/>
      <c r="Z307" s="142"/>
      <c r="AA307" s="142"/>
      <c r="AB307" s="142"/>
      <c r="AC307" s="142"/>
      <c r="AD307" s="142"/>
      <c r="AE307" s="142"/>
      <c r="AF307" s="142"/>
      <c r="AG307" s="142"/>
      <c r="AH307" s="142"/>
      <c r="AI307" s="142"/>
    </row>
    <row r="308">
      <c r="A308" s="166"/>
      <c r="B308" s="164"/>
      <c r="C308" s="155"/>
      <c r="D308" s="165"/>
      <c r="E308" s="147" t="str">
        <f t="array" ref="E308">IF(C308="","",IFERROR(INDEX(Khach_hang!$C$2:$C$999,MATCH(C308,Khach_hang!$A$2:$A$999,0)),""))</f>
        <v/>
      </c>
      <c r="F308" s="148" t="str">
        <f t="array" ref="F308">IF(C308="","",IFERROR(INDEX(Khach_hang!$B$2:$B$999,MATCH(C308,Khach_hang!$A$2:$A$999,0)),""))</f>
        <v/>
      </c>
      <c r="G308" s="148" t="str">
        <f>IF(A308="","",SUMIF(Chi_tiet_don_hang!$A$2:$A$989,A308,Chi_tiet_don_hang!$F$2:$F$989))</f>
        <v/>
      </c>
      <c r="H308" s="163"/>
      <c r="I308" s="163"/>
      <c r="J308" s="148">
        <f t="shared" si="1"/>
        <v>0</v>
      </c>
      <c r="K308" s="148">
        <f>IF(A308="","",SUMIF(Chi_tiet_don_hang!$A$2:$A$989,A308,Chi_tiet_don_hang!$I$2:$I$989))+H308</f>
        <v>0</v>
      </c>
      <c r="L308" s="163"/>
      <c r="M308" s="152"/>
      <c r="N308" s="152"/>
      <c r="O308" s="163"/>
      <c r="P308" s="148" t="str">
        <f t="shared" si="4"/>
        <v/>
      </c>
      <c r="Q308" s="148" t="s">
        <v>484</v>
      </c>
      <c r="R308" s="154" t="s">
        <v>485</v>
      </c>
      <c r="S308" s="154" t="s">
        <v>418</v>
      </c>
      <c r="T308" s="155"/>
      <c r="U308" s="142"/>
      <c r="V308" s="142"/>
      <c r="W308" s="142"/>
      <c r="X308" s="142"/>
      <c r="Y308" s="142"/>
      <c r="Z308" s="142"/>
      <c r="AA308" s="142"/>
      <c r="AB308" s="142"/>
      <c r="AC308" s="142"/>
      <c r="AD308" s="142"/>
      <c r="AE308" s="142"/>
      <c r="AF308" s="142"/>
      <c r="AG308" s="142"/>
      <c r="AH308" s="142"/>
      <c r="AI308" s="142"/>
    </row>
    <row r="309">
      <c r="A309" s="166"/>
      <c r="B309" s="164"/>
      <c r="C309" s="155"/>
      <c r="D309" s="165"/>
      <c r="E309" s="147" t="str">
        <f t="array" ref="E309">IF(C309="","",IFERROR(INDEX(Khach_hang!$C$2:$C$999,MATCH(C309,Khach_hang!$A$2:$A$999,0)),""))</f>
        <v/>
      </c>
      <c r="F309" s="148" t="str">
        <f t="array" ref="F309">IF(C309="","",IFERROR(INDEX(Khach_hang!$B$2:$B$999,MATCH(C309,Khach_hang!$A$2:$A$999,0)),""))</f>
        <v/>
      </c>
      <c r="G309" s="148" t="str">
        <f>IF(A309="","",SUMIF(Chi_tiet_don_hang!$A$2:$A$989,A309,Chi_tiet_don_hang!$F$2:$F$989))</f>
        <v/>
      </c>
      <c r="H309" s="163"/>
      <c r="I309" s="163"/>
      <c r="J309" s="148">
        <f t="shared" si="1"/>
        <v>0</v>
      </c>
      <c r="K309" s="148">
        <f>IF(A309="","",SUMIF(Chi_tiet_don_hang!$A$2:$A$989,A309,Chi_tiet_don_hang!$I$2:$I$989))+H309</f>
        <v>0</v>
      </c>
      <c r="L309" s="163"/>
      <c r="M309" s="152"/>
      <c r="N309" s="152"/>
      <c r="O309" s="163"/>
      <c r="P309" s="148" t="str">
        <f t="shared" si="4"/>
        <v/>
      </c>
      <c r="Q309" s="148" t="s">
        <v>484</v>
      </c>
      <c r="R309" s="154" t="s">
        <v>485</v>
      </c>
      <c r="S309" s="154" t="s">
        <v>418</v>
      </c>
      <c r="T309" s="155"/>
      <c r="U309" s="142"/>
      <c r="V309" s="142"/>
      <c r="W309" s="142"/>
      <c r="X309" s="142"/>
      <c r="Y309" s="142"/>
      <c r="Z309" s="142"/>
      <c r="AA309" s="142"/>
      <c r="AB309" s="142"/>
      <c r="AC309" s="142"/>
      <c r="AD309" s="142"/>
      <c r="AE309" s="142"/>
      <c r="AF309" s="142"/>
      <c r="AG309" s="142"/>
      <c r="AH309" s="142"/>
      <c r="AI309" s="142"/>
    </row>
    <row r="310">
      <c r="A310" s="166"/>
      <c r="B310" s="164"/>
      <c r="C310" s="155"/>
      <c r="D310" s="165"/>
      <c r="E310" s="147" t="str">
        <f t="array" ref="E310">IF(C310="","",IFERROR(INDEX(Khach_hang!$C$2:$C$999,MATCH(C310,Khach_hang!$A$2:$A$999,0)),""))</f>
        <v/>
      </c>
      <c r="F310" s="148" t="str">
        <f t="array" ref="F310">IF(C310="","",IFERROR(INDEX(Khach_hang!$B$2:$B$999,MATCH(C310,Khach_hang!$A$2:$A$999,0)),""))</f>
        <v/>
      </c>
      <c r="G310" s="148" t="str">
        <f>IF(A310="","",SUMIF(Chi_tiet_don_hang!$A$2:$A$989,A310,Chi_tiet_don_hang!$F$2:$F$989))</f>
        <v/>
      </c>
      <c r="H310" s="163"/>
      <c r="I310" s="163"/>
      <c r="J310" s="148">
        <f t="shared" si="1"/>
        <v>0</v>
      </c>
      <c r="K310" s="148">
        <f>IF(A310="","",SUMIF(Chi_tiet_don_hang!$A$2:$A$989,A310,Chi_tiet_don_hang!$I$2:$I$989))+H310</f>
        <v>0</v>
      </c>
      <c r="L310" s="163"/>
      <c r="M310" s="152"/>
      <c r="N310" s="152"/>
      <c r="O310" s="163"/>
      <c r="P310" s="148" t="str">
        <f t="shared" si="4"/>
        <v/>
      </c>
      <c r="Q310" s="148" t="s">
        <v>484</v>
      </c>
      <c r="R310" s="154" t="s">
        <v>485</v>
      </c>
      <c r="S310" s="154" t="s">
        <v>418</v>
      </c>
      <c r="T310" s="155"/>
      <c r="U310" s="142"/>
      <c r="V310" s="142"/>
      <c r="W310" s="142"/>
      <c r="X310" s="142"/>
      <c r="Y310" s="142"/>
      <c r="Z310" s="142"/>
      <c r="AA310" s="142"/>
      <c r="AB310" s="142"/>
      <c r="AC310" s="142"/>
      <c r="AD310" s="142"/>
      <c r="AE310" s="142"/>
      <c r="AF310" s="142"/>
      <c r="AG310" s="142"/>
      <c r="AH310" s="142"/>
      <c r="AI310" s="142"/>
    </row>
    <row r="311">
      <c r="A311" s="166"/>
      <c r="B311" s="164"/>
      <c r="C311" s="155"/>
      <c r="D311" s="165"/>
      <c r="E311" s="147" t="str">
        <f t="array" ref="E311">IF(C311="","",IFERROR(INDEX(Khach_hang!$C$2:$C$999,MATCH(C311,Khach_hang!$A$2:$A$999,0)),""))</f>
        <v/>
      </c>
      <c r="F311" s="148" t="str">
        <f t="array" ref="F311">IF(C311="","",IFERROR(INDEX(Khach_hang!$B$2:$B$999,MATCH(C311,Khach_hang!$A$2:$A$999,0)),""))</f>
        <v/>
      </c>
      <c r="G311" s="148" t="str">
        <f>IF(A311="","",SUMIF(Chi_tiet_don_hang!$A$2:$A$989,A311,Chi_tiet_don_hang!$F$2:$F$989))</f>
        <v/>
      </c>
      <c r="H311" s="163"/>
      <c r="I311" s="163"/>
      <c r="J311" s="148">
        <f t="shared" si="1"/>
        <v>0</v>
      </c>
      <c r="K311" s="148">
        <f>IF(A311="","",SUMIF(Chi_tiet_don_hang!$A$2:$A$989,A311,Chi_tiet_don_hang!$I$2:$I$989))+H311</f>
        <v>0</v>
      </c>
      <c r="L311" s="163"/>
      <c r="M311" s="152"/>
      <c r="N311" s="152"/>
      <c r="O311" s="163"/>
      <c r="P311" s="148" t="str">
        <f t="shared" si="4"/>
        <v/>
      </c>
      <c r="Q311" s="148" t="s">
        <v>484</v>
      </c>
      <c r="R311" s="154" t="s">
        <v>485</v>
      </c>
      <c r="S311" s="154" t="s">
        <v>418</v>
      </c>
      <c r="T311" s="155"/>
      <c r="U311" s="142"/>
      <c r="V311" s="142"/>
      <c r="W311" s="142"/>
      <c r="X311" s="142"/>
      <c r="Y311" s="142"/>
      <c r="Z311" s="142"/>
      <c r="AA311" s="142"/>
      <c r="AB311" s="142"/>
      <c r="AC311" s="142"/>
      <c r="AD311" s="142"/>
      <c r="AE311" s="142"/>
      <c r="AF311" s="142"/>
      <c r="AG311" s="142"/>
      <c r="AH311" s="142"/>
      <c r="AI311" s="142"/>
    </row>
    <row r="312">
      <c r="A312" s="166"/>
      <c r="B312" s="164"/>
      <c r="C312" s="155"/>
      <c r="D312" s="165"/>
      <c r="E312" s="147" t="str">
        <f t="array" ref="E312">IF(C312="","",IFERROR(INDEX(Khach_hang!$C$2:$C$999,MATCH(C312,Khach_hang!$A$2:$A$999,0)),""))</f>
        <v/>
      </c>
      <c r="F312" s="148" t="str">
        <f t="array" ref="F312">IF(C312="","",IFERROR(INDEX(Khach_hang!$B$2:$B$999,MATCH(C312,Khach_hang!$A$2:$A$999,0)),""))</f>
        <v/>
      </c>
      <c r="G312" s="148" t="str">
        <f>IF(A312="","",SUMIF(Chi_tiet_don_hang!$A$2:$A$989,A312,Chi_tiet_don_hang!$F$2:$F$989))</f>
        <v/>
      </c>
      <c r="H312" s="163"/>
      <c r="I312" s="163"/>
      <c r="J312" s="148">
        <f t="shared" si="1"/>
        <v>0</v>
      </c>
      <c r="K312" s="148">
        <f>IF(A312="","",SUMIF(Chi_tiet_don_hang!$A$2:$A$989,A312,Chi_tiet_don_hang!$I$2:$I$989))+H312</f>
        <v>0</v>
      </c>
      <c r="L312" s="163"/>
      <c r="M312" s="152"/>
      <c r="N312" s="152"/>
      <c r="O312" s="163"/>
      <c r="P312" s="148" t="str">
        <f t="shared" si="4"/>
        <v/>
      </c>
      <c r="Q312" s="148" t="s">
        <v>484</v>
      </c>
      <c r="R312" s="154" t="s">
        <v>485</v>
      </c>
      <c r="S312" s="154" t="s">
        <v>418</v>
      </c>
      <c r="T312" s="155"/>
      <c r="U312" s="142"/>
      <c r="V312" s="142"/>
      <c r="W312" s="142"/>
      <c r="X312" s="142"/>
      <c r="Y312" s="142"/>
      <c r="Z312" s="142"/>
      <c r="AA312" s="142"/>
      <c r="AB312" s="142"/>
      <c r="AC312" s="142"/>
      <c r="AD312" s="142"/>
      <c r="AE312" s="142"/>
      <c r="AF312" s="142"/>
      <c r="AG312" s="142"/>
      <c r="AH312" s="142"/>
      <c r="AI312" s="142"/>
    </row>
    <row r="313">
      <c r="A313" s="166"/>
      <c r="B313" s="164"/>
      <c r="C313" s="155"/>
      <c r="D313" s="165"/>
      <c r="E313" s="147" t="str">
        <f t="array" ref="E313">IF(C313="","",IFERROR(INDEX(Khach_hang!$C$2:$C$999,MATCH(C313,Khach_hang!$A$2:$A$999,0)),""))</f>
        <v/>
      </c>
      <c r="F313" s="148" t="str">
        <f t="array" ref="F313">IF(C313="","",IFERROR(INDEX(Khach_hang!$B$2:$B$999,MATCH(C313,Khach_hang!$A$2:$A$999,0)),""))</f>
        <v/>
      </c>
      <c r="G313" s="148" t="str">
        <f>IF(A313="","",SUMIF(Chi_tiet_don_hang!$A$2:$A$989,A313,Chi_tiet_don_hang!$F$2:$F$989))</f>
        <v/>
      </c>
      <c r="H313" s="163"/>
      <c r="I313" s="163"/>
      <c r="J313" s="148">
        <f t="shared" si="1"/>
        <v>0</v>
      </c>
      <c r="K313" s="148">
        <f>IF(A313="","",SUMIF(Chi_tiet_don_hang!$A$2:$A$989,A313,Chi_tiet_don_hang!$I$2:$I$989))+H313</f>
        <v>0</v>
      </c>
      <c r="L313" s="163"/>
      <c r="M313" s="152"/>
      <c r="N313" s="152"/>
      <c r="O313" s="163"/>
      <c r="P313" s="148" t="str">
        <f t="shared" si="4"/>
        <v/>
      </c>
      <c r="Q313" s="148" t="s">
        <v>484</v>
      </c>
      <c r="R313" s="154" t="s">
        <v>485</v>
      </c>
      <c r="S313" s="154" t="s">
        <v>418</v>
      </c>
      <c r="T313" s="155"/>
      <c r="U313" s="142"/>
      <c r="V313" s="142"/>
      <c r="W313" s="142"/>
      <c r="X313" s="142"/>
      <c r="Y313" s="142"/>
      <c r="Z313" s="142"/>
      <c r="AA313" s="142"/>
      <c r="AB313" s="142"/>
      <c r="AC313" s="142"/>
      <c r="AD313" s="142"/>
      <c r="AE313" s="142"/>
      <c r="AF313" s="142"/>
      <c r="AG313" s="142"/>
      <c r="AH313" s="142"/>
      <c r="AI313" s="142"/>
    </row>
    <row r="314">
      <c r="A314" s="166"/>
      <c r="B314" s="164"/>
      <c r="C314" s="155"/>
      <c r="D314" s="165"/>
      <c r="E314" s="147" t="str">
        <f t="array" ref="E314">IF(C314="","",IFERROR(INDEX(Khach_hang!$C$2:$C$999,MATCH(C314,Khach_hang!$A$2:$A$999,0)),""))</f>
        <v/>
      </c>
      <c r="F314" s="148" t="str">
        <f t="array" ref="F314">IF(C314="","",IFERROR(INDEX(Khach_hang!$B$2:$B$999,MATCH(C314,Khach_hang!$A$2:$A$999,0)),""))</f>
        <v/>
      </c>
      <c r="G314" s="148" t="str">
        <f>IF(A314="","",SUMIF(Chi_tiet_don_hang!$A$2:$A$989,A314,Chi_tiet_don_hang!$F$2:$F$989))</f>
        <v/>
      </c>
      <c r="H314" s="163"/>
      <c r="I314" s="163"/>
      <c r="J314" s="148">
        <f t="shared" si="1"/>
        <v>0</v>
      </c>
      <c r="K314" s="148">
        <f>IF(A314="","",SUMIF(Chi_tiet_don_hang!$A$2:$A$989,A314,Chi_tiet_don_hang!$I$2:$I$989))+H314</f>
        <v>0</v>
      </c>
      <c r="L314" s="163"/>
      <c r="M314" s="152"/>
      <c r="N314" s="152"/>
      <c r="O314" s="163"/>
      <c r="P314" s="148" t="str">
        <f t="shared" si="4"/>
        <v/>
      </c>
      <c r="Q314" s="148" t="s">
        <v>484</v>
      </c>
      <c r="R314" s="154" t="s">
        <v>485</v>
      </c>
      <c r="S314" s="154" t="s">
        <v>418</v>
      </c>
      <c r="T314" s="155"/>
      <c r="U314" s="142"/>
      <c r="V314" s="142"/>
      <c r="W314" s="142"/>
      <c r="X314" s="142"/>
      <c r="Y314" s="142"/>
      <c r="Z314" s="142"/>
      <c r="AA314" s="142"/>
      <c r="AB314" s="142"/>
      <c r="AC314" s="142"/>
      <c r="AD314" s="142"/>
      <c r="AE314" s="142"/>
      <c r="AF314" s="142"/>
      <c r="AG314" s="142"/>
      <c r="AH314" s="142"/>
      <c r="AI314" s="142"/>
    </row>
    <row r="315">
      <c r="A315" s="166"/>
      <c r="B315" s="164"/>
      <c r="C315" s="155"/>
      <c r="D315" s="165"/>
      <c r="E315" s="147" t="str">
        <f t="array" ref="E315">IF(C315="","",IFERROR(INDEX(Khach_hang!$C$2:$C$999,MATCH(C315,Khach_hang!$A$2:$A$999,0)),""))</f>
        <v/>
      </c>
      <c r="F315" s="148" t="str">
        <f t="array" ref="F315">IF(C315="","",IFERROR(INDEX(Khach_hang!$B$2:$B$999,MATCH(C315,Khach_hang!$A$2:$A$999,0)),""))</f>
        <v/>
      </c>
      <c r="G315" s="148" t="str">
        <f>IF(A315="","",SUMIF(Chi_tiet_don_hang!$A$2:$A$989,A315,Chi_tiet_don_hang!$F$2:$F$989))</f>
        <v/>
      </c>
      <c r="H315" s="163"/>
      <c r="I315" s="163"/>
      <c r="J315" s="148">
        <f t="shared" si="1"/>
        <v>0</v>
      </c>
      <c r="K315" s="148">
        <f>IF(A315="","",SUMIF(Chi_tiet_don_hang!$A$2:$A$989,A315,Chi_tiet_don_hang!$I$2:$I$989))+H315</f>
        <v>0</v>
      </c>
      <c r="L315" s="163"/>
      <c r="M315" s="152"/>
      <c r="N315" s="152"/>
      <c r="O315" s="163"/>
      <c r="P315" s="148" t="str">
        <f t="shared" si="4"/>
        <v/>
      </c>
      <c r="Q315" s="148" t="s">
        <v>484</v>
      </c>
      <c r="R315" s="154" t="s">
        <v>485</v>
      </c>
      <c r="S315" s="154" t="s">
        <v>418</v>
      </c>
      <c r="T315" s="155"/>
      <c r="U315" s="142"/>
      <c r="V315" s="142"/>
      <c r="W315" s="142"/>
      <c r="X315" s="142"/>
      <c r="Y315" s="142"/>
      <c r="Z315" s="142"/>
      <c r="AA315" s="142"/>
      <c r="AB315" s="142"/>
      <c r="AC315" s="142"/>
      <c r="AD315" s="142"/>
      <c r="AE315" s="142"/>
      <c r="AF315" s="142"/>
      <c r="AG315" s="142"/>
      <c r="AH315" s="142"/>
      <c r="AI315" s="142"/>
    </row>
    <row r="316">
      <c r="A316" s="166"/>
      <c r="B316" s="164"/>
      <c r="C316" s="155"/>
      <c r="D316" s="165"/>
      <c r="E316" s="147" t="str">
        <f t="array" ref="E316">IF(C316="","",IFERROR(INDEX(Khach_hang!$C$2:$C$999,MATCH(C316,Khach_hang!$A$2:$A$999,0)),""))</f>
        <v/>
      </c>
      <c r="F316" s="148" t="str">
        <f t="array" ref="F316">IF(C316="","",IFERROR(INDEX(Khach_hang!$B$2:$B$999,MATCH(C316,Khach_hang!$A$2:$A$999,0)),""))</f>
        <v/>
      </c>
      <c r="G316" s="148" t="str">
        <f>IF(A316="","",SUMIF(Chi_tiet_don_hang!$A$2:$A$989,A316,Chi_tiet_don_hang!$F$2:$F$989))</f>
        <v/>
      </c>
      <c r="H316" s="163"/>
      <c r="I316" s="163"/>
      <c r="J316" s="148">
        <f t="shared" si="1"/>
        <v>0</v>
      </c>
      <c r="K316" s="148">
        <f>IF(A316="","",SUMIF(Chi_tiet_don_hang!$A$2:$A$989,A316,Chi_tiet_don_hang!$I$2:$I$989))+H316</f>
        <v>0</v>
      </c>
      <c r="L316" s="163"/>
      <c r="M316" s="152"/>
      <c r="N316" s="152"/>
      <c r="O316" s="163"/>
      <c r="P316" s="148" t="str">
        <f t="shared" si="4"/>
        <v/>
      </c>
      <c r="Q316" s="148" t="s">
        <v>484</v>
      </c>
      <c r="R316" s="154" t="s">
        <v>485</v>
      </c>
      <c r="S316" s="154" t="s">
        <v>418</v>
      </c>
      <c r="T316" s="155"/>
      <c r="U316" s="142"/>
      <c r="V316" s="142"/>
      <c r="W316" s="142"/>
      <c r="X316" s="142"/>
      <c r="Y316" s="142"/>
      <c r="Z316" s="142"/>
      <c r="AA316" s="142"/>
      <c r="AB316" s="142"/>
      <c r="AC316" s="142"/>
      <c r="AD316" s="142"/>
      <c r="AE316" s="142"/>
      <c r="AF316" s="142"/>
      <c r="AG316" s="142"/>
      <c r="AH316" s="142"/>
      <c r="AI316" s="142"/>
    </row>
    <row r="317">
      <c r="A317" s="166"/>
      <c r="B317" s="164"/>
      <c r="C317" s="155"/>
      <c r="D317" s="165"/>
      <c r="E317" s="147" t="str">
        <f t="array" ref="E317">IF(C317="","",IFERROR(INDEX(Khach_hang!$C$2:$C$999,MATCH(C317,Khach_hang!$A$2:$A$999,0)),""))</f>
        <v/>
      </c>
      <c r="F317" s="148" t="str">
        <f t="array" ref="F317">IF(C317="","",IFERROR(INDEX(Khach_hang!$B$2:$B$999,MATCH(C317,Khach_hang!$A$2:$A$999,0)),""))</f>
        <v/>
      </c>
      <c r="G317" s="148" t="str">
        <f>IF(A317="","",SUMIF(Chi_tiet_don_hang!$A$2:$A$989,A317,Chi_tiet_don_hang!$F$2:$F$989))</f>
        <v/>
      </c>
      <c r="H317" s="163"/>
      <c r="I317" s="163"/>
      <c r="J317" s="148">
        <f t="shared" si="1"/>
        <v>0</v>
      </c>
      <c r="K317" s="148">
        <f>IF(A317="","",SUMIF(Chi_tiet_don_hang!$A$2:$A$989,A317,Chi_tiet_don_hang!$I$2:$I$989))+H317</f>
        <v>0</v>
      </c>
      <c r="L317" s="163"/>
      <c r="M317" s="152"/>
      <c r="N317" s="152"/>
      <c r="O317" s="163"/>
      <c r="P317" s="148" t="str">
        <f t="shared" si="4"/>
        <v/>
      </c>
      <c r="Q317" s="148" t="s">
        <v>484</v>
      </c>
      <c r="R317" s="154" t="s">
        <v>485</v>
      </c>
      <c r="S317" s="154" t="s">
        <v>418</v>
      </c>
      <c r="T317" s="155"/>
      <c r="U317" s="142"/>
      <c r="V317" s="142"/>
      <c r="W317" s="142"/>
      <c r="X317" s="142"/>
      <c r="Y317" s="142"/>
      <c r="Z317" s="142"/>
      <c r="AA317" s="142"/>
      <c r="AB317" s="142"/>
      <c r="AC317" s="142"/>
      <c r="AD317" s="142"/>
      <c r="AE317" s="142"/>
      <c r="AF317" s="142"/>
      <c r="AG317" s="142"/>
      <c r="AH317" s="142"/>
      <c r="AI317" s="142"/>
    </row>
    <row r="318">
      <c r="A318" s="166"/>
      <c r="B318" s="164"/>
      <c r="C318" s="155"/>
      <c r="D318" s="165"/>
      <c r="E318" s="147" t="str">
        <f t="array" ref="E318">IF(C318="","",IFERROR(INDEX(Khach_hang!$C$2:$C$999,MATCH(C318,Khach_hang!$A$2:$A$999,0)),""))</f>
        <v/>
      </c>
      <c r="F318" s="148" t="str">
        <f t="array" ref="F318">IF(C318="","",IFERROR(INDEX(Khach_hang!$B$2:$B$999,MATCH(C318,Khach_hang!$A$2:$A$999,0)),""))</f>
        <v/>
      </c>
      <c r="G318" s="148" t="str">
        <f>IF(A318="","",SUMIF(Chi_tiet_don_hang!$A$2:$A$989,A318,Chi_tiet_don_hang!$F$2:$F$989))</f>
        <v/>
      </c>
      <c r="H318" s="163"/>
      <c r="I318" s="163"/>
      <c r="J318" s="148">
        <f t="shared" si="1"/>
        <v>0</v>
      </c>
      <c r="K318" s="148">
        <f>IF(A318="","",SUMIF(Chi_tiet_don_hang!$A$2:$A$989,A318,Chi_tiet_don_hang!$I$2:$I$989))+H318</f>
        <v>0</v>
      </c>
      <c r="L318" s="163"/>
      <c r="M318" s="152"/>
      <c r="N318" s="152"/>
      <c r="O318" s="163"/>
      <c r="P318" s="148" t="str">
        <f t="shared" si="4"/>
        <v/>
      </c>
      <c r="Q318" s="148" t="s">
        <v>484</v>
      </c>
      <c r="R318" s="154" t="s">
        <v>485</v>
      </c>
      <c r="S318" s="154" t="s">
        <v>418</v>
      </c>
      <c r="T318" s="155"/>
      <c r="U318" s="142"/>
      <c r="V318" s="142"/>
      <c r="W318" s="142"/>
      <c r="X318" s="142"/>
      <c r="Y318" s="142"/>
      <c r="Z318" s="142"/>
      <c r="AA318" s="142"/>
      <c r="AB318" s="142"/>
      <c r="AC318" s="142"/>
      <c r="AD318" s="142"/>
      <c r="AE318" s="142"/>
      <c r="AF318" s="142"/>
      <c r="AG318" s="142"/>
      <c r="AH318" s="142"/>
      <c r="AI318" s="142"/>
    </row>
    <row r="319">
      <c r="A319" s="166"/>
      <c r="B319" s="164"/>
      <c r="C319" s="155"/>
      <c r="D319" s="165"/>
      <c r="E319" s="147" t="str">
        <f t="array" ref="E319">IF(C319="","",IFERROR(INDEX(Khach_hang!$C$2:$C$999,MATCH(C319,Khach_hang!$A$2:$A$999,0)),""))</f>
        <v/>
      </c>
      <c r="F319" s="148" t="str">
        <f t="array" ref="F319">IF(C319="","",IFERROR(INDEX(Khach_hang!$B$2:$B$999,MATCH(C319,Khach_hang!$A$2:$A$999,0)),""))</f>
        <v/>
      </c>
      <c r="G319" s="148" t="str">
        <f>IF(A319="","",SUMIF(Chi_tiet_don_hang!$A$2:$A$989,A319,Chi_tiet_don_hang!$F$2:$F$989))</f>
        <v/>
      </c>
      <c r="H319" s="163"/>
      <c r="I319" s="163"/>
      <c r="J319" s="148">
        <f t="shared" si="1"/>
        <v>0</v>
      </c>
      <c r="K319" s="148">
        <f>IF(A319="","",SUMIF(Chi_tiet_don_hang!$A$2:$A$989,A319,Chi_tiet_don_hang!$I$2:$I$989))+H319</f>
        <v>0</v>
      </c>
      <c r="L319" s="163"/>
      <c r="M319" s="152"/>
      <c r="N319" s="152"/>
      <c r="O319" s="163"/>
      <c r="P319" s="148" t="str">
        <f t="shared" si="4"/>
        <v/>
      </c>
      <c r="Q319" s="148" t="s">
        <v>484</v>
      </c>
      <c r="R319" s="154" t="s">
        <v>485</v>
      </c>
      <c r="S319" s="154" t="s">
        <v>418</v>
      </c>
      <c r="T319" s="155"/>
      <c r="U319" s="142"/>
      <c r="V319" s="142"/>
      <c r="W319" s="142"/>
      <c r="X319" s="142"/>
      <c r="Y319" s="142"/>
      <c r="Z319" s="142"/>
      <c r="AA319" s="142"/>
      <c r="AB319" s="142"/>
      <c r="AC319" s="142"/>
      <c r="AD319" s="142"/>
      <c r="AE319" s="142"/>
      <c r="AF319" s="142"/>
      <c r="AG319" s="142"/>
      <c r="AH319" s="142"/>
      <c r="AI319" s="142"/>
    </row>
    <row r="320">
      <c r="A320" s="166"/>
      <c r="B320" s="164"/>
      <c r="C320" s="155"/>
      <c r="D320" s="165"/>
      <c r="E320" s="147" t="str">
        <f t="array" ref="E320">IF(C320="","",IFERROR(INDEX(Khach_hang!$C$2:$C$999,MATCH(C320,Khach_hang!$A$2:$A$999,0)),""))</f>
        <v/>
      </c>
      <c r="F320" s="148" t="str">
        <f t="array" ref="F320">IF(C320="","",IFERROR(INDEX(Khach_hang!$B$2:$B$999,MATCH(C320,Khach_hang!$A$2:$A$999,0)),""))</f>
        <v/>
      </c>
      <c r="G320" s="148" t="str">
        <f>IF(A320="","",SUMIF(Chi_tiet_don_hang!$A$2:$A$989,A320,Chi_tiet_don_hang!$F$2:$F$989))</f>
        <v/>
      </c>
      <c r="H320" s="163"/>
      <c r="I320" s="163"/>
      <c r="J320" s="148">
        <f t="shared" si="1"/>
        <v>0</v>
      </c>
      <c r="K320" s="148">
        <f>IF(A320="","",SUMIF(Chi_tiet_don_hang!$A$2:$A$989,A320,Chi_tiet_don_hang!$I$2:$I$989))+H320</f>
        <v>0</v>
      </c>
      <c r="L320" s="163"/>
      <c r="M320" s="152"/>
      <c r="N320" s="152"/>
      <c r="O320" s="163"/>
      <c r="P320" s="148" t="str">
        <f t="shared" si="4"/>
        <v/>
      </c>
      <c r="Q320" s="148" t="s">
        <v>484</v>
      </c>
      <c r="R320" s="154" t="s">
        <v>485</v>
      </c>
      <c r="S320" s="154" t="s">
        <v>418</v>
      </c>
      <c r="T320" s="155"/>
      <c r="U320" s="142"/>
      <c r="V320" s="142"/>
      <c r="W320" s="142"/>
      <c r="X320" s="142"/>
      <c r="Y320" s="142"/>
      <c r="Z320" s="142"/>
      <c r="AA320" s="142"/>
      <c r="AB320" s="142"/>
      <c r="AC320" s="142"/>
      <c r="AD320" s="142"/>
      <c r="AE320" s="142"/>
      <c r="AF320" s="142"/>
      <c r="AG320" s="142"/>
      <c r="AH320" s="142"/>
      <c r="AI320" s="142"/>
    </row>
    <row r="321">
      <c r="A321" s="166"/>
      <c r="B321" s="164"/>
      <c r="C321" s="155"/>
      <c r="D321" s="165"/>
      <c r="E321" s="147" t="str">
        <f t="array" ref="E321">IF(C321="","",IFERROR(INDEX(Khach_hang!$C$2:$C$999,MATCH(C321,Khach_hang!$A$2:$A$999,0)),""))</f>
        <v/>
      </c>
      <c r="F321" s="148" t="str">
        <f t="array" ref="F321">IF(C321="","",IFERROR(INDEX(Khach_hang!$B$2:$B$999,MATCH(C321,Khach_hang!$A$2:$A$999,0)),""))</f>
        <v/>
      </c>
      <c r="G321" s="148" t="str">
        <f>IF(A321="","",SUMIF(Chi_tiet_don_hang!$A$2:$A$989,A321,Chi_tiet_don_hang!$F$2:$F$989))</f>
        <v/>
      </c>
      <c r="H321" s="163"/>
      <c r="I321" s="163"/>
      <c r="J321" s="148">
        <f t="shared" si="1"/>
        <v>0</v>
      </c>
      <c r="K321" s="148">
        <f>IF(A321="","",SUMIF(Chi_tiet_don_hang!$A$2:$A$989,A321,Chi_tiet_don_hang!$I$2:$I$989))+H321</f>
        <v>0</v>
      </c>
      <c r="L321" s="163"/>
      <c r="M321" s="152"/>
      <c r="N321" s="152"/>
      <c r="O321" s="163"/>
      <c r="P321" s="148" t="str">
        <f t="shared" si="4"/>
        <v/>
      </c>
      <c r="Q321" s="148" t="s">
        <v>484</v>
      </c>
      <c r="R321" s="154" t="s">
        <v>485</v>
      </c>
      <c r="S321" s="154" t="s">
        <v>418</v>
      </c>
      <c r="T321" s="155"/>
      <c r="U321" s="142"/>
      <c r="V321" s="142"/>
      <c r="W321" s="142"/>
      <c r="X321" s="142"/>
      <c r="Y321" s="142"/>
      <c r="Z321" s="142"/>
      <c r="AA321" s="142"/>
      <c r="AB321" s="142"/>
      <c r="AC321" s="142"/>
      <c r="AD321" s="142"/>
      <c r="AE321" s="142"/>
      <c r="AF321" s="142"/>
      <c r="AG321" s="142"/>
      <c r="AH321" s="142"/>
      <c r="AI321" s="142"/>
    </row>
    <row r="322">
      <c r="A322" s="166"/>
      <c r="B322" s="164"/>
      <c r="C322" s="155"/>
      <c r="D322" s="165"/>
      <c r="E322" s="147" t="str">
        <f t="array" ref="E322">IF(C322="","",IFERROR(INDEX(Khach_hang!$C$2:$C$999,MATCH(C322,Khach_hang!$A$2:$A$999,0)),""))</f>
        <v/>
      </c>
      <c r="F322" s="148" t="str">
        <f t="array" ref="F322">IF(C322="","",IFERROR(INDEX(Khach_hang!$B$2:$B$999,MATCH(C322,Khach_hang!$A$2:$A$999,0)),""))</f>
        <v/>
      </c>
      <c r="G322" s="148" t="str">
        <f>IF(A322="","",SUMIF(Chi_tiet_don_hang!$A$2:$A$989,A322,Chi_tiet_don_hang!$F$2:$F$989))</f>
        <v/>
      </c>
      <c r="H322" s="163"/>
      <c r="I322" s="163"/>
      <c r="J322" s="148">
        <f t="shared" si="1"/>
        <v>0</v>
      </c>
      <c r="K322" s="148">
        <f>IF(A322="","",SUMIF(Chi_tiet_don_hang!$A$2:$A$989,A322,Chi_tiet_don_hang!$I$2:$I$989))+H322</f>
        <v>0</v>
      </c>
      <c r="L322" s="163"/>
      <c r="M322" s="152"/>
      <c r="N322" s="152"/>
      <c r="O322" s="163"/>
      <c r="P322" s="148" t="str">
        <f t="shared" si="4"/>
        <v/>
      </c>
      <c r="Q322" s="148" t="s">
        <v>484</v>
      </c>
      <c r="R322" s="154" t="s">
        <v>485</v>
      </c>
      <c r="S322" s="154" t="s">
        <v>418</v>
      </c>
      <c r="T322" s="155"/>
      <c r="U322" s="142"/>
      <c r="V322" s="142"/>
      <c r="W322" s="142"/>
      <c r="X322" s="142"/>
      <c r="Y322" s="142"/>
      <c r="Z322" s="142"/>
      <c r="AA322" s="142"/>
      <c r="AB322" s="142"/>
      <c r="AC322" s="142"/>
      <c r="AD322" s="142"/>
      <c r="AE322" s="142"/>
      <c r="AF322" s="142"/>
      <c r="AG322" s="142"/>
      <c r="AH322" s="142"/>
      <c r="AI322" s="142"/>
    </row>
    <row r="323">
      <c r="A323" s="166"/>
      <c r="B323" s="164"/>
      <c r="C323" s="155"/>
      <c r="D323" s="165"/>
      <c r="E323" s="147" t="str">
        <f t="array" ref="E323">IF(C323="","",IFERROR(INDEX(Khach_hang!$C$2:$C$999,MATCH(C323,Khach_hang!$A$2:$A$999,0)),""))</f>
        <v/>
      </c>
      <c r="F323" s="148" t="str">
        <f t="array" ref="F323">IF(C323="","",IFERROR(INDEX(Khach_hang!$B$2:$B$999,MATCH(C323,Khach_hang!$A$2:$A$999,0)),""))</f>
        <v/>
      </c>
      <c r="G323" s="148" t="str">
        <f>IF(A323="","",SUMIF(Chi_tiet_don_hang!$A$2:$A$989,A323,Chi_tiet_don_hang!$F$2:$F$989))</f>
        <v/>
      </c>
      <c r="H323" s="163"/>
      <c r="I323" s="163"/>
      <c r="J323" s="148">
        <f t="shared" si="1"/>
        <v>0</v>
      </c>
      <c r="K323" s="148">
        <f>IF(A323="","",SUMIF(Chi_tiet_don_hang!$A$2:$A$989,A323,Chi_tiet_don_hang!$I$2:$I$989))+H323</f>
        <v>0</v>
      </c>
      <c r="L323" s="163"/>
      <c r="M323" s="152"/>
      <c r="N323" s="152"/>
      <c r="O323" s="163"/>
      <c r="P323" s="148" t="str">
        <f t="shared" si="4"/>
        <v/>
      </c>
      <c r="Q323" s="148" t="s">
        <v>484</v>
      </c>
      <c r="R323" s="154" t="s">
        <v>485</v>
      </c>
      <c r="S323" s="154" t="s">
        <v>418</v>
      </c>
      <c r="T323" s="155"/>
      <c r="U323" s="142"/>
      <c r="V323" s="142"/>
      <c r="W323" s="142"/>
      <c r="X323" s="142"/>
      <c r="Y323" s="142"/>
      <c r="Z323" s="142"/>
      <c r="AA323" s="142"/>
      <c r="AB323" s="142"/>
      <c r="AC323" s="142"/>
      <c r="AD323" s="142"/>
      <c r="AE323" s="142"/>
      <c r="AF323" s="142"/>
      <c r="AG323" s="142"/>
      <c r="AH323" s="142"/>
      <c r="AI323" s="142"/>
    </row>
    <row r="324">
      <c r="A324" s="166"/>
      <c r="B324" s="164"/>
      <c r="C324" s="155"/>
      <c r="D324" s="165"/>
      <c r="E324" s="147" t="str">
        <f t="array" ref="E324">IF(C324="","",IFERROR(INDEX(Khach_hang!$C$2:$C$999,MATCH(C324,Khach_hang!$A$2:$A$999,0)),""))</f>
        <v/>
      </c>
      <c r="F324" s="148" t="str">
        <f t="array" ref="F324">IF(C324="","",IFERROR(INDEX(Khach_hang!$B$2:$B$999,MATCH(C324,Khach_hang!$A$2:$A$999,0)),""))</f>
        <v/>
      </c>
      <c r="G324" s="148" t="str">
        <f>IF(A324="","",SUMIF(Chi_tiet_don_hang!$A$2:$A$989,A324,Chi_tiet_don_hang!$F$2:$F$989))</f>
        <v/>
      </c>
      <c r="H324" s="163"/>
      <c r="I324" s="163"/>
      <c r="J324" s="148">
        <f t="shared" si="1"/>
        <v>0</v>
      </c>
      <c r="K324" s="148">
        <f>IF(A324="","",SUMIF(Chi_tiet_don_hang!$A$2:$A$989,A324,Chi_tiet_don_hang!$I$2:$I$989))+H324</f>
        <v>0</v>
      </c>
      <c r="L324" s="163"/>
      <c r="M324" s="152"/>
      <c r="N324" s="152"/>
      <c r="O324" s="163"/>
      <c r="P324" s="148" t="str">
        <f t="shared" si="4"/>
        <v/>
      </c>
      <c r="Q324" s="148" t="s">
        <v>484</v>
      </c>
      <c r="R324" s="154" t="s">
        <v>485</v>
      </c>
      <c r="S324" s="154" t="s">
        <v>418</v>
      </c>
      <c r="T324" s="155"/>
      <c r="U324" s="142"/>
      <c r="V324" s="142"/>
      <c r="W324" s="142"/>
      <c r="X324" s="142"/>
      <c r="Y324" s="142"/>
      <c r="Z324" s="142"/>
      <c r="AA324" s="142"/>
      <c r="AB324" s="142"/>
      <c r="AC324" s="142"/>
      <c r="AD324" s="142"/>
      <c r="AE324" s="142"/>
      <c r="AF324" s="142"/>
      <c r="AG324" s="142"/>
      <c r="AH324" s="142"/>
      <c r="AI324" s="142"/>
    </row>
    <row r="325">
      <c r="A325" s="166"/>
      <c r="B325" s="164"/>
      <c r="C325" s="155"/>
      <c r="D325" s="165"/>
      <c r="E325" s="147" t="str">
        <f t="array" ref="E325">IF(C325="","",IFERROR(INDEX(Khach_hang!$C$2:$C$999,MATCH(C325,Khach_hang!$A$2:$A$999,0)),""))</f>
        <v/>
      </c>
      <c r="F325" s="148" t="str">
        <f t="array" ref="F325">IF(C325="","",IFERROR(INDEX(Khach_hang!$B$2:$B$999,MATCH(C325,Khach_hang!$A$2:$A$999,0)),""))</f>
        <v/>
      </c>
      <c r="G325" s="148" t="str">
        <f>IF(A325="","",SUMIF(Chi_tiet_don_hang!$A$2:$A$989,A325,Chi_tiet_don_hang!$F$2:$F$989))</f>
        <v/>
      </c>
      <c r="H325" s="163"/>
      <c r="I325" s="163"/>
      <c r="J325" s="148">
        <f t="shared" si="1"/>
        <v>0</v>
      </c>
      <c r="K325" s="148">
        <f>IF(A325="","",SUMIF(Chi_tiet_don_hang!$A$2:$A$989,A325,Chi_tiet_don_hang!$I$2:$I$989))+H325</f>
        <v>0</v>
      </c>
      <c r="L325" s="163"/>
      <c r="M325" s="152"/>
      <c r="N325" s="152"/>
      <c r="O325" s="163"/>
      <c r="P325" s="148" t="str">
        <f t="shared" si="4"/>
        <v/>
      </c>
      <c r="Q325" s="148" t="s">
        <v>484</v>
      </c>
      <c r="R325" s="154" t="s">
        <v>485</v>
      </c>
      <c r="S325" s="154" t="s">
        <v>418</v>
      </c>
      <c r="T325" s="155"/>
      <c r="U325" s="142"/>
      <c r="V325" s="142"/>
      <c r="W325" s="142"/>
      <c r="X325" s="142"/>
      <c r="Y325" s="142"/>
      <c r="Z325" s="142"/>
      <c r="AA325" s="142"/>
      <c r="AB325" s="142"/>
      <c r="AC325" s="142"/>
      <c r="AD325" s="142"/>
      <c r="AE325" s="142"/>
      <c r="AF325" s="142"/>
      <c r="AG325" s="142"/>
      <c r="AH325" s="142"/>
      <c r="AI325" s="142"/>
    </row>
    <row r="326">
      <c r="A326" s="166"/>
      <c r="B326" s="164"/>
      <c r="C326" s="155"/>
      <c r="D326" s="165"/>
      <c r="E326" s="147" t="str">
        <f t="array" ref="E326">IF(C326="","",IFERROR(INDEX(Khach_hang!$C$2:$C$999,MATCH(C326,Khach_hang!$A$2:$A$999,0)),""))</f>
        <v/>
      </c>
      <c r="F326" s="148" t="str">
        <f t="array" ref="F326">IF(C326="","",IFERROR(INDEX(Khach_hang!$B$2:$B$999,MATCH(C326,Khach_hang!$A$2:$A$999,0)),""))</f>
        <v/>
      </c>
      <c r="G326" s="148" t="str">
        <f>IF(A326="","",SUMIF(Chi_tiet_don_hang!$A$2:$A$989,A326,Chi_tiet_don_hang!$F$2:$F$989))</f>
        <v/>
      </c>
      <c r="H326" s="163"/>
      <c r="I326" s="163"/>
      <c r="J326" s="148">
        <f t="shared" si="1"/>
        <v>0</v>
      </c>
      <c r="K326" s="148">
        <f>IF(A326="","",SUMIF(Chi_tiet_don_hang!$A$2:$A$989,A326,Chi_tiet_don_hang!$I$2:$I$989))+H326</f>
        <v>0</v>
      </c>
      <c r="L326" s="163"/>
      <c r="M326" s="152"/>
      <c r="N326" s="152"/>
      <c r="O326" s="163"/>
      <c r="P326" s="148" t="str">
        <f t="shared" si="4"/>
        <v/>
      </c>
      <c r="Q326" s="148" t="s">
        <v>484</v>
      </c>
      <c r="R326" s="154" t="s">
        <v>485</v>
      </c>
      <c r="S326" s="154" t="s">
        <v>418</v>
      </c>
      <c r="T326" s="155"/>
      <c r="U326" s="142"/>
      <c r="V326" s="142"/>
      <c r="W326" s="142"/>
      <c r="X326" s="142"/>
      <c r="Y326" s="142"/>
      <c r="Z326" s="142"/>
      <c r="AA326" s="142"/>
      <c r="AB326" s="142"/>
      <c r="AC326" s="142"/>
      <c r="AD326" s="142"/>
      <c r="AE326" s="142"/>
      <c r="AF326" s="142"/>
      <c r="AG326" s="142"/>
      <c r="AH326" s="142"/>
      <c r="AI326" s="142"/>
    </row>
    <row r="327">
      <c r="A327" s="166"/>
      <c r="B327" s="164"/>
      <c r="C327" s="155"/>
      <c r="D327" s="165"/>
      <c r="E327" s="147" t="str">
        <f t="array" ref="E327">IF(C327="","",IFERROR(INDEX(Khach_hang!$C$2:$C$999,MATCH(C327,Khach_hang!$A$2:$A$999,0)),""))</f>
        <v/>
      </c>
      <c r="F327" s="148" t="str">
        <f t="array" ref="F327">IF(C327="","",IFERROR(INDEX(Khach_hang!$B$2:$B$999,MATCH(C327,Khach_hang!$A$2:$A$999,0)),""))</f>
        <v/>
      </c>
      <c r="G327" s="148" t="str">
        <f>IF(A327="","",SUMIF(Chi_tiet_don_hang!$A$2:$A$989,A327,Chi_tiet_don_hang!$F$2:$F$989))</f>
        <v/>
      </c>
      <c r="H327" s="163"/>
      <c r="I327" s="163"/>
      <c r="J327" s="148">
        <f t="shared" si="1"/>
        <v>0</v>
      </c>
      <c r="K327" s="148">
        <f>IF(A327="","",SUMIF(Chi_tiet_don_hang!$A$2:$A$989,A327,Chi_tiet_don_hang!$I$2:$I$989))+H327</f>
        <v>0</v>
      </c>
      <c r="L327" s="163"/>
      <c r="M327" s="152"/>
      <c r="N327" s="152"/>
      <c r="O327" s="163"/>
      <c r="P327" s="148" t="str">
        <f t="shared" si="4"/>
        <v/>
      </c>
      <c r="Q327" s="148" t="s">
        <v>484</v>
      </c>
      <c r="R327" s="154" t="s">
        <v>485</v>
      </c>
      <c r="S327" s="154" t="s">
        <v>418</v>
      </c>
      <c r="T327" s="155"/>
      <c r="U327" s="142"/>
      <c r="V327" s="142"/>
      <c r="W327" s="142"/>
      <c r="X327" s="142"/>
      <c r="Y327" s="142"/>
      <c r="Z327" s="142"/>
      <c r="AA327" s="142"/>
      <c r="AB327" s="142"/>
      <c r="AC327" s="142"/>
      <c r="AD327" s="142"/>
      <c r="AE327" s="142"/>
      <c r="AF327" s="142"/>
      <c r="AG327" s="142"/>
      <c r="AH327" s="142"/>
      <c r="AI327" s="142"/>
    </row>
    <row r="328">
      <c r="A328" s="166"/>
      <c r="B328" s="164"/>
      <c r="C328" s="155"/>
      <c r="D328" s="165"/>
      <c r="E328" s="147" t="str">
        <f t="array" ref="E328">IF(C328="","",IFERROR(INDEX(Khach_hang!$C$2:$C$999,MATCH(C328,Khach_hang!$A$2:$A$999,0)),""))</f>
        <v/>
      </c>
      <c r="F328" s="148" t="str">
        <f t="array" ref="F328">IF(C328="","",IFERROR(INDEX(Khach_hang!$B$2:$B$999,MATCH(C328,Khach_hang!$A$2:$A$999,0)),""))</f>
        <v/>
      </c>
      <c r="G328" s="148" t="str">
        <f>IF(A328="","",SUMIF(Chi_tiet_don_hang!$A$2:$A$989,A328,Chi_tiet_don_hang!$F$2:$F$989))</f>
        <v/>
      </c>
      <c r="H328" s="163"/>
      <c r="I328" s="163"/>
      <c r="J328" s="148">
        <f t="shared" si="1"/>
        <v>0</v>
      </c>
      <c r="K328" s="148">
        <f>IF(A328="","",SUMIF(Chi_tiet_don_hang!$A$2:$A$989,A328,Chi_tiet_don_hang!$I$2:$I$989))+H328</f>
        <v>0</v>
      </c>
      <c r="L328" s="163"/>
      <c r="M328" s="152"/>
      <c r="N328" s="152"/>
      <c r="O328" s="163"/>
      <c r="P328" s="148" t="str">
        <f t="shared" si="4"/>
        <v/>
      </c>
      <c r="Q328" s="148" t="s">
        <v>484</v>
      </c>
      <c r="R328" s="154" t="s">
        <v>485</v>
      </c>
      <c r="S328" s="154" t="s">
        <v>418</v>
      </c>
      <c r="T328" s="155"/>
      <c r="U328" s="142"/>
      <c r="V328" s="142"/>
      <c r="W328" s="142"/>
      <c r="X328" s="142"/>
      <c r="Y328" s="142"/>
      <c r="Z328" s="142"/>
      <c r="AA328" s="142"/>
      <c r="AB328" s="142"/>
      <c r="AC328" s="142"/>
      <c r="AD328" s="142"/>
      <c r="AE328" s="142"/>
      <c r="AF328" s="142"/>
      <c r="AG328" s="142"/>
      <c r="AH328" s="142"/>
      <c r="AI328" s="142"/>
    </row>
    <row r="329">
      <c r="A329" s="166"/>
      <c r="B329" s="164"/>
      <c r="C329" s="155"/>
      <c r="D329" s="165"/>
      <c r="E329" s="147" t="str">
        <f t="array" ref="E329">IF(C329="","",IFERROR(INDEX(Khach_hang!$C$2:$C$999,MATCH(C329,Khach_hang!$A$2:$A$999,0)),""))</f>
        <v/>
      </c>
      <c r="F329" s="148" t="str">
        <f t="array" ref="F329">IF(C329="","",IFERROR(INDEX(Khach_hang!$B$2:$B$999,MATCH(C329,Khach_hang!$A$2:$A$999,0)),""))</f>
        <v/>
      </c>
      <c r="G329" s="148" t="str">
        <f>IF(A329="","",SUMIF(Chi_tiet_don_hang!$A$2:$A$989,A329,Chi_tiet_don_hang!$F$2:$F$989))</f>
        <v/>
      </c>
      <c r="H329" s="163"/>
      <c r="I329" s="163"/>
      <c r="J329" s="148">
        <f t="shared" si="1"/>
        <v>0</v>
      </c>
      <c r="K329" s="148">
        <f>IF(A329="","",SUMIF(Chi_tiet_don_hang!$A$2:$A$989,A329,Chi_tiet_don_hang!$I$2:$I$989))+H329</f>
        <v>0</v>
      </c>
      <c r="L329" s="163"/>
      <c r="M329" s="152"/>
      <c r="N329" s="152"/>
      <c r="O329" s="163"/>
      <c r="P329" s="148" t="str">
        <f t="shared" si="4"/>
        <v/>
      </c>
      <c r="Q329" s="148" t="s">
        <v>484</v>
      </c>
      <c r="R329" s="154" t="s">
        <v>485</v>
      </c>
      <c r="S329" s="154" t="s">
        <v>418</v>
      </c>
      <c r="T329" s="155"/>
      <c r="U329" s="142"/>
      <c r="V329" s="142"/>
      <c r="W329" s="142"/>
      <c r="X329" s="142"/>
      <c r="Y329" s="142"/>
      <c r="Z329" s="142"/>
      <c r="AA329" s="142"/>
      <c r="AB329" s="142"/>
      <c r="AC329" s="142"/>
      <c r="AD329" s="142"/>
      <c r="AE329" s="142"/>
      <c r="AF329" s="142"/>
      <c r="AG329" s="142"/>
      <c r="AH329" s="142"/>
      <c r="AI329" s="142"/>
    </row>
    <row r="330">
      <c r="A330" s="166"/>
      <c r="B330" s="164"/>
      <c r="C330" s="155"/>
      <c r="D330" s="165"/>
      <c r="E330" s="147" t="str">
        <f t="array" ref="E330">IF(C330="","",IFERROR(INDEX(Khach_hang!$C$2:$C$999,MATCH(C330,Khach_hang!$A$2:$A$999,0)),""))</f>
        <v/>
      </c>
      <c r="F330" s="148" t="str">
        <f t="array" ref="F330">IF(C330="","",IFERROR(INDEX(Khach_hang!$B$2:$B$999,MATCH(C330,Khach_hang!$A$2:$A$999,0)),""))</f>
        <v/>
      </c>
      <c r="G330" s="148" t="str">
        <f>IF(A330="","",SUMIF(Chi_tiet_don_hang!$A$2:$A$989,A330,Chi_tiet_don_hang!$F$2:$F$989))</f>
        <v/>
      </c>
      <c r="H330" s="163"/>
      <c r="I330" s="163"/>
      <c r="J330" s="148">
        <f t="shared" si="1"/>
        <v>0</v>
      </c>
      <c r="K330" s="148">
        <f>IF(A330="","",SUMIF(Chi_tiet_don_hang!$A$2:$A$989,A330,Chi_tiet_don_hang!$I$2:$I$989))+H330</f>
        <v>0</v>
      </c>
      <c r="L330" s="163"/>
      <c r="M330" s="152"/>
      <c r="N330" s="152"/>
      <c r="O330" s="163"/>
      <c r="P330" s="148" t="str">
        <f t="shared" si="4"/>
        <v/>
      </c>
      <c r="Q330" s="148" t="s">
        <v>484</v>
      </c>
      <c r="R330" s="154" t="s">
        <v>485</v>
      </c>
      <c r="S330" s="154" t="s">
        <v>418</v>
      </c>
      <c r="T330" s="155"/>
      <c r="U330" s="142"/>
      <c r="V330" s="142"/>
      <c r="W330" s="142"/>
      <c r="X330" s="142"/>
      <c r="Y330" s="142"/>
      <c r="Z330" s="142"/>
      <c r="AA330" s="142"/>
      <c r="AB330" s="142"/>
      <c r="AC330" s="142"/>
      <c r="AD330" s="142"/>
      <c r="AE330" s="142"/>
      <c r="AF330" s="142"/>
      <c r="AG330" s="142"/>
      <c r="AH330" s="142"/>
      <c r="AI330" s="142"/>
    </row>
    <row r="331">
      <c r="A331" s="166"/>
      <c r="B331" s="164"/>
      <c r="C331" s="155"/>
      <c r="D331" s="165"/>
      <c r="E331" s="147" t="str">
        <f t="array" ref="E331">IF(C331="","",IFERROR(INDEX(Khach_hang!$C$2:$C$999,MATCH(C331,Khach_hang!$A$2:$A$999,0)),""))</f>
        <v/>
      </c>
      <c r="F331" s="148" t="str">
        <f t="array" ref="F331">IF(C331="","",IFERROR(INDEX(Khach_hang!$B$2:$B$999,MATCH(C331,Khach_hang!$A$2:$A$999,0)),""))</f>
        <v/>
      </c>
      <c r="G331" s="148" t="str">
        <f>IF(A331="","",SUMIF(Chi_tiet_don_hang!$A$2:$A$989,A331,Chi_tiet_don_hang!$F$2:$F$989))</f>
        <v/>
      </c>
      <c r="H331" s="163"/>
      <c r="I331" s="163"/>
      <c r="J331" s="148">
        <f t="shared" si="1"/>
        <v>0</v>
      </c>
      <c r="K331" s="148">
        <f>IF(A331="","",SUMIF(Chi_tiet_don_hang!$A$2:$A$989,A331,Chi_tiet_don_hang!$I$2:$I$989))+H331</f>
        <v>0</v>
      </c>
      <c r="L331" s="163"/>
      <c r="M331" s="152"/>
      <c r="N331" s="152"/>
      <c r="O331" s="163"/>
      <c r="P331" s="148" t="str">
        <f t="shared" si="4"/>
        <v/>
      </c>
      <c r="Q331" s="148" t="s">
        <v>484</v>
      </c>
      <c r="R331" s="154" t="s">
        <v>485</v>
      </c>
      <c r="S331" s="154" t="s">
        <v>418</v>
      </c>
      <c r="T331" s="155"/>
      <c r="U331" s="142"/>
      <c r="V331" s="142"/>
      <c r="W331" s="142"/>
      <c r="X331" s="142"/>
      <c r="Y331" s="142"/>
      <c r="Z331" s="142"/>
      <c r="AA331" s="142"/>
      <c r="AB331" s="142"/>
      <c r="AC331" s="142"/>
      <c r="AD331" s="142"/>
      <c r="AE331" s="142"/>
      <c r="AF331" s="142"/>
      <c r="AG331" s="142"/>
      <c r="AH331" s="142"/>
      <c r="AI331" s="142"/>
    </row>
    <row r="332">
      <c r="A332" s="166"/>
      <c r="B332" s="164"/>
      <c r="C332" s="155"/>
      <c r="D332" s="165"/>
      <c r="E332" s="147" t="str">
        <f t="array" ref="E332">IF(C332="","",IFERROR(INDEX(Khach_hang!$C$2:$C$999,MATCH(C332,Khach_hang!$A$2:$A$999,0)),""))</f>
        <v/>
      </c>
      <c r="F332" s="148" t="str">
        <f t="array" ref="F332">IF(C332="","",IFERROR(INDEX(Khach_hang!$B$2:$B$999,MATCH(C332,Khach_hang!$A$2:$A$999,0)),""))</f>
        <v/>
      </c>
      <c r="G332" s="148" t="str">
        <f>IF(A332="","",SUMIF(Chi_tiet_don_hang!$A$2:$A$989,A332,Chi_tiet_don_hang!$F$2:$F$989))</f>
        <v/>
      </c>
      <c r="H332" s="163"/>
      <c r="I332" s="163"/>
      <c r="J332" s="148">
        <f t="shared" si="1"/>
        <v>0</v>
      </c>
      <c r="K332" s="148">
        <f>IF(A332="","",SUMIF(Chi_tiet_don_hang!$A$2:$A$989,A332,Chi_tiet_don_hang!$I$2:$I$989))+H332</f>
        <v>0</v>
      </c>
      <c r="L332" s="163"/>
      <c r="M332" s="152"/>
      <c r="N332" s="152"/>
      <c r="O332" s="163"/>
      <c r="P332" s="148" t="str">
        <f t="shared" si="4"/>
        <v/>
      </c>
      <c r="Q332" s="148" t="s">
        <v>484</v>
      </c>
      <c r="R332" s="154" t="s">
        <v>485</v>
      </c>
      <c r="S332" s="154" t="s">
        <v>418</v>
      </c>
      <c r="T332" s="155"/>
      <c r="U332" s="142"/>
      <c r="V332" s="142"/>
      <c r="W332" s="142"/>
      <c r="X332" s="142"/>
      <c r="Y332" s="142"/>
      <c r="Z332" s="142"/>
      <c r="AA332" s="142"/>
      <c r="AB332" s="142"/>
      <c r="AC332" s="142"/>
      <c r="AD332" s="142"/>
      <c r="AE332" s="142"/>
      <c r="AF332" s="142"/>
      <c r="AG332" s="142"/>
      <c r="AH332" s="142"/>
      <c r="AI332" s="142"/>
    </row>
    <row r="333">
      <c r="A333" s="166"/>
      <c r="B333" s="164"/>
      <c r="C333" s="155"/>
      <c r="D333" s="165"/>
      <c r="E333" s="147" t="str">
        <f t="array" ref="E333">IF(C333="","",IFERROR(INDEX(Khach_hang!$C$2:$C$999,MATCH(C333,Khach_hang!$A$2:$A$999,0)),""))</f>
        <v/>
      </c>
      <c r="F333" s="148" t="str">
        <f t="array" ref="F333">IF(C333="","",IFERROR(INDEX(Khach_hang!$B$2:$B$999,MATCH(C333,Khach_hang!$A$2:$A$999,0)),""))</f>
        <v/>
      </c>
      <c r="G333" s="148" t="str">
        <f>IF(A333="","",SUMIF(Chi_tiet_don_hang!$A$2:$A$989,A333,Chi_tiet_don_hang!$F$2:$F$989))</f>
        <v/>
      </c>
      <c r="H333" s="163"/>
      <c r="I333" s="163"/>
      <c r="J333" s="148">
        <f t="shared" si="1"/>
        <v>0</v>
      </c>
      <c r="K333" s="148">
        <f>IF(A333="","",SUMIF(Chi_tiet_don_hang!$A$2:$A$989,A333,Chi_tiet_don_hang!$I$2:$I$989))+H333</f>
        <v>0</v>
      </c>
      <c r="L333" s="163"/>
      <c r="M333" s="152"/>
      <c r="N333" s="152"/>
      <c r="O333" s="163"/>
      <c r="P333" s="148" t="str">
        <f t="shared" si="4"/>
        <v/>
      </c>
      <c r="Q333" s="148" t="s">
        <v>484</v>
      </c>
      <c r="R333" s="154" t="s">
        <v>485</v>
      </c>
      <c r="S333" s="154" t="s">
        <v>418</v>
      </c>
      <c r="T333" s="155"/>
      <c r="U333" s="142"/>
      <c r="V333" s="142"/>
      <c r="W333" s="142"/>
      <c r="X333" s="142"/>
      <c r="Y333" s="142"/>
      <c r="Z333" s="142"/>
      <c r="AA333" s="142"/>
      <c r="AB333" s="142"/>
      <c r="AC333" s="142"/>
      <c r="AD333" s="142"/>
      <c r="AE333" s="142"/>
      <c r="AF333" s="142"/>
      <c r="AG333" s="142"/>
      <c r="AH333" s="142"/>
      <c r="AI333" s="142"/>
    </row>
    <row r="334">
      <c r="A334" s="166"/>
      <c r="B334" s="164"/>
      <c r="C334" s="155"/>
      <c r="D334" s="165"/>
      <c r="E334" s="147" t="str">
        <f t="array" ref="E334">IF(C334="","",IFERROR(INDEX(Khach_hang!$C$2:$C$999,MATCH(C334,Khach_hang!$A$2:$A$999,0)),""))</f>
        <v/>
      </c>
      <c r="F334" s="148" t="str">
        <f t="array" ref="F334">IF(C334="","",IFERROR(INDEX(Khach_hang!$B$2:$B$999,MATCH(C334,Khach_hang!$A$2:$A$999,0)),""))</f>
        <v/>
      </c>
      <c r="G334" s="148" t="str">
        <f>IF(A334="","",SUMIF(Chi_tiet_don_hang!$A$2:$A$989,A334,Chi_tiet_don_hang!$F$2:$F$989))</f>
        <v/>
      </c>
      <c r="H334" s="163"/>
      <c r="I334" s="163"/>
      <c r="J334" s="148">
        <f t="shared" si="1"/>
        <v>0</v>
      </c>
      <c r="K334" s="148">
        <f>IF(A334="","",SUMIF(Chi_tiet_don_hang!$A$2:$A$989,A334,Chi_tiet_don_hang!$I$2:$I$989))+H334</f>
        <v>0</v>
      </c>
      <c r="L334" s="163"/>
      <c r="M334" s="152"/>
      <c r="N334" s="152"/>
      <c r="O334" s="163"/>
      <c r="P334" s="148" t="str">
        <f t="shared" si="4"/>
        <v/>
      </c>
      <c r="Q334" s="148" t="s">
        <v>484</v>
      </c>
      <c r="R334" s="154" t="s">
        <v>485</v>
      </c>
      <c r="S334" s="154" t="s">
        <v>418</v>
      </c>
      <c r="T334" s="155"/>
      <c r="U334" s="142"/>
      <c r="V334" s="142"/>
      <c r="W334" s="142"/>
      <c r="X334" s="142"/>
      <c r="Y334" s="142"/>
      <c r="Z334" s="142"/>
      <c r="AA334" s="142"/>
      <c r="AB334" s="142"/>
      <c r="AC334" s="142"/>
      <c r="AD334" s="142"/>
      <c r="AE334" s="142"/>
      <c r="AF334" s="142"/>
      <c r="AG334" s="142"/>
      <c r="AH334" s="142"/>
      <c r="AI334" s="142"/>
    </row>
    <row r="335">
      <c r="A335" s="166"/>
      <c r="B335" s="164"/>
      <c r="C335" s="155"/>
      <c r="D335" s="165"/>
      <c r="E335" s="147" t="str">
        <f t="array" ref="E335">IF(C335="","",IFERROR(INDEX(Khach_hang!$C$2:$C$999,MATCH(C335,Khach_hang!$A$2:$A$999,0)),""))</f>
        <v/>
      </c>
      <c r="F335" s="148" t="str">
        <f t="array" ref="F335">IF(C335="","",IFERROR(INDEX(Khach_hang!$B$2:$B$999,MATCH(C335,Khach_hang!$A$2:$A$999,0)),""))</f>
        <v/>
      </c>
      <c r="G335" s="148" t="str">
        <f>IF(A335="","",SUMIF(Chi_tiet_don_hang!$A$2:$A$989,A335,Chi_tiet_don_hang!$F$2:$F$989))</f>
        <v/>
      </c>
      <c r="H335" s="163"/>
      <c r="I335" s="163"/>
      <c r="J335" s="148">
        <f t="shared" si="1"/>
        <v>0</v>
      </c>
      <c r="K335" s="148">
        <f>IF(A335="","",SUMIF(Chi_tiet_don_hang!$A$2:$A$989,A335,Chi_tiet_don_hang!$I$2:$I$989))+H335</f>
        <v>0</v>
      </c>
      <c r="L335" s="163"/>
      <c r="M335" s="152"/>
      <c r="N335" s="152"/>
      <c r="O335" s="163"/>
      <c r="P335" s="148" t="str">
        <f t="shared" si="4"/>
        <v/>
      </c>
      <c r="Q335" s="148" t="s">
        <v>484</v>
      </c>
      <c r="R335" s="154" t="s">
        <v>485</v>
      </c>
      <c r="S335" s="154" t="s">
        <v>418</v>
      </c>
      <c r="T335" s="155"/>
      <c r="U335" s="142"/>
      <c r="V335" s="142"/>
      <c r="W335" s="142"/>
      <c r="X335" s="142"/>
      <c r="Y335" s="142"/>
      <c r="Z335" s="142"/>
      <c r="AA335" s="142"/>
      <c r="AB335" s="142"/>
      <c r="AC335" s="142"/>
      <c r="AD335" s="142"/>
      <c r="AE335" s="142"/>
      <c r="AF335" s="142"/>
      <c r="AG335" s="142"/>
      <c r="AH335" s="142"/>
      <c r="AI335" s="142"/>
    </row>
    <row r="336">
      <c r="A336" s="166"/>
      <c r="B336" s="164"/>
      <c r="C336" s="155"/>
      <c r="D336" s="165"/>
      <c r="E336" s="147" t="str">
        <f t="array" ref="E336">IF(C336="","",IFERROR(INDEX(Khach_hang!$C$2:$C$999,MATCH(C336,Khach_hang!$A$2:$A$999,0)),""))</f>
        <v/>
      </c>
      <c r="F336" s="148" t="str">
        <f t="array" ref="F336">IF(C336="","",IFERROR(INDEX(Khach_hang!$B$2:$B$999,MATCH(C336,Khach_hang!$A$2:$A$999,0)),""))</f>
        <v/>
      </c>
      <c r="G336" s="148" t="str">
        <f>IF(A336="","",SUMIF(Chi_tiet_don_hang!$A$2:$A$989,A336,Chi_tiet_don_hang!$F$2:$F$989))</f>
        <v/>
      </c>
      <c r="H336" s="163"/>
      <c r="I336" s="163"/>
      <c r="J336" s="148">
        <f t="shared" si="1"/>
        <v>0</v>
      </c>
      <c r="K336" s="148">
        <f>IF(A336="","",SUMIF(Chi_tiet_don_hang!$A$2:$A$989,A336,Chi_tiet_don_hang!$I$2:$I$989))+H336</f>
        <v>0</v>
      </c>
      <c r="L336" s="163"/>
      <c r="M336" s="152"/>
      <c r="N336" s="152"/>
      <c r="O336" s="163"/>
      <c r="P336" s="148" t="str">
        <f t="shared" si="4"/>
        <v/>
      </c>
      <c r="Q336" s="148" t="s">
        <v>484</v>
      </c>
      <c r="R336" s="154" t="s">
        <v>485</v>
      </c>
      <c r="S336" s="154" t="s">
        <v>418</v>
      </c>
      <c r="T336" s="155"/>
      <c r="U336" s="142"/>
      <c r="V336" s="142"/>
      <c r="W336" s="142"/>
      <c r="X336" s="142"/>
      <c r="Y336" s="142"/>
      <c r="Z336" s="142"/>
      <c r="AA336" s="142"/>
      <c r="AB336" s="142"/>
      <c r="AC336" s="142"/>
      <c r="AD336" s="142"/>
      <c r="AE336" s="142"/>
      <c r="AF336" s="142"/>
      <c r="AG336" s="142"/>
      <c r="AH336" s="142"/>
      <c r="AI336" s="142"/>
    </row>
    <row r="337">
      <c r="A337" s="166"/>
      <c r="B337" s="164"/>
      <c r="C337" s="155"/>
      <c r="D337" s="165"/>
      <c r="E337" s="147" t="str">
        <f t="array" ref="E337">IF(C337="","",IFERROR(INDEX(Khach_hang!$C$2:$C$999,MATCH(C337,Khach_hang!$A$2:$A$999,0)),""))</f>
        <v/>
      </c>
      <c r="F337" s="148" t="str">
        <f t="array" ref="F337">IF(C337="","",IFERROR(INDEX(Khach_hang!$B$2:$B$999,MATCH(C337,Khach_hang!$A$2:$A$999,0)),""))</f>
        <v/>
      </c>
      <c r="G337" s="148" t="str">
        <f>IF(A337="","",SUMIF(Chi_tiet_don_hang!$A$2:$A$989,A337,Chi_tiet_don_hang!$F$2:$F$989))</f>
        <v/>
      </c>
      <c r="H337" s="163"/>
      <c r="I337" s="163"/>
      <c r="J337" s="148">
        <f t="shared" si="1"/>
        <v>0</v>
      </c>
      <c r="K337" s="148">
        <f>IF(A337="","",SUMIF(Chi_tiet_don_hang!$A$2:$A$989,A337,Chi_tiet_don_hang!$I$2:$I$989))+H337</f>
        <v>0</v>
      </c>
      <c r="L337" s="163"/>
      <c r="M337" s="152"/>
      <c r="N337" s="152"/>
      <c r="O337" s="163"/>
      <c r="P337" s="148" t="str">
        <f t="shared" si="4"/>
        <v/>
      </c>
      <c r="Q337" s="148" t="s">
        <v>484</v>
      </c>
      <c r="R337" s="154" t="s">
        <v>485</v>
      </c>
      <c r="S337" s="154" t="s">
        <v>418</v>
      </c>
      <c r="T337" s="155"/>
      <c r="U337" s="142"/>
      <c r="V337" s="142"/>
      <c r="W337" s="142"/>
      <c r="X337" s="142"/>
      <c r="Y337" s="142"/>
      <c r="Z337" s="142"/>
      <c r="AA337" s="142"/>
      <c r="AB337" s="142"/>
      <c r="AC337" s="142"/>
      <c r="AD337" s="142"/>
      <c r="AE337" s="142"/>
      <c r="AF337" s="142"/>
      <c r="AG337" s="142"/>
      <c r="AH337" s="142"/>
      <c r="AI337" s="142"/>
    </row>
    <row r="338">
      <c r="A338" s="166"/>
      <c r="B338" s="164"/>
      <c r="C338" s="155"/>
      <c r="D338" s="165"/>
      <c r="E338" s="147" t="str">
        <f t="array" ref="E338">IF(C338="","",IFERROR(INDEX(Khach_hang!$C$2:$C$999,MATCH(C338,Khach_hang!$A$2:$A$999,0)),""))</f>
        <v/>
      </c>
      <c r="F338" s="148" t="str">
        <f t="array" ref="F338">IF(C338="","",IFERROR(INDEX(Khach_hang!$B$2:$B$999,MATCH(C338,Khach_hang!$A$2:$A$999,0)),""))</f>
        <v/>
      </c>
      <c r="G338" s="148" t="str">
        <f>IF(A338="","",SUMIF(Chi_tiet_don_hang!$A$2:$A$989,A338,Chi_tiet_don_hang!$F$2:$F$989))</f>
        <v/>
      </c>
      <c r="H338" s="163"/>
      <c r="I338" s="163"/>
      <c r="J338" s="148">
        <f t="shared" si="1"/>
        <v>0</v>
      </c>
      <c r="K338" s="148">
        <f>IF(A338="","",SUMIF(Chi_tiet_don_hang!$A$2:$A$989,A338,Chi_tiet_don_hang!$I$2:$I$989))+H338</f>
        <v>0</v>
      </c>
      <c r="L338" s="163"/>
      <c r="M338" s="152"/>
      <c r="N338" s="152"/>
      <c r="O338" s="163"/>
      <c r="P338" s="148" t="str">
        <f t="shared" si="4"/>
        <v/>
      </c>
      <c r="Q338" s="148" t="s">
        <v>484</v>
      </c>
      <c r="R338" s="154" t="s">
        <v>485</v>
      </c>
      <c r="S338" s="154" t="s">
        <v>418</v>
      </c>
      <c r="T338" s="155"/>
      <c r="U338" s="142"/>
      <c r="V338" s="142"/>
      <c r="W338" s="142"/>
      <c r="X338" s="142"/>
      <c r="Y338" s="142"/>
      <c r="Z338" s="142"/>
      <c r="AA338" s="142"/>
      <c r="AB338" s="142"/>
      <c r="AC338" s="142"/>
      <c r="AD338" s="142"/>
      <c r="AE338" s="142"/>
      <c r="AF338" s="142"/>
      <c r="AG338" s="142"/>
      <c r="AH338" s="142"/>
      <c r="AI338" s="142"/>
    </row>
    <row r="339">
      <c r="A339" s="166"/>
      <c r="B339" s="164"/>
      <c r="C339" s="155"/>
      <c r="D339" s="165"/>
      <c r="E339" s="147" t="str">
        <f t="array" ref="E339">IF(C339="","",IFERROR(INDEX(Khach_hang!$C$2:$C$999,MATCH(C339,Khach_hang!$A$2:$A$999,0)),""))</f>
        <v/>
      </c>
      <c r="F339" s="148" t="str">
        <f t="array" ref="F339">IF(C339="","",IFERROR(INDEX(Khach_hang!$B$2:$B$999,MATCH(C339,Khach_hang!$A$2:$A$999,0)),""))</f>
        <v/>
      </c>
      <c r="G339" s="148" t="str">
        <f>IF(A339="","",SUMIF(Chi_tiet_don_hang!$A$2:$A$989,A339,Chi_tiet_don_hang!$F$2:$F$989))</f>
        <v/>
      </c>
      <c r="H339" s="163"/>
      <c r="I339" s="163"/>
      <c r="J339" s="148">
        <f t="shared" si="1"/>
        <v>0</v>
      </c>
      <c r="K339" s="148">
        <f>IF(A339="","",SUMIF(Chi_tiet_don_hang!$A$2:$A$989,A339,Chi_tiet_don_hang!$I$2:$I$989))+H339</f>
        <v>0</v>
      </c>
      <c r="L339" s="163"/>
      <c r="M339" s="152"/>
      <c r="N339" s="152"/>
      <c r="O339" s="163"/>
      <c r="P339" s="148" t="str">
        <f t="shared" si="4"/>
        <v/>
      </c>
      <c r="Q339" s="148" t="s">
        <v>484</v>
      </c>
      <c r="R339" s="154" t="s">
        <v>485</v>
      </c>
      <c r="S339" s="154" t="s">
        <v>418</v>
      </c>
      <c r="T339" s="155"/>
      <c r="U339" s="142"/>
      <c r="V339" s="142"/>
      <c r="W339" s="142"/>
      <c r="X339" s="142"/>
      <c r="Y339" s="142"/>
      <c r="Z339" s="142"/>
      <c r="AA339" s="142"/>
      <c r="AB339" s="142"/>
      <c r="AC339" s="142"/>
      <c r="AD339" s="142"/>
      <c r="AE339" s="142"/>
      <c r="AF339" s="142"/>
      <c r="AG339" s="142"/>
      <c r="AH339" s="142"/>
      <c r="AI339" s="142"/>
    </row>
    <row r="340">
      <c r="A340" s="166"/>
      <c r="B340" s="164"/>
      <c r="C340" s="155"/>
      <c r="D340" s="165"/>
      <c r="E340" s="147" t="str">
        <f t="array" ref="E340">IF(C340="","",IFERROR(INDEX(Khach_hang!$C$2:$C$999,MATCH(C340,Khach_hang!$A$2:$A$999,0)),""))</f>
        <v/>
      </c>
      <c r="F340" s="148" t="str">
        <f t="array" ref="F340">IF(C340="","",IFERROR(INDEX(Khach_hang!$B$2:$B$999,MATCH(C340,Khach_hang!$A$2:$A$999,0)),""))</f>
        <v/>
      </c>
      <c r="G340" s="148" t="str">
        <f>IF(A340="","",SUMIF(Chi_tiet_don_hang!$A$2:$A$989,A340,Chi_tiet_don_hang!$F$2:$F$989))</f>
        <v/>
      </c>
      <c r="H340" s="163"/>
      <c r="I340" s="163"/>
      <c r="J340" s="148">
        <f t="shared" si="1"/>
        <v>0</v>
      </c>
      <c r="K340" s="148">
        <f>IF(A340="","",SUMIF(Chi_tiet_don_hang!$A$2:$A$989,A340,Chi_tiet_don_hang!$I$2:$I$989))+H340</f>
        <v>0</v>
      </c>
      <c r="L340" s="163"/>
      <c r="M340" s="152"/>
      <c r="N340" s="152"/>
      <c r="O340" s="163"/>
      <c r="P340" s="148" t="str">
        <f t="shared" si="4"/>
        <v/>
      </c>
      <c r="Q340" s="148" t="s">
        <v>484</v>
      </c>
      <c r="R340" s="154" t="s">
        <v>485</v>
      </c>
      <c r="S340" s="154" t="s">
        <v>418</v>
      </c>
      <c r="T340" s="155"/>
      <c r="U340" s="142"/>
      <c r="V340" s="142"/>
      <c r="W340" s="142"/>
      <c r="X340" s="142"/>
      <c r="Y340" s="142"/>
      <c r="Z340" s="142"/>
      <c r="AA340" s="142"/>
      <c r="AB340" s="142"/>
      <c r="AC340" s="142"/>
      <c r="AD340" s="142"/>
      <c r="AE340" s="142"/>
      <c r="AF340" s="142"/>
      <c r="AG340" s="142"/>
      <c r="AH340" s="142"/>
      <c r="AI340" s="142"/>
    </row>
    <row r="341">
      <c r="A341" s="166"/>
      <c r="B341" s="164"/>
      <c r="C341" s="155"/>
      <c r="D341" s="165"/>
      <c r="E341" s="147" t="str">
        <f t="array" ref="E341">IF(C341="","",IFERROR(INDEX(Khach_hang!$C$2:$C$999,MATCH(C341,Khach_hang!$A$2:$A$999,0)),""))</f>
        <v/>
      </c>
      <c r="F341" s="148" t="str">
        <f t="array" ref="F341">IF(C341="","",IFERROR(INDEX(Khach_hang!$B$2:$B$999,MATCH(C341,Khach_hang!$A$2:$A$999,0)),""))</f>
        <v/>
      </c>
      <c r="G341" s="148" t="str">
        <f>IF(A341="","",SUMIF(Chi_tiet_don_hang!$A$2:$A$989,A341,Chi_tiet_don_hang!$F$2:$F$989))</f>
        <v/>
      </c>
      <c r="H341" s="163"/>
      <c r="I341" s="163"/>
      <c r="J341" s="148">
        <f t="shared" si="1"/>
        <v>0</v>
      </c>
      <c r="K341" s="148">
        <f>IF(A341="","",SUMIF(Chi_tiet_don_hang!$A$2:$A$989,A341,Chi_tiet_don_hang!$I$2:$I$989))+H341</f>
        <v>0</v>
      </c>
      <c r="L341" s="163"/>
      <c r="M341" s="152"/>
      <c r="N341" s="152"/>
      <c r="O341" s="163"/>
      <c r="P341" s="148" t="str">
        <f t="shared" si="4"/>
        <v/>
      </c>
      <c r="Q341" s="148" t="s">
        <v>484</v>
      </c>
      <c r="R341" s="154" t="s">
        <v>485</v>
      </c>
      <c r="S341" s="154" t="s">
        <v>418</v>
      </c>
      <c r="T341" s="155"/>
      <c r="U341" s="142"/>
      <c r="V341" s="142"/>
      <c r="W341" s="142"/>
      <c r="X341" s="142"/>
      <c r="Y341" s="142"/>
      <c r="Z341" s="142"/>
      <c r="AA341" s="142"/>
      <c r="AB341" s="142"/>
      <c r="AC341" s="142"/>
      <c r="AD341" s="142"/>
      <c r="AE341" s="142"/>
      <c r="AF341" s="142"/>
      <c r="AG341" s="142"/>
      <c r="AH341" s="142"/>
      <c r="AI341" s="142"/>
    </row>
    <row r="342">
      <c r="A342" s="166"/>
      <c r="B342" s="164"/>
      <c r="C342" s="155"/>
      <c r="D342" s="165"/>
      <c r="E342" s="147" t="str">
        <f t="array" ref="E342">IF(C342="","",IFERROR(INDEX(Khach_hang!$C$2:$C$999,MATCH(C342,Khach_hang!$A$2:$A$999,0)),""))</f>
        <v/>
      </c>
      <c r="F342" s="148" t="str">
        <f t="array" ref="F342">IF(C342="","",IFERROR(INDEX(Khach_hang!$B$2:$B$999,MATCH(C342,Khach_hang!$A$2:$A$999,0)),""))</f>
        <v/>
      </c>
      <c r="G342" s="148" t="str">
        <f>IF(A342="","",SUMIF(Chi_tiet_don_hang!$A$2:$A$989,A342,Chi_tiet_don_hang!$F$2:$F$989))</f>
        <v/>
      </c>
      <c r="H342" s="163"/>
      <c r="I342" s="163"/>
      <c r="J342" s="148">
        <f t="shared" si="1"/>
        <v>0</v>
      </c>
      <c r="K342" s="148">
        <f>IF(A342="","",SUMIF(Chi_tiet_don_hang!$A$2:$A$989,A342,Chi_tiet_don_hang!$I$2:$I$989))+H342</f>
        <v>0</v>
      </c>
      <c r="L342" s="163"/>
      <c r="M342" s="152"/>
      <c r="N342" s="152"/>
      <c r="O342" s="163"/>
      <c r="P342" s="148" t="str">
        <f t="shared" si="4"/>
        <v/>
      </c>
      <c r="Q342" s="148" t="s">
        <v>484</v>
      </c>
      <c r="R342" s="154" t="s">
        <v>485</v>
      </c>
      <c r="S342" s="154" t="s">
        <v>418</v>
      </c>
      <c r="T342" s="155"/>
      <c r="U342" s="142"/>
      <c r="V342" s="142"/>
      <c r="W342" s="142"/>
      <c r="X342" s="142"/>
      <c r="Y342" s="142"/>
      <c r="Z342" s="142"/>
      <c r="AA342" s="142"/>
      <c r="AB342" s="142"/>
      <c r="AC342" s="142"/>
      <c r="AD342" s="142"/>
      <c r="AE342" s="142"/>
      <c r="AF342" s="142"/>
      <c r="AG342" s="142"/>
      <c r="AH342" s="142"/>
      <c r="AI342" s="142"/>
    </row>
    <row r="343">
      <c r="A343" s="166"/>
      <c r="B343" s="164"/>
      <c r="C343" s="155"/>
      <c r="D343" s="165"/>
      <c r="E343" s="147" t="str">
        <f t="array" ref="E343">IF(C343="","",IFERROR(INDEX(Khach_hang!$C$2:$C$999,MATCH(C343,Khach_hang!$A$2:$A$999,0)),""))</f>
        <v/>
      </c>
      <c r="F343" s="148" t="str">
        <f t="array" ref="F343">IF(C343="","",IFERROR(INDEX(Khach_hang!$B$2:$B$999,MATCH(C343,Khach_hang!$A$2:$A$999,0)),""))</f>
        <v/>
      </c>
      <c r="G343" s="148" t="str">
        <f>IF(A343="","",SUMIF(Chi_tiet_don_hang!$A$2:$A$989,A343,Chi_tiet_don_hang!$F$2:$F$989))</f>
        <v/>
      </c>
      <c r="H343" s="163"/>
      <c r="I343" s="163"/>
      <c r="J343" s="148">
        <f t="shared" si="1"/>
        <v>0</v>
      </c>
      <c r="K343" s="148">
        <f>IF(A343="","",SUMIF(Chi_tiet_don_hang!$A$2:$A$989,A343,Chi_tiet_don_hang!$I$2:$I$989))+H343</f>
        <v>0</v>
      </c>
      <c r="L343" s="163"/>
      <c r="M343" s="152"/>
      <c r="N343" s="152"/>
      <c r="O343" s="163"/>
      <c r="P343" s="148" t="str">
        <f t="shared" si="4"/>
        <v/>
      </c>
      <c r="Q343" s="148" t="s">
        <v>484</v>
      </c>
      <c r="R343" s="154" t="s">
        <v>485</v>
      </c>
      <c r="S343" s="154" t="s">
        <v>418</v>
      </c>
      <c r="T343" s="155"/>
      <c r="U343" s="142"/>
      <c r="V343" s="142"/>
      <c r="W343" s="142"/>
      <c r="X343" s="142"/>
      <c r="Y343" s="142"/>
      <c r="Z343" s="142"/>
      <c r="AA343" s="142"/>
      <c r="AB343" s="142"/>
      <c r="AC343" s="142"/>
      <c r="AD343" s="142"/>
      <c r="AE343" s="142"/>
      <c r="AF343" s="142"/>
      <c r="AG343" s="142"/>
      <c r="AH343" s="142"/>
      <c r="AI343" s="142"/>
    </row>
    <row r="344">
      <c r="A344" s="166"/>
      <c r="B344" s="164"/>
      <c r="C344" s="155"/>
      <c r="D344" s="165"/>
      <c r="E344" s="147" t="str">
        <f t="array" ref="E344">IF(C344="","",IFERROR(INDEX(Khach_hang!$C$2:$C$999,MATCH(C344,Khach_hang!$A$2:$A$999,0)),""))</f>
        <v/>
      </c>
      <c r="F344" s="148" t="str">
        <f t="array" ref="F344">IF(C344="","",IFERROR(INDEX(Khach_hang!$B$2:$B$999,MATCH(C344,Khach_hang!$A$2:$A$999,0)),""))</f>
        <v/>
      </c>
      <c r="G344" s="148" t="str">
        <f>IF(A344="","",SUMIF(Chi_tiet_don_hang!$A$2:$A$989,A344,Chi_tiet_don_hang!$F$2:$F$989))</f>
        <v/>
      </c>
      <c r="H344" s="163"/>
      <c r="I344" s="163"/>
      <c r="J344" s="148">
        <f t="shared" si="1"/>
        <v>0</v>
      </c>
      <c r="K344" s="148">
        <f>IF(A344="","",SUMIF(Chi_tiet_don_hang!$A$2:$A$989,A344,Chi_tiet_don_hang!$I$2:$I$989))+H344</f>
        <v>0</v>
      </c>
      <c r="L344" s="163"/>
      <c r="M344" s="152"/>
      <c r="N344" s="152"/>
      <c r="O344" s="163"/>
      <c r="P344" s="148" t="str">
        <f t="shared" si="4"/>
        <v/>
      </c>
      <c r="Q344" s="148" t="s">
        <v>484</v>
      </c>
      <c r="R344" s="154" t="s">
        <v>485</v>
      </c>
      <c r="S344" s="154" t="s">
        <v>418</v>
      </c>
      <c r="T344" s="155"/>
      <c r="U344" s="142"/>
      <c r="V344" s="142"/>
      <c r="W344" s="142"/>
      <c r="X344" s="142"/>
      <c r="Y344" s="142"/>
      <c r="Z344" s="142"/>
      <c r="AA344" s="142"/>
      <c r="AB344" s="142"/>
      <c r="AC344" s="142"/>
      <c r="AD344" s="142"/>
      <c r="AE344" s="142"/>
      <c r="AF344" s="142"/>
      <c r="AG344" s="142"/>
      <c r="AH344" s="142"/>
      <c r="AI344" s="142"/>
    </row>
    <row r="345">
      <c r="A345" s="166"/>
      <c r="B345" s="164"/>
      <c r="C345" s="155"/>
      <c r="D345" s="165"/>
      <c r="E345" s="147" t="str">
        <f t="array" ref="E345">IF(C345="","",IFERROR(INDEX(Khach_hang!$C$2:$C$999,MATCH(C345,Khach_hang!$A$2:$A$999,0)),""))</f>
        <v/>
      </c>
      <c r="F345" s="148" t="str">
        <f t="array" ref="F345">IF(C345="","",IFERROR(INDEX(Khach_hang!$B$2:$B$999,MATCH(C345,Khach_hang!$A$2:$A$999,0)),""))</f>
        <v/>
      </c>
      <c r="G345" s="148" t="str">
        <f>IF(A345="","",SUMIF(Chi_tiet_don_hang!$A$2:$A$989,A345,Chi_tiet_don_hang!$F$2:$F$989))</f>
        <v/>
      </c>
      <c r="H345" s="163"/>
      <c r="I345" s="163"/>
      <c r="J345" s="148">
        <f t="shared" si="1"/>
        <v>0</v>
      </c>
      <c r="K345" s="148">
        <f>IF(A345="","",SUMIF(Chi_tiet_don_hang!$A$2:$A$989,A345,Chi_tiet_don_hang!$I$2:$I$989))+H345</f>
        <v>0</v>
      </c>
      <c r="L345" s="163"/>
      <c r="M345" s="152"/>
      <c r="N345" s="152"/>
      <c r="O345" s="163"/>
      <c r="P345" s="148" t="str">
        <f t="shared" si="4"/>
        <v/>
      </c>
      <c r="Q345" s="148" t="s">
        <v>484</v>
      </c>
      <c r="R345" s="154" t="s">
        <v>485</v>
      </c>
      <c r="S345" s="154" t="s">
        <v>418</v>
      </c>
      <c r="T345" s="155"/>
      <c r="U345" s="142"/>
      <c r="V345" s="142"/>
      <c r="W345" s="142"/>
      <c r="X345" s="142"/>
      <c r="Y345" s="142"/>
      <c r="Z345" s="142"/>
      <c r="AA345" s="142"/>
      <c r="AB345" s="142"/>
      <c r="AC345" s="142"/>
      <c r="AD345" s="142"/>
      <c r="AE345" s="142"/>
      <c r="AF345" s="142"/>
      <c r="AG345" s="142"/>
      <c r="AH345" s="142"/>
      <c r="AI345" s="142"/>
    </row>
    <row r="346">
      <c r="A346" s="166"/>
      <c r="B346" s="164"/>
      <c r="C346" s="155"/>
      <c r="D346" s="165"/>
      <c r="E346" s="147" t="str">
        <f t="array" ref="E346">IF(C346="","",IFERROR(INDEX(Khach_hang!$C$2:$C$999,MATCH(C346,Khach_hang!$A$2:$A$999,0)),""))</f>
        <v/>
      </c>
      <c r="F346" s="148" t="str">
        <f t="array" ref="F346">IF(C346="","",IFERROR(INDEX(Khach_hang!$B$2:$B$999,MATCH(C346,Khach_hang!$A$2:$A$999,0)),""))</f>
        <v/>
      </c>
      <c r="G346" s="148" t="str">
        <f>IF(A346="","",SUMIF(Chi_tiet_don_hang!$A$2:$A$989,A346,Chi_tiet_don_hang!$F$2:$F$989))</f>
        <v/>
      </c>
      <c r="H346" s="163"/>
      <c r="I346" s="163"/>
      <c r="J346" s="148">
        <f t="shared" si="1"/>
        <v>0</v>
      </c>
      <c r="K346" s="148">
        <f>IF(A346="","",SUMIF(Chi_tiet_don_hang!$A$2:$A$989,A346,Chi_tiet_don_hang!$I$2:$I$989))+H346</f>
        <v>0</v>
      </c>
      <c r="L346" s="163"/>
      <c r="M346" s="152"/>
      <c r="N346" s="152"/>
      <c r="O346" s="163"/>
      <c r="P346" s="148" t="str">
        <f t="shared" si="4"/>
        <v/>
      </c>
      <c r="Q346" s="148" t="s">
        <v>484</v>
      </c>
      <c r="R346" s="154" t="s">
        <v>485</v>
      </c>
      <c r="S346" s="154" t="s">
        <v>418</v>
      </c>
      <c r="T346" s="155"/>
      <c r="U346" s="142"/>
      <c r="V346" s="142"/>
      <c r="W346" s="142"/>
      <c r="X346" s="142"/>
      <c r="Y346" s="142"/>
      <c r="Z346" s="142"/>
      <c r="AA346" s="142"/>
      <c r="AB346" s="142"/>
      <c r="AC346" s="142"/>
      <c r="AD346" s="142"/>
      <c r="AE346" s="142"/>
      <c r="AF346" s="142"/>
      <c r="AG346" s="142"/>
      <c r="AH346" s="142"/>
      <c r="AI346" s="142"/>
    </row>
    <row r="347">
      <c r="A347" s="166"/>
      <c r="B347" s="164"/>
      <c r="C347" s="155"/>
      <c r="D347" s="165"/>
      <c r="E347" s="147" t="str">
        <f t="array" ref="E347">IF(C347="","",IFERROR(INDEX(Khach_hang!$C$2:$C$999,MATCH(C347,Khach_hang!$A$2:$A$999,0)),""))</f>
        <v/>
      </c>
      <c r="F347" s="148" t="str">
        <f t="array" ref="F347">IF(C347="","",IFERROR(INDEX(Khach_hang!$B$2:$B$999,MATCH(C347,Khach_hang!$A$2:$A$999,0)),""))</f>
        <v/>
      </c>
      <c r="G347" s="148" t="str">
        <f>IF(A347="","",SUMIF(Chi_tiet_don_hang!$A$2:$A$989,A347,Chi_tiet_don_hang!$F$2:$F$989))</f>
        <v/>
      </c>
      <c r="H347" s="163"/>
      <c r="I347" s="163"/>
      <c r="J347" s="148">
        <f t="shared" si="1"/>
        <v>0</v>
      </c>
      <c r="K347" s="148">
        <f>IF(A347="","",SUMIF(Chi_tiet_don_hang!$A$2:$A$989,A347,Chi_tiet_don_hang!$I$2:$I$989))+H347</f>
        <v>0</v>
      </c>
      <c r="L347" s="163"/>
      <c r="M347" s="152"/>
      <c r="N347" s="152"/>
      <c r="O347" s="163"/>
      <c r="P347" s="148" t="str">
        <f t="shared" si="4"/>
        <v/>
      </c>
      <c r="Q347" s="148" t="s">
        <v>484</v>
      </c>
      <c r="R347" s="154" t="s">
        <v>485</v>
      </c>
      <c r="S347" s="154" t="s">
        <v>418</v>
      </c>
      <c r="T347" s="155"/>
      <c r="U347" s="142"/>
      <c r="V347" s="142"/>
      <c r="W347" s="142"/>
      <c r="X347" s="142"/>
      <c r="Y347" s="142"/>
      <c r="Z347" s="142"/>
      <c r="AA347" s="142"/>
      <c r="AB347" s="142"/>
      <c r="AC347" s="142"/>
      <c r="AD347" s="142"/>
      <c r="AE347" s="142"/>
      <c r="AF347" s="142"/>
      <c r="AG347" s="142"/>
      <c r="AH347" s="142"/>
      <c r="AI347" s="142"/>
    </row>
    <row r="348">
      <c r="A348" s="166"/>
      <c r="B348" s="164"/>
      <c r="C348" s="155"/>
      <c r="D348" s="165"/>
      <c r="E348" s="147" t="str">
        <f t="array" ref="E348">IF(C348="","",IFERROR(INDEX(Khach_hang!$C$2:$C$999,MATCH(C348,Khach_hang!$A$2:$A$999,0)),""))</f>
        <v/>
      </c>
      <c r="F348" s="148" t="str">
        <f t="array" ref="F348">IF(C348="","",IFERROR(INDEX(Khach_hang!$B$2:$B$999,MATCH(C348,Khach_hang!$A$2:$A$999,0)),""))</f>
        <v/>
      </c>
      <c r="G348" s="148" t="str">
        <f>IF(A348="","",SUMIF(Chi_tiet_don_hang!$A$2:$A$989,A348,Chi_tiet_don_hang!$F$2:$F$989))</f>
        <v/>
      </c>
      <c r="H348" s="163"/>
      <c r="I348" s="163"/>
      <c r="J348" s="148">
        <f t="shared" si="1"/>
        <v>0</v>
      </c>
      <c r="K348" s="148">
        <f>IF(A348="","",SUMIF(Chi_tiet_don_hang!$A$2:$A$989,A348,Chi_tiet_don_hang!$I$2:$I$989))+H348</f>
        <v>0</v>
      </c>
      <c r="L348" s="163"/>
      <c r="M348" s="152"/>
      <c r="N348" s="152"/>
      <c r="O348" s="163"/>
      <c r="P348" s="148" t="str">
        <f t="shared" si="4"/>
        <v/>
      </c>
      <c r="Q348" s="148" t="s">
        <v>484</v>
      </c>
      <c r="R348" s="154" t="s">
        <v>485</v>
      </c>
      <c r="S348" s="154" t="s">
        <v>418</v>
      </c>
      <c r="T348" s="155"/>
      <c r="U348" s="142"/>
      <c r="V348" s="142"/>
      <c r="W348" s="142"/>
      <c r="X348" s="142"/>
      <c r="Y348" s="142"/>
      <c r="Z348" s="142"/>
      <c r="AA348" s="142"/>
      <c r="AB348" s="142"/>
      <c r="AC348" s="142"/>
      <c r="AD348" s="142"/>
      <c r="AE348" s="142"/>
      <c r="AF348" s="142"/>
      <c r="AG348" s="142"/>
      <c r="AH348" s="142"/>
      <c r="AI348" s="142"/>
    </row>
    <row r="349">
      <c r="A349" s="166"/>
      <c r="B349" s="164"/>
      <c r="C349" s="155"/>
      <c r="D349" s="165"/>
      <c r="E349" s="147" t="str">
        <f t="array" ref="E349">IF(C349="","",IFERROR(INDEX(Khach_hang!$C$2:$C$999,MATCH(C349,Khach_hang!$A$2:$A$999,0)),""))</f>
        <v/>
      </c>
      <c r="F349" s="148" t="str">
        <f t="array" ref="F349">IF(C349="","",IFERROR(INDEX(Khach_hang!$B$2:$B$999,MATCH(C349,Khach_hang!$A$2:$A$999,0)),""))</f>
        <v/>
      </c>
      <c r="G349" s="148" t="str">
        <f>IF(A349="","",SUMIF(Chi_tiet_don_hang!$A$2:$A$989,A349,Chi_tiet_don_hang!$F$2:$F$989))</f>
        <v/>
      </c>
      <c r="H349" s="163"/>
      <c r="I349" s="163"/>
      <c r="J349" s="148">
        <f t="shared" si="1"/>
        <v>0</v>
      </c>
      <c r="K349" s="148">
        <f>IF(A349="","",SUMIF(Chi_tiet_don_hang!$A$2:$A$989,A349,Chi_tiet_don_hang!$I$2:$I$989))+H349</f>
        <v>0</v>
      </c>
      <c r="L349" s="163"/>
      <c r="M349" s="152"/>
      <c r="N349" s="152"/>
      <c r="O349" s="163"/>
      <c r="P349" s="148" t="str">
        <f t="shared" si="4"/>
        <v/>
      </c>
      <c r="Q349" s="148" t="s">
        <v>484</v>
      </c>
      <c r="R349" s="154" t="s">
        <v>485</v>
      </c>
      <c r="S349" s="154" t="s">
        <v>418</v>
      </c>
      <c r="T349" s="155"/>
      <c r="U349" s="142"/>
      <c r="V349" s="142"/>
      <c r="W349" s="142"/>
      <c r="X349" s="142"/>
      <c r="Y349" s="142"/>
      <c r="Z349" s="142"/>
      <c r="AA349" s="142"/>
      <c r="AB349" s="142"/>
      <c r="AC349" s="142"/>
      <c r="AD349" s="142"/>
      <c r="AE349" s="142"/>
      <c r="AF349" s="142"/>
      <c r="AG349" s="142"/>
      <c r="AH349" s="142"/>
      <c r="AI349" s="142"/>
    </row>
    <row r="350">
      <c r="A350" s="166"/>
      <c r="B350" s="164"/>
      <c r="C350" s="155"/>
      <c r="D350" s="165"/>
      <c r="E350" s="147" t="str">
        <f t="array" ref="E350">IF(C350="","",IFERROR(INDEX(Khach_hang!$C$2:$C$999,MATCH(C350,Khach_hang!$A$2:$A$999,0)),""))</f>
        <v/>
      </c>
      <c r="F350" s="148" t="str">
        <f t="array" ref="F350">IF(C350="","",IFERROR(INDEX(Khach_hang!$B$2:$B$999,MATCH(C350,Khach_hang!$A$2:$A$999,0)),""))</f>
        <v/>
      </c>
      <c r="G350" s="148" t="str">
        <f>IF(A350="","",SUMIF(Chi_tiet_don_hang!$A$2:$A$989,A350,Chi_tiet_don_hang!$F$2:$F$989))</f>
        <v/>
      </c>
      <c r="H350" s="163"/>
      <c r="I350" s="163"/>
      <c r="J350" s="148">
        <f t="shared" si="1"/>
        <v>0</v>
      </c>
      <c r="K350" s="148">
        <f>IF(A350="","",SUMIF(Chi_tiet_don_hang!$A$2:$A$989,A350,Chi_tiet_don_hang!$I$2:$I$989))+H350</f>
        <v>0</v>
      </c>
      <c r="L350" s="163"/>
      <c r="M350" s="152"/>
      <c r="N350" s="152"/>
      <c r="O350" s="163"/>
      <c r="P350" s="148" t="str">
        <f t="shared" si="4"/>
        <v/>
      </c>
      <c r="Q350" s="148" t="s">
        <v>484</v>
      </c>
      <c r="R350" s="154" t="s">
        <v>485</v>
      </c>
      <c r="S350" s="154" t="s">
        <v>418</v>
      </c>
      <c r="T350" s="155"/>
      <c r="U350" s="142"/>
      <c r="V350" s="142"/>
      <c r="W350" s="142"/>
      <c r="X350" s="142"/>
      <c r="Y350" s="142"/>
      <c r="Z350" s="142"/>
      <c r="AA350" s="142"/>
      <c r="AB350" s="142"/>
      <c r="AC350" s="142"/>
      <c r="AD350" s="142"/>
      <c r="AE350" s="142"/>
      <c r="AF350" s="142"/>
      <c r="AG350" s="142"/>
      <c r="AH350" s="142"/>
      <c r="AI350" s="142"/>
    </row>
    <row r="351">
      <c r="A351" s="166"/>
      <c r="B351" s="164"/>
      <c r="C351" s="155"/>
      <c r="D351" s="165"/>
      <c r="E351" s="147" t="str">
        <f t="array" ref="E351">IF(C351="","",IFERROR(INDEX(Khach_hang!$C$2:$C$999,MATCH(C351,Khach_hang!$A$2:$A$999,0)),""))</f>
        <v/>
      </c>
      <c r="F351" s="148" t="str">
        <f t="array" ref="F351">IF(C351="","",IFERROR(INDEX(Khach_hang!$B$2:$B$999,MATCH(C351,Khach_hang!$A$2:$A$999,0)),""))</f>
        <v/>
      </c>
      <c r="G351" s="148" t="str">
        <f>IF(A351="","",SUMIF(Chi_tiet_don_hang!$A$2:$A$989,A351,Chi_tiet_don_hang!$F$2:$F$989))</f>
        <v/>
      </c>
      <c r="H351" s="163"/>
      <c r="I351" s="163"/>
      <c r="J351" s="148">
        <f t="shared" si="1"/>
        <v>0</v>
      </c>
      <c r="K351" s="148">
        <f>IF(A351="","",SUMIF(Chi_tiet_don_hang!$A$2:$A$989,A351,Chi_tiet_don_hang!$I$2:$I$989))+H351</f>
        <v>0</v>
      </c>
      <c r="L351" s="163"/>
      <c r="M351" s="152"/>
      <c r="N351" s="152"/>
      <c r="O351" s="163"/>
      <c r="P351" s="148" t="str">
        <f t="shared" si="4"/>
        <v/>
      </c>
      <c r="Q351" s="148" t="s">
        <v>484</v>
      </c>
      <c r="R351" s="154" t="s">
        <v>485</v>
      </c>
      <c r="S351" s="154" t="s">
        <v>418</v>
      </c>
      <c r="T351" s="155"/>
      <c r="U351" s="142"/>
      <c r="V351" s="142"/>
      <c r="W351" s="142"/>
      <c r="X351" s="142"/>
      <c r="Y351" s="142"/>
      <c r="Z351" s="142"/>
      <c r="AA351" s="142"/>
      <c r="AB351" s="142"/>
      <c r="AC351" s="142"/>
      <c r="AD351" s="142"/>
      <c r="AE351" s="142"/>
      <c r="AF351" s="142"/>
      <c r="AG351" s="142"/>
      <c r="AH351" s="142"/>
      <c r="AI351" s="142"/>
    </row>
    <row r="352">
      <c r="A352" s="166"/>
      <c r="B352" s="164"/>
      <c r="C352" s="155"/>
      <c r="D352" s="165"/>
      <c r="E352" s="147" t="str">
        <f t="array" ref="E352">IF(C352="","",IFERROR(INDEX(Khach_hang!$C$2:$C$999,MATCH(C352,Khach_hang!$A$2:$A$999,0)),""))</f>
        <v/>
      </c>
      <c r="F352" s="148" t="str">
        <f t="array" ref="F352">IF(C352="","",IFERROR(INDEX(Khach_hang!$B$2:$B$999,MATCH(C352,Khach_hang!$A$2:$A$999,0)),""))</f>
        <v/>
      </c>
      <c r="G352" s="148" t="str">
        <f>IF(A352="","",SUMIF(Chi_tiet_don_hang!$A$2:$A$989,A352,Chi_tiet_don_hang!$F$2:$F$989))</f>
        <v/>
      </c>
      <c r="H352" s="163"/>
      <c r="I352" s="163"/>
      <c r="J352" s="148">
        <f t="shared" si="1"/>
        <v>0</v>
      </c>
      <c r="K352" s="148">
        <f>IF(A352="","",SUMIF(Chi_tiet_don_hang!$A$2:$A$989,A352,Chi_tiet_don_hang!$I$2:$I$989))+H352</f>
        <v>0</v>
      </c>
      <c r="L352" s="163"/>
      <c r="M352" s="152"/>
      <c r="N352" s="152"/>
      <c r="O352" s="163"/>
      <c r="P352" s="148" t="str">
        <f t="shared" si="4"/>
        <v/>
      </c>
      <c r="Q352" s="148" t="s">
        <v>484</v>
      </c>
      <c r="R352" s="154" t="s">
        <v>485</v>
      </c>
      <c r="S352" s="154" t="s">
        <v>418</v>
      </c>
      <c r="T352" s="155"/>
      <c r="U352" s="142"/>
      <c r="V352" s="142"/>
      <c r="W352" s="142"/>
      <c r="X352" s="142"/>
      <c r="Y352" s="142"/>
      <c r="Z352" s="142"/>
      <c r="AA352" s="142"/>
      <c r="AB352" s="142"/>
      <c r="AC352" s="142"/>
      <c r="AD352" s="142"/>
      <c r="AE352" s="142"/>
      <c r="AF352" s="142"/>
      <c r="AG352" s="142"/>
      <c r="AH352" s="142"/>
      <c r="AI352" s="142"/>
    </row>
    <row r="353">
      <c r="A353" s="166"/>
      <c r="B353" s="164"/>
      <c r="C353" s="155"/>
      <c r="D353" s="165"/>
      <c r="E353" s="147" t="str">
        <f t="array" ref="E353">IF(C353="","",IFERROR(INDEX(Khach_hang!$C$2:$C$999,MATCH(C353,Khach_hang!$A$2:$A$999,0)),""))</f>
        <v/>
      </c>
      <c r="F353" s="148" t="str">
        <f t="array" ref="F353">IF(C353="","",IFERROR(INDEX(Khach_hang!$B$2:$B$999,MATCH(C353,Khach_hang!$A$2:$A$999,0)),""))</f>
        <v/>
      </c>
      <c r="G353" s="148" t="str">
        <f>IF(A353="","",SUMIF(Chi_tiet_don_hang!$A$2:$A$989,A353,Chi_tiet_don_hang!$F$2:$F$989))</f>
        <v/>
      </c>
      <c r="H353" s="163"/>
      <c r="I353" s="163"/>
      <c r="J353" s="148">
        <f t="shared" si="1"/>
        <v>0</v>
      </c>
      <c r="K353" s="148">
        <f>IF(A353="","",SUMIF(Chi_tiet_don_hang!$A$2:$A$989,A353,Chi_tiet_don_hang!$I$2:$I$989))+H353</f>
        <v>0</v>
      </c>
      <c r="L353" s="163"/>
      <c r="M353" s="152"/>
      <c r="N353" s="152"/>
      <c r="O353" s="163"/>
      <c r="P353" s="148" t="str">
        <f t="shared" si="4"/>
        <v/>
      </c>
      <c r="Q353" s="148" t="s">
        <v>484</v>
      </c>
      <c r="R353" s="154" t="s">
        <v>485</v>
      </c>
      <c r="S353" s="154" t="s">
        <v>418</v>
      </c>
      <c r="T353" s="155"/>
      <c r="U353" s="142"/>
      <c r="V353" s="142"/>
      <c r="W353" s="142"/>
      <c r="X353" s="142"/>
      <c r="Y353" s="142"/>
      <c r="Z353" s="142"/>
      <c r="AA353" s="142"/>
      <c r="AB353" s="142"/>
      <c r="AC353" s="142"/>
      <c r="AD353" s="142"/>
      <c r="AE353" s="142"/>
      <c r="AF353" s="142"/>
      <c r="AG353" s="142"/>
      <c r="AH353" s="142"/>
      <c r="AI353" s="142"/>
    </row>
    <row r="354">
      <c r="A354" s="166"/>
      <c r="B354" s="164"/>
      <c r="C354" s="155"/>
      <c r="D354" s="165"/>
      <c r="E354" s="147" t="str">
        <f t="array" ref="E354">IF(C354="","",IFERROR(INDEX(Khach_hang!$C$2:$C$999,MATCH(C354,Khach_hang!$A$2:$A$999,0)),""))</f>
        <v/>
      </c>
      <c r="F354" s="148" t="str">
        <f t="array" ref="F354">IF(C354="","",IFERROR(INDEX(Khach_hang!$B$2:$B$999,MATCH(C354,Khach_hang!$A$2:$A$999,0)),""))</f>
        <v/>
      </c>
      <c r="G354" s="148" t="str">
        <f>IF(A354="","",SUMIF(Chi_tiet_don_hang!$A$2:$A$989,A354,Chi_tiet_don_hang!$F$2:$F$989))</f>
        <v/>
      </c>
      <c r="H354" s="163"/>
      <c r="I354" s="163"/>
      <c r="J354" s="148">
        <f t="shared" si="1"/>
        <v>0</v>
      </c>
      <c r="K354" s="148">
        <f>IF(A354="","",SUMIF(Chi_tiet_don_hang!$A$2:$A$989,A354,Chi_tiet_don_hang!$I$2:$I$989))+H354</f>
        <v>0</v>
      </c>
      <c r="L354" s="163"/>
      <c r="M354" s="152"/>
      <c r="N354" s="152"/>
      <c r="O354" s="163"/>
      <c r="P354" s="148" t="str">
        <f t="shared" si="4"/>
        <v/>
      </c>
      <c r="Q354" s="148" t="s">
        <v>484</v>
      </c>
      <c r="R354" s="154" t="s">
        <v>485</v>
      </c>
      <c r="S354" s="154" t="s">
        <v>418</v>
      </c>
      <c r="T354" s="155"/>
      <c r="U354" s="142"/>
      <c r="V354" s="142"/>
      <c r="W354" s="142"/>
      <c r="X354" s="142"/>
      <c r="Y354" s="142"/>
      <c r="Z354" s="142"/>
      <c r="AA354" s="142"/>
      <c r="AB354" s="142"/>
      <c r="AC354" s="142"/>
      <c r="AD354" s="142"/>
      <c r="AE354" s="142"/>
      <c r="AF354" s="142"/>
      <c r="AG354" s="142"/>
      <c r="AH354" s="142"/>
      <c r="AI354" s="142"/>
    </row>
    <row r="355">
      <c r="A355" s="166"/>
      <c r="B355" s="164"/>
      <c r="C355" s="155"/>
      <c r="D355" s="165"/>
      <c r="E355" s="147" t="str">
        <f t="array" ref="E355">IF(C355="","",IFERROR(INDEX(Khach_hang!$C$2:$C$999,MATCH(C355,Khach_hang!$A$2:$A$999,0)),""))</f>
        <v/>
      </c>
      <c r="F355" s="148" t="str">
        <f t="array" ref="F355">IF(C355="","",IFERROR(INDEX(Khach_hang!$B$2:$B$999,MATCH(C355,Khach_hang!$A$2:$A$999,0)),""))</f>
        <v/>
      </c>
      <c r="G355" s="148" t="str">
        <f>IF(A355="","",SUMIF(Chi_tiet_don_hang!$A$2:$A$989,A355,Chi_tiet_don_hang!$F$2:$F$989))</f>
        <v/>
      </c>
      <c r="H355" s="163"/>
      <c r="I355" s="163"/>
      <c r="J355" s="148">
        <f t="shared" si="1"/>
        <v>0</v>
      </c>
      <c r="K355" s="148">
        <f>IF(A355="","",SUMIF(Chi_tiet_don_hang!$A$2:$A$989,A355,Chi_tiet_don_hang!$I$2:$I$989))+H355</f>
        <v>0</v>
      </c>
      <c r="L355" s="163"/>
      <c r="M355" s="152"/>
      <c r="N355" s="152"/>
      <c r="O355" s="163"/>
      <c r="P355" s="148" t="str">
        <f t="shared" si="4"/>
        <v/>
      </c>
      <c r="Q355" s="148" t="s">
        <v>484</v>
      </c>
      <c r="R355" s="154" t="s">
        <v>485</v>
      </c>
      <c r="S355" s="154" t="s">
        <v>418</v>
      </c>
      <c r="T355" s="155"/>
      <c r="U355" s="142"/>
      <c r="V355" s="142"/>
      <c r="W355" s="142"/>
      <c r="X355" s="142"/>
      <c r="Y355" s="142"/>
      <c r="Z355" s="142"/>
      <c r="AA355" s="142"/>
      <c r="AB355" s="142"/>
      <c r="AC355" s="142"/>
      <c r="AD355" s="142"/>
      <c r="AE355" s="142"/>
      <c r="AF355" s="142"/>
      <c r="AG355" s="142"/>
      <c r="AH355" s="142"/>
      <c r="AI355" s="142"/>
    </row>
    <row r="356">
      <c r="A356" s="166"/>
      <c r="B356" s="164"/>
      <c r="C356" s="155"/>
      <c r="D356" s="165"/>
      <c r="E356" s="147" t="str">
        <f t="array" ref="E356">IF(C356="","",IFERROR(INDEX(Khach_hang!$C$2:$C$999,MATCH(C356,Khach_hang!$A$2:$A$999,0)),""))</f>
        <v/>
      </c>
      <c r="F356" s="148" t="str">
        <f t="array" ref="F356">IF(C356="","",IFERROR(INDEX(Khach_hang!$B$2:$B$999,MATCH(C356,Khach_hang!$A$2:$A$999,0)),""))</f>
        <v/>
      </c>
      <c r="G356" s="148" t="str">
        <f>IF(A356="","",SUMIF(Chi_tiet_don_hang!$A$2:$A$989,A356,Chi_tiet_don_hang!$F$2:$F$989))</f>
        <v/>
      </c>
      <c r="H356" s="163"/>
      <c r="I356" s="163"/>
      <c r="J356" s="148">
        <f t="shared" si="1"/>
        <v>0</v>
      </c>
      <c r="K356" s="148">
        <f>IF(A356="","",SUMIF(Chi_tiet_don_hang!$A$2:$A$989,A356,Chi_tiet_don_hang!$I$2:$I$989))+H356</f>
        <v>0</v>
      </c>
      <c r="L356" s="163"/>
      <c r="M356" s="152"/>
      <c r="N356" s="152"/>
      <c r="O356" s="163"/>
      <c r="P356" s="148" t="str">
        <f t="shared" si="4"/>
        <v/>
      </c>
      <c r="Q356" s="148" t="s">
        <v>484</v>
      </c>
      <c r="R356" s="154" t="s">
        <v>485</v>
      </c>
      <c r="S356" s="154" t="s">
        <v>418</v>
      </c>
      <c r="T356" s="155"/>
      <c r="U356" s="142"/>
      <c r="V356" s="142"/>
      <c r="W356" s="142"/>
      <c r="X356" s="142"/>
      <c r="Y356" s="142"/>
      <c r="Z356" s="142"/>
      <c r="AA356" s="142"/>
      <c r="AB356" s="142"/>
      <c r="AC356" s="142"/>
      <c r="AD356" s="142"/>
      <c r="AE356" s="142"/>
      <c r="AF356" s="142"/>
      <c r="AG356" s="142"/>
      <c r="AH356" s="142"/>
      <c r="AI356" s="142"/>
    </row>
    <row r="357">
      <c r="A357" s="166"/>
      <c r="B357" s="164"/>
      <c r="C357" s="155"/>
      <c r="D357" s="165"/>
      <c r="E357" s="147" t="str">
        <f t="array" ref="E357">IF(C357="","",IFERROR(INDEX(Khach_hang!$C$2:$C$999,MATCH(C357,Khach_hang!$A$2:$A$999,0)),""))</f>
        <v/>
      </c>
      <c r="F357" s="148" t="str">
        <f t="array" ref="F357">IF(C357="","",IFERROR(INDEX(Khach_hang!$B$2:$B$999,MATCH(C357,Khach_hang!$A$2:$A$999,0)),""))</f>
        <v/>
      </c>
      <c r="G357" s="148" t="str">
        <f>IF(A357="","",SUMIF(Chi_tiet_don_hang!$A$2:$A$989,A357,Chi_tiet_don_hang!$F$2:$F$989))</f>
        <v/>
      </c>
      <c r="H357" s="163"/>
      <c r="I357" s="163"/>
      <c r="J357" s="148">
        <f t="shared" si="1"/>
        <v>0</v>
      </c>
      <c r="K357" s="148">
        <f>IF(A357="","",SUMIF(Chi_tiet_don_hang!$A$2:$A$989,A357,Chi_tiet_don_hang!$I$2:$I$989))+H357</f>
        <v>0</v>
      </c>
      <c r="L357" s="163"/>
      <c r="M357" s="152"/>
      <c r="N357" s="152"/>
      <c r="O357" s="163"/>
      <c r="P357" s="148" t="str">
        <f t="shared" si="4"/>
        <v/>
      </c>
      <c r="Q357" s="148" t="s">
        <v>484</v>
      </c>
      <c r="R357" s="154" t="s">
        <v>485</v>
      </c>
      <c r="S357" s="154" t="s">
        <v>418</v>
      </c>
      <c r="T357" s="155"/>
      <c r="U357" s="142"/>
      <c r="V357" s="142"/>
      <c r="W357" s="142"/>
      <c r="X357" s="142"/>
      <c r="Y357" s="142"/>
      <c r="Z357" s="142"/>
      <c r="AA357" s="142"/>
      <c r="AB357" s="142"/>
      <c r="AC357" s="142"/>
      <c r="AD357" s="142"/>
      <c r="AE357" s="142"/>
      <c r="AF357" s="142"/>
      <c r="AG357" s="142"/>
      <c r="AH357" s="142"/>
      <c r="AI357" s="142"/>
    </row>
    <row r="358">
      <c r="A358" s="166"/>
      <c r="B358" s="164"/>
      <c r="C358" s="155"/>
      <c r="D358" s="165"/>
      <c r="E358" s="147" t="str">
        <f t="array" ref="E358">IF(C358="","",IFERROR(INDEX(Khach_hang!$C$2:$C$999,MATCH(C358,Khach_hang!$A$2:$A$999,0)),""))</f>
        <v/>
      </c>
      <c r="F358" s="148" t="str">
        <f t="array" ref="F358">IF(C358="","",IFERROR(INDEX(Khach_hang!$B$2:$B$999,MATCH(C358,Khach_hang!$A$2:$A$999,0)),""))</f>
        <v/>
      </c>
      <c r="G358" s="148" t="str">
        <f>IF(A358="","",SUMIF(Chi_tiet_don_hang!$A$2:$A$989,A358,Chi_tiet_don_hang!$F$2:$F$989))</f>
        <v/>
      </c>
      <c r="H358" s="163"/>
      <c r="I358" s="163"/>
      <c r="J358" s="148">
        <f t="shared" si="1"/>
        <v>0</v>
      </c>
      <c r="K358" s="148">
        <f>IF(A358="","",SUMIF(Chi_tiet_don_hang!$A$2:$A$989,A358,Chi_tiet_don_hang!$I$2:$I$989))+H358</f>
        <v>0</v>
      </c>
      <c r="L358" s="163"/>
      <c r="M358" s="152"/>
      <c r="N358" s="152"/>
      <c r="O358" s="163"/>
      <c r="P358" s="148" t="str">
        <f t="shared" si="4"/>
        <v/>
      </c>
      <c r="Q358" s="148" t="s">
        <v>484</v>
      </c>
      <c r="R358" s="154" t="s">
        <v>485</v>
      </c>
      <c r="S358" s="154" t="s">
        <v>418</v>
      </c>
      <c r="T358" s="155"/>
      <c r="U358" s="142"/>
      <c r="V358" s="142"/>
      <c r="W358" s="142"/>
      <c r="X358" s="142"/>
      <c r="Y358" s="142"/>
      <c r="Z358" s="142"/>
      <c r="AA358" s="142"/>
      <c r="AB358" s="142"/>
      <c r="AC358" s="142"/>
      <c r="AD358" s="142"/>
      <c r="AE358" s="142"/>
      <c r="AF358" s="142"/>
      <c r="AG358" s="142"/>
      <c r="AH358" s="142"/>
      <c r="AI358" s="142"/>
    </row>
    <row r="359">
      <c r="A359" s="166"/>
      <c r="B359" s="164"/>
      <c r="C359" s="155"/>
      <c r="D359" s="165"/>
      <c r="E359" s="147" t="str">
        <f t="array" ref="E359">IF(C359="","",IFERROR(INDEX(Khach_hang!$C$2:$C$999,MATCH(C359,Khach_hang!$A$2:$A$999,0)),""))</f>
        <v/>
      </c>
      <c r="F359" s="148" t="str">
        <f t="array" ref="F359">IF(C359="","",IFERROR(INDEX(Khach_hang!$B$2:$B$999,MATCH(C359,Khach_hang!$A$2:$A$999,0)),""))</f>
        <v/>
      </c>
      <c r="G359" s="148" t="str">
        <f>IF(A359="","",SUMIF(Chi_tiet_don_hang!$A$2:$A$989,A359,Chi_tiet_don_hang!$F$2:$F$989))</f>
        <v/>
      </c>
      <c r="H359" s="163"/>
      <c r="I359" s="163"/>
      <c r="J359" s="148">
        <f t="shared" si="1"/>
        <v>0</v>
      </c>
      <c r="K359" s="148">
        <f>IF(A359="","",SUMIF(Chi_tiet_don_hang!$A$2:$A$989,A359,Chi_tiet_don_hang!$I$2:$I$989))+H359</f>
        <v>0</v>
      </c>
      <c r="L359" s="163"/>
      <c r="M359" s="152"/>
      <c r="N359" s="152"/>
      <c r="O359" s="163"/>
      <c r="P359" s="148" t="str">
        <f t="shared" si="4"/>
        <v/>
      </c>
      <c r="Q359" s="148" t="s">
        <v>484</v>
      </c>
      <c r="R359" s="154" t="s">
        <v>485</v>
      </c>
      <c r="S359" s="154" t="s">
        <v>418</v>
      </c>
      <c r="T359" s="155"/>
      <c r="U359" s="142"/>
      <c r="V359" s="142"/>
      <c r="W359" s="142"/>
      <c r="X359" s="142"/>
      <c r="Y359" s="142"/>
      <c r="Z359" s="142"/>
      <c r="AA359" s="142"/>
      <c r="AB359" s="142"/>
      <c r="AC359" s="142"/>
      <c r="AD359" s="142"/>
      <c r="AE359" s="142"/>
      <c r="AF359" s="142"/>
      <c r="AG359" s="142"/>
      <c r="AH359" s="142"/>
      <c r="AI359" s="142"/>
    </row>
    <row r="360">
      <c r="A360" s="166"/>
      <c r="B360" s="164"/>
      <c r="C360" s="155"/>
      <c r="D360" s="165"/>
      <c r="E360" s="147" t="str">
        <f t="array" ref="E360">IF(C360="","",IFERROR(INDEX(Khach_hang!$C$2:$C$999,MATCH(C360,Khach_hang!$A$2:$A$999,0)),""))</f>
        <v/>
      </c>
      <c r="F360" s="148" t="str">
        <f t="array" ref="F360">IF(C360="","",IFERROR(INDEX(Khach_hang!$B$2:$B$999,MATCH(C360,Khach_hang!$A$2:$A$999,0)),""))</f>
        <v/>
      </c>
      <c r="G360" s="148" t="str">
        <f>IF(A360="","",SUMIF(Chi_tiet_don_hang!$A$2:$A$989,A360,Chi_tiet_don_hang!$F$2:$F$989))</f>
        <v/>
      </c>
      <c r="H360" s="163"/>
      <c r="I360" s="163"/>
      <c r="J360" s="148">
        <f t="shared" si="1"/>
        <v>0</v>
      </c>
      <c r="K360" s="148">
        <f>IF(A360="","",SUMIF(Chi_tiet_don_hang!$A$2:$A$989,A360,Chi_tiet_don_hang!$I$2:$I$989))+H360</f>
        <v>0</v>
      </c>
      <c r="L360" s="163"/>
      <c r="M360" s="152"/>
      <c r="N360" s="152"/>
      <c r="O360" s="163"/>
      <c r="P360" s="148" t="str">
        <f t="shared" si="4"/>
        <v/>
      </c>
      <c r="Q360" s="148" t="s">
        <v>484</v>
      </c>
      <c r="R360" s="154" t="s">
        <v>485</v>
      </c>
      <c r="S360" s="154" t="s">
        <v>418</v>
      </c>
      <c r="T360" s="155"/>
      <c r="U360" s="142"/>
      <c r="V360" s="142"/>
      <c r="W360" s="142"/>
      <c r="X360" s="142"/>
      <c r="Y360" s="142"/>
      <c r="Z360" s="142"/>
      <c r="AA360" s="142"/>
      <c r="AB360" s="142"/>
      <c r="AC360" s="142"/>
      <c r="AD360" s="142"/>
      <c r="AE360" s="142"/>
      <c r="AF360" s="142"/>
      <c r="AG360" s="142"/>
      <c r="AH360" s="142"/>
      <c r="AI360" s="142"/>
    </row>
    <row r="361">
      <c r="A361" s="166"/>
      <c r="B361" s="164"/>
      <c r="C361" s="155"/>
      <c r="D361" s="165"/>
      <c r="E361" s="147" t="str">
        <f t="array" ref="E361">IF(C361="","",IFERROR(INDEX(Khach_hang!$C$2:$C$999,MATCH(C361,Khach_hang!$A$2:$A$999,0)),""))</f>
        <v/>
      </c>
      <c r="F361" s="148" t="str">
        <f t="array" ref="F361">IF(C361="","",IFERROR(INDEX(Khach_hang!$B$2:$B$999,MATCH(C361,Khach_hang!$A$2:$A$999,0)),""))</f>
        <v/>
      </c>
      <c r="G361" s="148" t="str">
        <f>IF(A361="","",SUMIF(Chi_tiet_don_hang!$A$2:$A$989,A361,Chi_tiet_don_hang!$F$2:$F$989))</f>
        <v/>
      </c>
      <c r="H361" s="163"/>
      <c r="I361" s="163"/>
      <c r="J361" s="148">
        <f t="shared" si="1"/>
        <v>0</v>
      </c>
      <c r="K361" s="148">
        <f>IF(A361="","",SUMIF(Chi_tiet_don_hang!$A$2:$A$989,A361,Chi_tiet_don_hang!$I$2:$I$989))+H361</f>
        <v>0</v>
      </c>
      <c r="L361" s="163"/>
      <c r="M361" s="152"/>
      <c r="N361" s="152"/>
      <c r="O361" s="163"/>
      <c r="P361" s="148" t="str">
        <f t="shared" si="4"/>
        <v/>
      </c>
      <c r="Q361" s="148" t="s">
        <v>484</v>
      </c>
      <c r="R361" s="154" t="s">
        <v>485</v>
      </c>
      <c r="S361" s="154" t="s">
        <v>418</v>
      </c>
      <c r="T361" s="155"/>
      <c r="U361" s="142"/>
      <c r="V361" s="142"/>
      <c r="W361" s="142"/>
      <c r="X361" s="142"/>
      <c r="Y361" s="142"/>
      <c r="Z361" s="142"/>
      <c r="AA361" s="142"/>
      <c r="AB361" s="142"/>
      <c r="AC361" s="142"/>
      <c r="AD361" s="142"/>
      <c r="AE361" s="142"/>
      <c r="AF361" s="142"/>
      <c r="AG361" s="142"/>
      <c r="AH361" s="142"/>
      <c r="AI361" s="142"/>
    </row>
    <row r="362">
      <c r="A362" s="166"/>
      <c r="B362" s="164"/>
      <c r="C362" s="155"/>
      <c r="D362" s="165"/>
      <c r="E362" s="147" t="str">
        <f t="array" ref="E362">IF(C362="","",IFERROR(INDEX(Khach_hang!$C$2:$C$999,MATCH(C362,Khach_hang!$A$2:$A$999,0)),""))</f>
        <v/>
      </c>
      <c r="F362" s="148" t="str">
        <f t="array" ref="F362">IF(C362="","",IFERROR(INDEX(Khach_hang!$B$2:$B$999,MATCH(C362,Khach_hang!$A$2:$A$999,0)),""))</f>
        <v/>
      </c>
      <c r="G362" s="148" t="str">
        <f>IF(A362="","",SUMIF(Chi_tiet_don_hang!$A$2:$A$989,A362,Chi_tiet_don_hang!$F$2:$F$989))</f>
        <v/>
      </c>
      <c r="H362" s="163"/>
      <c r="I362" s="163"/>
      <c r="J362" s="148">
        <f t="shared" si="1"/>
        <v>0</v>
      </c>
      <c r="K362" s="148">
        <f>IF(A362="","",SUMIF(Chi_tiet_don_hang!$A$2:$A$989,A362,Chi_tiet_don_hang!$I$2:$I$989))+H362</f>
        <v>0</v>
      </c>
      <c r="L362" s="163"/>
      <c r="M362" s="152"/>
      <c r="N362" s="152"/>
      <c r="O362" s="163"/>
      <c r="P362" s="148" t="str">
        <f t="shared" si="4"/>
        <v/>
      </c>
      <c r="Q362" s="148" t="s">
        <v>484</v>
      </c>
      <c r="R362" s="154" t="s">
        <v>485</v>
      </c>
      <c r="S362" s="154" t="s">
        <v>418</v>
      </c>
      <c r="T362" s="155"/>
      <c r="U362" s="142"/>
      <c r="V362" s="142"/>
      <c r="W362" s="142"/>
      <c r="X362" s="142"/>
      <c r="Y362" s="142"/>
      <c r="Z362" s="142"/>
      <c r="AA362" s="142"/>
      <c r="AB362" s="142"/>
      <c r="AC362" s="142"/>
      <c r="AD362" s="142"/>
      <c r="AE362" s="142"/>
      <c r="AF362" s="142"/>
      <c r="AG362" s="142"/>
      <c r="AH362" s="142"/>
      <c r="AI362" s="142"/>
    </row>
    <row r="363">
      <c r="A363" s="166"/>
      <c r="B363" s="164"/>
      <c r="C363" s="155"/>
      <c r="D363" s="165"/>
      <c r="E363" s="147" t="str">
        <f t="array" ref="E363">IF(C363="","",IFERROR(INDEX(Khach_hang!$C$2:$C$999,MATCH(C363,Khach_hang!$A$2:$A$999,0)),""))</f>
        <v/>
      </c>
      <c r="F363" s="148" t="str">
        <f t="array" ref="F363">IF(C363="","",IFERROR(INDEX(Khach_hang!$B$2:$B$999,MATCH(C363,Khach_hang!$A$2:$A$999,0)),""))</f>
        <v/>
      </c>
      <c r="G363" s="148" t="str">
        <f>IF(A363="","",SUMIF(Chi_tiet_don_hang!$A$2:$A$989,A363,Chi_tiet_don_hang!$F$2:$F$989))</f>
        <v/>
      </c>
      <c r="H363" s="163"/>
      <c r="I363" s="163"/>
      <c r="J363" s="148">
        <f t="shared" si="1"/>
        <v>0</v>
      </c>
      <c r="K363" s="148">
        <f>IF(A363="","",SUMIF(Chi_tiet_don_hang!$A$2:$A$989,A363,Chi_tiet_don_hang!$I$2:$I$989))+H363</f>
        <v>0</v>
      </c>
      <c r="L363" s="163"/>
      <c r="M363" s="152"/>
      <c r="N363" s="152"/>
      <c r="O363" s="163"/>
      <c r="P363" s="148" t="str">
        <f t="shared" si="4"/>
        <v/>
      </c>
      <c r="Q363" s="148" t="s">
        <v>484</v>
      </c>
      <c r="R363" s="154" t="s">
        <v>485</v>
      </c>
      <c r="S363" s="154" t="s">
        <v>418</v>
      </c>
      <c r="T363" s="155"/>
      <c r="U363" s="142"/>
      <c r="V363" s="142"/>
      <c r="W363" s="142"/>
      <c r="X363" s="142"/>
      <c r="Y363" s="142"/>
      <c r="Z363" s="142"/>
      <c r="AA363" s="142"/>
      <c r="AB363" s="142"/>
      <c r="AC363" s="142"/>
      <c r="AD363" s="142"/>
      <c r="AE363" s="142"/>
      <c r="AF363" s="142"/>
      <c r="AG363" s="142"/>
      <c r="AH363" s="142"/>
      <c r="AI363" s="142"/>
    </row>
    <row r="364">
      <c r="A364" s="166"/>
      <c r="B364" s="164"/>
      <c r="C364" s="155"/>
      <c r="D364" s="165"/>
      <c r="E364" s="147" t="str">
        <f t="array" ref="E364">IF(C364="","",IFERROR(INDEX(Khach_hang!$C$2:$C$999,MATCH(C364,Khach_hang!$A$2:$A$999,0)),""))</f>
        <v/>
      </c>
      <c r="F364" s="148" t="str">
        <f t="array" ref="F364">IF(C364="","",IFERROR(INDEX(Khach_hang!$B$2:$B$999,MATCH(C364,Khach_hang!$A$2:$A$999,0)),""))</f>
        <v/>
      </c>
      <c r="G364" s="148" t="str">
        <f>IF(A364="","",SUMIF(Chi_tiet_don_hang!$A$2:$A$989,A364,Chi_tiet_don_hang!$F$2:$F$989))</f>
        <v/>
      </c>
      <c r="H364" s="163"/>
      <c r="I364" s="163"/>
      <c r="J364" s="148">
        <f t="shared" si="1"/>
        <v>0</v>
      </c>
      <c r="K364" s="148">
        <f>IF(A364="","",SUMIF(Chi_tiet_don_hang!$A$2:$A$989,A364,Chi_tiet_don_hang!$I$2:$I$989))+H364</f>
        <v>0</v>
      </c>
      <c r="L364" s="163"/>
      <c r="M364" s="152"/>
      <c r="N364" s="152"/>
      <c r="O364" s="163"/>
      <c r="P364" s="148" t="str">
        <f t="shared" si="4"/>
        <v/>
      </c>
      <c r="Q364" s="148" t="s">
        <v>484</v>
      </c>
      <c r="R364" s="154" t="s">
        <v>485</v>
      </c>
      <c r="S364" s="154" t="s">
        <v>418</v>
      </c>
      <c r="T364" s="155"/>
      <c r="U364" s="142"/>
      <c r="V364" s="142"/>
      <c r="W364" s="142"/>
      <c r="X364" s="142"/>
      <c r="Y364" s="142"/>
      <c r="Z364" s="142"/>
      <c r="AA364" s="142"/>
      <c r="AB364" s="142"/>
      <c r="AC364" s="142"/>
      <c r="AD364" s="142"/>
      <c r="AE364" s="142"/>
      <c r="AF364" s="142"/>
      <c r="AG364" s="142"/>
      <c r="AH364" s="142"/>
      <c r="AI364" s="142"/>
    </row>
    <row r="365">
      <c r="A365" s="166"/>
      <c r="B365" s="164"/>
      <c r="C365" s="155"/>
      <c r="D365" s="165"/>
      <c r="E365" s="147" t="str">
        <f t="array" ref="E365">IF(C365="","",IFERROR(INDEX(Khach_hang!$C$2:$C$999,MATCH(C365,Khach_hang!$A$2:$A$999,0)),""))</f>
        <v/>
      </c>
      <c r="F365" s="148" t="str">
        <f t="array" ref="F365">IF(C365="","",IFERROR(INDEX(Khach_hang!$B$2:$B$999,MATCH(C365,Khach_hang!$A$2:$A$999,0)),""))</f>
        <v/>
      </c>
      <c r="G365" s="148" t="str">
        <f>IF(A365="","",SUMIF(Chi_tiet_don_hang!$A$2:$A$989,A365,Chi_tiet_don_hang!$F$2:$F$989))</f>
        <v/>
      </c>
      <c r="H365" s="163"/>
      <c r="I365" s="163"/>
      <c r="J365" s="148">
        <f t="shared" si="1"/>
        <v>0</v>
      </c>
      <c r="K365" s="148">
        <f>IF(A365="","",SUMIF(Chi_tiet_don_hang!$A$2:$A$989,A365,Chi_tiet_don_hang!$I$2:$I$989))+H365</f>
        <v>0</v>
      </c>
      <c r="L365" s="163"/>
      <c r="M365" s="152"/>
      <c r="N365" s="152"/>
      <c r="O365" s="163"/>
      <c r="P365" s="148" t="str">
        <f t="shared" si="4"/>
        <v/>
      </c>
      <c r="Q365" s="148" t="s">
        <v>484</v>
      </c>
      <c r="R365" s="154" t="s">
        <v>485</v>
      </c>
      <c r="S365" s="154" t="s">
        <v>418</v>
      </c>
      <c r="T365" s="155"/>
      <c r="U365" s="142"/>
      <c r="V365" s="142"/>
      <c r="W365" s="142"/>
      <c r="X365" s="142"/>
      <c r="Y365" s="142"/>
      <c r="Z365" s="142"/>
      <c r="AA365" s="142"/>
      <c r="AB365" s="142"/>
      <c r="AC365" s="142"/>
      <c r="AD365" s="142"/>
      <c r="AE365" s="142"/>
      <c r="AF365" s="142"/>
      <c r="AG365" s="142"/>
      <c r="AH365" s="142"/>
      <c r="AI365" s="142"/>
    </row>
    <row r="366">
      <c r="A366" s="166"/>
      <c r="B366" s="164"/>
      <c r="C366" s="155"/>
      <c r="D366" s="165"/>
      <c r="E366" s="147" t="str">
        <f t="array" ref="E366">IF(C366="","",IFERROR(INDEX(Khach_hang!$C$2:$C$999,MATCH(C366,Khach_hang!$A$2:$A$999,0)),""))</f>
        <v/>
      </c>
      <c r="F366" s="148" t="str">
        <f t="array" ref="F366">IF(C366="","",IFERROR(INDEX(Khach_hang!$B$2:$B$999,MATCH(C366,Khach_hang!$A$2:$A$999,0)),""))</f>
        <v/>
      </c>
      <c r="G366" s="148" t="str">
        <f>IF(A366="","",SUMIF(Chi_tiet_don_hang!$A$2:$A$989,A366,Chi_tiet_don_hang!$F$2:$F$989))</f>
        <v/>
      </c>
      <c r="H366" s="163"/>
      <c r="I366" s="163"/>
      <c r="J366" s="148">
        <f t="shared" si="1"/>
        <v>0</v>
      </c>
      <c r="K366" s="148">
        <f>IF(A366="","",SUMIF(Chi_tiet_don_hang!$A$2:$A$989,A366,Chi_tiet_don_hang!$I$2:$I$989))+H366</f>
        <v>0</v>
      </c>
      <c r="L366" s="163"/>
      <c r="M366" s="152"/>
      <c r="N366" s="152"/>
      <c r="O366" s="163"/>
      <c r="P366" s="148" t="str">
        <f t="shared" si="4"/>
        <v/>
      </c>
      <c r="Q366" s="148" t="s">
        <v>484</v>
      </c>
      <c r="R366" s="154" t="s">
        <v>485</v>
      </c>
      <c r="S366" s="154" t="s">
        <v>418</v>
      </c>
      <c r="T366" s="155"/>
      <c r="U366" s="142"/>
      <c r="V366" s="142"/>
      <c r="W366" s="142"/>
      <c r="X366" s="142"/>
      <c r="Y366" s="142"/>
      <c r="Z366" s="142"/>
      <c r="AA366" s="142"/>
      <c r="AB366" s="142"/>
      <c r="AC366" s="142"/>
      <c r="AD366" s="142"/>
      <c r="AE366" s="142"/>
      <c r="AF366" s="142"/>
      <c r="AG366" s="142"/>
      <c r="AH366" s="142"/>
      <c r="AI366" s="142"/>
    </row>
    <row r="367">
      <c r="A367" s="166"/>
      <c r="B367" s="164"/>
      <c r="C367" s="155"/>
      <c r="D367" s="165"/>
      <c r="E367" s="147" t="str">
        <f t="array" ref="E367">IF(C367="","",IFERROR(INDEX(Khach_hang!$C$2:$C$999,MATCH(C367,Khach_hang!$A$2:$A$999,0)),""))</f>
        <v/>
      </c>
      <c r="F367" s="148" t="str">
        <f t="array" ref="F367">IF(C367="","",IFERROR(INDEX(Khach_hang!$B$2:$B$999,MATCH(C367,Khach_hang!$A$2:$A$999,0)),""))</f>
        <v/>
      </c>
      <c r="G367" s="148" t="str">
        <f>IF(A367="","",SUMIF(Chi_tiet_don_hang!$A$2:$A$989,A367,Chi_tiet_don_hang!$F$2:$F$989))</f>
        <v/>
      </c>
      <c r="H367" s="163"/>
      <c r="I367" s="163"/>
      <c r="J367" s="148">
        <f t="shared" si="1"/>
        <v>0</v>
      </c>
      <c r="K367" s="148">
        <f>IF(A367="","",SUMIF(Chi_tiet_don_hang!$A$2:$A$989,A367,Chi_tiet_don_hang!$I$2:$I$989))+H367</f>
        <v>0</v>
      </c>
      <c r="L367" s="163"/>
      <c r="M367" s="152"/>
      <c r="N367" s="152"/>
      <c r="O367" s="163"/>
      <c r="P367" s="148" t="str">
        <f t="shared" si="4"/>
        <v/>
      </c>
      <c r="Q367" s="148" t="s">
        <v>484</v>
      </c>
      <c r="R367" s="154" t="s">
        <v>485</v>
      </c>
      <c r="S367" s="154" t="s">
        <v>418</v>
      </c>
      <c r="T367" s="155"/>
      <c r="U367" s="142"/>
      <c r="V367" s="142"/>
      <c r="W367" s="142"/>
      <c r="X367" s="142"/>
      <c r="Y367" s="142"/>
      <c r="Z367" s="142"/>
      <c r="AA367" s="142"/>
      <c r="AB367" s="142"/>
      <c r="AC367" s="142"/>
      <c r="AD367" s="142"/>
      <c r="AE367" s="142"/>
      <c r="AF367" s="142"/>
      <c r="AG367" s="142"/>
      <c r="AH367" s="142"/>
      <c r="AI367" s="142"/>
    </row>
    <row r="368">
      <c r="A368" s="166"/>
      <c r="B368" s="164"/>
      <c r="C368" s="155"/>
      <c r="D368" s="165"/>
      <c r="E368" s="147" t="str">
        <f t="array" ref="E368">IF(C368="","",IFERROR(INDEX(Khach_hang!$C$2:$C$999,MATCH(C368,Khach_hang!$A$2:$A$999,0)),""))</f>
        <v/>
      </c>
      <c r="F368" s="148" t="str">
        <f t="array" ref="F368">IF(C368="","",IFERROR(INDEX(Khach_hang!$B$2:$B$999,MATCH(C368,Khach_hang!$A$2:$A$999,0)),""))</f>
        <v/>
      </c>
      <c r="G368" s="148" t="str">
        <f>IF(A368="","",SUMIF(Chi_tiet_don_hang!$A$2:$A$989,A368,Chi_tiet_don_hang!$F$2:$F$989))</f>
        <v/>
      </c>
      <c r="H368" s="163"/>
      <c r="I368" s="163"/>
      <c r="J368" s="148">
        <f t="shared" si="1"/>
        <v>0</v>
      </c>
      <c r="K368" s="148">
        <f>IF(A368="","",SUMIF(Chi_tiet_don_hang!$A$2:$A$989,A368,Chi_tiet_don_hang!$I$2:$I$989))+H368</f>
        <v>0</v>
      </c>
      <c r="L368" s="163"/>
      <c r="M368" s="152"/>
      <c r="N368" s="152"/>
      <c r="O368" s="163"/>
      <c r="P368" s="148" t="str">
        <f t="shared" si="4"/>
        <v/>
      </c>
      <c r="Q368" s="148" t="s">
        <v>484</v>
      </c>
      <c r="R368" s="154" t="s">
        <v>485</v>
      </c>
      <c r="S368" s="154" t="s">
        <v>418</v>
      </c>
      <c r="T368" s="155"/>
      <c r="U368" s="142"/>
      <c r="V368" s="142"/>
      <c r="W368" s="142"/>
      <c r="X368" s="142"/>
      <c r="Y368" s="142"/>
      <c r="Z368" s="142"/>
      <c r="AA368" s="142"/>
      <c r="AB368" s="142"/>
      <c r="AC368" s="142"/>
      <c r="AD368" s="142"/>
      <c r="AE368" s="142"/>
      <c r="AF368" s="142"/>
      <c r="AG368" s="142"/>
      <c r="AH368" s="142"/>
      <c r="AI368" s="142"/>
    </row>
    <row r="369">
      <c r="A369" s="166"/>
      <c r="B369" s="164"/>
      <c r="C369" s="155"/>
      <c r="D369" s="165"/>
      <c r="E369" s="147" t="str">
        <f t="array" ref="E369">IF(C369="","",IFERROR(INDEX(Khach_hang!$C$2:$C$999,MATCH(C369,Khach_hang!$A$2:$A$999,0)),""))</f>
        <v/>
      </c>
      <c r="F369" s="148" t="str">
        <f t="array" ref="F369">IF(C369="","",IFERROR(INDEX(Khach_hang!$B$2:$B$999,MATCH(C369,Khach_hang!$A$2:$A$999,0)),""))</f>
        <v/>
      </c>
      <c r="G369" s="148" t="str">
        <f>IF(A369="","",SUMIF(Chi_tiet_don_hang!$A$2:$A$989,A369,Chi_tiet_don_hang!$F$2:$F$989))</f>
        <v/>
      </c>
      <c r="H369" s="163"/>
      <c r="I369" s="163"/>
      <c r="J369" s="148">
        <f t="shared" si="1"/>
        <v>0</v>
      </c>
      <c r="K369" s="148">
        <f>IF(A369="","",SUMIF(Chi_tiet_don_hang!$A$2:$A$989,A369,Chi_tiet_don_hang!$I$2:$I$989))+H369</f>
        <v>0</v>
      </c>
      <c r="L369" s="163"/>
      <c r="M369" s="152"/>
      <c r="N369" s="152"/>
      <c r="O369" s="163"/>
      <c r="P369" s="148" t="str">
        <f t="shared" si="4"/>
        <v/>
      </c>
      <c r="Q369" s="148" t="s">
        <v>484</v>
      </c>
      <c r="R369" s="154" t="s">
        <v>485</v>
      </c>
      <c r="S369" s="154" t="s">
        <v>418</v>
      </c>
      <c r="T369" s="155"/>
      <c r="U369" s="142"/>
      <c r="V369" s="142"/>
      <c r="W369" s="142"/>
      <c r="X369" s="142"/>
      <c r="Y369" s="142"/>
      <c r="Z369" s="142"/>
      <c r="AA369" s="142"/>
      <c r="AB369" s="142"/>
      <c r="AC369" s="142"/>
      <c r="AD369" s="142"/>
      <c r="AE369" s="142"/>
      <c r="AF369" s="142"/>
      <c r="AG369" s="142"/>
      <c r="AH369" s="142"/>
      <c r="AI369" s="142"/>
    </row>
    <row r="370">
      <c r="A370" s="166"/>
      <c r="B370" s="164"/>
      <c r="C370" s="155"/>
      <c r="D370" s="165"/>
      <c r="E370" s="147" t="str">
        <f t="array" ref="E370">IF(C370="","",IFERROR(INDEX(Khach_hang!$C$2:$C$999,MATCH(C370,Khach_hang!$A$2:$A$999,0)),""))</f>
        <v/>
      </c>
      <c r="F370" s="148" t="str">
        <f t="array" ref="F370">IF(C370="","",IFERROR(INDEX(Khach_hang!$B$2:$B$999,MATCH(C370,Khach_hang!$A$2:$A$999,0)),""))</f>
        <v/>
      </c>
      <c r="G370" s="148" t="str">
        <f>IF(A370="","",SUMIF(Chi_tiet_don_hang!$A$2:$A$989,A370,Chi_tiet_don_hang!$F$2:$F$989))</f>
        <v/>
      </c>
      <c r="H370" s="163"/>
      <c r="I370" s="163"/>
      <c r="J370" s="148">
        <f t="shared" si="1"/>
        <v>0</v>
      </c>
      <c r="K370" s="148">
        <f>IF(A370="","",SUMIF(Chi_tiet_don_hang!$A$2:$A$989,A370,Chi_tiet_don_hang!$I$2:$I$989))+H370</f>
        <v>0</v>
      </c>
      <c r="L370" s="163"/>
      <c r="M370" s="152"/>
      <c r="N370" s="152"/>
      <c r="O370" s="163"/>
      <c r="P370" s="148" t="str">
        <f t="shared" si="4"/>
        <v/>
      </c>
      <c r="Q370" s="148" t="s">
        <v>484</v>
      </c>
      <c r="R370" s="154" t="s">
        <v>485</v>
      </c>
      <c r="S370" s="154" t="s">
        <v>418</v>
      </c>
      <c r="T370" s="155"/>
      <c r="U370" s="142"/>
      <c r="V370" s="142"/>
      <c r="W370" s="142"/>
      <c r="X370" s="142"/>
      <c r="Y370" s="142"/>
      <c r="Z370" s="142"/>
      <c r="AA370" s="142"/>
      <c r="AB370" s="142"/>
      <c r="AC370" s="142"/>
      <c r="AD370" s="142"/>
      <c r="AE370" s="142"/>
      <c r="AF370" s="142"/>
      <c r="AG370" s="142"/>
      <c r="AH370" s="142"/>
      <c r="AI370" s="142"/>
    </row>
    <row r="371">
      <c r="A371" s="166"/>
      <c r="B371" s="164"/>
      <c r="C371" s="155"/>
      <c r="D371" s="165"/>
      <c r="E371" s="147" t="str">
        <f t="array" ref="E371">IF(C371="","",IFERROR(INDEX(Khach_hang!$C$2:$C$999,MATCH(C371,Khach_hang!$A$2:$A$999,0)),""))</f>
        <v/>
      </c>
      <c r="F371" s="148" t="str">
        <f t="array" ref="F371">IF(C371="","",IFERROR(INDEX(Khach_hang!$B$2:$B$999,MATCH(C371,Khach_hang!$A$2:$A$999,0)),""))</f>
        <v/>
      </c>
      <c r="G371" s="148" t="str">
        <f>IF(A371="","",SUMIF(Chi_tiet_don_hang!$A$2:$A$989,A371,Chi_tiet_don_hang!$F$2:$F$989))</f>
        <v/>
      </c>
      <c r="H371" s="163"/>
      <c r="I371" s="163"/>
      <c r="J371" s="148">
        <f t="shared" si="1"/>
        <v>0</v>
      </c>
      <c r="K371" s="148">
        <f>IF(A371="","",SUMIF(Chi_tiet_don_hang!$A$2:$A$989,A371,Chi_tiet_don_hang!$I$2:$I$989))+H371</f>
        <v>0</v>
      </c>
      <c r="L371" s="163"/>
      <c r="M371" s="152"/>
      <c r="N371" s="152"/>
      <c r="O371" s="163"/>
      <c r="P371" s="148" t="str">
        <f t="shared" si="4"/>
        <v/>
      </c>
      <c r="Q371" s="148" t="s">
        <v>484</v>
      </c>
      <c r="R371" s="154" t="s">
        <v>485</v>
      </c>
      <c r="S371" s="154" t="s">
        <v>418</v>
      </c>
      <c r="T371" s="155"/>
      <c r="U371" s="142"/>
      <c r="V371" s="142"/>
      <c r="W371" s="142"/>
      <c r="X371" s="142"/>
      <c r="Y371" s="142"/>
      <c r="Z371" s="142"/>
      <c r="AA371" s="142"/>
      <c r="AB371" s="142"/>
      <c r="AC371" s="142"/>
      <c r="AD371" s="142"/>
      <c r="AE371" s="142"/>
      <c r="AF371" s="142"/>
      <c r="AG371" s="142"/>
      <c r="AH371" s="142"/>
      <c r="AI371" s="142"/>
    </row>
    <row r="372">
      <c r="A372" s="166"/>
      <c r="B372" s="164"/>
      <c r="C372" s="155"/>
      <c r="D372" s="165"/>
      <c r="E372" s="147" t="str">
        <f t="array" ref="E372">IF(C372="","",IFERROR(INDEX(Khach_hang!$C$2:$C$999,MATCH(C372,Khach_hang!$A$2:$A$999,0)),""))</f>
        <v/>
      </c>
      <c r="F372" s="148" t="str">
        <f t="array" ref="F372">IF(C372="","",IFERROR(INDEX(Khach_hang!$B$2:$B$999,MATCH(C372,Khach_hang!$A$2:$A$999,0)),""))</f>
        <v/>
      </c>
      <c r="G372" s="148" t="str">
        <f>IF(A372="","",SUMIF(Chi_tiet_don_hang!$A$2:$A$989,A372,Chi_tiet_don_hang!$F$2:$F$989))</f>
        <v/>
      </c>
      <c r="H372" s="163"/>
      <c r="I372" s="163"/>
      <c r="J372" s="148">
        <f t="shared" si="1"/>
        <v>0</v>
      </c>
      <c r="K372" s="148">
        <f>IF(A372="","",SUMIF(Chi_tiet_don_hang!$A$2:$A$989,A372,Chi_tiet_don_hang!$I$2:$I$989))+H372</f>
        <v>0</v>
      </c>
      <c r="L372" s="163"/>
      <c r="M372" s="152"/>
      <c r="N372" s="152"/>
      <c r="O372" s="163"/>
      <c r="P372" s="148" t="str">
        <f t="shared" si="4"/>
        <v/>
      </c>
      <c r="Q372" s="148" t="s">
        <v>484</v>
      </c>
      <c r="R372" s="154" t="s">
        <v>485</v>
      </c>
      <c r="S372" s="154" t="s">
        <v>418</v>
      </c>
      <c r="T372" s="155"/>
      <c r="U372" s="142"/>
      <c r="V372" s="142"/>
      <c r="W372" s="142"/>
      <c r="X372" s="142"/>
      <c r="Y372" s="142"/>
      <c r="Z372" s="142"/>
      <c r="AA372" s="142"/>
      <c r="AB372" s="142"/>
      <c r="AC372" s="142"/>
      <c r="AD372" s="142"/>
      <c r="AE372" s="142"/>
      <c r="AF372" s="142"/>
      <c r="AG372" s="142"/>
      <c r="AH372" s="142"/>
      <c r="AI372" s="142"/>
    </row>
    <row r="373">
      <c r="A373" s="166"/>
      <c r="B373" s="164"/>
      <c r="C373" s="155"/>
      <c r="D373" s="165"/>
      <c r="E373" s="147" t="str">
        <f t="array" ref="E373">IF(C373="","",IFERROR(INDEX(Khach_hang!$C$2:$C$999,MATCH(C373,Khach_hang!$A$2:$A$999,0)),""))</f>
        <v/>
      </c>
      <c r="F373" s="148" t="str">
        <f t="array" ref="F373">IF(C373="","",IFERROR(INDEX(Khach_hang!$B$2:$B$999,MATCH(C373,Khach_hang!$A$2:$A$999,0)),""))</f>
        <v/>
      </c>
      <c r="G373" s="148" t="str">
        <f>IF(A373="","",SUMIF(Chi_tiet_don_hang!$A$2:$A$989,A373,Chi_tiet_don_hang!$F$2:$F$989))</f>
        <v/>
      </c>
      <c r="H373" s="163"/>
      <c r="I373" s="163"/>
      <c r="J373" s="148">
        <f t="shared" si="1"/>
        <v>0</v>
      </c>
      <c r="K373" s="148">
        <f>IF(A373="","",SUMIF(Chi_tiet_don_hang!$A$2:$A$989,A373,Chi_tiet_don_hang!$I$2:$I$989))+H373</f>
        <v>0</v>
      </c>
      <c r="L373" s="163"/>
      <c r="M373" s="152"/>
      <c r="N373" s="152"/>
      <c r="O373" s="163"/>
      <c r="P373" s="148" t="str">
        <f t="shared" si="4"/>
        <v/>
      </c>
      <c r="Q373" s="148" t="s">
        <v>484</v>
      </c>
      <c r="R373" s="154" t="s">
        <v>485</v>
      </c>
      <c r="S373" s="154" t="s">
        <v>418</v>
      </c>
      <c r="T373" s="155"/>
      <c r="U373" s="142"/>
      <c r="V373" s="142"/>
      <c r="W373" s="142"/>
      <c r="X373" s="142"/>
      <c r="Y373" s="142"/>
      <c r="Z373" s="142"/>
      <c r="AA373" s="142"/>
      <c r="AB373" s="142"/>
      <c r="AC373" s="142"/>
      <c r="AD373" s="142"/>
      <c r="AE373" s="142"/>
      <c r="AF373" s="142"/>
      <c r="AG373" s="142"/>
      <c r="AH373" s="142"/>
      <c r="AI373" s="142"/>
    </row>
    <row r="374">
      <c r="A374" s="166"/>
      <c r="B374" s="164"/>
      <c r="C374" s="155"/>
      <c r="D374" s="165"/>
      <c r="E374" s="147" t="str">
        <f t="array" ref="E374">IF(C374="","",IFERROR(INDEX(Khach_hang!$C$2:$C$999,MATCH(C374,Khach_hang!$A$2:$A$999,0)),""))</f>
        <v/>
      </c>
      <c r="F374" s="148" t="str">
        <f t="array" ref="F374">IF(C374="","",IFERROR(INDEX(Khach_hang!$B$2:$B$999,MATCH(C374,Khach_hang!$A$2:$A$999,0)),""))</f>
        <v/>
      </c>
      <c r="G374" s="148" t="str">
        <f>IF(A374="","",SUMIF(Chi_tiet_don_hang!$A$2:$A$989,A374,Chi_tiet_don_hang!$F$2:$F$989))</f>
        <v/>
      </c>
      <c r="H374" s="163"/>
      <c r="I374" s="163"/>
      <c r="J374" s="148">
        <f t="shared" si="1"/>
        <v>0</v>
      </c>
      <c r="K374" s="148">
        <f>IF(A374="","",SUMIF(Chi_tiet_don_hang!$A$2:$A$989,A374,Chi_tiet_don_hang!$I$2:$I$989))+H374</f>
        <v>0</v>
      </c>
      <c r="L374" s="163"/>
      <c r="M374" s="152"/>
      <c r="N374" s="152"/>
      <c r="O374" s="163"/>
      <c r="P374" s="148" t="str">
        <f t="shared" si="4"/>
        <v/>
      </c>
      <c r="Q374" s="148" t="s">
        <v>484</v>
      </c>
      <c r="R374" s="154" t="s">
        <v>485</v>
      </c>
      <c r="S374" s="154" t="s">
        <v>418</v>
      </c>
      <c r="T374" s="155"/>
      <c r="U374" s="142"/>
      <c r="V374" s="142"/>
      <c r="W374" s="142"/>
      <c r="X374" s="142"/>
      <c r="Y374" s="142"/>
      <c r="Z374" s="142"/>
      <c r="AA374" s="142"/>
      <c r="AB374" s="142"/>
      <c r="AC374" s="142"/>
      <c r="AD374" s="142"/>
      <c r="AE374" s="142"/>
      <c r="AF374" s="142"/>
      <c r="AG374" s="142"/>
      <c r="AH374" s="142"/>
      <c r="AI374" s="142"/>
    </row>
    <row r="375">
      <c r="A375" s="166"/>
      <c r="B375" s="164"/>
      <c r="C375" s="155"/>
      <c r="D375" s="165"/>
      <c r="E375" s="147" t="str">
        <f t="array" ref="E375">IF(C375="","",IFERROR(INDEX(Khach_hang!$C$2:$C$999,MATCH(C375,Khach_hang!$A$2:$A$999,0)),""))</f>
        <v/>
      </c>
      <c r="F375" s="148" t="str">
        <f t="array" ref="F375">IF(C375="","",IFERROR(INDEX(Khach_hang!$B$2:$B$999,MATCH(C375,Khach_hang!$A$2:$A$999,0)),""))</f>
        <v/>
      </c>
      <c r="G375" s="148" t="str">
        <f>IF(A375="","",SUMIF(Chi_tiet_don_hang!$A$2:$A$989,A375,Chi_tiet_don_hang!$F$2:$F$989))</f>
        <v/>
      </c>
      <c r="H375" s="163"/>
      <c r="I375" s="163"/>
      <c r="J375" s="148">
        <f t="shared" si="1"/>
        <v>0</v>
      </c>
      <c r="K375" s="148">
        <f>IF(A375="","",SUMIF(Chi_tiet_don_hang!$A$2:$A$989,A375,Chi_tiet_don_hang!$I$2:$I$989))+H375</f>
        <v>0</v>
      </c>
      <c r="L375" s="163"/>
      <c r="M375" s="152"/>
      <c r="N375" s="152"/>
      <c r="O375" s="163"/>
      <c r="P375" s="148" t="str">
        <f t="shared" si="4"/>
        <v/>
      </c>
      <c r="Q375" s="148" t="s">
        <v>484</v>
      </c>
      <c r="R375" s="154" t="s">
        <v>485</v>
      </c>
      <c r="S375" s="154" t="s">
        <v>418</v>
      </c>
      <c r="T375" s="155"/>
      <c r="U375" s="142"/>
      <c r="V375" s="142"/>
      <c r="W375" s="142"/>
      <c r="X375" s="142"/>
      <c r="Y375" s="142"/>
      <c r="Z375" s="142"/>
      <c r="AA375" s="142"/>
      <c r="AB375" s="142"/>
      <c r="AC375" s="142"/>
      <c r="AD375" s="142"/>
      <c r="AE375" s="142"/>
      <c r="AF375" s="142"/>
      <c r="AG375" s="142"/>
      <c r="AH375" s="142"/>
      <c r="AI375" s="142"/>
    </row>
    <row r="376">
      <c r="A376" s="166"/>
      <c r="B376" s="164"/>
      <c r="C376" s="155"/>
      <c r="D376" s="165"/>
      <c r="E376" s="147" t="str">
        <f t="array" ref="E376">IF(C376="","",IFERROR(INDEX(Khach_hang!$C$2:$C$999,MATCH(C376,Khach_hang!$A$2:$A$999,0)),""))</f>
        <v/>
      </c>
      <c r="F376" s="148" t="str">
        <f t="array" ref="F376">IF(C376="","",IFERROR(INDEX(Khach_hang!$B$2:$B$999,MATCH(C376,Khach_hang!$A$2:$A$999,0)),""))</f>
        <v/>
      </c>
      <c r="G376" s="148" t="str">
        <f>IF(A376="","",SUMIF(Chi_tiet_don_hang!$A$2:$A$989,A376,Chi_tiet_don_hang!$F$2:$F$989))</f>
        <v/>
      </c>
      <c r="H376" s="163"/>
      <c r="I376" s="163"/>
      <c r="J376" s="148">
        <f t="shared" si="1"/>
        <v>0</v>
      </c>
      <c r="K376" s="148">
        <f>IF(A376="","",SUMIF(Chi_tiet_don_hang!$A$2:$A$989,A376,Chi_tiet_don_hang!$I$2:$I$989))+H376</f>
        <v>0</v>
      </c>
      <c r="L376" s="163"/>
      <c r="M376" s="152"/>
      <c r="N376" s="152"/>
      <c r="O376" s="163"/>
      <c r="P376" s="148" t="str">
        <f t="shared" si="4"/>
        <v/>
      </c>
      <c r="Q376" s="148" t="s">
        <v>484</v>
      </c>
      <c r="R376" s="154" t="s">
        <v>485</v>
      </c>
      <c r="S376" s="154" t="s">
        <v>418</v>
      </c>
      <c r="T376" s="155"/>
      <c r="U376" s="142"/>
      <c r="V376" s="142"/>
      <c r="W376" s="142"/>
      <c r="X376" s="142"/>
      <c r="Y376" s="142"/>
      <c r="Z376" s="142"/>
      <c r="AA376" s="142"/>
      <c r="AB376" s="142"/>
      <c r="AC376" s="142"/>
      <c r="AD376" s="142"/>
      <c r="AE376" s="142"/>
      <c r="AF376" s="142"/>
      <c r="AG376" s="142"/>
      <c r="AH376" s="142"/>
      <c r="AI376" s="142"/>
    </row>
    <row r="377">
      <c r="A377" s="166"/>
      <c r="B377" s="164"/>
      <c r="C377" s="155"/>
      <c r="D377" s="165"/>
      <c r="E377" s="147" t="str">
        <f t="array" ref="E377">IF(C377="","",IFERROR(INDEX(Khach_hang!$C$2:$C$999,MATCH(C377,Khach_hang!$A$2:$A$999,0)),""))</f>
        <v/>
      </c>
      <c r="F377" s="148" t="str">
        <f t="array" ref="F377">IF(C377="","",IFERROR(INDEX(Khach_hang!$B$2:$B$999,MATCH(C377,Khach_hang!$A$2:$A$999,0)),""))</f>
        <v/>
      </c>
      <c r="G377" s="148" t="str">
        <f>IF(A377="","",SUMIF(Chi_tiet_don_hang!$A$2:$A$989,A377,Chi_tiet_don_hang!$F$2:$F$989))</f>
        <v/>
      </c>
      <c r="H377" s="163"/>
      <c r="I377" s="163"/>
      <c r="J377" s="148">
        <f t="shared" si="1"/>
        <v>0</v>
      </c>
      <c r="K377" s="148">
        <f>IF(A377="","",SUMIF(Chi_tiet_don_hang!$A$2:$A$989,A377,Chi_tiet_don_hang!$I$2:$I$989))+H377</f>
        <v>0</v>
      </c>
      <c r="L377" s="163"/>
      <c r="M377" s="152"/>
      <c r="N377" s="152"/>
      <c r="O377" s="163"/>
      <c r="P377" s="148" t="str">
        <f t="shared" si="4"/>
        <v/>
      </c>
      <c r="Q377" s="148" t="s">
        <v>484</v>
      </c>
      <c r="R377" s="154" t="s">
        <v>485</v>
      </c>
      <c r="S377" s="154" t="s">
        <v>418</v>
      </c>
      <c r="T377" s="155"/>
      <c r="U377" s="142"/>
      <c r="V377" s="142"/>
      <c r="W377" s="142"/>
      <c r="X377" s="142"/>
      <c r="Y377" s="142"/>
      <c r="Z377" s="142"/>
      <c r="AA377" s="142"/>
      <c r="AB377" s="142"/>
      <c r="AC377" s="142"/>
      <c r="AD377" s="142"/>
      <c r="AE377" s="142"/>
      <c r="AF377" s="142"/>
      <c r="AG377" s="142"/>
      <c r="AH377" s="142"/>
      <c r="AI377" s="142"/>
    </row>
    <row r="378">
      <c r="A378" s="166"/>
      <c r="B378" s="164"/>
      <c r="C378" s="155"/>
      <c r="D378" s="165"/>
      <c r="E378" s="147" t="str">
        <f t="array" ref="E378">IF(C378="","",IFERROR(INDEX(Khach_hang!$C$2:$C$999,MATCH(C378,Khach_hang!$A$2:$A$999,0)),""))</f>
        <v/>
      </c>
      <c r="F378" s="148" t="str">
        <f t="array" ref="F378">IF(C378="","",IFERROR(INDEX(Khach_hang!$B$2:$B$999,MATCH(C378,Khach_hang!$A$2:$A$999,0)),""))</f>
        <v/>
      </c>
      <c r="G378" s="148" t="str">
        <f>IF(A378="","",SUMIF(Chi_tiet_don_hang!$A$2:$A$989,A378,Chi_tiet_don_hang!$F$2:$F$989))</f>
        <v/>
      </c>
      <c r="H378" s="163"/>
      <c r="I378" s="163"/>
      <c r="J378" s="148">
        <f t="shared" si="1"/>
        <v>0</v>
      </c>
      <c r="K378" s="148">
        <f>IF(A378="","",SUMIF(Chi_tiet_don_hang!$A$2:$A$989,A378,Chi_tiet_don_hang!$I$2:$I$989))+H378</f>
        <v>0</v>
      </c>
      <c r="L378" s="163"/>
      <c r="M378" s="152"/>
      <c r="N378" s="152"/>
      <c r="O378" s="163"/>
      <c r="P378" s="148" t="str">
        <f t="shared" si="4"/>
        <v/>
      </c>
      <c r="Q378" s="148" t="s">
        <v>484</v>
      </c>
      <c r="R378" s="154" t="s">
        <v>485</v>
      </c>
      <c r="S378" s="154" t="s">
        <v>418</v>
      </c>
      <c r="T378" s="155"/>
      <c r="U378" s="142"/>
      <c r="V378" s="142"/>
      <c r="W378" s="142"/>
      <c r="X378" s="142"/>
      <c r="Y378" s="142"/>
      <c r="Z378" s="142"/>
      <c r="AA378" s="142"/>
      <c r="AB378" s="142"/>
      <c r="AC378" s="142"/>
      <c r="AD378" s="142"/>
      <c r="AE378" s="142"/>
      <c r="AF378" s="142"/>
      <c r="AG378" s="142"/>
      <c r="AH378" s="142"/>
      <c r="AI378" s="142"/>
    </row>
    <row r="379">
      <c r="A379" s="166"/>
      <c r="B379" s="164"/>
      <c r="C379" s="155"/>
      <c r="D379" s="165"/>
      <c r="E379" s="147" t="str">
        <f t="array" ref="E379">IF(C379="","",IFERROR(INDEX(Khach_hang!$C$2:$C$999,MATCH(C379,Khach_hang!$A$2:$A$999,0)),""))</f>
        <v/>
      </c>
      <c r="F379" s="148" t="str">
        <f t="array" ref="F379">IF(C379="","",IFERROR(INDEX(Khach_hang!$B$2:$B$999,MATCH(C379,Khach_hang!$A$2:$A$999,0)),""))</f>
        <v/>
      </c>
      <c r="G379" s="148" t="str">
        <f>IF(A379="","",SUMIF(Chi_tiet_don_hang!$A$2:$A$989,A379,Chi_tiet_don_hang!$F$2:$F$989))</f>
        <v/>
      </c>
      <c r="H379" s="163"/>
      <c r="I379" s="163"/>
      <c r="J379" s="148">
        <f t="shared" si="1"/>
        <v>0</v>
      </c>
      <c r="K379" s="148">
        <f>IF(A379="","",SUMIF(Chi_tiet_don_hang!$A$2:$A$989,A379,Chi_tiet_don_hang!$I$2:$I$989))+H379</f>
        <v>0</v>
      </c>
      <c r="L379" s="163"/>
      <c r="M379" s="152"/>
      <c r="N379" s="152"/>
      <c r="O379" s="163"/>
      <c r="P379" s="148" t="str">
        <f t="shared" si="4"/>
        <v/>
      </c>
      <c r="Q379" s="148" t="s">
        <v>484</v>
      </c>
      <c r="R379" s="154" t="s">
        <v>485</v>
      </c>
      <c r="S379" s="154" t="s">
        <v>418</v>
      </c>
      <c r="T379" s="155"/>
      <c r="U379" s="142"/>
      <c r="V379" s="142"/>
      <c r="W379" s="142"/>
      <c r="X379" s="142"/>
      <c r="Y379" s="142"/>
      <c r="Z379" s="142"/>
      <c r="AA379" s="142"/>
      <c r="AB379" s="142"/>
      <c r="AC379" s="142"/>
      <c r="AD379" s="142"/>
      <c r="AE379" s="142"/>
      <c r="AF379" s="142"/>
      <c r="AG379" s="142"/>
      <c r="AH379" s="142"/>
      <c r="AI379" s="142"/>
    </row>
    <row r="380">
      <c r="A380" s="166"/>
      <c r="B380" s="164"/>
      <c r="C380" s="155"/>
      <c r="D380" s="165"/>
      <c r="E380" s="147" t="str">
        <f t="array" ref="E380">IF(C380="","",IFERROR(INDEX(Khach_hang!$C$2:$C$999,MATCH(C380,Khach_hang!$A$2:$A$999,0)),""))</f>
        <v/>
      </c>
      <c r="F380" s="148" t="str">
        <f t="array" ref="F380">IF(C380="","",IFERROR(INDEX(Khach_hang!$B$2:$B$999,MATCH(C380,Khach_hang!$A$2:$A$999,0)),""))</f>
        <v/>
      </c>
      <c r="G380" s="148" t="str">
        <f>IF(A380="","",SUMIF(Chi_tiet_don_hang!$A$2:$A$989,A380,Chi_tiet_don_hang!$F$2:$F$989))</f>
        <v/>
      </c>
      <c r="H380" s="163"/>
      <c r="I380" s="163"/>
      <c r="J380" s="148">
        <f t="shared" si="1"/>
        <v>0</v>
      </c>
      <c r="K380" s="148">
        <f>IF(A380="","",SUMIF(Chi_tiet_don_hang!$A$2:$A$989,A380,Chi_tiet_don_hang!$I$2:$I$989))+H380</f>
        <v>0</v>
      </c>
      <c r="L380" s="163"/>
      <c r="M380" s="152"/>
      <c r="N380" s="152"/>
      <c r="O380" s="163"/>
      <c r="P380" s="148" t="str">
        <f t="shared" si="4"/>
        <v/>
      </c>
      <c r="Q380" s="148" t="s">
        <v>484</v>
      </c>
      <c r="R380" s="154" t="s">
        <v>485</v>
      </c>
      <c r="S380" s="154" t="s">
        <v>418</v>
      </c>
      <c r="T380" s="155"/>
      <c r="U380" s="142"/>
      <c r="V380" s="142"/>
      <c r="W380" s="142"/>
      <c r="X380" s="142"/>
      <c r="Y380" s="142"/>
      <c r="Z380" s="142"/>
      <c r="AA380" s="142"/>
      <c r="AB380" s="142"/>
      <c r="AC380" s="142"/>
      <c r="AD380" s="142"/>
      <c r="AE380" s="142"/>
      <c r="AF380" s="142"/>
      <c r="AG380" s="142"/>
      <c r="AH380" s="142"/>
      <c r="AI380" s="142"/>
    </row>
    <row r="381">
      <c r="A381" s="166"/>
      <c r="B381" s="164"/>
      <c r="C381" s="155"/>
      <c r="D381" s="165"/>
      <c r="E381" s="147" t="str">
        <f t="array" ref="E381">IF(C381="","",IFERROR(INDEX(Khach_hang!$C$2:$C$999,MATCH(C381,Khach_hang!$A$2:$A$999,0)),""))</f>
        <v/>
      </c>
      <c r="F381" s="148" t="str">
        <f t="array" ref="F381">IF(C381="","",IFERROR(INDEX(Khach_hang!$B$2:$B$999,MATCH(C381,Khach_hang!$A$2:$A$999,0)),""))</f>
        <v/>
      </c>
      <c r="G381" s="148" t="str">
        <f>IF(A381="","",SUMIF(Chi_tiet_don_hang!$A$2:$A$989,A381,Chi_tiet_don_hang!$F$2:$F$989))</f>
        <v/>
      </c>
      <c r="H381" s="163"/>
      <c r="I381" s="163"/>
      <c r="J381" s="148">
        <f t="shared" si="1"/>
        <v>0</v>
      </c>
      <c r="K381" s="148">
        <f>IF(A381="","",SUMIF(Chi_tiet_don_hang!$A$2:$A$989,A381,Chi_tiet_don_hang!$I$2:$I$989))+H381</f>
        <v>0</v>
      </c>
      <c r="L381" s="163"/>
      <c r="M381" s="152"/>
      <c r="N381" s="152"/>
      <c r="O381" s="163"/>
      <c r="P381" s="148" t="str">
        <f t="shared" si="4"/>
        <v/>
      </c>
      <c r="Q381" s="148" t="s">
        <v>484</v>
      </c>
      <c r="R381" s="154" t="s">
        <v>485</v>
      </c>
      <c r="S381" s="154" t="s">
        <v>418</v>
      </c>
      <c r="T381" s="155"/>
      <c r="U381" s="142"/>
      <c r="V381" s="142"/>
      <c r="W381" s="142"/>
      <c r="X381" s="142"/>
      <c r="Y381" s="142"/>
      <c r="Z381" s="142"/>
      <c r="AA381" s="142"/>
      <c r="AB381" s="142"/>
      <c r="AC381" s="142"/>
      <c r="AD381" s="142"/>
      <c r="AE381" s="142"/>
      <c r="AF381" s="142"/>
      <c r="AG381" s="142"/>
      <c r="AH381" s="142"/>
      <c r="AI381" s="142"/>
    </row>
    <row r="382">
      <c r="A382" s="166"/>
      <c r="B382" s="164"/>
      <c r="C382" s="155"/>
      <c r="D382" s="165"/>
      <c r="E382" s="147" t="str">
        <f t="array" ref="E382">IF(C382="","",IFERROR(INDEX(Khach_hang!$C$2:$C$999,MATCH(C382,Khach_hang!$A$2:$A$999,0)),""))</f>
        <v/>
      </c>
      <c r="F382" s="148" t="str">
        <f t="array" ref="F382">IF(C382="","",IFERROR(INDEX(Khach_hang!$B$2:$B$999,MATCH(C382,Khach_hang!$A$2:$A$999,0)),""))</f>
        <v/>
      </c>
      <c r="G382" s="148" t="str">
        <f>IF(A382="","",SUMIF(Chi_tiet_don_hang!$A$2:$A$989,A382,Chi_tiet_don_hang!$F$2:$F$989))</f>
        <v/>
      </c>
      <c r="H382" s="163"/>
      <c r="I382" s="163"/>
      <c r="J382" s="148">
        <f t="shared" si="1"/>
        <v>0</v>
      </c>
      <c r="K382" s="148">
        <f>IF(A382="","",SUMIF(Chi_tiet_don_hang!$A$2:$A$989,A382,Chi_tiet_don_hang!$I$2:$I$989))+H382</f>
        <v>0</v>
      </c>
      <c r="L382" s="163"/>
      <c r="M382" s="152"/>
      <c r="N382" s="152"/>
      <c r="O382" s="163"/>
      <c r="P382" s="148" t="str">
        <f t="shared" si="4"/>
        <v/>
      </c>
      <c r="Q382" s="148" t="s">
        <v>484</v>
      </c>
      <c r="R382" s="154" t="s">
        <v>485</v>
      </c>
      <c r="S382" s="154" t="s">
        <v>418</v>
      </c>
      <c r="T382" s="155"/>
      <c r="U382" s="142"/>
      <c r="V382" s="142"/>
      <c r="W382" s="142"/>
      <c r="X382" s="142"/>
      <c r="Y382" s="142"/>
      <c r="Z382" s="142"/>
      <c r="AA382" s="142"/>
      <c r="AB382" s="142"/>
      <c r="AC382" s="142"/>
      <c r="AD382" s="142"/>
      <c r="AE382" s="142"/>
      <c r="AF382" s="142"/>
      <c r="AG382" s="142"/>
      <c r="AH382" s="142"/>
      <c r="AI382" s="142"/>
    </row>
    <row r="383">
      <c r="A383" s="166"/>
      <c r="B383" s="164"/>
      <c r="C383" s="155"/>
      <c r="D383" s="165"/>
      <c r="E383" s="147" t="str">
        <f t="array" ref="E383">IF(C383="","",IFERROR(INDEX(Khach_hang!$C$2:$C$999,MATCH(C383,Khach_hang!$A$2:$A$999,0)),""))</f>
        <v/>
      </c>
      <c r="F383" s="148" t="str">
        <f t="array" ref="F383">IF(C383="","",IFERROR(INDEX(Khach_hang!$B$2:$B$999,MATCH(C383,Khach_hang!$A$2:$A$999,0)),""))</f>
        <v/>
      </c>
      <c r="G383" s="148" t="str">
        <f>IF(A383="","",SUMIF(Chi_tiet_don_hang!$A$2:$A$989,A383,Chi_tiet_don_hang!$F$2:$F$989))</f>
        <v/>
      </c>
      <c r="H383" s="163"/>
      <c r="I383" s="163"/>
      <c r="J383" s="148">
        <f t="shared" si="1"/>
        <v>0</v>
      </c>
      <c r="K383" s="148">
        <f>IF(A383="","",SUMIF(Chi_tiet_don_hang!$A$2:$A$989,A383,Chi_tiet_don_hang!$I$2:$I$989))+H383</f>
        <v>0</v>
      </c>
      <c r="L383" s="163"/>
      <c r="M383" s="152"/>
      <c r="N383" s="152"/>
      <c r="O383" s="163"/>
      <c r="P383" s="148" t="str">
        <f t="shared" si="4"/>
        <v/>
      </c>
      <c r="Q383" s="148" t="s">
        <v>484</v>
      </c>
      <c r="R383" s="154" t="s">
        <v>485</v>
      </c>
      <c r="S383" s="154" t="s">
        <v>418</v>
      </c>
      <c r="T383" s="155"/>
      <c r="U383" s="142"/>
      <c r="V383" s="142"/>
      <c r="W383" s="142"/>
      <c r="X383" s="142"/>
      <c r="Y383" s="142"/>
      <c r="Z383" s="142"/>
      <c r="AA383" s="142"/>
      <c r="AB383" s="142"/>
      <c r="AC383" s="142"/>
      <c r="AD383" s="142"/>
      <c r="AE383" s="142"/>
      <c r="AF383" s="142"/>
      <c r="AG383" s="142"/>
      <c r="AH383" s="142"/>
      <c r="AI383" s="142"/>
    </row>
    <row r="384">
      <c r="A384" s="166"/>
      <c r="B384" s="164"/>
      <c r="C384" s="155"/>
      <c r="D384" s="165"/>
      <c r="E384" s="147" t="str">
        <f t="array" ref="E384">IF(C384="","",IFERROR(INDEX(Khach_hang!$C$2:$C$999,MATCH(C384,Khach_hang!$A$2:$A$999,0)),""))</f>
        <v/>
      </c>
      <c r="F384" s="148" t="str">
        <f t="array" ref="F384">IF(C384="","",IFERROR(INDEX(Khach_hang!$B$2:$B$999,MATCH(C384,Khach_hang!$A$2:$A$999,0)),""))</f>
        <v/>
      </c>
      <c r="G384" s="148" t="str">
        <f>IF(A384="","",SUMIF(Chi_tiet_don_hang!$A$2:$A$989,A384,Chi_tiet_don_hang!$F$2:$F$989))</f>
        <v/>
      </c>
      <c r="H384" s="163"/>
      <c r="I384" s="163"/>
      <c r="J384" s="148">
        <f t="shared" si="1"/>
        <v>0</v>
      </c>
      <c r="K384" s="148">
        <f>IF(A384="","",SUMIF(Chi_tiet_don_hang!$A$2:$A$989,A384,Chi_tiet_don_hang!$I$2:$I$989))+H384</f>
        <v>0</v>
      </c>
      <c r="L384" s="163"/>
      <c r="M384" s="152"/>
      <c r="N384" s="152"/>
      <c r="O384" s="163"/>
      <c r="P384" s="148" t="str">
        <f t="shared" si="4"/>
        <v/>
      </c>
      <c r="Q384" s="148" t="s">
        <v>484</v>
      </c>
      <c r="R384" s="154" t="s">
        <v>485</v>
      </c>
      <c r="S384" s="154" t="s">
        <v>418</v>
      </c>
      <c r="T384" s="155"/>
      <c r="U384" s="142"/>
      <c r="V384" s="142"/>
      <c r="W384" s="142"/>
      <c r="X384" s="142"/>
      <c r="Y384" s="142"/>
      <c r="Z384" s="142"/>
      <c r="AA384" s="142"/>
      <c r="AB384" s="142"/>
      <c r="AC384" s="142"/>
      <c r="AD384" s="142"/>
      <c r="AE384" s="142"/>
      <c r="AF384" s="142"/>
      <c r="AG384" s="142"/>
      <c r="AH384" s="142"/>
      <c r="AI384" s="142"/>
    </row>
    <row r="385">
      <c r="A385" s="166"/>
      <c r="B385" s="164"/>
      <c r="C385" s="155"/>
      <c r="D385" s="165"/>
      <c r="E385" s="147" t="str">
        <f t="array" ref="E385">IF(C385="","",IFERROR(INDEX(Khach_hang!$C$2:$C$999,MATCH(C385,Khach_hang!$A$2:$A$999,0)),""))</f>
        <v/>
      </c>
      <c r="F385" s="148" t="str">
        <f t="array" ref="F385">IF(C385="","",IFERROR(INDEX(Khach_hang!$B$2:$B$999,MATCH(C385,Khach_hang!$A$2:$A$999,0)),""))</f>
        <v/>
      </c>
      <c r="G385" s="148" t="str">
        <f>IF(A385="","",SUMIF(Chi_tiet_don_hang!$A$2:$A$989,A385,Chi_tiet_don_hang!$F$2:$F$989))</f>
        <v/>
      </c>
      <c r="H385" s="163"/>
      <c r="I385" s="163"/>
      <c r="J385" s="148">
        <f t="shared" si="1"/>
        <v>0</v>
      </c>
      <c r="K385" s="148">
        <f>IF(A385="","",SUMIF(Chi_tiet_don_hang!$A$2:$A$989,A385,Chi_tiet_don_hang!$I$2:$I$989))+H385</f>
        <v>0</v>
      </c>
      <c r="L385" s="163"/>
      <c r="M385" s="152"/>
      <c r="N385" s="152"/>
      <c r="O385" s="163"/>
      <c r="P385" s="148" t="str">
        <f t="shared" si="4"/>
        <v/>
      </c>
      <c r="Q385" s="148" t="s">
        <v>484</v>
      </c>
      <c r="R385" s="154" t="s">
        <v>485</v>
      </c>
      <c r="S385" s="154" t="s">
        <v>418</v>
      </c>
      <c r="T385" s="155"/>
      <c r="U385" s="142"/>
      <c r="V385" s="142"/>
      <c r="W385" s="142"/>
      <c r="X385" s="142"/>
      <c r="Y385" s="142"/>
      <c r="Z385" s="142"/>
      <c r="AA385" s="142"/>
      <c r="AB385" s="142"/>
      <c r="AC385" s="142"/>
      <c r="AD385" s="142"/>
      <c r="AE385" s="142"/>
      <c r="AF385" s="142"/>
      <c r="AG385" s="142"/>
      <c r="AH385" s="142"/>
      <c r="AI385" s="142"/>
    </row>
    <row r="386">
      <c r="A386" s="166"/>
      <c r="B386" s="164"/>
      <c r="C386" s="155"/>
      <c r="D386" s="165"/>
      <c r="E386" s="147" t="str">
        <f t="array" ref="E386">IF(C386="","",IFERROR(INDEX(Khach_hang!$C$2:$C$999,MATCH(C386,Khach_hang!$A$2:$A$999,0)),""))</f>
        <v/>
      </c>
      <c r="F386" s="148" t="str">
        <f t="array" ref="F386">IF(C386="","",IFERROR(INDEX(Khach_hang!$B$2:$B$999,MATCH(C386,Khach_hang!$A$2:$A$999,0)),""))</f>
        <v/>
      </c>
      <c r="G386" s="148" t="str">
        <f>IF(A386="","",SUMIF(Chi_tiet_don_hang!$A$2:$A$989,A386,Chi_tiet_don_hang!$F$2:$F$989))</f>
        <v/>
      </c>
      <c r="H386" s="163"/>
      <c r="I386" s="163"/>
      <c r="J386" s="148">
        <f t="shared" si="1"/>
        <v>0</v>
      </c>
      <c r="K386" s="148">
        <f>IF(A386="","",SUMIF(Chi_tiet_don_hang!$A$2:$A$989,A386,Chi_tiet_don_hang!$I$2:$I$989))+H386</f>
        <v>0</v>
      </c>
      <c r="L386" s="163"/>
      <c r="M386" s="152"/>
      <c r="N386" s="152"/>
      <c r="O386" s="163"/>
      <c r="P386" s="148" t="str">
        <f t="shared" si="4"/>
        <v/>
      </c>
      <c r="Q386" s="148" t="s">
        <v>484</v>
      </c>
      <c r="R386" s="154" t="s">
        <v>485</v>
      </c>
      <c r="S386" s="154" t="s">
        <v>418</v>
      </c>
      <c r="T386" s="155"/>
      <c r="U386" s="142"/>
      <c r="V386" s="142"/>
      <c r="W386" s="142"/>
      <c r="X386" s="142"/>
      <c r="Y386" s="142"/>
      <c r="Z386" s="142"/>
      <c r="AA386" s="142"/>
      <c r="AB386" s="142"/>
      <c r="AC386" s="142"/>
      <c r="AD386" s="142"/>
      <c r="AE386" s="142"/>
      <c r="AF386" s="142"/>
      <c r="AG386" s="142"/>
      <c r="AH386" s="142"/>
      <c r="AI386" s="142"/>
    </row>
    <row r="387">
      <c r="A387" s="166"/>
      <c r="B387" s="164"/>
      <c r="C387" s="155"/>
      <c r="D387" s="165"/>
      <c r="E387" s="147" t="str">
        <f t="array" ref="E387">IF(C387="","",IFERROR(INDEX(Khach_hang!$C$2:$C$999,MATCH(C387,Khach_hang!$A$2:$A$999,0)),""))</f>
        <v/>
      </c>
      <c r="F387" s="148" t="str">
        <f t="array" ref="F387">IF(C387="","",IFERROR(INDEX(Khach_hang!$B$2:$B$999,MATCH(C387,Khach_hang!$A$2:$A$999,0)),""))</f>
        <v/>
      </c>
      <c r="G387" s="148" t="str">
        <f>IF(A387="","",SUMIF(Chi_tiet_don_hang!$A$2:$A$989,A387,Chi_tiet_don_hang!$F$2:$F$989))</f>
        <v/>
      </c>
      <c r="H387" s="163"/>
      <c r="I387" s="163"/>
      <c r="J387" s="148">
        <f t="shared" si="1"/>
        <v>0</v>
      </c>
      <c r="K387" s="148">
        <f>IF(A387="","",SUMIF(Chi_tiet_don_hang!$A$2:$A$989,A387,Chi_tiet_don_hang!$I$2:$I$989))+H387</f>
        <v>0</v>
      </c>
      <c r="L387" s="163"/>
      <c r="M387" s="152"/>
      <c r="N387" s="152"/>
      <c r="O387" s="163"/>
      <c r="P387" s="148" t="str">
        <f t="shared" si="4"/>
        <v/>
      </c>
      <c r="Q387" s="148" t="s">
        <v>484</v>
      </c>
      <c r="R387" s="154" t="s">
        <v>485</v>
      </c>
      <c r="S387" s="154" t="s">
        <v>418</v>
      </c>
      <c r="T387" s="155"/>
      <c r="U387" s="142"/>
      <c r="V387" s="142"/>
      <c r="W387" s="142"/>
      <c r="X387" s="142"/>
      <c r="Y387" s="142"/>
      <c r="Z387" s="142"/>
      <c r="AA387" s="142"/>
      <c r="AB387" s="142"/>
      <c r="AC387" s="142"/>
      <c r="AD387" s="142"/>
      <c r="AE387" s="142"/>
      <c r="AF387" s="142"/>
      <c r="AG387" s="142"/>
      <c r="AH387" s="142"/>
      <c r="AI387" s="142"/>
    </row>
    <row r="388">
      <c r="A388" s="166"/>
      <c r="B388" s="164"/>
      <c r="C388" s="155"/>
      <c r="D388" s="165"/>
      <c r="E388" s="147" t="str">
        <f t="array" ref="E388">IF(C388="","",IFERROR(INDEX(Khach_hang!$C$2:$C$999,MATCH(C388,Khach_hang!$A$2:$A$999,0)),""))</f>
        <v/>
      </c>
      <c r="F388" s="148" t="str">
        <f t="array" ref="F388">IF(C388="","",IFERROR(INDEX(Khach_hang!$B$2:$B$999,MATCH(C388,Khach_hang!$A$2:$A$999,0)),""))</f>
        <v/>
      </c>
      <c r="G388" s="148" t="str">
        <f>IF(A388="","",SUMIF(Chi_tiet_don_hang!$A$2:$A$989,A388,Chi_tiet_don_hang!$F$2:$F$989))</f>
        <v/>
      </c>
      <c r="H388" s="163"/>
      <c r="I388" s="163"/>
      <c r="J388" s="148">
        <f t="shared" si="1"/>
        <v>0</v>
      </c>
      <c r="K388" s="148">
        <f>IF(A388="","",SUMIF(Chi_tiet_don_hang!$A$2:$A$989,A388,Chi_tiet_don_hang!$I$2:$I$989))+H388</f>
        <v>0</v>
      </c>
      <c r="L388" s="163"/>
      <c r="M388" s="152"/>
      <c r="N388" s="152"/>
      <c r="O388" s="163"/>
      <c r="P388" s="148" t="str">
        <f t="shared" si="4"/>
        <v/>
      </c>
      <c r="Q388" s="148" t="s">
        <v>484</v>
      </c>
      <c r="R388" s="154" t="s">
        <v>485</v>
      </c>
      <c r="S388" s="154" t="s">
        <v>418</v>
      </c>
      <c r="T388" s="155"/>
      <c r="U388" s="142"/>
      <c r="V388" s="142"/>
      <c r="W388" s="142"/>
      <c r="X388" s="142"/>
      <c r="Y388" s="142"/>
      <c r="Z388" s="142"/>
      <c r="AA388" s="142"/>
      <c r="AB388" s="142"/>
      <c r="AC388" s="142"/>
      <c r="AD388" s="142"/>
      <c r="AE388" s="142"/>
      <c r="AF388" s="142"/>
      <c r="AG388" s="142"/>
      <c r="AH388" s="142"/>
      <c r="AI388" s="142"/>
    </row>
    <row r="389">
      <c r="A389" s="166"/>
      <c r="B389" s="164"/>
      <c r="C389" s="155"/>
      <c r="D389" s="165"/>
      <c r="E389" s="147" t="str">
        <f t="array" ref="E389">IF(C389="","",IFERROR(INDEX(Khach_hang!$C$2:$C$999,MATCH(C389,Khach_hang!$A$2:$A$999,0)),""))</f>
        <v/>
      </c>
      <c r="F389" s="148" t="str">
        <f t="array" ref="F389">IF(C389="","",IFERROR(INDEX(Khach_hang!$B$2:$B$999,MATCH(C389,Khach_hang!$A$2:$A$999,0)),""))</f>
        <v/>
      </c>
      <c r="G389" s="148" t="str">
        <f>IF(A389="","",SUMIF(Chi_tiet_don_hang!$A$2:$A$989,A389,Chi_tiet_don_hang!$F$2:$F$989))</f>
        <v/>
      </c>
      <c r="H389" s="163"/>
      <c r="I389" s="163"/>
      <c r="J389" s="148">
        <f t="shared" si="1"/>
        <v>0</v>
      </c>
      <c r="K389" s="148">
        <f>IF(A389="","",SUMIF(Chi_tiet_don_hang!$A$2:$A$989,A389,Chi_tiet_don_hang!$I$2:$I$989))+H389</f>
        <v>0</v>
      </c>
      <c r="L389" s="163"/>
      <c r="M389" s="152"/>
      <c r="N389" s="152"/>
      <c r="O389" s="163"/>
      <c r="P389" s="148" t="str">
        <f t="shared" si="4"/>
        <v/>
      </c>
      <c r="Q389" s="148" t="s">
        <v>484</v>
      </c>
      <c r="R389" s="154" t="s">
        <v>485</v>
      </c>
      <c r="S389" s="154" t="s">
        <v>418</v>
      </c>
      <c r="T389" s="155"/>
      <c r="U389" s="142"/>
      <c r="V389" s="142"/>
      <c r="W389" s="142"/>
      <c r="X389" s="142"/>
      <c r="Y389" s="142"/>
      <c r="Z389" s="142"/>
      <c r="AA389" s="142"/>
      <c r="AB389" s="142"/>
      <c r="AC389" s="142"/>
      <c r="AD389" s="142"/>
      <c r="AE389" s="142"/>
      <c r="AF389" s="142"/>
      <c r="AG389" s="142"/>
      <c r="AH389" s="142"/>
      <c r="AI389" s="142"/>
    </row>
    <row r="390">
      <c r="A390" s="166"/>
      <c r="B390" s="164"/>
      <c r="C390" s="155"/>
      <c r="D390" s="165"/>
      <c r="E390" s="147" t="str">
        <f t="array" ref="E390">IF(C390="","",IFERROR(INDEX(Khach_hang!$C$2:$C$999,MATCH(C390,Khach_hang!$A$2:$A$999,0)),""))</f>
        <v/>
      </c>
      <c r="F390" s="148" t="str">
        <f t="array" ref="F390">IF(C390="","",IFERROR(INDEX(Khach_hang!$B$2:$B$999,MATCH(C390,Khach_hang!$A$2:$A$999,0)),""))</f>
        <v/>
      </c>
      <c r="G390" s="148" t="str">
        <f>IF(A390="","",SUMIF(Chi_tiet_don_hang!$A$2:$A$989,A390,Chi_tiet_don_hang!$F$2:$F$989))</f>
        <v/>
      </c>
      <c r="H390" s="163"/>
      <c r="I390" s="163"/>
      <c r="J390" s="148">
        <f t="shared" si="1"/>
        <v>0</v>
      </c>
      <c r="K390" s="148">
        <f>IF(A390="","",SUMIF(Chi_tiet_don_hang!$A$2:$A$989,A390,Chi_tiet_don_hang!$I$2:$I$989))+H390</f>
        <v>0</v>
      </c>
      <c r="L390" s="163"/>
      <c r="M390" s="152"/>
      <c r="N390" s="152"/>
      <c r="O390" s="163"/>
      <c r="P390" s="148" t="str">
        <f t="shared" si="4"/>
        <v/>
      </c>
      <c r="Q390" s="148" t="s">
        <v>484</v>
      </c>
      <c r="R390" s="154" t="s">
        <v>485</v>
      </c>
      <c r="S390" s="154" t="s">
        <v>418</v>
      </c>
      <c r="T390" s="155"/>
      <c r="U390" s="142"/>
      <c r="V390" s="142"/>
      <c r="W390" s="142"/>
      <c r="X390" s="142"/>
      <c r="Y390" s="142"/>
      <c r="Z390" s="142"/>
      <c r="AA390" s="142"/>
      <c r="AB390" s="142"/>
      <c r="AC390" s="142"/>
      <c r="AD390" s="142"/>
      <c r="AE390" s="142"/>
      <c r="AF390" s="142"/>
      <c r="AG390" s="142"/>
      <c r="AH390" s="142"/>
      <c r="AI390" s="142"/>
    </row>
    <row r="391">
      <c r="A391" s="166"/>
      <c r="B391" s="164"/>
      <c r="C391" s="155"/>
      <c r="D391" s="165"/>
      <c r="E391" s="147" t="str">
        <f t="array" ref="E391">IF(C391="","",IFERROR(INDEX(Khach_hang!$C$2:$C$999,MATCH(C391,Khach_hang!$A$2:$A$999,0)),""))</f>
        <v/>
      </c>
      <c r="F391" s="148" t="str">
        <f t="array" ref="F391">IF(C391="","",IFERROR(INDEX(Khach_hang!$B$2:$B$999,MATCH(C391,Khach_hang!$A$2:$A$999,0)),""))</f>
        <v/>
      </c>
      <c r="G391" s="148" t="str">
        <f>IF(A391="","",SUMIF(Chi_tiet_don_hang!$A$2:$A$989,A391,Chi_tiet_don_hang!$F$2:$F$989))</f>
        <v/>
      </c>
      <c r="H391" s="163"/>
      <c r="I391" s="163"/>
      <c r="J391" s="148">
        <f t="shared" si="1"/>
        <v>0</v>
      </c>
      <c r="K391" s="148">
        <f>IF(A391="","",SUMIF(Chi_tiet_don_hang!$A$2:$A$989,A391,Chi_tiet_don_hang!$I$2:$I$989))+H391</f>
        <v>0</v>
      </c>
      <c r="L391" s="163"/>
      <c r="M391" s="152"/>
      <c r="N391" s="152"/>
      <c r="O391" s="163"/>
      <c r="P391" s="148" t="str">
        <f t="shared" si="4"/>
        <v/>
      </c>
      <c r="Q391" s="148" t="s">
        <v>484</v>
      </c>
      <c r="R391" s="154" t="s">
        <v>485</v>
      </c>
      <c r="S391" s="154" t="s">
        <v>418</v>
      </c>
      <c r="T391" s="155"/>
      <c r="U391" s="142"/>
      <c r="V391" s="142"/>
      <c r="W391" s="142"/>
      <c r="X391" s="142"/>
      <c r="Y391" s="142"/>
      <c r="Z391" s="142"/>
      <c r="AA391" s="142"/>
      <c r="AB391" s="142"/>
      <c r="AC391" s="142"/>
      <c r="AD391" s="142"/>
      <c r="AE391" s="142"/>
      <c r="AF391" s="142"/>
      <c r="AG391" s="142"/>
      <c r="AH391" s="142"/>
      <c r="AI391" s="142"/>
    </row>
    <row r="392">
      <c r="A392" s="166"/>
      <c r="B392" s="164"/>
      <c r="C392" s="155"/>
      <c r="D392" s="165"/>
      <c r="E392" s="147" t="str">
        <f t="array" ref="E392">IF(C392="","",IFERROR(INDEX(Khach_hang!$C$2:$C$999,MATCH(C392,Khach_hang!$A$2:$A$999,0)),""))</f>
        <v/>
      </c>
      <c r="F392" s="148" t="str">
        <f t="array" ref="F392">IF(C392="","",IFERROR(INDEX(Khach_hang!$B$2:$B$999,MATCH(C392,Khach_hang!$A$2:$A$999,0)),""))</f>
        <v/>
      </c>
      <c r="G392" s="148" t="str">
        <f>IF(A392="","",SUMIF(Chi_tiet_don_hang!$A$2:$A$989,A392,Chi_tiet_don_hang!$F$2:$F$989))</f>
        <v/>
      </c>
      <c r="H392" s="163"/>
      <c r="I392" s="163"/>
      <c r="J392" s="148">
        <f t="shared" si="1"/>
        <v>0</v>
      </c>
      <c r="K392" s="148">
        <f>IF(A392="","",SUMIF(Chi_tiet_don_hang!$A$2:$A$989,A392,Chi_tiet_don_hang!$I$2:$I$989))+H392</f>
        <v>0</v>
      </c>
      <c r="L392" s="163"/>
      <c r="M392" s="152"/>
      <c r="N392" s="152"/>
      <c r="O392" s="163"/>
      <c r="P392" s="148" t="str">
        <f t="shared" si="4"/>
        <v/>
      </c>
      <c r="Q392" s="148" t="s">
        <v>484</v>
      </c>
      <c r="R392" s="154" t="s">
        <v>485</v>
      </c>
      <c r="S392" s="154" t="s">
        <v>418</v>
      </c>
      <c r="T392" s="155"/>
      <c r="U392" s="142"/>
      <c r="V392" s="142"/>
      <c r="W392" s="142"/>
      <c r="X392" s="142"/>
      <c r="Y392" s="142"/>
      <c r="Z392" s="142"/>
      <c r="AA392" s="142"/>
      <c r="AB392" s="142"/>
      <c r="AC392" s="142"/>
      <c r="AD392" s="142"/>
      <c r="AE392" s="142"/>
      <c r="AF392" s="142"/>
      <c r="AG392" s="142"/>
      <c r="AH392" s="142"/>
      <c r="AI392" s="142"/>
    </row>
    <row r="393">
      <c r="A393" s="166"/>
      <c r="B393" s="164"/>
      <c r="C393" s="155"/>
      <c r="D393" s="165"/>
      <c r="E393" s="147" t="str">
        <f t="array" ref="E393">IF(C393="","",IFERROR(INDEX(Khach_hang!$C$2:$C$999,MATCH(C393,Khach_hang!$A$2:$A$999,0)),""))</f>
        <v/>
      </c>
      <c r="F393" s="148" t="str">
        <f t="array" ref="F393">IF(C393="","",IFERROR(INDEX(Khach_hang!$B$2:$B$999,MATCH(C393,Khach_hang!$A$2:$A$999,0)),""))</f>
        <v/>
      </c>
      <c r="G393" s="148" t="str">
        <f>IF(A393="","",SUMIF(Chi_tiet_don_hang!$A$2:$A$989,A393,Chi_tiet_don_hang!$F$2:$F$989))</f>
        <v/>
      </c>
      <c r="H393" s="163"/>
      <c r="I393" s="163"/>
      <c r="J393" s="148">
        <f t="shared" si="1"/>
        <v>0</v>
      </c>
      <c r="K393" s="148">
        <f>IF(A393="","",SUMIF(Chi_tiet_don_hang!$A$2:$A$989,A393,Chi_tiet_don_hang!$I$2:$I$989))+H393</f>
        <v>0</v>
      </c>
      <c r="L393" s="163"/>
      <c r="M393" s="152"/>
      <c r="N393" s="152"/>
      <c r="O393" s="163"/>
      <c r="P393" s="148" t="str">
        <f t="shared" si="4"/>
        <v/>
      </c>
      <c r="Q393" s="148" t="s">
        <v>484</v>
      </c>
      <c r="R393" s="154" t="s">
        <v>485</v>
      </c>
      <c r="S393" s="154" t="s">
        <v>418</v>
      </c>
      <c r="T393" s="155"/>
      <c r="U393" s="142"/>
      <c r="V393" s="142"/>
      <c r="W393" s="142"/>
      <c r="X393" s="142"/>
      <c r="Y393" s="142"/>
      <c r="Z393" s="142"/>
      <c r="AA393" s="142"/>
      <c r="AB393" s="142"/>
      <c r="AC393" s="142"/>
      <c r="AD393" s="142"/>
      <c r="AE393" s="142"/>
      <c r="AF393" s="142"/>
      <c r="AG393" s="142"/>
      <c r="AH393" s="142"/>
      <c r="AI393" s="142"/>
    </row>
    <row r="394">
      <c r="A394" s="166"/>
      <c r="B394" s="164"/>
      <c r="C394" s="155"/>
      <c r="D394" s="165"/>
      <c r="E394" s="147" t="str">
        <f t="array" ref="E394">IF(C394="","",IFERROR(INDEX(Khach_hang!$C$2:$C$999,MATCH(C394,Khach_hang!$A$2:$A$999,0)),""))</f>
        <v/>
      </c>
      <c r="F394" s="148" t="str">
        <f t="array" ref="F394">IF(C394="","",IFERROR(INDEX(Khach_hang!$B$2:$B$999,MATCH(C394,Khach_hang!$A$2:$A$999,0)),""))</f>
        <v/>
      </c>
      <c r="G394" s="148" t="str">
        <f>IF(A394="","",SUMIF(Chi_tiet_don_hang!$A$2:$A$989,A394,Chi_tiet_don_hang!$F$2:$F$989))</f>
        <v/>
      </c>
      <c r="H394" s="163"/>
      <c r="I394" s="163"/>
      <c r="J394" s="148">
        <f t="shared" si="1"/>
        <v>0</v>
      </c>
      <c r="K394" s="148">
        <f>IF(A394="","",SUMIF(Chi_tiet_don_hang!$A$2:$A$989,A394,Chi_tiet_don_hang!$I$2:$I$989))+H394</f>
        <v>0</v>
      </c>
      <c r="L394" s="163"/>
      <c r="M394" s="152"/>
      <c r="N394" s="152"/>
      <c r="O394" s="163"/>
      <c r="P394" s="148" t="str">
        <f t="shared" si="4"/>
        <v/>
      </c>
      <c r="Q394" s="148" t="s">
        <v>484</v>
      </c>
      <c r="R394" s="154" t="s">
        <v>485</v>
      </c>
      <c r="S394" s="154" t="s">
        <v>418</v>
      </c>
      <c r="T394" s="155"/>
      <c r="U394" s="142"/>
      <c r="V394" s="142"/>
      <c r="W394" s="142"/>
      <c r="X394" s="142"/>
      <c r="Y394" s="142"/>
      <c r="Z394" s="142"/>
      <c r="AA394" s="142"/>
      <c r="AB394" s="142"/>
      <c r="AC394" s="142"/>
      <c r="AD394" s="142"/>
      <c r="AE394" s="142"/>
      <c r="AF394" s="142"/>
      <c r="AG394" s="142"/>
      <c r="AH394" s="142"/>
      <c r="AI394" s="142"/>
    </row>
    <row r="395">
      <c r="A395" s="166"/>
      <c r="B395" s="164"/>
      <c r="C395" s="155"/>
      <c r="D395" s="165"/>
      <c r="E395" s="147" t="str">
        <f t="array" ref="E395">IF(C395="","",IFERROR(INDEX(Khach_hang!$C$2:$C$999,MATCH(C395,Khach_hang!$A$2:$A$999,0)),""))</f>
        <v/>
      </c>
      <c r="F395" s="148" t="str">
        <f t="array" ref="F395">IF(C395="","",IFERROR(INDEX(Khach_hang!$B$2:$B$999,MATCH(C395,Khach_hang!$A$2:$A$999,0)),""))</f>
        <v/>
      </c>
      <c r="G395" s="148" t="str">
        <f>IF(A395="","",SUMIF(Chi_tiet_don_hang!$A$2:$A$989,A395,Chi_tiet_don_hang!$F$2:$F$989))</f>
        <v/>
      </c>
      <c r="H395" s="163"/>
      <c r="I395" s="163"/>
      <c r="J395" s="148">
        <f t="shared" si="1"/>
        <v>0</v>
      </c>
      <c r="K395" s="148">
        <f>IF(A395="","",SUMIF(Chi_tiet_don_hang!$A$2:$A$989,A395,Chi_tiet_don_hang!$I$2:$I$989))+H395</f>
        <v>0</v>
      </c>
      <c r="L395" s="163"/>
      <c r="M395" s="152"/>
      <c r="N395" s="152"/>
      <c r="O395" s="163"/>
      <c r="P395" s="148" t="str">
        <f t="shared" si="4"/>
        <v/>
      </c>
      <c r="Q395" s="148" t="s">
        <v>484</v>
      </c>
      <c r="R395" s="154" t="s">
        <v>485</v>
      </c>
      <c r="S395" s="154" t="s">
        <v>418</v>
      </c>
      <c r="T395" s="155"/>
      <c r="U395" s="142"/>
      <c r="V395" s="142"/>
      <c r="W395" s="142"/>
      <c r="X395" s="142"/>
      <c r="Y395" s="142"/>
      <c r="Z395" s="142"/>
      <c r="AA395" s="142"/>
      <c r="AB395" s="142"/>
      <c r="AC395" s="142"/>
      <c r="AD395" s="142"/>
      <c r="AE395" s="142"/>
      <c r="AF395" s="142"/>
      <c r="AG395" s="142"/>
      <c r="AH395" s="142"/>
      <c r="AI395" s="142"/>
    </row>
    <row r="396">
      <c r="A396" s="166"/>
      <c r="B396" s="164"/>
      <c r="C396" s="155"/>
      <c r="D396" s="165"/>
      <c r="E396" s="147" t="str">
        <f t="array" ref="E396">IF(C396="","",IFERROR(INDEX(Khach_hang!$C$2:$C$999,MATCH(C396,Khach_hang!$A$2:$A$999,0)),""))</f>
        <v/>
      </c>
      <c r="F396" s="148" t="str">
        <f t="array" ref="F396">IF(C396="","",IFERROR(INDEX(Khach_hang!$B$2:$B$999,MATCH(C396,Khach_hang!$A$2:$A$999,0)),""))</f>
        <v/>
      </c>
      <c r="G396" s="148" t="str">
        <f>IF(A396="","",SUMIF(Chi_tiet_don_hang!$A$2:$A$989,A396,Chi_tiet_don_hang!$F$2:$F$989))</f>
        <v/>
      </c>
      <c r="H396" s="163"/>
      <c r="I396" s="163"/>
      <c r="J396" s="148">
        <f t="shared" si="1"/>
        <v>0</v>
      </c>
      <c r="K396" s="148">
        <f>IF(A396="","",SUMIF(Chi_tiet_don_hang!$A$2:$A$989,A396,Chi_tiet_don_hang!$I$2:$I$989))+H396</f>
        <v>0</v>
      </c>
      <c r="L396" s="163"/>
      <c r="M396" s="152"/>
      <c r="N396" s="152"/>
      <c r="O396" s="163"/>
      <c r="P396" s="148" t="str">
        <f t="shared" si="4"/>
        <v/>
      </c>
      <c r="Q396" s="148" t="s">
        <v>484</v>
      </c>
      <c r="R396" s="154" t="s">
        <v>485</v>
      </c>
      <c r="S396" s="154" t="s">
        <v>418</v>
      </c>
      <c r="T396" s="155"/>
      <c r="U396" s="142"/>
      <c r="V396" s="142"/>
      <c r="W396" s="142"/>
      <c r="X396" s="142"/>
      <c r="Y396" s="142"/>
      <c r="Z396" s="142"/>
      <c r="AA396" s="142"/>
      <c r="AB396" s="142"/>
      <c r="AC396" s="142"/>
      <c r="AD396" s="142"/>
      <c r="AE396" s="142"/>
      <c r="AF396" s="142"/>
      <c r="AG396" s="142"/>
      <c r="AH396" s="142"/>
      <c r="AI396" s="142"/>
    </row>
    <row r="397">
      <c r="A397" s="166"/>
      <c r="B397" s="164"/>
      <c r="C397" s="155"/>
      <c r="D397" s="165"/>
      <c r="E397" s="147" t="str">
        <f t="array" ref="E397">IF(C397="","",IFERROR(INDEX(Khach_hang!$C$2:$C$999,MATCH(C397,Khach_hang!$A$2:$A$999,0)),""))</f>
        <v/>
      </c>
      <c r="F397" s="148" t="str">
        <f t="array" ref="F397">IF(C397="","",IFERROR(INDEX(Khach_hang!$B$2:$B$999,MATCH(C397,Khach_hang!$A$2:$A$999,0)),""))</f>
        <v/>
      </c>
      <c r="G397" s="148" t="str">
        <f>IF(A397="","",SUMIF(Chi_tiet_don_hang!$A$2:$A$989,A397,Chi_tiet_don_hang!$F$2:$F$989))</f>
        <v/>
      </c>
      <c r="H397" s="163"/>
      <c r="I397" s="163"/>
      <c r="J397" s="148">
        <f t="shared" si="1"/>
        <v>0</v>
      </c>
      <c r="K397" s="148">
        <f>IF(A397="","",SUMIF(Chi_tiet_don_hang!$A$2:$A$989,A397,Chi_tiet_don_hang!$I$2:$I$989))+H397</f>
        <v>0</v>
      </c>
      <c r="L397" s="163"/>
      <c r="M397" s="152"/>
      <c r="N397" s="152"/>
      <c r="O397" s="163"/>
      <c r="P397" s="148" t="str">
        <f t="shared" si="4"/>
        <v/>
      </c>
      <c r="Q397" s="148" t="s">
        <v>484</v>
      </c>
      <c r="R397" s="154" t="s">
        <v>485</v>
      </c>
      <c r="S397" s="154" t="s">
        <v>418</v>
      </c>
      <c r="T397" s="155"/>
      <c r="U397" s="142"/>
      <c r="V397" s="142"/>
      <c r="W397" s="142"/>
      <c r="X397" s="142"/>
      <c r="Y397" s="142"/>
      <c r="Z397" s="142"/>
      <c r="AA397" s="142"/>
      <c r="AB397" s="142"/>
      <c r="AC397" s="142"/>
      <c r="AD397" s="142"/>
      <c r="AE397" s="142"/>
      <c r="AF397" s="142"/>
      <c r="AG397" s="142"/>
      <c r="AH397" s="142"/>
      <c r="AI397" s="142"/>
    </row>
    <row r="398">
      <c r="A398" s="166"/>
      <c r="B398" s="164"/>
      <c r="C398" s="155"/>
      <c r="D398" s="165"/>
      <c r="E398" s="147" t="str">
        <f t="array" ref="E398">IF(C398="","",IFERROR(INDEX(Khach_hang!$C$2:$C$999,MATCH(C398,Khach_hang!$A$2:$A$999,0)),""))</f>
        <v/>
      </c>
      <c r="F398" s="148" t="str">
        <f t="array" ref="F398">IF(C398="","",IFERROR(INDEX(Khach_hang!$B$2:$B$999,MATCH(C398,Khach_hang!$A$2:$A$999,0)),""))</f>
        <v/>
      </c>
      <c r="G398" s="148" t="str">
        <f>IF(A398="","",SUMIF(Chi_tiet_don_hang!$A$2:$A$989,A398,Chi_tiet_don_hang!$F$2:$F$989))</f>
        <v/>
      </c>
      <c r="H398" s="163"/>
      <c r="I398" s="163"/>
      <c r="J398" s="148">
        <f t="shared" si="1"/>
        <v>0</v>
      </c>
      <c r="K398" s="148">
        <f>IF(A398="","",SUMIF(Chi_tiet_don_hang!$A$2:$A$989,A398,Chi_tiet_don_hang!$I$2:$I$989))+H398</f>
        <v>0</v>
      </c>
      <c r="L398" s="163"/>
      <c r="M398" s="152"/>
      <c r="N398" s="152"/>
      <c r="O398" s="163"/>
      <c r="P398" s="148" t="str">
        <f t="shared" si="4"/>
        <v/>
      </c>
      <c r="Q398" s="148" t="s">
        <v>484</v>
      </c>
      <c r="R398" s="154" t="s">
        <v>485</v>
      </c>
      <c r="S398" s="154" t="s">
        <v>418</v>
      </c>
      <c r="T398" s="155"/>
      <c r="U398" s="142"/>
      <c r="V398" s="142"/>
      <c r="W398" s="142"/>
      <c r="X398" s="142"/>
      <c r="Y398" s="142"/>
      <c r="Z398" s="142"/>
      <c r="AA398" s="142"/>
      <c r="AB398" s="142"/>
      <c r="AC398" s="142"/>
      <c r="AD398" s="142"/>
      <c r="AE398" s="142"/>
      <c r="AF398" s="142"/>
      <c r="AG398" s="142"/>
      <c r="AH398" s="142"/>
      <c r="AI398" s="142"/>
    </row>
    <row r="399">
      <c r="A399" s="166"/>
      <c r="B399" s="164"/>
      <c r="C399" s="155"/>
      <c r="D399" s="165"/>
      <c r="E399" s="147" t="str">
        <f t="array" ref="E399">IF(C399="","",IFERROR(INDEX(Khach_hang!$C$2:$C$999,MATCH(C399,Khach_hang!$A$2:$A$999,0)),""))</f>
        <v/>
      </c>
      <c r="F399" s="148" t="str">
        <f t="array" ref="F399">IF(C399="","",IFERROR(INDEX(Khach_hang!$B$2:$B$999,MATCH(C399,Khach_hang!$A$2:$A$999,0)),""))</f>
        <v/>
      </c>
      <c r="G399" s="148" t="str">
        <f>IF(A399="","",SUMIF(Chi_tiet_don_hang!$A$2:$A$989,A399,Chi_tiet_don_hang!$F$2:$F$989))</f>
        <v/>
      </c>
      <c r="H399" s="163"/>
      <c r="I399" s="163"/>
      <c r="J399" s="148">
        <f t="shared" si="1"/>
        <v>0</v>
      </c>
      <c r="K399" s="148">
        <f>IF(A399="","",SUMIF(Chi_tiet_don_hang!$A$2:$A$989,A399,Chi_tiet_don_hang!$I$2:$I$989))+H399</f>
        <v>0</v>
      </c>
      <c r="L399" s="163"/>
      <c r="M399" s="152"/>
      <c r="N399" s="152"/>
      <c r="O399" s="163"/>
      <c r="P399" s="148" t="str">
        <f t="shared" si="4"/>
        <v/>
      </c>
      <c r="Q399" s="148" t="s">
        <v>484</v>
      </c>
      <c r="R399" s="154" t="s">
        <v>485</v>
      </c>
      <c r="S399" s="154" t="s">
        <v>418</v>
      </c>
      <c r="T399" s="155"/>
      <c r="U399" s="142"/>
      <c r="V399" s="142"/>
      <c r="W399" s="142"/>
      <c r="X399" s="142"/>
      <c r="Y399" s="142"/>
      <c r="Z399" s="142"/>
      <c r="AA399" s="142"/>
      <c r="AB399" s="142"/>
      <c r="AC399" s="142"/>
      <c r="AD399" s="142"/>
      <c r="AE399" s="142"/>
      <c r="AF399" s="142"/>
      <c r="AG399" s="142"/>
      <c r="AH399" s="142"/>
      <c r="AI399" s="142"/>
    </row>
    <row r="400">
      <c r="A400" s="166"/>
      <c r="B400" s="164"/>
      <c r="C400" s="155"/>
      <c r="D400" s="165"/>
      <c r="E400" s="147" t="str">
        <f t="array" ref="E400">IF(C400="","",IFERROR(INDEX(Khach_hang!$C$2:$C$999,MATCH(C400,Khach_hang!$A$2:$A$999,0)),""))</f>
        <v/>
      </c>
      <c r="F400" s="148" t="str">
        <f t="array" ref="F400">IF(C400="","",IFERROR(INDEX(Khach_hang!$B$2:$B$999,MATCH(C400,Khach_hang!$A$2:$A$999,0)),""))</f>
        <v/>
      </c>
      <c r="G400" s="148" t="str">
        <f>IF(A400="","",SUMIF(Chi_tiet_don_hang!$A$2:$A$989,A400,Chi_tiet_don_hang!$F$2:$F$989))</f>
        <v/>
      </c>
      <c r="H400" s="163"/>
      <c r="I400" s="163"/>
      <c r="J400" s="148">
        <f t="shared" si="1"/>
        <v>0</v>
      </c>
      <c r="K400" s="148">
        <f>IF(A400="","",SUMIF(Chi_tiet_don_hang!$A$2:$A$989,A400,Chi_tiet_don_hang!$I$2:$I$989))+H400</f>
        <v>0</v>
      </c>
      <c r="L400" s="163"/>
      <c r="M400" s="152"/>
      <c r="N400" s="152"/>
      <c r="O400" s="163"/>
      <c r="P400" s="148" t="str">
        <f t="shared" si="4"/>
        <v/>
      </c>
      <c r="Q400" s="148" t="s">
        <v>484</v>
      </c>
      <c r="R400" s="154" t="s">
        <v>485</v>
      </c>
      <c r="S400" s="154" t="s">
        <v>418</v>
      </c>
      <c r="T400" s="155"/>
      <c r="U400" s="142"/>
      <c r="V400" s="142"/>
      <c r="W400" s="142"/>
      <c r="X400" s="142"/>
      <c r="Y400" s="142"/>
      <c r="Z400" s="142"/>
      <c r="AA400" s="142"/>
      <c r="AB400" s="142"/>
      <c r="AC400" s="142"/>
      <c r="AD400" s="142"/>
      <c r="AE400" s="142"/>
      <c r="AF400" s="142"/>
      <c r="AG400" s="142"/>
      <c r="AH400" s="142"/>
      <c r="AI400" s="142"/>
    </row>
    <row r="401">
      <c r="A401" s="166"/>
      <c r="B401" s="164"/>
      <c r="C401" s="155"/>
      <c r="D401" s="165"/>
      <c r="E401" s="147" t="str">
        <f t="array" ref="E401">IF(C401="","",IFERROR(INDEX(Khach_hang!$C$2:$C$999,MATCH(C401,Khach_hang!$A$2:$A$999,0)),""))</f>
        <v/>
      </c>
      <c r="F401" s="148" t="str">
        <f t="array" ref="F401">IF(C401="","",IFERROR(INDEX(Khach_hang!$B$2:$B$999,MATCH(C401,Khach_hang!$A$2:$A$999,0)),""))</f>
        <v/>
      </c>
      <c r="G401" s="148" t="str">
        <f>IF(A401="","",SUMIF(Chi_tiet_don_hang!$A$2:$A$989,A401,Chi_tiet_don_hang!$F$2:$F$989))</f>
        <v/>
      </c>
      <c r="H401" s="163"/>
      <c r="I401" s="163"/>
      <c r="J401" s="148">
        <f t="shared" si="1"/>
        <v>0</v>
      </c>
      <c r="K401" s="148">
        <f>IF(A401="","",SUMIF(Chi_tiet_don_hang!$A$2:$A$989,A401,Chi_tiet_don_hang!$I$2:$I$989))+H401</f>
        <v>0</v>
      </c>
      <c r="L401" s="163"/>
      <c r="M401" s="152"/>
      <c r="N401" s="152"/>
      <c r="O401" s="163"/>
      <c r="P401" s="148" t="str">
        <f t="shared" si="4"/>
        <v/>
      </c>
      <c r="Q401" s="148" t="s">
        <v>484</v>
      </c>
      <c r="R401" s="154" t="s">
        <v>485</v>
      </c>
      <c r="S401" s="154" t="s">
        <v>418</v>
      </c>
      <c r="T401" s="155"/>
      <c r="U401" s="142"/>
      <c r="V401" s="142"/>
      <c r="W401" s="142"/>
      <c r="X401" s="142"/>
      <c r="Y401" s="142"/>
      <c r="Z401" s="142"/>
      <c r="AA401" s="142"/>
      <c r="AB401" s="142"/>
      <c r="AC401" s="142"/>
      <c r="AD401" s="142"/>
      <c r="AE401" s="142"/>
      <c r="AF401" s="142"/>
      <c r="AG401" s="142"/>
      <c r="AH401" s="142"/>
      <c r="AI401" s="142"/>
    </row>
    <row r="402">
      <c r="A402" s="166"/>
      <c r="B402" s="164"/>
      <c r="C402" s="155"/>
      <c r="D402" s="165"/>
      <c r="E402" s="147" t="str">
        <f t="array" ref="E402">IF(C402="","",IFERROR(INDEX(Khach_hang!$C$2:$C$999,MATCH(C402,Khach_hang!$A$2:$A$999,0)),""))</f>
        <v/>
      </c>
      <c r="F402" s="148" t="str">
        <f t="array" ref="F402">IF(C402="","",IFERROR(INDEX(Khach_hang!$B$2:$B$999,MATCH(C402,Khach_hang!$A$2:$A$999,0)),""))</f>
        <v/>
      </c>
      <c r="G402" s="148" t="str">
        <f>IF(A402="","",SUMIF(Chi_tiet_don_hang!$A$2:$A$989,A402,Chi_tiet_don_hang!$F$2:$F$989))</f>
        <v/>
      </c>
      <c r="H402" s="163"/>
      <c r="I402" s="163"/>
      <c r="J402" s="148">
        <f t="shared" si="1"/>
        <v>0</v>
      </c>
      <c r="K402" s="148">
        <f>IF(A402="","",SUMIF(Chi_tiet_don_hang!$A$2:$A$989,A402,Chi_tiet_don_hang!$I$2:$I$989))+H402</f>
        <v>0</v>
      </c>
      <c r="L402" s="163"/>
      <c r="M402" s="152"/>
      <c r="N402" s="152"/>
      <c r="O402" s="163"/>
      <c r="P402" s="148" t="str">
        <f t="shared" si="4"/>
        <v/>
      </c>
      <c r="Q402" s="148" t="s">
        <v>484</v>
      </c>
      <c r="R402" s="154" t="s">
        <v>485</v>
      </c>
      <c r="S402" s="154" t="s">
        <v>418</v>
      </c>
      <c r="T402" s="155"/>
      <c r="U402" s="142"/>
      <c r="V402" s="142"/>
      <c r="W402" s="142"/>
      <c r="X402" s="142"/>
      <c r="Y402" s="142"/>
      <c r="Z402" s="142"/>
      <c r="AA402" s="142"/>
      <c r="AB402" s="142"/>
      <c r="AC402" s="142"/>
      <c r="AD402" s="142"/>
      <c r="AE402" s="142"/>
      <c r="AF402" s="142"/>
      <c r="AG402" s="142"/>
      <c r="AH402" s="142"/>
      <c r="AI402" s="142"/>
    </row>
    <row r="403">
      <c r="A403" s="166"/>
      <c r="B403" s="164"/>
      <c r="C403" s="155"/>
      <c r="D403" s="165"/>
      <c r="E403" s="147" t="str">
        <f t="array" ref="E403">IF(C403="","",IFERROR(INDEX(Khach_hang!$C$2:$C$999,MATCH(C403,Khach_hang!$A$2:$A$999,0)),""))</f>
        <v/>
      </c>
      <c r="F403" s="148" t="str">
        <f t="array" ref="F403">IF(C403="","",IFERROR(INDEX(Khach_hang!$B$2:$B$999,MATCH(C403,Khach_hang!$A$2:$A$999,0)),""))</f>
        <v/>
      </c>
      <c r="G403" s="148" t="str">
        <f>IF(A403="","",SUMIF(Chi_tiet_don_hang!$A$2:$A$989,A403,Chi_tiet_don_hang!$F$2:$F$989))</f>
        <v/>
      </c>
      <c r="H403" s="163"/>
      <c r="I403" s="163"/>
      <c r="J403" s="148">
        <f t="shared" si="1"/>
        <v>0</v>
      </c>
      <c r="K403" s="148">
        <f>IF(A403="","",SUMIF(Chi_tiet_don_hang!$A$2:$A$989,A403,Chi_tiet_don_hang!$I$2:$I$989))+H403</f>
        <v>0</v>
      </c>
      <c r="L403" s="163"/>
      <c r="M403" s="152"/>
      <c r="N403" s="152"/>
      <c r="O403" s="163"/>
      <c r="P403" s="148" t="str">
        <f t="shared" si="4"/>
        <v/>
      </c>
      <c r="Q403" s="148" t="s">
        <v>484</v>
      </c>
      <c r="R403" s="154" t="s">
        <v>485</v>
      </c>
      <c r="S403" s="154" t="s">
        <v>418</v>
      </c>
      <c r="T403" s="155"/>
      <c r="U403" s="142"/>
      <c r="V403" s="142"/>
      <c r="W403" s="142"/>
      <c r="X403" s="142"/>
      <c r="Y403" s="142"/>
      <c r="Z403" s="142"/>
      <c r="AA403" s="142"/>
      <c r="AB403" s="142"/>
      <c r="AC403" s="142"/>
      <c r="AD403" s="142"/>
      <c r="AE403" s="142"/>
      <c r="AF403" s="142"/>
      <c r="AG403" s="142"/>
      <c r="AH403" s="142"/>
      <c r="AI403" s="142"/>
    </row>
    <row r="404">
      <c r="A404" s="166"/>
      <c r="B404" s="164"/>
      <c r="C404" s="155"/>
      <c r="D404" s="165"/>
      <c r="E404" s="147" t="str">
        <f t="array" ref="E404">IF(C404="","",IFERROR(INDEX(Khach_hang!$C$2:$C$999,MATCH(C404,Khach_hang!$A$2:$A$999,0)),""))</f>
        <v/>
      </c>
      <c r="F404" s="148" t="str">
        <f t="array" ref="F404">IF(C404="","",IFERROR(INDEX(Khach_hang!$B$2:$B$999,MATCH(C404,Khach_hang!$A$2:$A$999,0)),""))</f>
        <v/>
      </c>
      <c r="G404" s="148" t="str">
        <f>IF(A404="","",SUMIF(Chi_tiet_don_hang!$A$2:$A$989,A404,Chi_tiet_don_hang!$F$2:$F$989))</f>
        <v/>
      </c>
      <c r="H404" s="163"/>
      <c r="I404" s="163"/>
      <c r="J404" s="148">
        <f t="shared" si="1"/>
        <v>0</v>
      </c>
      <c r="K404" s="148">
        <f>IF(A404="","",SUMIF(Chi_tiet_don_hang!$A$2:$A$989,A404,Chi_tiet_don_hang!$I$2:$I$989))+H404</f>
        <v>0</v>
      </c>
      <c r="L404" s="163"/>
      <c r="M404" s="152"/>
      <c r="N404" s="152"/>
      <c r="O404" s="163"/>
      <c r="P404" s="148" t="str">
        <f t="shared" si="4"/>
        <v/>
      </c>
      <c r="Q404" s="148" t="s">
        <v>484</v>
      </c>
      <c r="R404" s="154" t="s">
        <v>485</v>
      </c>
      <c r="S404" s="154" t="s">
        <v>418</v>
      </c>
      <c r="T404" s="155"/>
      <c r="U404" s="142"/>
      <c r="V404" s="142"/>
      <c r="W404" s="142"/>
      <c r="X404" s="142"/>
      <c r="Y404" s="142"/>
      <c r="Z404" s="142"/>
      <c r="AA404" s="142"/>
      <c r="AB404" s="142"/>
      <c r="AC404" s="142"/>
      <c r="AD404" s="142"/>
      <c r="AE404" s="142"/>
      <c r="AF404" s="142"/>
      <c r="AG404" s="142"/>
      <c r="AH404" s="142"/>
      <c r="AI404" s="142"/>
    </row>
    <row r="405">
      <c r="A405" s="166"/>
      <c r="B405" s="164"/>
      <c r="C405" s="155"/>
      <c r="D405" s="165"/>
      <c r="E405" s="147" t="str">
        <f t="array" ref="E405">IF(C405="","",IFERROR(INDEX(Khach_hang!$C$2:$C$999,MATCH(C405,Khach_hang!$A$2:$A$999,0)),""))</f>
        <v/>
      </c>
      <c r="F405" s="148" t="str">
        <f t="array" ref="F405">IF(C405="","",IFERROR(INDEX(Khach_hang!$B$2:$B$999,MATCH(C405,Khach_hang!$A$2:$A$999,0)),""))</f>
        <v/>
      </c>
      <c r="G405" s="148" t="str">
        <f>IF(A405="","",SUMIF(Chi_tiet_don_hang!$A$2:$A$989,A405,Chi_tiet_don_hang!$F$2:$F$989))</f>
        <v/>
      </c>
      <c r="H405" s="163"/>
      <c r="I405" s="163"/>
      <c r="J405" s="148">
        <f t="shared" si="1"/>
        <v>0</v>
      </c>
      <c r="K405" s="148">
        <f>IF(A405="","",SUMIF(Chi_tiet_don_hang!$A$2:$A$989,A405,Chi_tiet_don_hang!$I$2:$I$989))+H405</f>
        <v>0</v>
      </c>
      <c r="L405" s="163"/>
      <c r="M405" s="152"/>
      <c r="N405" s="152"/>
      <c r="O405" s="163"/>
      <c r="P405" s="148" t="str">
        <f t="shared" si="4"/>
        <v/>
      </c>
      <c r="Q405" s="148" t="s">
        <v>484</v>
      </c>
      <c r="R405" s="154" t="s">
        <v>485</v>
      </c>
      <c r="S405" s="154" t="s">
        <v>418</v>
      </c>
      <c r="T405" s="155"/>
      <c r="U405" s="142"/>
      <c r="V405" s="142"/>
      <c r="W405" s="142"/>
      <c r="X405" s="142"/>
      <c r="Y405" s="142"/>
      <c r="Z405" s="142"/>
      <c r="AA405" s="142"/>
      <c r="AB405" s="142"/>
      <c r="AC405" s="142"/>
      <c r="AD405" s="142"/>
      <c r="AE405" s="142"/>
      <c r="AF405" s="142"/>
      <c r="AG405" s="142"/>
      <c r="AH405" s="142"/>
      <c r="AI405" s="142"/>
    </row>
    <row r="406">
      <c r="A406" s="166"/>
      <c r="B406" s="164"/>
      <c r="C406" s="155"/>
      <c r="D406" s="165"/>
      <c r="E406" s="147" t="str">
        <f t="array" ref="E406">IF(C406="","",IFERROR(INDEX(Khach_hang!$C$2:$C$999,MATCH(C406,Khach_hang!$A$2:$A$999,0)),""))</f>
        <v/>
      </c>
      <c r="F406" s="148" t="str">
        <f t="array" ref="F406">IF(C406="","",IFERROR(INDEX(Khach_hang!$B$2:$B$999,MATCH(C406,Khach_hang!$A$2:$A$999,0)),""))</f>
        <v/>
      </c>
      <c r="G406" s="148" t="str">
        <f>IF(A406="","",SUMIF(Chi_tiet_don_hang!$A$2:$A$989,A406,Chi_tiet_don_hang!$F$2:$F$989))</f>
        <v/>
      </c>
      <c r="H406" s="163"/>
      <c r="I406" s="163"/>
      <c r="J406" s="148">
        <f t="shared" si="1"/>
        <v>0</v>
      </c>
      <c r="K406" s="148">
        <f>IF(A406="","",SUMIF(Chi_tiet_don_hang!$A$2:$A$989,A406,Chi_tiet_don_hang!$I$2:$I$989))+H406</f>
        <v>0</v>
      </c>
      <c r="L406" s="163"/>
      <c r="M406" s="152"/>
      <c r="N406" s="152"/>
      <c r="O406" s="163"/>
      <c r="P406" s="148" t="str">
        <f t="shared" si="4"/>
        <v/>
      </c>
      <c r="Q406" s="148" t="s">
        <v>484</v>
      </c>
      <c r="R406" s="154" t="s">
        <v>485</v>
      </c>
      <c r="S406" s="154" t="s">
        <v>418</v>
      </c>
      <c r="T406" s="155"/>
      <c r="U406" s="142"/>
      <c r="V406" s="142"/>
      <c r="W406" s="142"/>
      <c r="X406" s="142"/>
      <c r="Y406" s="142"/>
      <c r="Z406" s="142"/>
      <c r="AA406" s="142"/>
      <c r="AB406" s="142"/>
      <c r="AC406" s="142"/>
      <c r="AD406" s="142"/>
      <c r="AE406" s="142"/>
      <c r="AF406" s="142"/>
      <c r="AG406" s="142"/>
      <c r="AH406" s="142"/>
      <c r="AI406" s="142"/>
    </row>
    <row r="407">
      <c r="A407" s="166"/>
      <c r="B407" s="164"/>
      <c r="C407" s="155"/>
      <c r="D407" s="165"/>
      <c r="E407" s="147" t="str">
        <f t="array" ref="E407">IF(C407="","",IFERROR(INDEX(Khach_hang!$C$2:$C$999,MATCH(C407,Khach_hang!$A$2:$A$999,0)),""))</f>
        <v/>
      </c>
      <c r="F407" s="148" t="str">
        <f t="array" ref="F407">IF(C407="","",IFERROR(INDEX(Khach_hang!$B$2:$B$999,MATCH(C407,Khach_hang!$A$2:$A$999,0)),""))</f>
        <v/>
      </c>
      <c r="G407" s="148" t="str">
        <f>IF(A407="","",SUMIF(Chi_tiet_don_hang!$A$2:$A$989,A407,Chi_tiet_don_hang!$F$2:$F$989))</f>
        <v/>
      </c>
      <c r="H407" s="163"/>
      <c r="I407" s="163"/>
      <c r="J407" s="148">
        <f t="shared" si="1"/>
        <v>0</v>
      </c>
      <c r="K407" s="148">
        <f>IF(A407="","",SUMIF(Chi_tiet_don_hang!$A$2:$A$989,A407,Chi_tiet_don_hang!$I$2:$I$989))+H407</f>
        <v>0</v>
      </c>
      <c r="L407" s="163"/>
      <c r="M407" s="152"/>
      <c r="N407" s="152"/>
      <c r="O407" s="163"/>
      <c r="P407" s="148" t="str">
        <f t="shared" si="4"/>
        <v/>
      </c>
      <c r="Q407" s="148" t="s">
        <v>484</v>
      </c>
      <c r="R407" s="154" t="s">
        <v>485</v>
      </c>
      <c r="S407" s="154" t="s">
        <v>418</v>
      </c>
      <c r="T407" s="155"/>
      <c r="U407" s="142"/>
      <c r="V407" s="142"/>
      <c r="W407" s="142"/>
      <c r="X407" s="142"/>
      <c r="Y407" s="142"/>
      <c r="Z407" s="142"/>
      <c r="AA407" s="142"/>
      <c r="AB407" s="142"/>
      <c r="AC407" s="142"/>
      <c r="AD407" s="142"/>
      <c r="AE407" s="142"/>
      <c r="AF407" s="142"/>
      <c r="AG407" s="142"/>
      <c r="AH407" s="142"/>
      <c r="AI407" s="142"/>
    </row>
    <row r="408">
      <c r="A408" s="166"/>
      <c r="B408" s="164"/>
      <c r="C408" s="155"/>
      <c r="D408" s="165"/>
      <c r="E408" s="147" t="str">
        <f t="array" ref="E408">IF(C408="","",IFERROR(INDEX(Khach_hang!$C$2:$C$999,MATCH(C408,Khach_hang!$A$2:$A$999,0)),""))</f>
        <v/>
      </c>
      <c r="F408" s="148" t="str">
        <f t="array" ref="F408">IF(C408="","",IFERROR(INDEX(Khach_hang!$B$2:$B$999,MATCH(C408,Khach_hang!$A$2:$A$999,0)),""))</f>
        <v/>
      </c>
      <c r="G408" s="148" t="str">
        <f>IF(A408="","",SUMIF(Chi_tiet_don_hang!$A$2:$A$989,A408,Chi_tiet_don_hang!$F$2:$F$989))</f>
        <v/>
      </c>
      <c r="H408" s="163"/>
      <c r="I408" s="163"/>
      <c r="J408" s="148">
        <f t="shared" si="1"/>
        <v>0</v>
      </c>
      <c r="K408" s="148">
        <f>IF(A408="","",SUMIF(Chi_tiet_don_hang!$A$2:$A$989,A408,Chi_tiet_don_hang!$I$2:$I$989))+H408</f>
        <v>0</v>
      </c>
      <c r="L408" s="163"/>
      <c r="M408" s="152"/>
      <c r="N408" s="152"/>
      <c r="O408" s="163"/>
      <c r="P408" s="148" t="str">
        <f t="shared" si="4"/>
        <v/>
      </c>
      <c r="Q408" s="148" t="s">
        <v>484</v>
      </c>
      <c r="R408" s="154" t="s">
        <v>485</v>
      </c>
      <c r="S408" s="154" t="s">
        <v>418</v>
      </c>
      <c r="T408" s="155"/>
      <c r="U408" s="142"/>
      <c r="V408" s="142"/>
      <c r="W408" s="142"/>
      <c r="X408" s="142"/>
      <c r="Y408" s="142"/>
      <c r="Z408" s="142"/>
      <c r="AA408" s="142"/>
      <c r="AB408" s="142"/>
      <c r="AC408" s="142"/>
      <c r="AD408" s="142"/>
      <c r="AE408" s="142"/>
      <c r="AF408" s="142"/>
      <c r="AG408" s="142"/>
      <c r="AH408" s="142"/>
      <c r="AI408" s="142"/>
    </row>
    <row r="409">
      <c r="A409" s="166"/>
      <c r="B409" s="164"/>
      <c r="C409" s="155"/>
      <c r="D409" s="165"/>
      <c r="E409" s="147" t="str">
        <f t="array" ref="E409">IF(C409="","",IFERROR(INDEX(Khach_hang!$C$2:$C$999,MATCH(C409,Khach_hang!$A$2:$A$999,0)),""))</f>
        <v/>
      </c>
      <c r="F409" s="148" t="str">
        <f t="array" ref="F409">IF(C409="","",IFERROR(INDEX(Khach_hang!$B$2:$B$999,MATCH(C409,Khach_hang!$A$2:$A$999,0)),""))</f>
        <v/>
      </c>
      <c r="G409" s="148" t="str">
        <f>IF(A409="","",SUMIF(Chi_tiet_don_hang!$A$2:$A$989,A409,Chi_tiet_don_hang!$F$2:$F$989))</f>
        <v/>
      </c>
      <c r="H409" s="163"/>
      <c r="I409" s="163"/>
      <c r="J409" s="148">
        <f t="shared" si="1"/>
        <v>0</v>
      </c>
      <c r="K409" s="148">
        <f>IF(A409="","",SUMIF(Chi_tiet_don_hang!$A$2:$A$989,A409,Chi_tiet_don_hang!$I$2:$I$989))+H409</f>
        <v>0</v>
      </c>
      <c r="L409" s="163"/>
      <c r="M409" s="152"/>
      <c r="N409" s="152"/>
      <c r="O409" s="163"/>
      <c r="P409" s="148" t="str">
        <f t="shared" si="4"/>
        <v/>
      </c>
      <c r="Q409" s="148" t="s">
        <v>484</v>
      </c>
      <c r="R409" s="154" t="s">
        <v>485</v>
      </c>
      <c r="S409" s="154" t="s">
        <v>418</v>
      </c>
      <c r="T409" s="155"/>
      <c r="U409" s="142"/>
      <c r="V409" s="142"/>
      <c r="W409" s="142"/>
      <c r="X409" s="142"/>
      <c r="Y409" s="142"/>
      <c r="Z409" s="142"/>
      <c r="AA409" s="142"/>
      <c r="AB409" s="142"/>
      <c r="AC409" s="142"/>
      <c r="AD409" s="142"/>
      <c r="AE409" s="142"/>
      <c r="AF409" s="142"/>
      <c r="AG409" s="142"/>
      <c r="AH409" s="142"/>
      <c r="AI409" s="142"/>
    </row>
    <row r="410">
      <c r="A410" s="166"/>
      <c r="B410" s="164"/>
      <c r="C410" s="155"/>
      <c r="D410" s="165"/>
      <c r="E410" s="147" t="str">
        <f t="array" ref="E410">IF(C410="","",IFERROR(INDEX(Khach_hang!$C$2:$C$999,MATCH(C410,Khach_hang!$A$2:$A$999,0)),""))</f>
        <v/>
      </c>
      <c r="F410" s="148" t="str">
        <f t="array" ref="F410">IF(C410="","",IFERROR(INDEX(Khach_hang!$B$2:$B$999,MATCH(C410,Khach_hang!$A$2:$A$999,0)),""))</f>
        <v/>
      </c>
      <c r="G410" s="148" t="str">
        <f>IF(A410="","",SUMIF(Chi_tiet_don_hang!$A$2:$A$989,A410,Chi_tiet_don_hang!$F$2:$F$989))</f>
        <v/>
      </c>
      <c r="H410" s="163"/>
      <c r="I410" s="163"/>
      <c r="J410" s="148">
        <f t="shared" si="1"/>
        <v>0</v>
      </c>
      <c r="K410" s="148">
        <f>IF(A410="","",SUMIF(Chi_tiet_don_hang!$A$2:$A$989,A410,Chi_tiet_don_hang!$I$2:$I$989))+H410</f>
        <v>0</v>
      </c>
      <c r="L410" s="163"/>
      <c r="M410" s="152"/>
      <c r="N410" s="152"/>
      <c r="O410" s="163"/>
      <c r="P410" s="148" t="str">
        <f t="shared" si="4"/>
        <v/>
      </c>
      <c r="Q410" s="148" t="s">
        <v>484</v>
      </c>
      <c r="R410" s="154" t="s">
        <v>485</v>
      </c>
      <c r="S410" s="154" t="s">
        <v>418</v>
      </c>
      <c r="T410" s="155"/>
      <c r="U410" s="142"/>
      <c r="V410" s="142"/>
      <c r="W410" s="142"/>
      <c r="X410" s="142"/>
      <c r="Y410" s="142"/>
      <c r="Z410" s="142"/>
      <c r="AA410" s="142"/>
      <c r="AB410" s="142"/>
      <c r="AC410" s="142"/>
      <c r="AD410" s="142"/>
      <c r="AE410" s="142"/>
      <c r="AF410" s="142"/>
      <c r="AG410" s="142"/>
      <c r="AH410" s="142"/>
      <c r="AI410" s="142"/>
    </row>
    <row r="411">
      <c r="A411" s="166"/>
      <c r="B411" s="164"/>
      <c r="C411" s="155"/>
      <c r="D411" s="165"/>
      <c r="E411" s="147" t="str">
        <f t="array" ref="E411">IF(C411="","",IFERROR(INDEX(Khach_hang!$C$2:$C$999,MATCH(C411,Khach_hang!$A$2:$A$999,0)),""))</f>
        <v/>
      </c>
      <c r="F411" s="148" t="str">
        <f t="array" ref="F411">IF(C411="","",IFERROR(INDEX(Khach_hang!$B$2:$B$999,MATCH(C411,Khach_hang!$A$2:$A$999,0)),""))</f>
        <v/>
      </c>
      <c r="G411" s="148" t="str">
        <f>IF(A411="","",SUMIF(Chi_tiet_don_hang!$A$2:$A$989,A411,Chi_tiet_don_hang!$F$2:$F$989))</f>
        <v/>
      </c>
      <c r="H411" s="163"/>
      <c r="I411" s="163"/>
      <c r="J411" s="148">
        <f t="shared" si="1"/>
        <v>0</v>
      </c>
      <c r="K411" s="148">
        <f>IF(A411="","",SUMIF(Chi_tiet_don_hang!$A$2:$A$989,A411,Chi_tiet_don_hang!$I$2:$I$989))+H411</f>
        <v>0</v>
      </c>
      <c r="L411" s="163"/>
      <c r="M411" s="152"/>
      <c r="N411" s="152"/>
      <c r="O411" s="163"/>
      <c r="P411" s="148" t="str">
        <f t="shared" si="4"/>
        <v/>
      </c>
      <c r="Q411" s="148" t="s">
        <v>484</v>
      </c>
      <c r="R411" s="154" t="s">
        <v>485</v>
      </c>
      <c r="S411" s="154" t="s">
        <v>418</v>
      </c>
      <c r="T411" s="155"/>
      <c r="U411" s="142"/>
      <c r="V411" s="142"/>
      <c r="W411" s="142"/>
      <c r="X411" s="142"/>
      <c r="Y411" s="142"/>
      <c r="Z411" s="142"/>
      <c r="AA411" s="142"/>
      <c r="AB411" s="142"/>
      <c r="AC411" s="142"/>
      <c r="AD411" s="142"/>
      <c r="AE411" s="142"/>
      <c r="AF411" s="142"/>
      <c r="AG411" s="142"/>
      <c r="AH411" s="142"/>
      <c r="AI411" s="142"/>
    </row>
    <row r="412">
      <c r="A412" s="166"/>
      <c r="B412" s="164"/>
      <c r="C412" s="155"/>
      <c r="D412" s="165"/>
      <c r="E412" s="147" t="str">
        <f t="array" ref="E412">IF(C412="","",IFERROR(INDEX(Khach_hang!$C$2:$C$999,MATCH(C412,Khach_hang!$A$2:$A$999,0)),""))</f>
        <v/>
      </c>
      <c r="F412" s="148" t="str">
        <f t="array" ref="F412">IF(C412="","",IFERROR(INDEX(Khach_hang!$B$2:$B$999,MATCH(C412,Khach_hang!$A$2:$A$999,0)),""))</f>
        <v/>
      </c>
      <c r="G412" s="148" t="str">
        <f>IF(A412="","",SUMIF(Chi_tiet_don_hang!$A$2:$A$989,A412,Chi_tiet_don_hang!$F$2:$F$989))</f>
        <v/>
      </c>
      <c r="H412" s="163"/>
      <c r="I412" s="163"/>
      <c r="J412" s="148">
        <f t="shared" si="1"/>
        <v>0</v>
      </c>
      <c r="K412" s="148">
        <f>IF(A412="","",SUMIF(Chi_tiet_don_hang!$A$2:$A$989,A412,Chi_tiet_don_hang!$I$2:$I$989))+H412</f>
        <v>0</v>
      </c>
      <c r="L412" s="163"/>
      <c r="M412" s="152"/>
      <c r="N412" s="152"/>
      <c r="O412" s="163"/>
      <c r="P412" s="148" t="str">
        <f t="shared" si="4"/>
        <v/>
      </c>
      <c r="Q412" s="148" t="s">
        <v>484</v>
      </c>
      <c r="R412" s="154" t="s">
        <v>485</v>
      </c>
      <c r="S412" s="154" t="s">
        <v>418</v>
      </c>
      <c r="T412" s="155"/>
      <c r="U412" s="142"/>
      <c r="V412" s="142"/>
      <c r="W412" s="142"/>
      <c r="X412" s="142"/>
      <c r="Y412" s="142"/>
      <c r="Z412" s="142"/>
      <c r="AA412" s="142"/>
      <c r="AB412" s="142"/>
      <c r="AC412" s="142"/>
      <c r="AD412" s="142"/>
      <c r="AE412" s="142"/>
      <c r="AF412" s="142"/>
      <c r="AG412" s="142"/>
      <c r="AH412" s="142"/>
      <c r="AI412" s="142"/>
    </row>
    <row r="413">
      <c r="A413" s="166"/>
      <c r="B413" s="164"/>
      <c r="C413" s="155"/>
      <c r="D413" s="165"/>
      <c r="E413" s="147" t="str">
        <f t="array" ref="E413">IF(C413="","",IFERROR(INDEX(Khach_hang!$C$2:$C$999,MATCH(C413,Khach_hang!$A$2:$A$999,0)),""))</f>
        <v/>
      </c>
      <c r="F413" s="148" t="str">
        <f t="array" ref="F413">IF(C413="","",IFERROR(INDEX(Khach_hang!$B$2:$B$999,MATCH(C413,Khach_hang!$A$2:$A$999,0)),""))</f>
        <v/>
      </c>
      <c r="G413" s="148" t="str">
        <f>IF(A413="","",SUMIF(Chi_tiet_don_hang!$A$2:$A$989,A413,Chi_tiet_don_hang!$F$2:$F$989))</f>
        <v/>
      </c>
      <c r="H413" s="163"/>
      <c r="I413" s="163"/>
      <c r="J413" s="148">
        <f t="shared" si="1"/>
        <v>0</v>
      </c>
      <c r="K413" s="148">
        <f>IF(A413="","",SUMIF(Chi_tiet_don_hang!$A$2:$A$989,A413,Chi_tiet_don_hang!$I$2:$I$989))+H413</f>
        <v>0</v>
      </c>
      <c r="L413" s="163"/>
      <c r="M413" s="152"/>
      <c r="N413" s="152"/>
      <c r="O413" s="163"/>
      <c r="P413" s="148" t="str">
        <f t="shared" si="4"/>
        <v/>
      </c>
      <c r="Q413" s="148" t="s">
        <v>484</v>
      </c>
      <c r="R413" s="154" t="s">
        <v>485</v>
      </c>
      <c r="S413" s="154" t="s">
        <v>418</v>
      </c>
      <c r="T413" s="155"/>
      <c r="U413" s="142"/>
      <c r="V413" s="142"/>
      <c r="W413" s="142"/>
      <c r="X413" s="142"/>
      <c r="Y413" s="142"/>
      <c r="Z413" s="142"/>
      <c r="AA413" s="142"/>
      <c r="AB413" s="142"/>
      <c r="AC413" s="142"/>
      <c r="AD413" s="142"/>
      <c r="AE413" s="142"/>
      <c r="AF413" s="142"/>
      <c r="AG413" s="142"/>
      <c r="AH413" s="142"/>
      <c r="AI413" s="142"/>
    </row>
    <row r="414">
      <c r="A414" s="166"/>
      <c r="B414" s="164"/>
      <c r="C414" s="155"/>
      <c r="D414" s="165"/>
      <c r="E414" s="147" t="str">
        <f t="array" ref="E414">IF(C414="","",IFERROR(INDEX(Khach_hang!$C$2:$C$999,MATCH(C414,Khach_hang!$A$2:$A$999,0)),""))</f>
        <v/>
      </c>
      <c r="F414" s="148" t="str">
        <f t="array" ref="F414">IF(C414="","",IFERROR(INDEX(Khach_hang!$B$2:$B$999,MATCH(C414,Khach_hang!$A$2:$A$999,0)),""))</f>
        <v/>
      </c>
      <c r="G414" s="148" t="str">
        <f>IF(A414="","",SUMIF(Chi_tiet_don_hang!$A$2:$A$989,A414,Chi_tiet_don_hang!$F$2:$F$989))</f>
        <v/>
      </c>
      <c r="H414" s="163"/>
      <c r="I414" s="163"/>
      <c r="J414" s="148">
        <f t="shared" si="1"/>
        <v>0</v>
      </c>
      <c r="K414" s="148">
        <f>IF(A414="","",SUMIF(Chi_tiet_don_hang!$A$2:$A$989,A414,Chi_tiet_don_hang!$I$2:$I$989))+H414</f>
        <v>0</v>
      </c>
      <c r="L414" s="163"/>
      <c r="M414" s="152"/>
      <c r="N414" s="152"/>
      <c r="O414" s="163"/>
      <c r="P414" s="148" t="str">
        <f t="shared" si="4"/>
        <v/>
      </c>
      <c r="Q414" s="148" t="s">
        <v>484</v>
      </c>
      <c r="R414" s="154" t="s">
        <v>485</v>
      </c>
      <c r="S414" s="154" t="s">
        <v>418</v>
      </c>
      <c r="T414" s="155"/>
      <c r="U414" s="142"/>
      <c r="V414" s="142"/>
      <c r="W414" s="142"/>
      <c r="X414" s="142"/>
      <c r="Y414" s="142"/>
      <c r="Z414" s="142"/>
      <c r="AA414" s="142"/>
      <c r="AB414" s="142"/>
      <c r="AC414" s="142"/>
      <c r="AD414" s="142"/>
      <c r="AE414" s="142"/>
      <c r="AF414" s="142"/>
      <c r="AG414" s="142"/>
      <c r="AH414" s="142"/>
      <c r="AI414" s="142"/>
    </row>
    <row r="415">
      <c r="A415" s="166"/>
      <c r="B415" s="164"/>
      <c r="C415" s="155"/>
      <c r="D415" s="165"/>
      <c r="E415" s="147" t="str">
        <f t="array" ref="E415">IF(C415="","",IFERROR(INDEX(Khach_hang!$C$2:$C$999,MATCH(C415,Khach_hang!$A$2:$A$999,0)),""))</f>
        <v/>
      </c>
      <c r="F415" s="148" t="str">
        <f t="array" ref="F415">IF(C415="","",IFERROR(INDEX(Khach_hang!$B$2:$B$999,MATCH(C415,Khach_hang!$A$2:$A$999,0)),""))</f>
        <v/>
      </c>
      <c r="G415" s="148" t="str">
        <f>IF(A415="","",SUMIF(Chi_tiet_don_hang!$A$2:$A$989,A415,Chi_tiet_don_hang!$F$2:$F$989))</f>
        <v/>
      </c>
      <c r="H415" s="163"/>
      <c r="I415" s="163"/>
      <c r="J415" s="148">
        <f t="shared" si="1"/>
        <v>0</v>
      </c>
      <c r="K415" s="148">
        <f>IF(A415="","",SUMIF(Chi_tiet_don_hang!$A$2:$A$989,A415,Chi_tiet_don_hang!$I$2:$I$989))+H415</f>
        <v>0</v>
      </c>
      <c r="L415" s="163"/>
      <c r="M415" s="152"/>
      <c r="N415" s="152"/>
      <c r="O415" s="163"/>
      <c r="P415" s="148" t="str">
        <f t="shared" si="4"/>
        <v/>
      </c>
      <c r="Q415" s="148" t="s">
        <v>484</v>
      </c>
      <c r="R415" s="154" t="s">
        <v>485</v>
      </c>
      <c r="S415" s="154" t="s">
        <v>418</v>
      </c>
      <c r="T415" s="155"/>
      <c r="U415" s="142"/>
      <c r="V415" s="142"/>
      <c r="W415" s="142"/>
      <c r="X415" s="142"/>
      <c r="Y415" s="142"/>
      <c r="Z415" s="142"/>
      <c r="AA415" s="142"/>
      <c r="AB415" s="142"/>
      <c r="AC415" s="142"/>
      <c r="AD415" s="142"/>
      <c r="AE415" s="142"/>
      <c r="AF415" s="142"/>
      <c r="AG415" s="142"/>
      <c r="AH415" s="142"/>
      <c r="AI415" s="142"/>
    </row>
    <row r="416">
      <c r="A416" s="166"/>
      <c r="B416" s="164"/>
      <c r="C416" s="155"/>
      <c r="D416" s="165"/>
      <c r="E416" s="147" t="str">
        <f t="array" ref="E416">IF(C416="","",IFERROR(INDEX(Khach_hang!$C$2:$C$999,MATCH(C416,Khach_hang!$A$2:$A$999,0)),""))</f>
        <v/>
      </c>
      <c r="F416" s="148" t="str">
        <f t="array" ref="F416">IF(C416="","",IFERROR(INDEX(Khach_hang!$B$2:$B$999,MATCH(C416,Khach_hang!$A$2:$A$999,0)),""))</f>
        <v/>
      </c>
      <c r="G416" s="148" t="str">
        <f>IF(A416="","",SUMIF(Chi_tiet_don_hang!$A$2:$A$989,A416,Chi_tiet_don_hang!$F$2:$F$989))</f>
        <v/>
      </c>
      <c r="H416" s="163"/>
      <c r="I416" s="163"/>
      <c r="J416" s="148">
        <f t="shared" si="1"/>
        <v>0</v>
      </c>
      <c r="K416" s="148">
        <f>IF(A416="","",SUMIF(Chi_tiet_don_hang!$A$2:$A$989,A416,Chi_tiet_don_hang!$I$2:$I$989))+H416</f>
        <v>0</v>
      </c>
      <c r="L416" s="163"/>
      <c r="M416" s="152"/>
      <c r="N416" s="152"/>
      <c r="O416" s="163"/>
      <c r="P416" s="148" t="str">
        <f t="shared" si="4"/>
        <v/>
      </c>
      <c r="Q416" s="148" t="s">
        <v>484</v>
      </c>
      <c r="R416" s="154" t="s">
        <v>485</v>
      </c>
      <c r="S416" s="154" t="s">
        <v>418</v>
      </c>
      <c r="T416" s="155"/>
      <c r="U416" s="142"/>
      <c r="V416" s="142"/>
      <c r="W416" s="142"/>
      <c r="X416" s="142"/>
      <c r="Y416" s="142"/>
      <c r="Z416" s="142"/>
      <c r="AA416" s="142"/>
      <c r="AB416" s="142"/>
      <c r="AC416" s="142"/>
      <c r="AD416" s="142"/>
      <c r="AE416" s="142"/>
      <c r="AF416" s="142"/>
      <c r="AG416" s="142"/>
      <c r="AH416" s="142"/>
      <c r="AI416" s="142"/>
    </row>
    <row r="417">
      <c r="A417" s="166"/>
      <c r="B417" s="164"/>
      <c r="C417" s="155"/>
      <c r="D417" s="165"/>
      <c r="E417" s="147" t="str">
        <f t="array" ref="E417">IF(C417="","",IFERROR(INDEX(Khach_hang!$C$2:$C$999,MATCH(C417,Khach_hang!$A$2:$A$999,0)),""))</f>
        <v/>
      </c>
      <c r="F417" s="148" t="str">
        <f t="array" ref="F417">IF(C417="","",IFERROR(INDEX(Khach_hang!$B$2:$B$999,MATCH(C417,Khach_hang!$A$2:$A$999,0)),""))</f>
        <v/>
      </c>
      <c r="G417" s="148" t="str">
        <f>IF(A417="","",SUMIF(Chi_tiet_don_hang!$A$2:$A$989,A417,Chi_tiet_don_hang!$F$2:$F$989))</f>
        <v/>
      </c>
      <c r="H417" s="163"/>
      <c r="I417" s="163"/>
      <c r="J417" s="148">
        <f t="shared" si="1"/>
        <v>0</v>
      </c>
      <c r="K417" s="148">
        <f>IF(A417="","",SUMIF(Chi_tiet_don_hang!$A$2:$A$989,A417,Chi_tiet_don_hang!$I$2:$I$989))+H417</f>
        <v>0</v>
      </c>
      <c r="L417" s="163"/>
      <c r="M417" s="152"/>
      <c r="N417" s="152"/>
      <c r="O417" s="163"/>
      <c r="P417" s="148" t="str">
        <f t="shared" si="4"/>
        <v/>
      </c>
      <c r="Q417" s="148" t="s">
        <v>484</v>
      </c>
      <c r="R417" s="154" t="s">
        <v>485</v>
      </c>
      <c r="S417" s="154" t="s">
        <v>418</v>
      </c>
      <c r="T417" s="155"/>
      <c r="U417" s="142"/>
      <c r="V417" s="142"/>
      <c r="W417" s="142"/>
      <c r="X417" s="142"/>
      <c r="Y417" s="142"/>
      <c r="Z417" s="142"/>
      <c r="AA417" s="142"/>
      <c r="AB417" s="142"/>
      <c r="AC417" s="142"/>
      <c r="AD417" s="142"/>
      <c r="AE417" s="142"/>
      <c r="AF417" s="142"/>
      <c r="AG417" s="142"/>
      <c r="AH417" s="142"/>
      <c r="AI417" s="142"/>
    </row>
    <row r="418">
      <c r="A418" s="166"/>
      <c r="B418" s="164"/>
      <c r="C418" s="155"/>
      <c r="D418" s="165"/>
      <c r="E418" s="147" t="str">
        <f t="array" ref="E418">IF(C418="","",IFERROR(INDEX(Khach_hang!$C$2:$C$999,MATCH(C418,Khach_hang!$A$2:$A$999,0)),""))</f>
        <v/>
      </c>
      <c r="F418" s="148" t="str">
        <f t="array" ref="F418">IF(C418="","",IFERROR(INDEX(Khach_hang!$B$2:$B$999,MATCH(C418,Khach_hang!$A$2:$A$999,0)),""))</f>
        <v/>
      </c>
      <c r="G418" s="148" t="str">
        <f>IF(A418="","",SUMIF(Chi_tiet_don_hang!$A$2:$A$989,A418,Chi_tiet_don_hang!$F$2:$F$989))</f>
        <v/>
      </c>
      <c r="H418" s="163"/>
      <c r="I418" s="163"/>
      <c r="J418" s="148">
        <f t="shared" si="1"/>
        <v>0</v>
      </c>
      <c r="K418" s="148">
        <f>IF(A418="","",SUMIF(Chi_tiet_don_hang!$A$2:$A$989,A418,Chi_tiet_don_hang!$I$2:$I$989))+H418</f>
        <v>0</v>
      </c>
      <c r="L418" s="163"/>
      <c r="M418" s="152"/>
      <c r="N418" s="152"/>
      <c r="O418" s="163"/>
      <c r="P418" s="148" t="str">
        <f t="shared" si="4"/>
        <v/>
      </c>
      <c r="Q418" s="148" t="s">
        <v>484</v>
      </c>
      <c r="R418" s="154" t="s">
        <v>485</v>
      </c>
      <c r="S418" s="154" t="s">
        <v>418</v>
      </c>
      <c r="T418" s="155"/>
      <c r="U418" s="142"/>
      <c r="V418" s="142"/>
      <c r="W418" s="142"/>
      <c r="X418" s="142"/>
      <c r="Y418" s="142"/>
      <c r="Z418" s="142"/>
      <c r="AA418" s="142"/>
      <c r="AB418" s="142"/>
      <c r="AC418" s="142"/>
      <c r="AD418" s="142"/>
      <c r="AE418" s="142"/>
      <c r="AF418" s="142"/>
      <c r="AG418" s="142"/>
      <c r="AH418" s="142"/>
      <c r="AI418" s="142"/>
    </row>
    <row r="419">
      <c r="A419" s="166"/>
      <c r="B419" s="164"/>
      <c r="C419" s="155"/>
      <c r="D419" s="165"/>
      <c r="E419" s="147" t="str">
        <f t="array" ref="E419">IF(C419="","",IFERROR(INDEX(Khach_hang!$C$2:$C$999,MATCH(C419,Khach_hang!$A$2:$A$999,0)),""))</f>
        <v/>
      </c>
      <c r="F419" s="148" t="str">
        <f t="array" ref="F419">IF(C419="","",IFERROR(INDEX(Khach_hang!$B$2:$B$999,MATCH(C419,Khach_hang!$A$2:$A$999,0)),""))</f>
        <v/>
      </c>
      <c r="G419" s="148" t="str">
        <f>IF(A419="","",SUMIF(Chi_tiet_don_hang!$A$2:$A$989,A419,Chi_tiet_don_hang!$F$2:$F$989))</f>
        <v/>
      </c>
      <c r="H419" s="163"/>
      <c r="I419" s="163"/>
      <c r="J419" s="148">
        <f t="shared" si="1"/>
        <v>0</v>
      </c>
      <c r="K419" s="148">
        <f>IF(A419="","",SUMIF(Chi_tiet_don_hang!$A$2:$A$989,A419,Chi_tiet_don_hang!$I$2:$I$989))+H419</f>
        <v>0</v>
      </c>
      <c r="L419" s="163"/>
      <c r="M419" s="152"/>
      <c r="N419" s="152"/>
      <c r="O419" s="163"/>
      <c r="P419" s="148" t="str">
        <f t="shared" si="4"/>
        <v/>
      </c>
      <c r="Q419" s="148" t="s">
        <v>484</v>
      </c>
      <c r="R419" s="154" t="s">
        <v>485</v>
      </c>
      <c r="S419" s="154" t="s">
        <v>418</v>
      </c>
      <c r="T419" s="155"/>
      <c r="U419" s="142"/>
      <c r="V419" s="142"/>
      <c r="W419" s="142"/>
      <c r="X419" s="142"/>
      <c r="Y419" s="142"/>
      <c r="Z419" s="142"/>
      <c r="AA419" s="142"/>
      <c r="AB419" s="142"/>
      <c r="AC419" s="142"/>
      <c r="AD419" s="142"/>
      <c r="AE419" s="142"/>
      <c r="AF419" s="142"/>
      <c r="AG419" s="142"/>
      <c r="AH419" s="142"/>
      <c r="AI419" s="142"/>
    </row>
    <row r="420">
      <c r="A420" s="166"/>
      <c r="B420" s="164"/>
      <c r="C420" s="155"/>
      <c r="D420" s="165"/>
      <c r="E420" s="147" t="str">
        <f t="array" ref="E420">IF(C420="","",IFERROR(INDEX(Khach_hang!$C$2:$C$999,MATCH(C420,Khach_hang!$A$2:$A$999,0)),""))</f>
        <v/>
      </c>
      <c r="F420" s="148" t="str">
        <f t="array" ref="F420">IF(C420="","",IFERROR(INDEX(Khach_hang!$B$2:$B$999,MATCH(C420,Khach_hang!$A$2:$A$999,0)),""))</f>
        <v/>
      </c>
      <c r="G420" s="148" t="str">
        <f>IF(A420="","",SUMIF(Chi_tiet_don_hang!$A$2:$A$989,A420,Chi_tiet_don_hang!$F$2:$F$989))</f>
        <v/>
      </c>
      <c r="H420" s="163"/>
      <c r="I420" s="163"/>
      <c r="J420" s="148">
        <f t="shared" si="1"/>
        <v>0</v>
      </c>
      <c r="K420" s="148">
        <f>IF(A420="","",SUMIF(Chi_tiet_don_hang!$A$2:$A$989,A420,Chi_tiet_don_hang!$I$2:$I$989))+H420</f>
        <v>0</v>
      </c>
      <c r="L420" s="163"/>
      <c r="M420" s="152"/>
      <c r="N420" s="152"/>
      <c r="O420" s="163"/>
      <c r="P420" s="148" t="str">
        <f t="shared" si="4"/>
        <v/>
      </c>
      <c r="Q420" s="148" t="s">
        <v>484</v>
      </c>
      <c r="R420" s="154" t="s">
        <v>485</v>
      </c>
      <c r="S420" s="154" t="s">
        <v>418</v>
      </c>
      <c r="T420" s="155"/>
      <c r="U420" s="142"/>
      <c r="V420" s="142"/>
      <c r="W420" s="142"/>
      <c r="X420" s="142"/>
      <c r="Y420" s="142"/>
      <c r="Z420" s="142"/>
      <c r="AA420" s="142"/>
      <c r="AB420" s="142"/>
      <c r="AC420" s="142"/>
      <c r="AD420" s="142"/>
      <c r="AE420" s="142"/>
      <c r="AF420" s="142"/>
      <c r="AG420" s="142"/>
      <c r="AH420" s="142"/>
      <c r="AI420" s="142"/>
    </row>
    <row r="421">
      <c r="A421" s="166"/>
      <c r="B421" s="164"/>
      <c r="C421" s="155"/>
      <c r="D421" s="165"/>
      <c r="E421" s="147" t="str">
        <f t="array" ref="E421">IF(C421="","",IFERROR(INDEX(Khach_hang!$C$2:$C$999,MATCH(C421,Khach_hang!$A$2:$A$999,0)),""))</f>
        <v/>
      </c>
      <c r="F421" s="148" t="str">
        <f t="array" ref="F421">IF(C421="","",IFERROR(INDEX(Khach_hang!$B$2:$B$999,MATCH(C421,Khach_hang!$A$2:$A$999,0)),""))</f>
        <v/>
      </c>
      <c r="G421" s="148" t="str">
        <f>IF(A421="","",SUMIF(Chi_tiet_don_hang!$A$2:$A$989,A421,Chi_tiet_don_hang!$F$2:$F$989))</f>
        <v/>
      </c>
      <c r="H421" s="163"/>
      <c r="I421" s="163"/>
      <c r="J421" s="148">
        <f t="shared" si="1"/>
        <v>0</v>
      </c>
      <c r="K421" s="148">
        <f>IF(A421="","",SUMIF(Chi_tiet_don_hang!$A$2:$A$989,A421,Chi_tiet_don_hang!$I$2:$I$989))+H421</f>
        <v>0</v>
      </c>
      <c r="L421" s="163"/>
      <c r="M421" s="152"/>
      <c r="N421" s="152"/>
      <c r="O421" s="163"/>
      <c r="P421" s="148" t="str">
        <f t="shared" si="4"/>
        <v/>
      </c>
      <c r="Q421" s="148" t="s">
        <v>484</v>
      </c>
      <c r="R421" s="154" t="s">
        <v>485</v>
      </c>
      <c r="S421" s="154" t="s">
        <v>418</v>
      </c>
      <c r="T421" s="155"/>
      <c r="U421" s="142"/>
      <c r="V421" s="142"/>
      <c r="W421" s="142"/>
      <c r="X421" s="142"/>
      <c r="Y421" s="142"/>
      <c r="Z421" s="142"/>
      <c r="AA421" s="142"/>
      <c r="AB421" s="142"/>
      <c r="AC421" s="142"/>
      <c r="AD421" s="142"/>
      <c r="AE421" s="142"/>
      <c r="AF421" s="142"/>
      <c r="AG421" s="142"/>
      <c r="AH421" s="142"/>
      <c r="AI421" s="142"/>
    </row>
    <row r="422">
      <c r="A422" s="166"/>
      <c r="B422" s="164"/>
      <c r="C422" s="155"/>
      <c r="D422" s="165"/>
      <c r="E422" s="147" t="str">
        <f t="array" ref="E422">IF(C422="","",IFERROR(INDEX(Khach_hang!$C$2:$C$999,MATCH(C422,Khach_hang!$A$2:$A$999,0)),""))</f>
        <v/>
      </c>
      <c r="F422" s="148" t="str">
        <f t="array" ref="F422">IF(C422="","",IFERROR(INDEX(Khach_hang!$B$2:$B$999,MATCH(C422,Khach_hang!$A$2:$A$999,0)),""))</f>
        <v/>
      </c>
      <c r="G422" s="148" t="str">
        <f>IF(A422="","",SUMIF(Chi_tiet_don_hang!$A$2:$A$989,A422,Chi_tiet_don_hang!$F$2:$F$989))</f>
        <v/>
      </c>
      <c r="H422" s="163"/>
      <c r="I422" s="163"/>
      <c r="J422" s="148">
        <f t="shared" si="1"/>
        <v>0</v>
      </c>
      <c r="K422" s="148">
        <f>IF(A422="","",SUMIF(Chi_tiet_don_hang!$A$2:$A$989,A422,Chi_tiet_don_hang!$I$2:$I$989))+H422</f>
        <v>0</v>
      </c>
      <c r="L422" s="163"/>
      <c r="M422" s="152"/>
      <c r="N422" s="152"/>
      <c r="O422" s="163"/>
      <c r="P422" s="148" t="str">
        <f t="shared" si="4"/>
        <v/>
      </c>
      <c r="Q422" s="148" t="s">
        <v>484</v>
      </c>
      <c r="R422" s="154" t="s">
        <v>485</v>
      </c>
      <c r="S422" s="154" t="s">
        <v>418</v>
      </c>
      <c r="T422" s="155"/>
      <c r="U422" s="142"/>
      <c r="V422" s="142"/>
      <c r="W422" s="142"/>
      <c r="X422" s="142"/>
      <c r="Y422" s="142"/>
      <c r="Z422" s="142"/>
      <c r="AA422" s="142"/>
      <c r="AB422" s="142"/>
      <c r="AC422" s="142"/>
      <c r="AD422" s="142"/>
      <c r="AE422" s="142"/>
      <c r="AF422" s="142"/>
      <c r="AG422" s="142"/>
      <c r="AH422" s="142"/>
      <c r="AI422" s="142"/>
    </row>
    <row r="423">
      <c r="A423" s="166"/>
      <c r="B423" s="164"/>
      <c r="C423" s="155"/>
      <c r="D423" s="165"/>
      <c r="E423" s="147" t="str">
        <f t="array" ref="E423">IF(C423="","",IFERROR(INDEX(Khach_hang!$C$2:$C$999,MATCH(C423,Khach_hang!$A$2:$A$999,0)),""))</f>
        <v/>
      </c>
      <c r="F423" s="148" t="str">
        <f t="array" ref="F423">IF(C423="","",IFERROR(INDEX(Khach_hang!$B$2:$B$999,MATCH(C423,Khach_hang!$A$2:$A$999,0)),""))</f>
        <v/>
      </c>
      <c r="G423" s="148" t="str">
        <f>IF(A423="","",SUMIF(Chi_tiet_don_hang!$A$2:$A$989,A423,Chi_tiet_don_hang!$F$2:$F$989))</f>
        <v/>
      </c>
      <c r="H423" s="163"/>
      <c r="I423" s="163"/>
      <c r="J423" s="148">
        <f t="shared" si="1"/>
        <v>0</v>
      </c>
      <c r="K423" s="148">
        <f>IF(A423="","",SUMIF(Chi_tiet_don_hang!$A$2:$A$989,A423,Chi_tiet_don_hang!$I$2:$I$989))+H423</f>
        <v>0</v>
      </c>
      <c r="L423" s="163"/>
      <c r="M423" s="152"/>
      <c r="N423" s="152"/>
      <c r="O423" s="163"/>
      <c r="P423" s="148" t="str">
        <f t="shared" si="4"/>
        <v/>
      </c>
      <c r="Q423" s="148" t="s">
        <v>484</v>
      </c>
      <c r="R423" s="154" t="s">
        <v>485</v>
      </c>
      <c r="S423" s="154" t="s">
        <v>418</v>
      </c>
      <c r="T423" s="155"/>
      <c r="U423" s="142"/>
      <c r="V423" s="142"/>
      <c r="W423" s="142"/>
      <c r="X423" s="142"/>
      <c r="Y423" s="142"/>
      <c r="Z423" s="142"/>
      <c r="AA423" s="142"/>
      <c r="AB423" s="142"/>
      <c r="AC423" s="142"/>
      <c r="AD423" s="142"/>
      <c r="AE423" s="142"/>
      <c r="AF423" s="142"/>
      <c r="AG423" s="142"/>
      <c r="AH423" s="142"/>
      <c r="AI423" s="142"/>
    </row>
    <row r="424">
      <c r="A424" s="166"/>
      <c r="B424" s="164"/>
      <c r="C424" s="155"/>
      <c r="D424" s="165"/>
      <c r="E424" s="147" t="str">
        <f t="array" ref="E424">IF(C424="","",IFERROR(INDEX(Khach_hang!$C$2:$C$999,MATCH(C424,Khach_hang!$A$2:$A$999,0)),""))</f>
        <v/>
      </c>
      <c r="F424" s="148" t="str">
        <f t="array" ref="F424">IF(C424="","",IFERROR(INDEX(Khach_hang!$B$2:$B$999,MATCH(C424,Khach_hang!$A$2:$A$999,0)),""))</f>
        <v/>
      </c>
      <c r="G424" s="148" t="str">
        <f>IF(A424="","",SUMIF(Chi_tiet_don_hang!$A$2:$A$989,A424,Chi_tiet_don_hang!$F$2:$F$989))</f>
        <v/>
      </c>
      <c r="H424" s="163"/>
      <c r="I424" s="163"/>
      <c r="J424" s="148">
        <f t="shared" si="1"/>
        <v>0</v>
      </c>
      <c r="K424" s="148">
        <f>IF(A424="","",SUMIF(Chi_tiet_don_hang!$A$2:$A$989,A424,Chi_tiet_don_hang!$I$2:$I$989))+H424</f>
        <v>0</v>
      </c>
      <c r="L424" s="163"/>
      <c r="M424" s="152"/>
      <c r="N424" s="152"/>
      <c r="O424" s="163"/>
      <c r="P424" s="148" t="str">
        <f t="shared" si="4"/>
        <v/>
      </c>
      <c r="Q424" s="148" t="s">
        <v>484</v>
      </c>
      <c r="R424" s="154" t="s">
        <v>485</v>
      </c>
      <c r="S424" s="154" t="s">
        <v>418</v>
      </c>
      <c r="T424" s="155"/>
      <c r="U424" s="142"/>
      <c r="V424" s="142"/>
      <c r="W424" s="142"/>
      <c r="X424" s="142"/>
      <c r="Y424" s="142"/>
      <c r="Z424" s="142"/>
      <c r="AA424" s="142"/>
      <c r="AB424" s="142"/>
      <c r="AC424" s="142"/>
      <c r="AD424" s="142"/>
      <c r="AE424" s="142"/>
      <c r="AF424" s="142"/>
      <c r="AG424" s="142"/>
      <c r="AH424" s="142"/>
      <c r="AI424" s="142"/>
    </row>
    <row r="425">
      <c r="A425" s="166"/>
      <c r="B425" s="164"/>
      <c r="C425" s="155"/>
      <c r="D425" s="165"/>
      <c r="E425" s="147" t="str">
        <f t="array" ref="E425">IF(C425="","",IFERROR(INDEX(Khach_hang!$C$2:$C$999,MATCH(C425,Khach_hang!$A$2:$A$999,0)),""))</f>
        <v/>
      </c>
      <c r="F425" s="148" t="str">
        <f t="array" ref="F425">IF(C425="","",IFERROR(INDEX(Khach_hang!$B$2:$B$999,MATCH(C425,Khach_hang!$A$2:$A$999,0)),""))</f>
        <v/>
      </c>
      <c r="G425" s="148" t="str">
        <f>IF(A425="","",SUMIF(Chi_tiet_don_hang!$A$2:$A$989,A425,Chi_tiet_don_hang!$F$2:$F$989))</f>
        <v/>
      </c>
      <c r="H425" s="163"/>
      <c r="I425" s="163"/>
      <c r="J425" s="148">
        <f t="shared" si="1"/>
        <v>0</v>
      </c>
      <c r="K425" s="148">
        <f>IF(A425="","",SUMIF(Chi_tiet_don_hang!$A$2:$A$989,A425,Chi_tiet_don_hang!$I$2:$I$989))+H425</f>
        <v>0</v>
      </c>
      <c r="L425" s="163"/>
      <c r="M425" s="152"/>
      <c r="N425" s="152"/>
      <c r="O425" s="163"/>
      <c r="P425" s="148" t="str">
        <f t="shared" si="4"/>
        <v/>
      </c>
      <c r="Q425" s="148" t="s">
        <v>484</v>
      </c>
      <c r="R425" s="154" t="s">
        <v>485</v>
      </c>
      <c r="S425" s="154" t="s">
        <v>418</v>
      </c>
      <c r="T425" s="155"/>
      <c r="U425" s="142"/>
      <c r="V425" s="142"/>
      <c r="W425" s="142"/>
      <c r="X425" s="142"/>
      <c r="Y425" s="142"/>
      <c r="Z425" s="142"/>
      <c r="AA425" s="142"/>
      <c r="AB425" s="142"/>
      <c r="AC425" s="142"/>
      <c r="AD425" s="142"/>
      <c r="AE425" s="142"/>
      <c r="AF425" s="142"/>
      <c r="AG425" s="142"/>
      <c r="AH425" s="142"/>
      <c r="AI425" s="142"/>
    </row>
    <row r="426">
      <c r="A426" s="166"/>
      <c r="B426" s="164"/>
      <c r="C426" s="155"/>
      <c r="D426" s="165"/>
      <c r="E426" s="147" t="str">
        <f t="array" ref="E426">IF(C426="","",IFERROR(INDEX(Khach_hang!$C$2:$C$999,MATCH(C426,Khach_hang!$A$2:$A$999,0)),""))</f>
        <v/>
      </c>
      <c r="F426" s="148" t="str">
        <f t="array" ref="F426">IF(C426="","",IFERROR(INDEX(Khach_hang!$B$2:$B$999,MATCH(C426,Khach_hang!$A$2:$A$999,0)),""))</f>
        <v/>
      </c>
      <c r="G426" s="148" t="str">
        <f>IF(A426="","",SUMIF(Chi_tiet_don_hang!$A$2:$A$989,A426,Chi_tiet_don_hang!$F$2:$F$989))</f>
        <v/>
      </c>
      <c r="H426" s="163"/>
      <c r="I426" s="163"/>
      <c r="J426" s="148">
        <f t="shared" si="1"/>
        <v>0</v>
      </c>
      <c r="K426" s="148">
        <f>IF(A426="","",SUMIF(Chi_tiet_don_hang!$A$2:$A$989,A426,Chi_tiet_don_hang!$I$2:$I$989))+H426</f>
        <v>0</v>
      </c>
      <c r="L426" s="163"/>
      <c r="M426" s="152"/>
      <c r="N426" s="152"/>
      <c r="O426" s="163"/>
      <c r="P426" s="148" t="str">
        <f t="shared" si="4"/>
        <v/>
      </c>
      <c r="Q426" s="148" t="s">
        <v>484</v>
      </c>
      <c r="R426" s="154" t="s">
        <v>485</v>
      </c>
      <c r="S426" s="154" t="s">
        <v>418</v>
      </c>
      <c r="T426" s="155"/>
      <c r="U426" s="142"/>
      <c r="V426" s="142"/>
      <c r="W426" s="142"/>
      <c r="X426" s="142"/>
      <c r="Y426" s="142"/>
      <c r="Z426" s="142"/>
      <c r="AA426" s="142"/>
      <c r="AB426" s="142"/>
      <c r="AC426" s="142"/>
      <c r="AD426" s="142"/>
      <c r="AE426" s="142"/>
      <c r="AF426" s="142"/>
      <c r="AG426" s="142"/>
      <c r="AH426" s="142"/>
      <c r="AI426" s="142"/>
    </row>
    <row r="427">
      <c r="A427" s="166"/>
      <c r="B427" s="164"/>
      <c r="C427" s="155"/>
      <c r="D427" s="165"/>
      <c r="E427" s="147" t="str">
        <f t="array" ref="E427">IF(C427="","",IFERROR(INDEX(Khach_hang!$C$2:$C$999,MATCH(C427,Khach_hang!$A$2:$A$999,0)),""))</f>
        <v/>
      </c>
      <c r="F427" s="148" t="str">
        <f t="array" ref="F427">IF(C427="","",IFERROR(INDEX(Khach_hang!$B$2:$B$999,MATCH(C427,Khach_hang!$A$2:$A$999,0)),""))</f>
        <v/>
      </c>
      <c r="G427" s="148" t="str">
        <f>IF(A427="","",SUMIF(Chi_tiet_don_hang!$A$2:$A$989,A427,Chi_tiet_don_hang!$F$2:$F$989))</f>
        <v/>
      </c>
      <c r="H427" s="163"/>
      <c r="I427" s="163"/>
      <c r="J427" s="148">
        <f t="shared" si="1"/>
        <v>0</v>
      </c>
      <c r="K427" s="148">
        <f>IF(A427="","",SUMIF(Chi_tiet_don_hang!$A$2:$A$989,A427,Chi_tiet_don_hang!$I$2:$I$989))+H427</f>
        <v>0</v>
      </c>
      <c r="L427" s="163"/>
      <c r="M427" s="152"/>
      <c r="N427" s="152"/>
      <c r="O427" s="163"/>
      <c r="P427" s="148" t="str">
        <f t="shared" si="4"/>
        <v/>
      </c>
      <c r="Q427" s="148" t="s">
        <v>484</v>
      </c>
      <c r="R427" s="154" t="s">
        <v>485</v>
      </c>
      <c r="S427" s="154" t="s">
        <v>418</v>
      </c>
      <c r="T427" s="155"/>
      <c r="U427" s="142"/>
      <c r="V427" s="142"/>
      <c r="W427" s="142"/>
      <c r="X427" s="142"/>
      <c r="Y427" s="142"/>
      <c r="Z427" s="142"/>
      <c r="AA427" s="142"/>
      <c r="AB427" s="142"/>
      <c r="AC427" s="142"/>
      <c r="AD427" s="142"/>
      <c r="AE427" s="142"/>
      <c r="AF427" s="142"/>
      <c r="AG427" s="142"/>
      <c r="AH427" s="142"/>
      <c r="AI427" s="142"/>
    </row>
    <row r="428">
      <c r="A428" s="166"/>
      <c r="B428" s="164"/>
      <c r="C428" s="155"/>
      <c r="D428" s="165"/>
      <c r="E428" s="147" t="str">
        <f t="array" ref="E428">IF(C428="","",IFERROR(INDEX(Khach_hang!$C$2:$C$999,MATCH(C428,Khach_hang!$A$2:$A$999,0)),""))</f>
        <v/>
      </c>
      <c r="F428" s="148" t="str">
        <f t="array" ref="F428">IF(C428="","",IFERROR(INDEX(Khach_hang!$B$2:$B$999,MATCH(C428,Khach_hang!$A$2:$A$999,0)),""))</f>
        <v/>
      </c>
      <c r="G428" s="148" t="str">
        <f>IF(A428="","",SUMIF(Chi_tiet_don_hang!$A$2:$A$989,A428,Chi_tiet_don_hang!$F$2:$F$989))</f>
        <v/>
      </c>
      <c r="H428" s="163"/>
      <c r="I428" s="163"/>
      <c r="J428" s="148">
        <f t="shared" si="1"/>
        <v>0</v>
      </c>
      <c r="K428" s="148">
        <f>IF(A428="","",SUMIF(Chi_tiet_don_hang!$A$2:$A$989,A428,Chi_tiet_don_hang!$I$2:$I$989))+H428</f>
        <v>0</v>
      </c>
      <c r="L428" s="163"/>
      <c r="M428" s="152"/>
      <c r="N428" s="152"/>
      <c r="O428" s="163"/>
      <c r="P428" s="148" t="str">
        <f t="shared" si="4"/>
        <v/>
      </c>
      <c r="Q428" s="148" t="s">
        <v>484</v>
      </c>
      <c r="R428" s="154" t="s">
        <v>485</v>
      </c>
      <c r="S428" s="154" t="s">
        <v>418</v>
      </c>
      <c r="T428" s="155"/>
      <c r="U428" s="142"/>
      <c r="V428" s="142"/>
      <c r="W428" s="142"/>
      <c r="X428" s="142"/>
      <c r="Y428" s="142"/>
      <c r="Z428" s="142"/>
      <c r="AA428" s="142"/>
      <c r="AB428" s="142"/>
      <c r="AC428" s="142"/>
      <c r="AD428" s="142"/>
      <c r="AE428" s="142"/>
      <c r="AF428" s="142"/>
      <c r="AG428" s="142"/>
      <c r="AH428" s="142"/>
      <c r="AI428" s="142"/>
    </row>
    <row r="429">
      <c r="A429" s="166"/>
      <c r="B429" s="164"/>
      <c r="C429" s="155"/>
      <c r="D429" s="165"/>
      <c r="E429" s="147" t="str">
        <f t="array" ref="E429">IF(C429="","",IFERROR(INDEX(Khach_hang!$C$2:$C$999,MATCH(C429,Khach_hang!$A$2:$A$999,0)),""))</f>
        <v/>
      </c>
      <c r="F429" s="148" t="str">
        <f t="array" ref="F429">IF(C429="","",IFERROR(INDEX(Khach_hang!$B$2:$B$999,MATCH(C429,Khach_hang!$A$2:$A$999,0)),""))</f>
        <v/>
      </c>
      <c r="G429" s="148" t="str">
        <f>IF(A429="","",SUMIF(Chi_tiet_don_hang!$A$2:$A$989,A429,Chi_tiet_don_hang!$F$2:$F$989))</f>
        <v/>
      </c>
      <c r="H429" s="163"/>
      <c r="I429" s="163"/>
      <c r="J429" s="148">
        <f t="shared" si="1"/>
        <v>0</v>
      </c>
      <c r="K429" s="148">
        <f>IF(A429="","",SUMIF(Chi_tiet_don_hang!$A$2:$A$989,A429,Chi_tiet_don_hang!$I$2:$I$989))+H429</f>
        <v>0</v>
      </c>
      <c r="L429" s="163"/>
      <c r="M429" s="152"/>
      <c r="N429" s="152"/>
      <c r="O429" s="163"/>
      <c r="P429" s="148" t="str">
        <f t="shared" si="4"/>
        <v/>
      </c>
      <c r="Q429" s="148" t="s">
        <v>484</v>
      </c>
      <c r="R429" s="154" t="s">
        <v>485</v>
      </c>
      <c r="S429" s="154" t="s">
        <v>418</v>
      </c>
      <c r="T429" s="155"/>
      <c r="U429" s="142"/>
      <c r="V429" s="142"/>
      <c r="W429" s="142"/>
      <c r="X429" s="142"/>
      <c r="Y429" s="142"/>
      <c r="Z429" s="142"/>
      <c r="AA429" s="142"/>
      <c r="AB429" s="142"/>
      <c r="AC429" s="142"/>
      <c r="AD429" s="142"/>
      <c r="AE429" s="142"/>
      <c r="AF429" s="142"/>
      <c r="AG429" s="142"/>
      <c r="AH429" s="142"/>
      <c r="AI429" s="142"/>
    </row>
    <row r="430">
      <c r="A430" s="166"/>
      <c r="B430" s="164"/>
      <c r="C430" s="155"/>
      <c r="D430" s="165"/>
      <c r="E430" s="147" t="str">
        <f t="array" ref="E430">IF(C430="","",IFERROR(INDEX(Khach_hang!$C$2:$C$999,MATCH(C430,Khach_hang!$A$2:$A$999,0)),""))</f>
        <v/>
      </c>
      <c r="F430" s="148" t="str">
        <f t="array" ref="F430">IF(C430="","",IFERROR(INDEX(Khach_hang!$B$2:$B$999,MATCH(C430,Khach_hang!$A$2:$A$999,0)),""))</f>
        <v/>
      </c>
      <c r="G430" s="148" t="str">
        <f>IF(A430="","",SUMIF(Chi_tiet_don_hang!$A$2:$A$989,A430,Chi_tiet_don_hang!$F$2:$F$989))</f>
        <v/>
      </c>
      <c r="H430" s="163"/>
      <c r="I430" s="163"/>
      <c r="J430" s="148">
        <f t="shared" si="1"/>
        <v>0</v>
      </c>
      <c r="K430" s="148">
        <f>IF(A430="","",SUMIF(Chi_tiet_don_hang!$A$2:$A$989,A430,Chi_tiet_don_hang!$I$2:$I$989))+H430</f>
        <v>0</v>
      </c>
      <c r="L430" s="163"/>
      <c r="M430" s="152"/>
      <c r="N430" s="152"/>
      <c r="O430" s="163"/>
      <c r="P430" s="148" t="str">
        <f t="shared" si="4"/>
        <v/>
      </c>
      <c r="Q430" s="148" t="s">
        <v>484</v>
      </c>
      <c r="R430" s="154" t="s">
        <v>485</v>
      </c>
      <c r="S430" s="154" t="s">
        <v>418</v>
      </c>
      <c r="T430" s="155"/>
      <c r="U430" s="142"/>
      <c r="V430" s="142"/>
      <c r="W430" s="142"/>
      <c r="X430" s="142"/>
      <c r="Y430" s="142"/>
      <c r="Z430" s="142"/>
      <c r="AA430" s="142"/>
      <c r="AB430" s="142"/>
      <c r="AC430" s="142"/>
      <c r="AD430" s="142"/>
      <c r="AE430" s="142"/>
      <c r="AF430" s="142"/>
      <c r="AG430" s="142"/>
      <c r="AH430" s="142"/>
      <c r="AI430" s="142"/>
    </row>
    <row r="431">
      <c r="A431" s="166"/>
      <c r="B431" s="164"/>
      <c r="C431" s="155"/>
      <c r="D431" s="165"/>
      <c r="E431" s="147" t="str">
        <f t="array" ref="E431">IF(C431="","",IFERROR(INDEX(Khach_hang!$C$2:$C$999,MATCH(C431,Khach_hang!$A$2:$A$999,0)),""))</f>
        <v/>
      </c>
      <c r="F431" s="148" t="str">
        <f t="array" ref="F431">IF(C431="","",IFERROR(INDEX(Khach_hang!$B$2:$B$999,MATCH(C431,Khach_hang!$A$2:$A$999,0)),""))</f>
        <v/>
      </c>
      <c r="G431" s="148" t="str">
        <f>IF(A431="","",SUMIF(Chi_tiet_don_hang!$A$2:$A$989,A431,Chi_tiet_don_hang!$F$2:$F$989))</f>
        <v/>
      </c>
      <c r="H431" s="163"/>
      <c r="I431" s="163"/>
      <c r="J431" s="148">
        <f t="shared" si="1"/>
        <v>0</v>
      </c>
      <c r="K431" s="148">
        <f>IF(A431="","",SUMIF(Chi_tiet_don_hang!$A$2:$A$989,A431,Chi_tiet_don_hang!$I$2:$I$989))+H431</f>
        <v>0</v>
      </c>
      <c r="L431" s="163"/>
      <c r="M431" s="152"/>
      <c r="N431" s="152"/>
      <c r="O431" s="163"/>
      <c r="P431" s="148" t="str">
        <f t="shared" si="4"/>
        <v/>
      </c>
      <c r="Q431" s="148" t="s">
        <v>484</v>
      </c>
      <c r="R431" s="154" t="s">
        <v>485</v>
      </c>
      <c r="S431" s="154" t="s">
        <v>418</v>
      </c>
      <c r="T431" s="155"/>
      <c r="U431" s="142"/>
      <c r="V431" s="142"/>
      <c r="W431" s="142"/>
      <c r="X431" s="142"/>
      <c r="Y431" s="142"/>
      <c r="Z431" s="142"/>
      <c r="AA431" s="142"/>
      <c r="AB431" s="142"/>
      <c r="AC431" s="142"/>
      <c r="AD431" s="142"/>
      <c r="AE431" s="142"/>
      <c r="AF431" s="142"/>
      <c r="AG431" s="142"/>
      <c r="AH431" s="142"/>
      <c r="AI431" s="142"/>
    </row>
    <row r="432">
      <c r="A432" s="166"/>
      <c r="B432" s="164"/>
      <c r="C432" s="155"/>
      <c r="D432" s="165"/>
      <c r="E432" s="147" t="str">
        <f t="array" ref="E432">IF(C432="","",IFERROR(INDEX(Khach_hang!$C$2:$C$999,MATCH(C432,Khach_hang!$A$2:$A$999,0)),""))</f>
        <v/>
      </c>
      <c r="F432" s="148" t="str">
        <f t="array" ref="F432">IF(C432="","",IFERROR(INDEX(Khach_hang!$B$2:$B$999,MATCH(C432,Khach_hang!$A$2:$A$999,0)),""))</f>
        <v/>
      </c>
      <c r="G432" s="148" t="str">
        <f>IF(A432="","",SUMIF(Chi_tiet_don_hang!$A$2:$A$989,A432,Chi_tiet_don_hang!$F$2:$F$989))</f>
        <v/>
      </c>
      <c r="H432" s="163"/>
      <c r="I432" s="163"/>
      <c r="J432" s="148">
        <f t="shared" si="1"/>
        <v>0</v>
      </c>
      <c r="K432" s="148">
        <f>IF(A432="","",SUMIF(Chi_tiet_don_hang!$A$2:$A$989,A432,Chi_tiet_don_hang!$I$2:$I$989))+H432</f>
        <v>0</v>
      </c>
      <c r="L432" s="163"/>
      <c r="M432" s="152"/>
      <c r="N432" s="152"/>
      <c r="O432" s="163"/>
      <c r="P432" s="148" t="str">
        <f t="shared" si="4"/>
        <v/>
      </c>
      <c r="Q432" s="148" t="s">
        <v>484</v>
      </c>
      <c r="R432" s="154" t="s">
        <v>485</v>
      </c>
      <c r="S432" s="154" t="s">
        <v>418</v>
      </c>
      <c r="T432" s="155"/>
      <c r="U432" s="142"/>
      <c r="V432" s="142"/>
      <c r="W432" s="142"/>
      <c r="X432" s="142"/>
      <c r="Y432" s="142"/>
      <c r="Z432" s="142"/>
      <c r="AA432" s="142"/>
      <c r="AB432" s="142"/>
      <c r="AC432" s="142"/>
      <c r="AD432" s="142"/>
      <c r="AE432" s="142"/>
      <c r="AF432" s="142"/>
      <c r="AG432" s="142"/>
      <c r="AH432" s="142"/>
      <c r="AI432" s="142"/>
    </row>
    <row r="433">
      <c r="A433" s="166"/>
      <c r="B433" s="164"/>
      <c r="C433" s="155"/>
      <c r="D433" s="165"/>
      <c r="E433" s="147" t="str">
        <f t="array" ref="E433">IF(C433="","",IFERROR(INDEX(Khach_hang!$C$2:$C$999,MATCH(C433,Khach_hang!$A$2:$A$999,0)),""))</f>
        <v/>
      </c>
      <c r="F433" s="148" t="str">
        <f t="array" ref="F433">IF(C433="","",IFERROR(INDEX(Khach_hang!$B$2:$B$999,MATCH(C433,Khach_hang!$A$2:$A$999,0)),""))</f>
        <v/>
      </c>
      <c r="G433" s="148" t="str">
        <f>IF(A433="","",SUMIF(Chi_tiet_don_hang!$A$2:$A$989,A433,Chi_tiet_don_hang!$F$2:$F$989))</f>
        <v/>
      </c>
      <c r="H433" s="163"/>
      <c r="I433" s="163"/>
      <c r="J433" s="148">
        <f t="shared" si="1"/>
        <v>0</v>
      </c>
      <c r="K433" s="148">
        <f>IF(A433="","",SUMIF(Chi_tiet_don_hang!$A$2:$A$989,A433,Chi_tiet_don_hang!$I$2:$I$989))+H433</f>
        <v>0</v>
      </c>
      <c r="L433" s="163"/>
      <c r="M433" s="152"/>
      <c r="N433" s="152"/>
      <c r="O433" s="163"/>
      <c r="P433" s="148" t="str">
        <f t="shared" si="4"/>
        <v/>
      </c>
      <c r="Q433" s="148" t="s">
        <v>484</v>
      </c>
      <c r="R433" s="154" t="s">
        <v>485</v>
      </c>
      <c r="S433" s="154" t="s">
        <v>418</v>
      </c>
      <c r="T433" s="155"/>
      <c r="U433" s="142"/>
      <c r="V433" s="142"/>
      <c r="W433" s="142"/>
      <c r="X433" s="142"/>
      <c r="Y433" s="142"/>
      <c r="Z433" s="142"/>
      <c r="AA433" s="142"/>
      <c r="AB433" s="142"/>
      <c r="AC433" s="142"/>
      <c r="AD433" s="142"/>
      <c r="AE433" s="142"/>
      <c r="AF433" s="142"/>
      <c r="AG433" s="142"/>
      <c r="AH433" s="142"/>
      <c r="AI433" s="142"/>
    </row>
    <row r="434">
      <c r="A434" s="166"/>
      <c r="B434" s="164"/>
      <c r="C434" s="155"/>
      <c r="D434" s="165"/>
      <c r="E434" s="147" t="str">
        <f t="array" ref="E434">IF(C434="","",IFERROR(INDEX(Khach_hang!$C$2:$C$999,MATCH(C434,Khach_hang!$A$2:$A$999,0)),""))</f>
        <v/>
      </c>
      <c r="F434" s="148" t="str">
        <f t="array" ref="F434">IF(C434="","",IFERROR(INDEX(Khach_hang!$B$2:$B$999,MATCH(C434,Khach_hang!$A$2:$A$999,0)),""))</f>
        <v/>
      </c>
      <c r="G434" s="148" t="str">
        <f>IF(A434="","",SUMIF(Chi_tiet_don_hang!$A$2:$A$989,A434,Chi_tiet_don_hang!$F$2:$F$989))</f>
        <v/>
      </c>
      <c r="H434" s="163"/>
      <c r="I434" s="163"/>
      <c r="J434" s="148">
        <f t="shared" si="1"/>
        <v>0</v>
      </c>
      <c r="K434" s="148">
        <f>IF(A434="","",SUMIF(Chi_tiet_don_hang!$A$2:$A$989,A434,Chi_tiet_don_hang!$I$2:$I$989))+H434</f>
        <v>0</v>
      </c>
      <c r="L434" s="163"/>
      <c r="M434" s="152"/>
      <c r="N434" s="152"/>
      <c r="O434" s="163"/>
      <c r="P434" s="148" t="str">
        <f t="shared" si="4"/>
        <v/>
      </c>
      <c r="Q434" s="148" t="s">
        <v>484</v>
      </c>
      <c r="R434" s="154" t="s">
        <v>485</v>
      </c>
      <c r="S434" s="154" t="s">
        <v>418</v>
      </c>
      <c r="T434" s="155"/>
      <c r="U434" s="142"/>
      <c r="V434" s="142"/>
      <c r="W434" s="142"/>
      <c r="X434" s="142"/>
      <c r="Y434" s="142"/>
      <c r="Z434" s="142"/>
      <c r="AA434" s="142"/>
      <c r="AB434" s="142"/>
      <c r="AC434" s="142"/>
      <c r="AD434" s="142"/>
      <c r="AE434" s="142"/>
      <c r="AF434" s="142"/>
      <c r="AG434" s="142"/>
      <c r="AH434" s="142"/>
      <c r="AI434" s="142"/>
    </row>
    <row r="435">
      <c r="A435" s="166"/>
      <c r="B435" s="164"/>
      <c r="C435" s="155"/>
      <c r="D435" s="165"/>
      <c r="E435" s="147" t="str">
        <f t="array" ref="E435">IF(C435="","",IFERROR(INDEX(Khach_hang!$C$2:$C$999,MATCH(C435,Khach_hang!$A$2:$A$999,0)),""))</f>
        <v/>
      </c>
      <c r="F435" s="148" t="str">
        <f t="array" ref="F435">IF(C435="","",IFERROR(INDEX(Khach_hang!$B$2:$B$999,MATCH(C435,Khach_hang!$A$2:$A$999,0)),""))</f>
        <v/>
      </c>
      <c r="G435" s="148" t="str">
        <f>IF(A435="","",SUMIF(Chi_tiet_don_hang!$A$2:$A$989,A435,Chi_tiet_don_hang!$F$2:$F$989))</f>
        <v/>
      </c>
      <c r="H435" s="163"/>
      <c r="I435" s="163"/>
      <c r="J435" s="148">
        <f t="shared" si="1"/>
        <v>0</v>
      </c>
      <c r="K435" s="148">
        <f>IF(A435="","",SUMIF(Chi_tiet_don_hang!$A$2:$A$989,A435,Chi_tiet_don_hang!$I$2:$I$989))+H435</f>
        <v>0</v>
      </c>
      <c r="L435" s="163"/>
      <c r="M435" s="152"/>
      <c r="N435" s="152"/>
      <c r="O435" s="163"/>
      <c r="P435" s="148" t="str">
        <f t="shared" si="4"/>
        <v/>
      </c>
      <c r="Q435" s="148" t="s">
        <v>484</v>
      </c>
      <c r="R435" s="154" t="s">
        <v>485</v>
      </c>
      <c r="S435" s="154" t="s">
        <v>418</v>
      </c>
      <c r="T435" s="155"/>
      <c r="U435" s="142"/>
      <c r="V435" s="142"/>
      <c r="W435" s="142"/>
      <c r="X435" s="142"/>
      <c r="Y435" s="142"/>
      <c r="Z435" s="142"/>
      <c r="AA435" s="142"/>
      <c r="AB435" s="142"/>
      <c r="AC435" s="142"/>
      <c r="AD435" s="142"/>
      <c r="AE435" s="142"/>
      <c r="AF435" s="142"/>
      <c r="AG435" s="142"/>
      <c r="AH435" s="142"/>
      <c r="AI435" s="142"/>
    </row>
    <row r="436">
      <c r="A436" s="166"/>
      <c r="B436" s="164"/>
      <c r="C436" s="155"/>
      <c r="D436" s="165"/>
      <c r="E436" s="147" t="str">
        <f t="array" ref="E436">IF(C436="","",IFERROR(INDEX(Khach_hang!$C$2:$C$999,MATCH(C436,Khach_hang!$A$2:$A$999,0)),""))</f>
        <v/>
      </c>
      <c r="F436" s="148" t="str">
        <f t="array" ref="F436">IF(C436="","",IFERROR(INDEX(Khach_hang!$B$2:$B$999,MATCH(C436,Khach_hang!$A$2:$A$999,0)),""))</f>
        <v/>
      </c>
      <c r="G436" s="148" t="str">
        <f>IF(A436="","",SUMIF(Chi_tiet_don_hang!$A$2:$A$989,A436,Chi_tiet_don_hang!$F$2:$F$989))</f>
        <v/>
      </c>
      <c r="H436" s="163"/>
      <c r="I436" s="163"/>
      <c r="J436" s="148">
        <f t="shared" si="1"/>
        <v>0</v>
      </c>
      <c r="K436" s="148">
        <f>IF(A436="","",SUMIF(Chi_tiet_don_hang!$A$2:$A$989,A436,Chi_tiet_don_hang!$I$2:$I$989))+H436</f>
        <v>0</v>
      </c>
      <c r="L436" s="163"/>
      <c r="M436" s="152"/>
      <c r="N436" s="152"/>
      <c r="O436" s="163"/>
      <c r="P436" s="148" t="str">
        <f t="shared" si="4"/>
        <v/>
      </c>
      <c r="Q436" s="148" t="s">
        <v>484</v>
      </c>
      <c r="R436" s="154" t="s">
        <v>485</v>
      </c>
      <c r="S436" s="154" t="s">
        <v>418</v>
      </c>
      <c r="T436" s="155"/>
      <c r="U436" s="142"/>
      <c r="V436" s="142"/>
      <c r="W436" s="142"/>
      <c r="X436" s="142"/>
      <c r="Y436" s="142"/>
      <c r="Z436" s="142"/>
      <c r="AA436" s="142"/>
      <c r="AB436" s="142"/>
      <c r="AC436" s="142"/>
      <c r="AD436" s="142"/>
      <c r="AE436" s="142"/>
      <c r="AF436" s="142"/>
      <c r="AG436" s="142"/>
      <c r="AH436" s="142"/>
      <c r="AI436" s="142"/>
    </row>
    <row r="437">
      <c r="A437" s="166"/>
      <c r="B437" s="164"/>
      <c r="C437" s="155"/>
      <c r="D437" s="165"/>
      <c r="E437" s="147" t="str">
        <f t="array" ref="E437">IF(C437="","",IFERROR(INDEX(Khach_hang!$C$2:$C$999,MATCH(C437,Khach_hang!$A$2:$A$999,0)),""))</f>
        <v/>
      </c>
      <c r="F437" s="148" t="str">
        <f t="array" ref="F437">IF(C437="","",IFERROR(INDEX(Khach_hang!$B$2:$B$999,MATCH(C437,Khach_hang!$A$2:$A$999,0)),""))</f>
        <v/>
      </c>
      <c r="G437" s="148" t="str">
        <f>IF(A437="","",SUMIF(Chi_tiet_don_hang!$A$2:$A$989,A437,Chi_tiet_don_hang!$F$2:$F$989))</f>
        <v/>
      </c>
      <c r="H437" s="163"/>
      <c r="I437" s="163"/>
      <c r="J437" s="148">
        <f t="shared" si="1"/>
        <v>0</v>
      </c>
      <c r="K437" s="148">
        <f>IF(A437="","",SUMIF(Chi_tiet_don_hang!$A$2:$A$989,A437,Chi_tiet_don_hang!$I$2:$I$989))+H437</f>
        <v>0</v>
      </c>
      <c r="L437" s="163"/>
      <c r="M437" s="152"/>
      <c r="N437" s="152"/>
      <c r="O437" s="163"/>
      <c r="P437" s="148" t="str">
        <f t="shared" si="4"/>
        <v/>
      </c>
      <c r="Q437" s="148" t="s">
        <v>484</v>
      </c>
      <c r="R437" s="154" t="s">
        <v>485</v>
      </c>
      <c r="S437" s="154" t="s">
        <v>418</v>
      </c>
      <c r="T437" s="155"/>
      <c r="U437" s="142"/>
      <c r="V437" s="142"/>
      <c r="W437" s="142"/>
      <c r="X437" s="142"/>
      <c r="Y437" s="142"/>
      <c r="Z437" s="142"/>
      <c r="AA437" s="142"/>
      <c r="AB437" s="142"/>
      <c r="AC437" s="142"/>
      <c r="AD437" s="142"/>
      <c r="AE437" s="142"/>
      <c r="AF437" s="142"/>
      <c r="AG437" s="142"/>
      <c r="AH437" s="142"/>
      <c r="AI437" s="142"/>
    </row>
    <row r="438">
      <c r="A438" s="166"/>
      <c r="B438" s="164"/>
      <c r="C438" s="155"/>
      <c r="D438" s="165"/>
      <c r="E438" s="147" t="str">
        <f t="array" ref="E438">IF(C438="","",IFERROR(INDEX(Khach_hang!$C$2:$C$999,MATCH(C438,Khach_hang!$A$2:$A$999,0)),""))</f>
        <v/>
      </c>
      <c r="F438" s="148" t="str">
        <f t="array" ref="F438">IF(C438="","",IFERROR(INDEX(Khach_hang!$B$2:$B$999,MATCH(C438,Khach_hang!$A$2:$A$999,0)),""))</f>
        <v/>
      </c>
      <c r="G438" s="148" t="str">
        <f>IF(A438="","",SUMIF(Chi_tiet_don_hang!$A$2:$A$989,A438,Chi_tiet_don_hang!$F$2:$F$989))</f>
        <v/>
      </c>
      <c r="H438" s="163"/>
      <c r="I438" s="163"/>
      <c r="J438" s="148">
        <f t="shared" si="1"/>
        <v>0</v>
      </c>
      <c r="K438" s="148">
        <f>IF(A438="","",SUMIF(Chi_tiet_don_hang!$A$2:$A$989,A438,Chi_tiet_don_hang!$I$2:$I$989))+H438</f>
        <v>0</v>
      </c>
      <c r="L438" s="163"/>
      <c r="M438" s="152"/>
      <c r="N438" s="152"/>
      <c r="O438" s="163"/>
      <c r="P438" s="148" t="str">
        <f t="shared" si="4"/>
        <v/>
      </c>
      <c r="Q438" s="148" t="s">
        <v>484</v>
      </c>
      <c r="R438" s="154" t="s">
        <v>485</v>
      </c>
      <c r="S438" s="154" t="s">
        <v>418</v>
      </c>
      <c r="T438" s="155"/>
      <c r="U438" s="142"/>
      <c r="V438" s="142"/>
      <c r="W438" s="142"/>
      <c r="X438" s="142"/>
      <c r="Y438" s="142"/>
      <c r="Z438" s="142"/>
      <c r="AA438" s="142"/>
      <c r="AB438" s="142"/>
      <c r="AC438" s="142"/>
      <c r="AD438" s="142"/>
      <c r="AE438" s="142"/>
      <c r="AF438" s="142"/>
      <c r="AG438" s="142"/>
      <c r="AH438" s="142"/>
      <c r="AI438" s="142"/>
    </row>
    <row r="439">
      <c r="A439" s="166"/>
      <c r="B439" s="164"/>
      <c r="C439" s="155"/>
      <c r="D439" s="165"/>
      <c r="E439" s="147" t="str">
        <f t="array" ref="E439">IF(C439="","",IFERROR(INDEX(Khach_hang!$C$2:$C$999,MATCH(C439,Khach_hang!$A$2:$A$999,0)),""))</f>
        <v/>
      </c>
      <c r="F439" s="148" t="str">
        <f t="array" ref="F439">IF(C439="","",IFERROR(INDEX(Khach_hang!$B$2:$B$999,MATCH(C439,Khach_hang!$A$2:$A$999,0)),""))</f>
        <v/>
      </c>
      <c r="G439" s="148" t="str">
        <f>IF(A439="","",SUMIF(Chi_tiet_don_hang!$A$2:$A$989,A439,Chi_tiet_don_hang!$F$2:$F$989))</f>
        <v/>
      </c>
      <c r="H439" s="163"/>
      <c r="I439" s="163"/>
      <c r="J439" s="148">
        <f t="shared" si="1"/>
        <v>0</v>
      </c>
      <c r="K439" s="148">
        <f>IF(A439="","",SUMIF(Chi_tiet_don_hang!$A$2:$A$989,A439,Chi_tiet_don_hang!$I$2:$I$989))+H439</f>
        <v>0</v>
      </c>
      <c r="L439" s="163"/>
      <c r="M439" s="152"/>
      <c r="N439" s="152"/>
      <c r="O439" s="163"/>
      <c r="P439" s="148" t="str">
        <f t="shared" si="4"/>
        <v/>
      </c>
      <c r="Q439" s="148" t="s">
        <v>484</v>
      </c>
      <c r="R439" s="154" t="s">
        <v>485</v>
      </c>
      <c r="S439" s="154" t="s">
        <v>418</v>
      </c>
      <c r="T439" s="155"/>
      <c r="U439" s="142"/>
      <c r="V439" s="142"/>
      <c r="W439" s="142"/>
      <c r="X439" s="142"/>
      <c r="Y439" s="142"/>
      <c r="Z439" s="142"/>
      <c r="AA439" s="142"/>
      <c r="AB439" s="142"/>
      <c r="AC439" s="142"/>
      <c r="AD439" s="142"/>
      <c r="AE439" s="142"/>
      <c r="AF439" s="142"/>
      <c r="AG439" s="142"/>
      <c r="AH439" s="142"/>
      <c r="AI439" s="142"/>
    </row>
    <row r="440">
      <c r="A440" s="166"/>
      <c r="B440" s="164"/>
      <c r="C440" s="155"/>
      <c r="D440" s="165"/>
      <c r="E440" s="147" t="str">
        <f t="array" ref="E440">IF(C440="","",IFERROR(INDEX(Khach_hang!$C$2:$C$999,MATCH(C440,Khach_hang!$A$2:$A$999,0)),""))</f>
        <v/>
      </c>
      <c r="F440" s="148" t="str">
        <f t="array" ref="F440">IF(C440="","",IFERROR(INDEX(Khach_hang!$B$2:$B$999,MATCH(C440,Khach_hang!$A$2:$A$999,0)),""))</f>
        <v/>
      </c>
      <c r="G440" s="148" t="str">
        <f>IF(A440="","",SUMIF(Chi_tiet_don_hang!$A$2:$A$989,A440,Chi_tiet_don_hang!$F$2:$F$989))</f>
        <v/>
      </c>
      <c r="H440" s="163"/>
      <c r="I440" s="163"/>
      <c r="J440" s="148">
        <f t="shared" si="1"/>
        <v>0</v>
      </c>
      <c r="K440" s="148">
        <f>IF(A440="","",SUMIF(Chi_tiet_don_hang!$A$2:$A$989,A440,Chi_tiet_don_hang!$I$2:$I$989))+H440</f>
        <v>0</v>
      </c>
      <c r="L440" s="163"/>
      <c r="M440" s="152"/>
      <c r="N440" s="152"/>
      <c r="O440" s="163"/>
      <c r="P440" s="148" t="str">
        <f t="shared" si="4"/>
        <v/>
      </c>
      <c r="Q440" s="148" t="s">
        <v>484</v>
      </c>
      <c r="R440" s="154" t="s">
        <v>485</v>
      </c>
      <c r="S440" s="154" t="s">
        <v>418</v>
      </c>
      <c r="T440" s="155"/>
      <c r="U440" s="142"/>
      <c r="V440" s="142"/>
      <c r="W440" s="142"/>
      <c r="X440" s="142"/>
      <c r="Y440" s="142"/>
      <c r="Z440" s="142"/>
      <c r="AA440" s="142"/>
      <c r="AB440" s="142"/>
      <c r="AC440" s="142"/>
      <c r="AD440" s="142"/>
      <c r="AE440" s="142"/>
      <c r="AF440" s="142"/>
      <c r="AG440" s="142"/>
      <c r="AH440" s="142"/>
      <c r="AI440" s="142"/>
    </row>
    <row r="441">
      <c r="A441" s="166"/>
      <c r="B441" s="164"/>
      <c r="C441" s="155"/>
      <c r="D441" s="165"/>
      <c r="E441" s="147" t="str">
        <f t="array" ref="E441">IF(C441="","",IFERROR(INDEX(Khach_hang!$C$2:$C$999,MATCH(C441,Khach_hang!$A$2:$A$999,0)),""))</f>
        <v/>
      </c>
      <c r="F441" s="148" t="str">
        <f t="array" ref="F441">IF(C441="","",IFERROR(INDEX(Khach_hang!$B$2:$B$999,MATCH(C441,Khach_hang!$A$2:$A$999,0)),""))</f>
        <v/>
      </c>
      <c r="G441" s="148" t="str">
        <f>IF(A441="","",SUMIF(Chi_tiet_don_hang!$A$2:$A$989,A441,Chi_tiet_don_hang!$F$2:$F$989))</f>
        <v/>
      </c>
      <c r="H441" s="163"/>
      <c r="I441" s="163"/>
      <c r="J441" s="148">
        <f t="shared" si="1"/>
        <v>0</v>
      </c>
      <c r="K441" s="148">
        <f>IF(A441="","",SUMIF(Chi_tiet_don_hang!$A$2:$A$989,A441,Chi_tiet_don_hang!$I$2:$I$989))+H441</f>
        <v>0</v>
      </c>
      <c r="L441" s="163"/>
      <c r="M441" s="152"/>
      <c r="N441" s="152"/>
      <c r="O441" s="163"/>
      <c r="P441" s="148" t="str">
        <f t="shared" si="4"/>
        <v/>
      </c>
      <c r="Q441" s="148" t="s">
        <v>484</v>
      </c>
      <c r="R441" s="154" t="s">
        <v>485</v>
      </c>
      <c r="S441" s="154" t="s">
        <v>418</v>
      </c>
      <c r="T441" s="155"/>
      <c r="U441" s="142"/>
      <c r="V441" s="142"/>
      <c r="W441" s="142"/>
      <c r="X441" s="142"/>
      <c r="Y441" s="142"/>
      <c r="Z441" s="142"/>
      <c r="AA441" s="142"/>
      <c r="AB441" s="142"/>
      <c r="AC441" s="142"/>
      <c r="AD441" s="142"/>
      <c r="AE441" s="142"/>
      <c r="AF441" s="142"/>
      <c r="AG441" s="142"/>
      <c r="AH441" s="142"/>
      <c r="AI441" s="142"/>
    </row>
    <row r="442">
      <c r="A442" s="166"/>
      <c r="B442" s="164"/>
      <c r="C442" s="155"/>
      <c r="D442" s="165"/>
      <c r="E442" s="147" t="str">
        <f t="array" ref="E442">IF(C442="","",IFERROR(INDEX(Khach_hang!$C$2:$C$999,MATCH(C442,Khach_hang!$A$2:$A$999,0)),""))</f>
        <v/>
      </c>
      <c r="F442" s="148" t="str">
        <f t="array" ref="F442">IF(C442="","",IFERROR(INDEX(Khach_hang!$B$2:$B$999,MATCH(C442,Khach_hang!$A$2:$A$999,0)),""))</f>
        <v/>
      </c>
      <c r="G442" s="148" t="str">
        <f>IF(A442="","",SUMIF(Chi_tiet_don_hang!$A$2:$A$989,A442,Chi_tiet_don_hang!$F$2:$F$989))</f>
        <v/>
      </c>
      <c r="H442" s="163"/>
      <c r="I442" s="163"/>
      <c r="J442" s="148">
        <f t="shared" si="1"/>
        <v>0</v>
      </c>
      <c r="K442" s="148">
        <f>IF(A442="","",SUMIF(Chi_tiet_don_hang!$A$2:$A$989,A442,Chi_tiet_don_hang!$I$2:$I$989))+H442</f>
        <v>0</v>
      </c>
      <c r="L442" s="163"/>
      <c r="M442" s="152"/>
      <c r="N442" s="152"/>
      <c r="O442" s="163"/>
      <c r="P442" s="148" t="str">
        <f t="shared" si="4"/>
        <v/>
      </c>
      <c r="Q442" s="148" t="s">
        <v>484</v>
      </c>
      <c r="R442" s="154" t="s">
        <v>485</v>
      </c>
      <c r="S442" s="154" t="s">
        <v>418</v>
      </c>
      <c r="T442" s="155"/>
      <c r="U442" s="142"/>
      <c r="V442" s="142"/>
      <c r="W442" s="142"/>
      <c r="X442" s="142"/>
      <c r="Y442" s="142"/>
      <c r="Z442" s="142"/>
      <c r="AA442" s="142"/>
      <c r="AB442" s="142"/>
      <c r="AC442" s="142"/>
      <c r="AD442" s="142"/>
      <c r="AE442" s="142"/>
      <c r="AF442" s="142"/>
      <c r="AG442" s="142"/>
      <c r="AH442" s="142"/>
      <c r="AI442" s="142"/>
    </row>
    <row r="443">
      <c r="A443" s="166"/>
      <c r="B443" s="164"/>
      <c r="C443" s="155"/>
      <c r="D443" s="165"/>
      <c r="E443" s="147" t="str">
        <f t="array" ref="E443">IF(C443="","",IFERROR(INDEX(Khach_hang!$C$2:$C$999,MATCH(C443,Khach_hang!$A$2:$A$999,0)),""))</f>
        <v/>
      </c>
      <c r="F443" s="148" t="str">
        <f t="array" ref="F443">IF(C443="","",IFERROR(INDEX(Khach_hang!$B$2:$B$999,MATCH(C443,Khach_hang!$A$2:$A$999,0)),""))</f>
        <v/>
      </c>
      <c r="G443" s="148" t="str">
        <f>IF(A443="","",SUMIF(Chi_tiet_don_hang!$A$2:$A$989,A443,Chi_tiet_don_hang!$F$2:$F$989))</f>
        <v/>
      </c>
      <c r="H443" s="163"/>
      <c r="I443" s="163"/>
      <c r="J443" s="148">
        <f t="shared" si="1"/>
        <v>0</v>
      </c>
      <c r="K443" s="148">
        <f>IF(A443="","",SUMIF(Chi_tiet_don_hang!$A$2:$A$989,A443,Chi_tiet_don_hang!$I$2:$I$989))+H443</f>
        <v>0</v>
      </c>
      <c r="L443" s="163"/>
      <c r="M443" s="152"/>
      <c r="N443" s="152"/>
      <c r="O443" s="163"/>
      <c r="P443" s="148" t="str">
        <f t="shared" si="4"/>
        <v/>
      </c>
      <c r="Q443" s="148" t="s">
        <v>484</v>
      </c>
      <c r="R443" s="154" t="s">
        <v>485</v>
      </c>
      <c r="S443" s="154" t="s">
        <v>418</v>
      </c>
      <c r="T443" s="155"/>
      <c r="U443" s="142"/>
      <c r="V443" s="142"/>
      <c r="W443" s="142"/>
      <c r="X443" s="142"/>
      <c r="Y443" s="142"/>
      <c r="Z443" s="142"/>
      <c r="AA443" s="142"/>
      <c r="AB443" s="142"/>
      <c r="AC443" s="142"/>
      <c r="AD443" s="142"/>
      <c r="AE443" s="142"/>
      <c r="AF443" s="142"/>
      <c r="AG443" s="142"/>
      <c r="AH443" s="142"/>
      <c r="AI443" s="142"/>
    </row>
    <row r="444">
      <c r="A444" s="166"/>
      <c r="B444" s="164"/>
      <c r="C444" s="155"/>
      <c r="D444" s="165"/>
      <c r="E444" s="147" t="str">
        <f t="array" ref="E444">IF(C444="","",IFERROR(INDEX(Khach_hang!$C$2:$C$999,MATCH(C444,Khach_hang!$A$2:$A$999,0)),""))</f>
        <v/>
      </c>
      <c r="F444" s="148" t="str">
        <f t="array" ref="F444">IF(C444="","",IFERROR(INDEX(Khach_hang!$B$2:$B$999,MATCH(C444,Khach_hang!$A$2:$A$999,0)),""))</f>
        <v/>
      </c>
      <c r="G444" s="148" t="str">
        <f>IF(A444="","",SUMIF(Chi_tiet_don_hang!$A$2:$A$989,A444,Chi_tiet_don_hang!$F$2:$F$989))</f>
        <v/>
      </c>
      <c r="H444" s="163"/>
      <c r="I444" s="163"/>
      <c r="J444" s="148">
        <f t="shared" si="1"/>
        <v>0</v>
      </c>
      <c r="K444" s="148">
        <f>IF(A444="","",SUMIF(Chi_tiet_don_hang!$A$2:$A$989,A444,Chi_tiet_don_hang!$I$2:$I$989))+H444</f>
        <v>0</v>
      </c>
      <c r="L444" s="163"/>
      <c r="M444" s="152"/>
      <c r="N444" s="152"/>
      <c r="O444" s="163"/>
      <c r="P444" s="148" t="str">
        <f t="shared" si="4"/>
        <v/>
      </c>
      <c r="Q444" s="148" t="s">
        <v>484</v>
      </c>
      <c r="R444" s="154" t="s">
        <v>485</v>
      </c>
      <c r="S444" s="154" t="s">
        <v>418</v>
      </c>
      <c r="T444" s="155"/>
      <c r="U444" s="142"/>
      <c r="V444" s="142"/>
      <c r="W444" s="142"/>
      <c r="X444" s="142"/>
      <c r="Y444" s="142"/>
      <c r="Z444" s="142"/>
      <c r="AA444" s="142"/>
      <c r="AB444" s="142"/>
      <c r="AC444" s="142"/>
      <c r="AD444" s="142"/>
      <c r="AE444" s="142"/>
      <c r="AF444" s="142"/>
      <c r="AG444" s="142"/>
      <c r="AH444" s="142"/>
      <c r="AI444" s="142"/>
    </row>
    <row r="445">
      <c r="A445" s="166"/>
      <c r="B445" s="164"/>
      <c r="C445" s="155"/>
      <c r="D445" s="165"/>
      <c r="E445" s="147" t="str">
        <f t="array" ref="E445">IF(C445="","",IFERROR(INDEX(Khach_hang!$C$2:$C$999,MATCH(C445,Khach_hang!$A$2:$A$999,0)),""))</f>
        <v/>
      </c>
      <c r="F445" s="148" t="str">
        <f t="array" ref="F445">IF(C445="","",IFERROR(INDEX(Khach_hang!$B$2:$B$999,MATCH(C445,Khach_hang!$A$2:$A$999,0)),""))</f>
        <v/>
      </c>
      <c r="G445" s="148" t="str">
        <f>IF(A445="","",SUMIF(Chi_tiet_don_hang!$A$2:$A$989,A445,Chi_tiet_don_hang!$F$2:$F$989))</f>
        <v/>
      </c>
      <c r="H445" s="163"/>
      <c r="I445" s="163"/>
      <c r="J445" s="148">
        <f t="shared" si="1"/>
        <v>0</v>
      </c>
      <c r="K445" s="148">
        <f>IF(A445="","",SUMIF(Chi_tiet_don_hang!$A$2:$A$989,A445,Chi_tiet_don_hang!$I$2:$I$989))+H445</f>
        <v>0</v>
      </c>
      <c r="L445" s="163"/>
      <c r="M445" s="152"/>
      <c r="N445" s="152"/>
      <c r="O445" s="163"/>
      <c r="P445" s="148" t="str">
        <f t="shared" si="4"/>
        <v/>
      </c>
      <c r="Q445" s="148" t="s">
        <v>484</v>
      </c>
      <c r="R445" s="154" t="s">
        <v>485</v>
      </c>
      <c r="S445" s="154" t="s">
        <v>418</v>
      </c>
      <c r="T445" s="155"/>
      <c r="U445" s="142"/>
      <c r="V445" s="142"/>
      <c r="W445" s="142"/>
      <c r="X445" s="142"/>
      <c r="Y445" s="142"/>
      <c r="Z445" s="142"/>
      <c r="AA445" s="142"/>
      <c r="AB445" s="142"/>
      <c r="AC445" s="142"/>
      <c r="AD445" s="142"/>
      <c r="AE445" s="142"/>
      <c r="AF445" s="142"/>
      <c r="AG445" s="142"/>
      <c r="AH445" s="142"/>
      <c r="AI445" s="142"/>
    </row>
    <row r="446">
      <c r="A446" s="166"/>
      <c r="B446" s="164"/>
      <c r="C446" s="155"/>
      <c r="D446" s="165"/>
      <c r="E446" s="147" t="str">
        <f t="array" ref="E446">IF(C446="","",IFERROR(INDEX(Khach_hang!$C$2:$C$999,MATCH(C446,Khach_hang!$A$2:$A$999,0)),""))</f>
        <v/>
      </c>
      <c r="F446" s="148" t="str">
        <f t="array" ref="F446">IF(C446="","",IFERROR(INDEX(Khach_hang!$B$2:$B$999,MATCH(C446,Khach_hang!$A$2:$A$999,0)),""))</f>
        <v/>
      </c>
      <c r="G446" s="148" t="str">
        <f>IF(A446="","",SUMIF(Chi_tiet_don_hang!$A$2:$A$989,A446,Chi_tiet_don_hang!$F$2:$F$989))</f>
        <v/>
      </c>
      <c r="H446" s="163"/>
      <c r="I446" s="163"/>
      <c r="J446" s="148">
        <f t="shared" si="1"/>
        <v>0</v>
      </c>
      <c r="K446" s="148">
        <f>IF(A446="","",SUMIF(Chi_tiet_don_hang!$A$2:$A$989,A446,Chi_tiet_don_hang!$I$2:$I$989))+H446</f>
        <v>0</v>
      </c>
      <c r="L446" s="163"/>
      <c r="M446" s="152"/>
      <c r="N446" s="152"/>
      <c r="O446" s="163"/>
      <c r="P446" s="148" t="str">
        <f t="shared" si="4"/>
        <v/>
      </c>
      <c r="Q446" s="148" t="s">
        <v>484</v>
      </c>
      <c r="R446" s="154" t="s">
        <v>485</v>
      </c>
      <c r="S446" s="154" t="s">
        <v>418</v>
      </c>
      <c r="T446" s="155"/>
      <c r="U446" s="142"/>
      <c r="V446" s="142"/>
      <c r="W446" s="142"/>
      <c r="X446" s="142"/>
      <c r="Y446" s="142"/>
      <c r="Z446" s="142"/>
      <c r="AA446" s="142"/>
      <c r="AB446" s="142"/>
      <c r="AC446" s="142"/>
      <c r="AD446" s="142"/>
      <c r="AE446" s="142"/>
      <c r="AF446" s="142"/>
      <c r="AG446" s="142"/>
      <c r="AH446" s="142"/>
      <c r="AI446" s="142"/>
    </row>
    <row r="447">
      <c r="A447" s="166"/>
      <c r="B447" s="164"/>
      <c r="C447" s="155"/>
      <c r="D447" s="165"/>
      <c r="E447" s="147" t="str">
        <f t="array" ref="E447">IF(C447="","",IFERROR(INDEX(Khach_hang!$C$2:$C$999,MATCH(C447,Khach_hang!$A$2:$A$999,0)),""))</f>
        <v/>
      </c>
      <c r="F447" s="148" t="str">
        <f t="array" ref="F447">IF(C447="","",IFERROR(INDEX(Khach_hang!$B$2:$B$999,MATCH(C447,Khach_hang!$A$2:$A$999,0)),""))</f>
        <v/>
      </c>
      <c r="G447" s="148" t="str">
        <f>IF(A447="","",SUMIF(Chi_tiet_don_hang!$A$2:$A$989,A447,Chi_tiet_don_hang!$F$2:$F$989))</f>
        <v/>
      </c>
      <c r="H447" s="163"/>
      <c r="I447" s="163"/>
      <c r="J447" s="148">
        <f t="shared" si="1"/>
        <v>0</v>
      </c>
      <c r="K447" s="148">
        <f>IF(A447="","",SUMIF(Chi_tiet_don_hang!$A$2:$A$989,A447,Chi_tiet_don_hang!$I$2:$I$989))+H447</f>
        <v>0</v>
      </c>
      <c r="L447" s="163"/>
      <c r="M447" s="152"/>
      <c r="N447" s="152"/>
      <c r="O447" s="163"/>
      <c r="P447" s="148" t="str">
        <f t="shared" si="4"/>
        <v/>
      </c>
      <c r="Q447" s="148" t="s">
        <v>484</v>
      </c>
      <c r="R447" s="154" t="s">
        <v>485</v>
      </c>
      <c r="S447" s="154" t="s">
        <v>418</v>
      </c>
      <c r="T447" s="155"/>
      <c r="U447" s="142"/>
      <c r="V447" s="142"/>
      <c r="W447" s="142"/>
      <c r="X447" s="142"/>
      <c r="Y447" s="142"/>
      <c r="Z447" s="142"/>
      <c r="AA447" s="142"/>
      <c r="AB447" s="142"/>
      <c r="AC447" s="142"/>
      <c r="AD447" s="142"/>
      <c r="AE447" s="142"/>
      <c r="AF447" s="142"/>
      <c r="AG447" s="142"/>
      <c r="AH447" s="142"/>
      <c r="AI447" s="142"/>
    </row>
    <row r="448">
      <c r="A448" s="166"/>
      <c r="B448" s="164"/>
      <c r="C448" s="155"/>
      <c r="D448" s="165"/>
      <c r="E448" s="147" t="str">
        <f t="array" ref="E448">IF(C448="","",IFERROR(INDEX(Khach_hang!$C$2:$C$999,MATCH(C448,Khach_hang!$A$2:$A$999,0)),""))</f>
        <v/>
      </c>
      <c r="F448" s="148" t="str">
        <f t="array" ref="F448">IF(C448="","",IFERROR(INDEX(Khach_hang!$B$2:$B$999,MATCH(C448,Khach_hang!$A$2:$A$999,0)),""))</f>
        <v/>
      </c>
      <c r="G448" s="148" t="str">
        <f>IF(A448="","",SUMIF(Chi_tiet_don_hang!$A$2:$A$989,A448,Chi_tiet_don_hang!$F$2:$F$989))</f>
        <v/>
      </c>
      <c r="H448" s="163"/>
      <c r="I448" s="163"/>
      <c r="J448" s="148">
        <f t="shared" si="1"/>
        <v>0</v>
      </c>
      <c r="K448" s="148">
        <f>IF(A448="","",SUMIF(Chi_tiet_don_hang!$A$2:$A$989,A448,Chi_tiet_don_hang!$I$2:$I$989))+H448</f>
        <v>0</v>
      </c>
      <c r="L448" s="163"/>
      <c r="M448" s="152"/>
      <c r="N448" s="152"/>
      <c r="O448" s="163"/>
      <c r="P448" s="148" t="str">
        <f t="shared" si="4"/>
        <v/>
      </c>
      <c r="Q448" s="148" t="s">
        <v>484</v>
      </c>
      <c r="R448" s="154" t="s">
        <v>485</v>
      </c>
      <c r="S448" s="154" t="s">
        <v>418</v>
      </c>
      <c r="T448" s="155"/>
      <c r="U448" s="142"/>
      <c r="V448" s="142"/>
      <c r="W448" s="142"/>
      <c r="X448" s="142"/>
      <c r="Y448" s="142"/>
      <c r="Z448" s="142"/>
      <c r="AA448" s="142"/>
      <c r="AB448" s="142"/>
      <c r="AC448" s="142"/>
      <c r="AD448" s="142"/>
      <c r="AE448" s="142"/>
      <c r="AF448" s="142"/>
      <c r="AG448" s="142"/>
      <c r="AH448" s="142"/>
      <c r="AI448" s="142"/>
    </row>
    <row r="449">
      <c r="A449" s="166"/>
      <c r="B449" s="164"/>
      <c r="C449" s="155"/>
      <c r="D449" s="165"/>
      <c r="E449" s="147" t="str">
        <f t="array" ref="E449">IF(C449="","",IFERROR(INDEX(Khach_hang!$C$2:$C$999,MATCH(C449,Khach_hang!$A$2:$A$999,0)),""))</f>
        <v/>
      </c>
      <c r="F449" s="148" t="str">
        <f t="array" ref="F449">IF(C449="","",IFERROR(INDEX(Khach_hang!$B$2:$B$999,MATCH(C449,Khach_hang!$A$2:$A$999,0)),""))</f>
        <v/>
      </c>
      <c r="G449" s="148" t="str">
        <f>IF(A449="","",SUMIF(Chi_tiet_don_hang!$A$2:$A$989,A449,Chi_tiet_don_hang!$F$2:$F$989))</f>
        <v/>
      </c>
      <c r="H449" s="163"/>
      <c r="I449" s="163"/>
      <c r="J449" s="148">
        <f t="shared" si="1"/>
        <v>0</v>
      </c>
      <c r="K449" s="148">
        <f>IF(A449="","",SUMIF(Chi_tiet_don_hang!$A$2:$A$989,A449,Chi_tiet_don_hang!$I$2:$I$989))+H449</f>
        <v>0</v>
      </c>
      <c r="L449" s="163"/>
      <c r="M449" s="152"/>
      <c r="N449" s="152"/>
      <c r="O449" s="163"/>
      <c r="P449" s="148" t="str">
        <f t="shared" si="4"/>
        <v/>
      </c>
      <c r="Q449" s="148" t="s">
        <v>484</v>
      </c>
      <c r="R449" s="154" t="s">
        <v>485</v>
      </c>
      <c r="S449" s="154" t="s">
        <v>418</v>
      </c>
      <c r="T449" s="155"/>
      <c r="U449" s="142"/>
      <c r="V449" s="142"/>
      <c r="W449" s="142"/>
      <c r="X449" s="142"/>
      <c r="Y449" s="142"/>
      <c r="Z449" s="142"/>
      <c r="AA449" s="142"/>
      <c r="AB449" s="142"/>
      <c r="AC449" s="142"/>
      <c r="AD449" s="142"/>
      <c r="AE449" s="142"/>
      <c r="AF449" s="142"/>
      <c r="AG449" s="142"/>
      <c r="AH449" s="142"/>
      <c r="AI449" s="142"/>
    </row>
    <row r="450">
      <c r="A450" s="166"/>
      <c r="B450" s="164"/>
      <c r="C450" s="155"/>
      <c r="D450" s="165"/>
      <c r="E450" s="147" t="str">
        <f t="array" ref="E450">IF(C450="","",IFERROR(INDEX(Khach_hang!$C$2:$C$999,MATCH(C450,Khach_hang!$A$2:$A$999,0)),""))</f>
        <v/>
      </c>
      <c r="F450" s="148" t="str">
        <f t="array" ref="F450">IF(C450="","",IFERROR(INDEX(Khach_hang!$B$2:$B$999,MATCH(C450,Khach_hang!$A$2:$A$999,0)),""))</f>
        <v/>
      </c>
      <c r="G450" s="148" t="str">
        <f>IF(A450="","",SUMIF(Chi_tiet_don_hang!$A$2:$A$989,A450,Chi_tiet_don_hang!$F$2:$F$989))</f>
        <v/>
      </c>
      <c r="H450" s="163"/>
      <c r="I450" s="163"/>
      <c r="J450" s="148">
        <f t="shared" si="1"/>
        <v>0</v>
      </c>
      <c r="K450" s="148">
        <f>IF(A450="","",SUMIF(Chi_tiet_don_hang!$A$2:$A$989,A450,Chi_tiet_don_hang!$I$2:$I$989))+H450</f>
        <v>0</v>
      </c>
      <c r="L450" s="163"/>
      <c r="M450" s="152"/>
      <c r="N450" s="152"/>
      <c r="O450" s="163"/>
      <c r="P450" s="148" t="str">
        <f t="shared" si="4"/>
        <v/>
      </c>
      <c r="Q450" s="148" t="s">
        <v>484</v>
      </c>
      <c r="R450" s="154" t="s">
        <v>485</v>
      </c>
      <c r="S450" s="154" t="s">
        <v>418</v>
      </c>
      <c r="T450" s="155"/>
      <c r="U450" s="142"/>
      <c r="V450" s="142"/>
      <c r="W450" s="142"/>
      <c r="X450" s="142"/>
      <c r="Y450" s="142"/>
      <c r="Z450" s="142"/>
      <c r="AA450" s="142"/>
      <c r="AB450" s="142"/>
      <c r="AC450" s="142"/>
      <c r="AD450" s="142"/>
      <c r="AE450" s="142"/>
      <c r="AF450" s="142"/>
      <c r="AG450" s="142"/>
      <c r="AH450" s="142"/>
      <c r="AI450" s="142"/>
    </row>
    <row r="451">
      <c r="A451" s="166"/>
      <c r="B451" s="164"/>
      <c r="C451" s="155"/>
      <c r="D451" s="165"/>
      <c r="E451" s="147" t="str">
        <f t="array" ref="E451">IF(C451="","",IFERROR(INDEX(Khach_hang!$C$2:$C$999,MATCH(C451,Khach_hang!$A$2:$A$999,0)),""))</f>
        <v/>
      </c>
      <c r="F451" s="148" t="str">
        <f t="array" ref="F451">IF(C451="","",IFERROR(INDEX(Khach_hang!$B$2:$B$999,MATCH(C451,Khach_hang!$A$2:$A$999,0)),""))</f>
        <v/>
      </c>
      <c r="G451" s="148" t="str">
        <f>IF(A451="","",SUMIF(Chi_tiet_don_hang!$A$2:$A$989,A451,Chi_tiet_don_hang!$F$2:$F$989))</f>
        <v/>
      </c>
      <c r="H451" s="163"/>
      <c r="I451" s="163"/>
      <c r="J451" s="148">
        <f t="shared" si="1"/>
        <v>0</v>
      </c>
      <c r="K451" s="148">
        <f>IF(A451="","",SUMIF(Chi_tiet_don_hang!$A$2:$A$989,A451,Chi_tiet_don_hang!$I$2:$I$989))+H451</f>
        <v>0</v>
      </c>
      <c r="L451" s="163"/>
      <c r="M451" s="152"/>
      <c r="N451" s="152"/>
      <c r="O451" s="163"/>
      <c r="P451" s="148" t="str">
        <f t="shared" si="4"/>
        <v/>
      </c>
      <c r="Q451" s="148" t="s">
        <v>484</v>
      </c>
      <c r="R451" s="154" t="s">
        <v>485</v>
      </c>
      <c r="S451" s="154" t="s">
        <v>418</v>
      </c>
      <c r="T451" s="155"/>
      <c r="U451" s="142"/>
      <c r="V451" s="142"/>
      <c r="W451" s="142"/>
      <c r="X451" s="142"/>
      <c r="Y451" s="142"/>
      <c r="Z451" s="142"/>
      <c r="AA451" s="142"/>
      <c r="AB451" s="142"/>
      <c r="AC451" s="142"/>
      <c r="AD451" s="142"/>
      <c r="AE451" s="142"/>
      <c r="AF451" s="142"/>
      <c r="AG451" s="142"/>
      <c r="AH451" s="142"/>
      <c r="AI451" s="142"/>
    </row>
    <row r="452">
      <c r="A452" s="166"/>
      <c r="B452" s="164"/>
      <c r="C452" s="155"/>
      <c r="D452" s="165"/>
      <c r="E452" s="147" t="str">
        <f t="array" ref="E452">IF(C452="","",IFERROR(INDEX(Khach_hang!$C$2:$C$999,MATCH(C452,Khach_hang!$A$2:$A$999,0)),""))</f>
        <v/>
      </c>
      <c r="F452" s="148" t="str">
        <f t="array" ref="F452">IF(C452="","",IFERROR(INDEX(Khach_hang!$B$2:$B$999,MATCH(C452,Khach_hang!$A$2:$A$999,0)),""))</f>
        <v/>
      </c>
      <c r="G452" s="148" t="str">
        <f>IF(A452="","",SUMIF(Chi_tiet_don_hang!$A$2:$A$989,A452,Chi_tiet_don_hang!$F$2:$F$989))</f>
        <v/>
      </c>
      <c r="H452" s="163"/>
      <c r="I452" s="163"/>
      <c r="J452" s="148">
        <f t="shared" si="1"/>
        <v>0</v>
      </c>
      <c r="K452" s="148">
        <f>IF(A452="","",SUMIF(Chi_tiet_don_hang!$A$2:$A$989,A452,Chi_tiet_don_hang!$I$2:$I$989))+H452</f>
        <v>0</v>
      </c>
      <c r="L452" s="163"/>
      <c r="M452" s="152"/>
      <c r="N452" s="152"/>
      <c r="O452" s="163"/>
      <c r="P452" s="148" t="str">
        <f t="shared" si="4"/>
        <v/>
      </c>
      <c r="Q452" s="148" t="s">
        <v>484</v>
      </c>
      <c r="R452" s="154" t="s">
        <v>485</v>
      </c>
      <c r="S452" s="154" t="s">
        <v>418</v>
      </c>
      <c r="T452" s="155"/>
      <c r="U452" s="142"/>
      <c r="V452" s="142"/>
      <c r="W452" s="142"/>
      <c r="X452" s="142"/>
      <c r="Y452" s="142"/>
      <c r="Z452" s="142"/>
      <c r="AA452" s="142"/>
      <c r="AB452" s="142"/>
      <c r="AC452" s="142"/>
      <c r="AD452" s="142"/>
      <c r="AE452" s="142"/>
      <c r="AF452" s="142"/>
      <c r="AG452" s="142"/>
      <c r="AH452" s="142"/>
      <c r="AI452" s="142"/>
    </row>
    <row r="453">
      <c r="A453" s="166"/>
      <c r="B453" s="164"/>
      <c r="C453" s="155"/>
      <c r="D453" s="165"/>
      <c r="E453" s="147" t="str">
        <f t="array" ref="E453">IF(C453="","",IFERROR(INDEX(Khach_hang!$C$2:$C$999,MATCH(C453,Khach_hang!$A$2:$A$999,0)),""))</f>
        <v/>
      </c>
      <c r="F453" s="148" t="str">
        <f t="array" ref="F453">IF(C453="","",IFERROR(INDEX(Khach_hang!$B$2:$B$999,MATCH(C453,Khach_hang!$A$2:$A$999,0)),""))</f>
        <v/>
      </c>
      <c r="G453" s="148" t="str">
        <f>IF(A453="","",SUMIF(Chi_tiet_don_hang!$A$2:$A$989,A453,Chi_tiet_don_hang!$F$2:$F$989))</f>
        <v/>
      </c>
      <c r="H453" s="163"/>
      <c r="I453" s="163"/>
      <c r="J453" s="148">
        <f t="shared" si="1"/>
        <v>0</v>
      </c>
      <c r="K453" s="148">
        <f>IF(A453="","",SUMIF(Chi_tiet_don_hang!$A$2:$A$989,A453,Chi_tiet_don_hang!$I$2:$I$989))+H453</f>
        <v>0</v>
      </c>
      <c r="L453" s="163"/>
      <c r="M453" s="152"/>
      <c r="N453" s="152"/>
      <c r="O453" s="163"/>
      <c r="P453" s="148" t="str">
        <f t="shared" si="4"/>
        <v/>
      </c>
      <c r="Q453" s="148" t="s">
        <v>484</v>
      </c>
      <c r="R453" s="154" t="s">
        <v>485</v>
      </c>
      <c r="S453" s="154" t="s">
        <v>418</v>
      </c>
      <c r="T453" s="155"/>
      <c r="U453" s="142"/>
      <c r="V453" s="142"/>
      <c r="W453" s="142"/>
      <c r="X453" s="142"/>
      <c r="Y453" s="142"/>
      <c r="Z453" s="142"/>
      <c r="AA453" s="142"/>
      <c r="AB453" s="142"/>
      <c r="AC453" s="142"/>
      <c r="AD453" s="142"/>
      <c r="AE453" s="142"/>
      <c r="AF453" s="142"/>
      <c r="AG453" s="142"/>
      <c r="AH453" s="142"/>
      <c r="AI453" s="142"/>
    </row>
    <row r="454">
      <c r="A454" s="166"/>
      <c r="B454" s="164"/>
      <c r="C454" s="155"/>
      <c r="D454" s="165"/>
      <c r="E454" s="147" t="str">
        <f t="array" ref="E454">IF(C454="","",IFERROR(INDEX(Khach_hang!$C$2:$C$999,MATCH(C454,Khach_hang!$A$2:$A$999,0)),""))</f>
        <v/>
      </c>
      <c r="F454" s="148" t="str">
        <f t="array" ref="F454">IF(C454="","",IFERROR(INDEX(Khach_hang!$B$2:$B$999,MATCH(C454,Khach_hang!$A$2:$A$999,0)),""))</f>
        <v/>
      </c>
      <c r="G454" s="148" t="str">
        <f>IF(A454="","",SUMIF(Chi_tiet_don_hang!$A$2:$A$989,A454,Chi_tiet_don_hang!$F$2:$F$989))</f>
        <v/>
      </c>
      <c r="H454" s="163"/>
      <c r="I454" s="163"/>
      <c r="J454" s="148">
        <f t="shared" si="1"/>
        <v>0</v>
      </c>
      <c r="K454" s="148">
        <f>IF(A454="","",SUMIF(Chi_tiet_don_hang!$A$2:$A$989,A454,Chi_tiet_don_hang!$I$2:$I$989))+H454</f>
        <v>0</v>
      </c>
      <c r="L454" s="163"/>
      <c r="M454" s="152"/>
      <c r="N454" s="152"/>
      <c r="O454" s="163"/>
      <c r="P454" s="148" t="str">
        <f t="shared" si="4"/>
        <v/>
      </c>
      <c r="Q454" s="148" t="s">
        <v>484</v>
      </c>
      <c r="R454" s="154" t="s">
        <v>485</v>
      </c>
      <c r="S454" s="154" t="s">
        <v>418</v>
      </c>
      <c r="T454" s="155"/>
      <c r="U454" s="142"/>
      <c r="V454" s="142"/>
      <c r="W454" s="142"/>
      <c r="X454" s="142"/>
      <c r="Y454" s="142"/>
      <c r="Z454" s="142"/>
      <c r="AA454" s="142"/>
      <c r="AB454" s="142"/>
      <c r="AC454" s="142"/>
      <c r="AD454" s="142"/>
      <c r="AE454" s="142"/>
      <c r="AF454" s="142"/>
      <c r="AG454" s="142"/>
      <c r="AH454" s="142"/>
      <c r="AI454" s="142"/>
    </row>
    <row r="455">
      <c r="A455" s="166"/>
      <c r="B455" s="164"/>
      <c r="C455" s="155"/>
      <c r="D455" s="165"/>
      <c r="E455" s="147" t="str">
        <f t="array" ref="E455">IF(C455="","",IFERROR(INDEX(Khach_hang!$C$2:$C$999,MATCH(C455,Khach_hang!$A$2:$A$999,0)),""))</f>
        <v/>
      </c>
      <c r="F455" s="148" t="str">
        <f t="array" ref="F455">IF(C455="","",IFERROR(INDEX(Khach_hang!$B$2:$B$999,MATCH(C455,Khach_hang!$A$2:$A$999,0)),""))</f>
        <v/>
      </c>
      <c r="G455" s="148" t="str">
        <f>IF(A455="","",SUMIF(Chi_tiet_don_hang!$A$2:$A$989,A455,Chi_tiet_don_hang!$F$2:$F$989))</f>
        <v/>
      </c>
      <c r="H455" s="163"/>
      <c r="I455" s="163"/>
      <c r="J455" s="148">
        <f t="shared" si="1"/>
        <v>0</v>
      </c>
      <c r="K455" s="148">
        <f>IF(A455="","",SUMIF(Chi_tiet_don_hang!$A$2:$A$989,A455,Chi_tiet_don_hang!$I$2:$I$989))+H455</f>
        <v>0</v>
      </c>
      <c r="L455" s="163"/>
      <c r="M455" s="152"/>
      <c r="N455" s="152"/>
      <c r="O455" s="163"/>
      <c r="P455" s="148" t="str">
        <f t="shared" si="4"/>
        <v/>
      </c>
      <c r="Q455" s="148" t="s">
        <v>484</v>
      </c>
      <c r="R455" s="154" t="s">
        <v>485</v>
      </c>
      <c r="S455" s="154" t="s">
        <v>418</v>
      </c>
      <c r="T455" s="155"/>
      <c r="U455" s="142"/>
      <c r="V455" s="142"/>
      <c r="W455" s="142"/>
      <c r="X455" s="142"/>
      <c r="Y455" s="142"/>
      <c r="Z455" s="142"/>
      <c r="AA455" s="142"/>
      <c r="AB455" s="142"/>
      <c r="AC455" s="142"/>
      <c r="AD455" s="142"/>
      <c r="AE455" s="142"/>
      <c r="AF455" s="142"/>
      <c r="AG455" s="142"/>
      <c r="AH455" s="142"/>
      <c r="AI455" s="142"/>
    </row>
    <row r="456">
      <c r="A456" s="166"/>
      <c r="B456" s="164"/>
      <c r="C456" s="155"/>
      <c r="D456" s="165"/>
      <c r="E456" s="147" t="str">
        <f t="array" ref="E456">IF(C456="","",IFERROR(INDEX(Khach_hang!$C$2:$C$999,MATCH(C456,Khach_hang!$A$2:$A$999,0)),""))</f>
        <v/>
      </c>
      <c r="F456" s="148" t="str">
        <f t="array" ref="F456">IF(C456="","",IFERROR(INDEX(Khach_hang!$B$2:$B$999,MATCH(C456,Khach_hang!$A$2:$A$999,0)),""))</f>
        <v/>
      </c>
      <c r="G456" s="148" t="str">
        <f>IF(A456="","",SUMIF(Chi_tiet_don_hang!$A$2:$A$989,A456,Chi_tiet_don_hang!$F$2:$F$989))</f>
        <v/>
      </c>
      <c r="H456" s="163"/>
      <c r="I456" s="163"/>
      <c r="J456" s="148">
        <f t="shared" si="1"/>
        <v>0</v>
      </c>
      <c r="K456" s="148">
        <f>IF(A456="","",SUMIF(Chi_tiet_don_hang!$A$2:$A$989,A456,Chi_tiet_don_hang!$I$2:$I$989))+H456</f>
        <v>0</v>
      </c>
      <c r="L456" s="163"/>
      <c r="M456" s="152"/>
      <c r="N456" s="152"/>
      <c r="O456" s="163"/>
      <c r="P456" s="148" t="str">
        <f t="shared" si="4"/>
        <v/>
      </c>
      <c r="Q456" s="148" t="s">
        <v>484</v>
      </c>
      <c r="R456" s="154" t="s">
        <v>485</v>
      </c>
      <c r="S456" s="154" t="s">
        <v>418</v>
      </c>
      <c r="T456" s="155"/>
      <c r="U456" s="142"/>
      <c r="V456" s="142"/>
      <c r="W456" s="142"/>
      <c r="X456" s="142"/>
      <c r="Y456" s="142"/>
      <c r="Z456" s="142"/>
      <c r="AA456" s="142"/>
      <c r="AB456" s="142"/>
      <c r="AC456" s="142"/>
      <c r="AD456" s="142"/>
      <c r="AE456" s="142"/>
      <c r="AF456" s="142"/>
      <c r="AG456" s="142"/>
      <c r="AH456" s="142"/>
      <c r="AI456" s="142"/>
    </row>
    <row r="457">
      <c r="A457" s="166"/>
      <c r="B457" s="164"/>
      <c r="C457" s="155"/>
      <c r="D457" s="165"/>
      <c r="E457" s="147" t="str">
        <f t="array" ref="E457">IF(C457="","",IFERROR(INDEX(Khach_hang!$C$2:$C$999,MATCH(C457,Khach_hang!$A$2:$A$999,0)),""))</f>
        <v/>
      </c>
      <c r="F457" s="148" t="str">
        <f t="array" ref="F457">IF(C457="","",IFERROR(INDEX(Khach_hang!$B$2:$B$999,MATCH(C457,Khach_hang!$A$2:$A$999,0)),""))</f>
        <v/>
      </c>
      <c r="G457" s="148" t="str">
        <f>IF(A457="","",SUMIF(Chi_tiet_don_hang!$A$2:$A$989,A457,Chi_tiet_don_hang!$F$2:$F$989))</f>
        <v/>
      </c>
      <c r="H457" s="163"/>
      <c r="I457" s="163"/>
      <c r="J457" s="148">
        <f t="shared" si="1"/>
        <v>0</v>
      </c>
      <c r="K457" s="148">
        <f>IF(A457="","",SUMIF(Chi_tiet_don_hang!$A$2:$A$989,A457,Chi_tiet_don_hang!$I$2:$I$989))+H457</f>
        <v>0</v>
      </c>
      <c r="L457" s="163"/>
      <c r="M457" s="152"/>
      <c r="N457" s="152"/>
      <c r="O457" s="163"/>
      <c r="P457" s="148" t="str">
        <f t="shared" si="4"/>
        <v/>
      </c>
      <c r="Q457" s="148" t="s">
        <v>484</v>
      </c>
      <c r="R457" s="154" t="s">
        <v>485</v>
      </c>
      <c r="S457" s="154" t="s">
        <v>418</v>
      </c>
      <c r="T457" s="155"/>
      <c r="U457" s="142"/>
      <c r="V457" s="142"/>
      <c r="W457" s="142"/>
      <c r="X457" s="142"/>
      <c r="Y457" s="142"/>
      <c r="Z457" s="142"/>
      <c r="AA457" s="142"/>
      <c r="AB457" s="142"/>
      <c r="AC457" s="142"/>
      <c r="AD457" s="142"/>
      <c r="AE457" s="142"/>
      <c r="AF457" s="142"/>
      <c r="AG457" s="142"/>
      <c r="AH457" s="142"/>
      <c r="AI457" s="142"/>
    </row>
    <row r="458">
      <c r="A458" s="166"/>
      <c r="B458" s="164"/>
      <c r="C458" s="155"/>
      <c r="D458" s="165"/>
      <c r="E458" s="147" t="str">
        <f t="array" ref="E458">IF(C458="","",IFERROR(INDEX(Khach_hang!$C$2:$C$999,MATCH(C458,Khach_hang!$A$2:$A$999,0)),""))</f>
        <v/>
      </c>
      <c r="F458" s="148" t="str">
        <f t="array" ref="F458">IF(C458="","",IFERROR(INDEX(Khach_hang!$B$2:$B$999,MATCH(C458,Khach_hang!$A$2:$A$999,0)),""))</f>
        <v/>
      </c>
      <c r="G458" s="148" t="str">
        <f>IF(A458="","",SUMIF(Chi_tiet_don_hang!$A$2:$A$989,A458,Chi_tiet_don_hang!$F$2:$F$989))</f>
        <v/>
      </c>
      <c r="H458" s="163"/>
      <c r="I458" s="163"/>
      <c r="J458" s="148">
        <f t="shared" si="1"/>
        <v>0</v>
      </c>
      <c r="K458" s="148">
        <f>IF(A458="","",SUMIF(Chi_tiet_don_hang!$A$2:$A$989,A458,Chi_tiet_don_hang!$I$2:$I$989))+H458</f>
        <v>0</v>
      </c>
      <c r="L458" s="163"/>
      <c r="M458" s="152"/>
      <c r="N458" s="152"/>
      <c r="O458" s="163"/>
      <c r="P458" s="148" t="str">
        <f t="shared" si="4"/>
        <v/>
      </c>
      <c r="Q458" s="148" t="s">
        <v>484</v>
      </c>
      <c r="R458" s="154" t="s">
        <v>485</v>
      </c>
      <c r="S458" s="154" t="s">
        <v>418</v>
      </c>
      <c r="T458" s="155"/>
      <c r="U458" s="142"/>
      <c r="V458" s="142"/>
      <c r="W458" s="142"/>
      <c r="X458" s="142"/>
      <c r="Y458" s="142"/>
      <c r="Z458" s="142"/>
      <c r="AA458" s="142"/>
      <c r="AB458" s="142"/>
      <c r="AC458" s="142"/>
      <c r="AD458" s="142"/>
      <c r="AE458" s="142"/>
      <c r="AF458" s="142"/>
      <c r="AG458" s="142"/>
      <c r="AH458" s="142"/>
      <c r="AI458" s="142"/>
    </row>
    <row r="459">
      <c r="A459" s="166"/>
      <c r="B459" s="164"/>
      <c r="C459" s="155"/>
      <c r="D459" s="165"/>
      <c r="E459" s="147" t="str">
        <f t="array" ref="E459">IF(C459="","",IFERROR(INDEX(Khach_hang!$C$2:$C$999,MATCH(C459,Khach_hang!$A$2:$A$999,0)),""))</f>
        <v/>
      </c>
      <c r="F459" s="148" t="str">
        <f t="array" ref="F459">IF(C459="","",IFERROR(INDEX(Khach_hang!$B$2:$B$999,MATCH(C459,Khach_hang!$A$2:$A$999,0)),""))</f>
        <v/>
      </c>
      <c r="G459" s="148" t="str">
        <f>IF(A459="","",SUMIF(Chi_tiet_don_hang!$A$2:$A$989,A459,Chi_tiet_don_hang!$F$2:$F$989))</f>
        <v/>
      </c>
      <c r="H459" s="163"/>
      <c r="I459" s="163"/>
      <c r="J459" s="148">
        <f t="shared" si="1"/>
        <v>0</v>
      </c>
      <c r="K459" s="148">
        <f>IF(A459="","",SUMIF(Chi_tiet_don_hang!$A$2:$A$989,A459,Chi_tiet_don_hang!$I$2:$I$989))+H459</f>
        <v>0</v>
      </c>
      <c r="L459" s="163"/>
      <c r="M459" s="152"/>
      <c r="N459" s="152"/>
      <c r="O459" s="163"/>
      <c r="P459" s="148" t="str">
        <f t="shared" si="4"/>
        <v/>
      </c>
      <c r="Q459" s="148" t="s">
        <v>484</v>
      </c>
      <c r="R459" s="154" t="s">
        <v>485</v>
      </c>
      <c r="S459" s="154" t="s">
        <v>418</v>
      </c>
      <c r="T459" s="155"/>
      <c r="U459" s="142"/>
      <c r="V459" s="142"/>
      <c r="W459" s="142"/>
      <c r="X459" s="142"/>
      <c r="Y459" s="142"/>
      <c r="Z459" s="142"/>
      <c r="AA459" s="142"/>
      <c r="AB459" s="142"/>
      <c r="AC459" s="142"/>
      <c r="AD459" s="142"/>
      <c r="AE459" s="142"/>
      <c r="AF459" s="142"/>
      <c r="AG459" s="142"/>
      <c r="AH459" s="142"/>
      <c r="AI459" s="142"/>
    </row>
    <row r="460">
      <c r="A460" s="166"/>
      <c r="B460" s="164"/>
      <c r="C460" s="155"/>
      <c r="D460" s="165"/>
      <c r="E460" s="147" t="str">
        <f t="array" ref="E460">IF(C460="","",IFERROR(INDEX(Khach_hang!$C$2:$C$999,MATCH(C460,Khach_hang!$A$2:$A$999,0)),""))</f>
        <v/>
      </c>
      <c r="F460" s="148" t="str">
        <f t="array" ref="F460">IF(C460="","",IFERROR(INDEX(Khach_hang!$B$2:$B$999,MATCH(C460,Khach_hang!$A$2:$A$999,0)),""))</f>
        <v/>
      </c>
      <c r="G460" s="148" t="str">
        <f>IF(A460="","",SUMIF(Chi_tiet_don_hang!$A$2:$A$989,A460,Chi_tiet_don_hang!$F$2:$F$989))</f>
        <v/>
      </c>
      <c r="H460" s="163"/>
      <c r="I460" s="163"/>
      <c r="J460" s="148">
        <f t="shared" si="1"/>
        <v>0</v>
      </c>
      <c r="K460" s="148">
        <f>IF(A460="","",SUMIF(Chi_tiet_don_hang!$A$2:$A$989,A460,Chi_tiet_don_hang!$I$2:$I$989))+H460</f>
        <v>0</v>
      </c>
      <c r="L460" s="163"/>
      <c r="M460" s="152"/>
      <c r="N460" s="152"/>
      <c r="O460" s="163"/>
      <c r="P460" s="148" t="str">
        <f t="shared" si="4"/>
        <v/>
      </c>
      <c r="Q460" s="148" t="s">
        <v>484</v>
      </c>
      <c r="R460" s="154" t="s">
        <v>485</v>
      </c>
      <c r="S460" s="154" t="s">
        <v>418</v>
      </c>
      <c r="T460" s="155"/>
      <c r="U460" s="142"/>
      <c r="V460" s="142"/>
      <c r="W460" s="142"/>
      <c r="X460" s="142"/>
      <c r="Y460" s="142"/>
      <c r="Z460" s="142"/>
      <c r="AA460" s="142"/>
      <c r="AB460" s="142"/>
      <c r="AC460" s="142"/>
      <c r="AD460" s="142"/>
      <c r="AE460" s="142"/>
      <c r="AF460" s="142"/>
      <c r="AG460" s="142"/>
      <c r="AH460" s="142"/>
      <c r="AI460" s="142"/>
    </row>
    <row r="461">
      <c r="A461" s="166"/>
      <c r="B461" s="164"/>
      <c r="C461" s="155"/>
      <c r="D461" s="165"/>
      <c r="E461" s="147" t="str">
        <f t="array" ref="E461">IF(C461="","",IFERROR(INDEX(Khach_hang!$C$2:$C$999,MATCH(C461,Khach_hang!$A$2:$A$999,0)),""))</f>
        <v/>
      </c>
      <c r="F461" s="148" t="str">
        <f t="array" ref="F461">IF(C461="","",IFERROR(INDEX(Khach_hang!$B$2:$B$999,MATCH(C461,Khach_hang!$A$2:$A$999,0)),""))</f>
        <v/>
      </c>
      <c r="G461" s="148" t="str">
        <f>IF(A461="","",SUMIF(Chi_tiet_don_hang!$A$2:$A$989,A461,Chi_tiet_don_hang!$F$2:$F$989))</f>
        <v/>
      </c>
      <c r="H461" s="163"/>
      <c r="I461" s="163"/>
      <c r="J461" s="148">
        <f t="shared" si="1"/>
        <v>0</v>
      </c>
      <c r="K461" s="148">
        <f>IF(A461="","",SUMIF(Chi_tiet_don_hang!$A$2:$A$989,A461,Chi_tiet_don_hang!$I$2:$I$989))+H461</f>
        <v>0</v>
      </c>
      <c r="L461" s="163"/>
      <c r="M461" s="152"/>
      <c r="N461" s="152"/>
      <c r="O461" s="163"/>
      <c r="P461" s="148" t="str">
        <f t="shared" si="4"/>
        <v/>
      </c>
      <c r="Q461" s="148" t="s">
        <v>484</v>
      </c>
      <c r="R461" s="154" t="s">
        <v>485</v>
      </c>
      <c r="S461" s="154" t="s">
        <v>418</v>
      </c>
      <c r="T461" s="155"/>
      <c r="U461" s="142"/>
      <c r="V461" s="142"/>
      <c r="W461" s="142"/>
      <c r="X461" s="142"/>
      <c r="Y461" s="142"/>
      <c r="Z461" s="142"/>
      <c r="AA461" s="142"/>
      <c r="AB461" s="142"/>
      <c r="AC461" s="142"/>
      <c r="AD461" s="142"/>
      <c r="AE461" s="142"/>
      <c r="AF461" s="142"/>
      <c r="AG461" s="142"/>
      <c r="AH461" s="142"/>
      <c r="AI461" s="142"/>
    </row>
    <row r="462">
      <c r="A462" s="166"/>
      <c r="B462" s="164"/>
      <c r="C462" s="155"/>
      <c r="D462" s="165"/>
      <c r="E462" s="147" t="str">
        <f t="array" ref="E462">IF(C462="","",IFERROR(INDEX(Khach_hang!$C$2:$C$999,MATCH(C462,Khach_hang!$A$2:$A$999,0)),""))</f>
        <v/>
      </c>
      <c r="F462" s="148" t="str">
        <f t="array" ref="F462">IF(C462="","",IFERROR(INDEX(Khach_hang!$B$2:$B$999,MATCH(C462,Khach_hang!$A$2:$A$999,0)),""))</f>
        <v/>
      </c>
      <c r="G462" s="148" t="str">
        <f>IF(A462="","",SUMIF(Chi_tiet_don_hang!$A$2:$A$989,A462,Chi_tiet_don_hang!$F$2:$F$989))</f>
        <v/>
      </c>
      <c r="H462" s="163"/>
      <c r="I462" s="163"/>
      <c r="J462" s="148">
        <f t="shared" si="1"/>
        <v>0</v>
      </c>
      <c r="K462" s="148">
        <f>IF(A462="","",SUMIF(Chi_tiet_don_hang!$A$2:$A$989,A462,Chi_tiet_don_hang!$I$2:$I$989))+H462</f>
        <v>0</v>
      </c>
      <c r="L462" s="163"/>
      <c r="M462" s="152"/>
      <c r="N462" s="152"/>
      <c r="O462" s="163"/>
      <c r="P462" s="148" t="str">
        <f t="shared" si="4"/>
        <v/>
      </c>
      <c r="Q462" s="148" t="s">
        <v>484</v>
      </c>
      <c r="R462" s="154" t="s">
        <v>485</v>
      </c>
      <c r="S462" s="154" t="s">
        <v>418</v>
      </c>
      <c r="T462" s="155"/>
      <c r="U462" s="142"/>
      <c r="V462" s="142"/>
      <c r="W462" s="142"/>
      <c r="X462" s="142"/>
      <c r="Y462" s="142"/>
      <c r="Z462" s="142"/>
      <c r="AA462" s="142"/>
      <c r="AB462" s="142"/>
      <c r="AC462" s="142"/>
      <c r="AD462" s="142"/>
      <c r="AE462" s="142"/>
      <c r="AF462" s="142"/>
      <c r="AG462" s="142"/>
      <c r="AH462" s="142"/>
      <c r="AI462" s="142"/>
    </row>
    <row r="463">
      <c r="A463" s="166"/>
      <c r="B463" s="164"/>
      <c r="C463" s="155"/>
      <c r="D463" s="165"/>
      <c r="E463" s="147" t="str">
        <f t="array" ref="E463">IF(C463="","",IFERROR(INDEX(Khach_hang!$C$2:$C$999,MATCH(C463,Khach_hang!$A$2:$A$999,0)),""))</f>
        <v/>
      </c>
      <c r="F463" s="148" t="str">
        <f t="array" ref="F463">IF(C463="","",IFERROR(INDEX(Khach_hang!$B$2:$B$999,MATCH(C463,Khach_hang!$A$2:$A$999,0)),""))</f>
        <v/>
      </c>
      <c r="G463" s="148" t="str">
        <f>IF(A463="","",SUMIF(Chi_tiet_don_hang!$A$2:$A$989,A463,Chi_tiet_don_hang!$F$2:$F$989))</f>
        <v/>
      </c>
      <c r="H463" s="163"/>
      <c r="I463" s="163"/>
      <c r="J463" s="148">
        <f t="shared" si="1"/>
        <v>0</v>
      </c>
      <c r="K463" s="148">
        <f>IF(A463="","",SUMIF(Chi_tiet_don_hang!$A$2:$A$989,A463,Chi_tiet_don_hang!$I$2:$I$989))+H463</f>
        <v>0</v>
      </c>
      <c r="L463" s="163"/>
      <c r="M463" s="152"/>
      <c r="N463" s="152"/>
      <c r="O463" s="163"/>
      <c r="P463" s="148" t="str">
        <f t="shared" si="4"/>
        <v/>
      </c>
      <c r="Q463" s="148" t="s">
        <v>484</v>
      </c>
      <c r="R463" s="154" t="s">
        <v>485</v>
      </c>
      <c r="S463" s="154" t="s">
        <v>418</v>
      </c>
      <c r="T463" s="155"/>
      <c r="U463" s="142"/>
      <c r="V463" s="142"/>
      <c r="W463" s="142"/>
      <c r="X463" s="142"/>
      <c r="Y463" s="142"/>
      <c r="Z463" s="142"/>
      <c r="AA463" s="142"/>
      <c r="AB463" s="142"/>
      <c r="AC463" s="142"/>
      <c r="AD463" s="142"/>
      <c r="AE463" s="142"/>
      <c r="AF463" s="142"/>
      <c r="AG463" s="142"/>
      <c r="AH463" s="142"/>
      <c r="AI463" s="142"/>
    </row>
    <row r="464">
      <c r="A464" s="166"/>
      <c r="B464" s="164"/>
      <c r="C464" s="155"/>
      <c r="D464" s="165"/>
      <c r="E464" s="147" t="str">
        <f t="array" ref="E464">IF(C464="","",IFERROR(INDEX(Khach_hang!$C$2:$C$999,MATCH(C464,Khach_hang!$A$2:$A$999,0)),""))</f>
        <v/>
      </c>
      <c r="F464" s="148" t="str">
        <f t="array" ref="F464">IF(C464="","",IFERROR(INDEX(Khach_hang!$B$2:$B$999,MATCH(C464,Khach_hang!$A$2:$A$999,0)),""))</f>
        <v/>
      </c>
      <c r="G464" s="148" t="str">
        <f>IF(A464="","",SUMIF(Chi_tiet_don_hang!$A$2:$A$989,A464,Chi_tiet_don_hang!$F$2:$F$989))</f>
        <v/>
      </c>
      <c r="H464" s="163"/>
      <c r="I464" s="163"/>
      <c r="J464" s="148">
        <f t="shared" si="1"/>
        <v>0</v>
      </c>
      <c r="K464" s="148">
        <f>IF(A464="","",SUMIF(Chi_tiet_don_hang!$A$2:$A$989,A464,Chi_tiet_don_hang!$I$2:$I$989))+H464</f>
        <v>0</v>
      </c>
      <c r="L464" s="163"/>
      <c r="M464" s="152"/>
      <c r="N464" s="152"/>
      <c r="O464" s="163"/>
      <c r="P464" s="148" t="str">
        <f t="shared" si="4"/>
        <v/>
      </c>
      <c r="Q464" s="148" t="s">
        <v>484</v>
      </c>
      <c r="R464" s="154" t="s">
        <v>485</v>
      </c>
      <c r="S464" s="154" t="s">
        <v>418</v>
      </c>
      <c r="T464" s="155"/>
      <c r="U464" s="142"/>
      <c r="V464" s="142"/>
      <c r="W464" s="142"/>
      <c r="X464" s="142"/>
      <c r="Y464" s="142"/>
      <c r="Z464" s="142"/>
      <c r="AA464" s="142"/>
      <c r="AB464" s="142"/>
      <c r="AC464" s="142"/>
      <c r="AD464" s="142"/>
      <c r="AE464" s="142"/>
      <c r="AF464" s="142"/>
      <c r="AG464" s="142"/>
      <c r="AH464" s="142"/>
      <c r="AI464" s="142"/>
    </row>
    <row r="465">
      <c r="A465" s="166"/>
      <c r="B465" s="164"/>
      <c r="C465" s="155"/>
      <c r="D465" s="165"/>
      <c r="E465" s="147" t="str">
        <f t="array" ref="E465">IF(C465="","",IFERROR(INDEX(Khach_hang!$C$2:$C$999,MATCH(C465,Khach_hang!$A$2:$A$999,0)),""))</f>
        <v/>
      </c>
      <c r="F465" s="148" t="str">
        <f t="array" ref="F465">IF(C465="","",IFERROR(INDEX(Khach_hang!$B$2:$B$999,MATCH(C465,Khach_hang!$A$2:$A$999,0)),""))</f>
        <v/>
      </c>
      <c r="G465" s="148" t="str">
        <f>IF(A465="","",SUMIF(Chi_tiet_don_hang!$A$2:$A$989,A465,Chi_tiet_don_hang!$F$2:$F$989))</f>
        <v/>
      </c>
      <c r="H465" s="163"/>
      <c r="I465" s="163"/>
      <c r="J465" s="148">
        <f t="shared" si="1"/>
        <v>0</v>
      </c>
      <c r="K465" s="148">
        <f>IF(A465="","",SUMIF(Chi_tiet_don_hang!$A$2:$A$989,A465,Chi_tiet_don_hang!$I$2:$I$989))+H465</f>
        <v>0</v>
      </c>
      <c r="L465" s="163"/>
      <c r="M465" s="152"/>
      <c r="N465" s="152"/>
      <c r="O465" s="163"/>
      <c r="P465" s="148" t="str">
        <f t="shared" si="4"/>
        <v/>
      </c>
      <c r="Q465" s="148" t="s">
        <v>484</v>
      </c>
      <c r="R465" s="154" t="s">
        <v>485</v>
      </c>
      <c r="S465" s="154" t="s">
        <v>418</v>
      </c>
      <c r="T465" s="155"/>
      <c r="U465" s="142"/>
      <c r="V465" s="142"/>
      <c r="W465" s="142"/>
      <c r="X465" s="142"/>
      <c r="Y465" s="142"/>
      <c r="Z465" s="142"/>
      <c r="AA465" s="142"/>
      <c r="AB465" s="142"/>
      <c r="AC465" s="142"/>
      <c r="AD465" s="142"/>
      <c r="AE465" s="142"/>
      <c r="AF465" s="142"/>
      <c r="AG465" s="142"/>
      <c r="AH465" s="142"/>
      <c r="AI465" s="142"/>
    </row>
    <row r="466">
      <c r="A466" s="166"/>
      <c r="B466" s="164"/>
      <c r="C466" s="155"/>
      <c r="D466" s="165"/>
      <c r="E466" s="147" t="str">
        <f t="array" ref="E466">IF(C466="","",IFERROR(INDEX(Khach_hang!$C$2:$C$999,MATCH(C466,Khach_hang!$A$2:$A$999,0)),""))</f>
        <v/>
      </c>
      <c r="F466" s="148" t="str">
        <f t="array" ref="F466">IF(C466="","",IFERROR(INDEX(Khach_hang!$B$2:$B$999,MATCH(C466,Khach_hang!$A$2:$A$999,0)),""))</f>
        <v/>
      </c>
      <c r="G466" s="148" t="str">
        <f>IF(A466="","",SUMIF(Chi_tiet_don_hang!$A$2:$A$989,A466,Chi_tiet_don_hang!$F$2:$F$989))</f>
        <v/>
      </c>
      <c r="H466" s="163"/>
      <c r="I466" s="163"/>
      <c r="J466" s="148">
        <f t="shared" si="1"/>
        <v>0</v>
      </c>
      <c r="K466" s="148">
        <f>IF(A466="","",SUMIF(Chi_tiet_don_hang!$A$2:$A$989,A466,Chi_tiet_don_hang!$I$2:$I$989))+H466</f>
        <v>0</v>
      </c>
      <c r="L466" s="163"/>
      <c r="M466" s="152"/>
      <c r="N466" s="152"/>
      <c r="O466" s="163"/>
      <c r="P466" s="148" t="str">
        <f t="shared" si="4"/>
        <v/>
      </c>
      <c r="Q466" s="148" t="s">
        <v>484</v>
      </c>
      <c r="R466" s="154" t="s">
        <v>485</v>
      </c>
      <c r="S466" s="154" t="s">
        <v>418</v>
      </c>
      <c r="T466" s="155"/>
      <c r="U466" s="142"/>
      <c r="V466" s="142"/>
      <c r="W466" s="142"/>
      <c r="X466" s="142"/>
      <c r="Y466" s="142"/>
      <c r="Z466" s="142"/>
      <c r="AA466" s="142"/>
      <c r="AB466" s="142"/>
      <c r="AC466" s="142"/>
      <c r="AD466" s="142"/>
      <c r="AE466" s="142"/>
      <c r="AF466" s="142"/>
      <c r="AG466" s="142"/>
      <c r="AH466" s="142"/>
      <c r="AI466" s="142"/>
    </row>
    <row r="467">
      <c r="A467" s="166"/>
      <c r="B467" s="164"/>
      <c r="C467" s="155"/>
      <c r="D467" s="165"/>
      <c r="E467" s="147" t="str">
        <f t="array" ref="E467">IF(C467="","",IFERROR(INDEX(Khach_hang!$C$2:$C$999,MATCH(C467,Khach_hang!$A$2:$A$999,0)),""))</f>
        <v/>
      </c>
      <c r="F467" s="148" t="str">
        <f t="array" ref="F467">IF(C467="","",IFERROR(INDEX(Khach_hang!$B$2:$B$999,MATCH(C467,Khach_hang!$A$2:$A$999,0)),""))</f>
        <v/>
      </c>
      <c r="G467" s="148" t="str">
        <f>IF(A467="","",SUMIF(Chi_tiet_don_hang!$A$2:$A$989,A467,Chi_tiet_don_hang!$F$2:$F$989))</f>
        <v/>
      </c>
      <c r="H467" s="163"/>
      <c r="I467" s="163"/>
      <c r="J467" s="148">
        <f t="shared" si="1"/>
        <v>0</v>
      </c>
      <c r="K467" s="148">
        <f>IF(A467="","",SUMIF(Chi_tiet_don_hang!$A$2:$A$989,A467,Chi_tiet_don_hang!$I$2:$I$989))+H467</f>
        <v>0</v>
      </c>
      <c r="L467" s="163"/>
      <c r="M467" s="152"/>
      <c r="N467" s="152"/>
      <c r="O467" s="163"/>
      <c r="P467" s="148" t="str">
        <f t="shared" si="4"/>
        <v/>
      </c>
      <c r="Q467" s="148" t="s">
        <v>484</v>
      </c>
      <c r="R467" s="154" t="s">
        <v>485</v>
      </c>
      <c r="S467" s="154" t="s">
        <v>418</v>
      </c>
      <c r="T467" s="155"/>
      <c r="U467" s="142"/>
      <c r="V467" s="142"/>
      <c r="W467" s="142"/>
      <c r="X467" s="142"/>
      <c r="Y467" s="142"/>
      <c r="Z467" s="142"/>
      <c r="AA467" s="142"/>
      <c r="AB467" s="142"/>
      <c r="AC467" s="142"/>
      <c r="AD467" s="142"/>
      <c r="AE467" s="142"/>
      <c r="AF467" s="142"/>
      <c r="AG467" s="142"/>
      <c r="AH467" s="142"/>
      <c r="AI467" s="142"/>
    </row>
    <row r="468">
      <c r="A468" s="166"/>
      <c r="B468" s="164"/>
      <c r="C468" s="155"/>
      <c r="D468" s="165"/>
      <c r="E468" s="147" t="str">
        <f t="array" ref="E468">IF(C468="","",IFERROR(INDEX(Khach_hang!$C$2:$C$999,MATCH(C468,Khach_hang!$A$2:$A$999,0)),""))</f>
        <v/>
      </c>
      <c r="F468" s="148" t="str">
        <f t="array" ref="F468">IF(C468="","",IFERROR(INDEX(Khach_hang!$B$2:$B$999,MATCH(C468,Khach_hang!$A$2:$A$999,0)),""))</f>
        <v/>
      </c>
      <c r="G468" s="148" t="str">
        <f>IF(A468="","",SUMIF(Chi_tiet_don_hang!$A$2:$A$989,A468,Chi_tiet_don_hang!$F$2:$F$989))</f>
        <v/>
      </c>
      <c r="H468" s="163"/>
      <c r="I468" s="163"/>
      <c r="J468" s="148">
        <f t="shared" si="1"/>
        <v>0</v>
      </c>
      <c r="K468" s="148">
        <f>IF(A468="","",SUMIF(Chi_tiet_don_hang!$A$2:$A$989,A468,Chi_tiet_don_hang!$I$2:$I$989))+H468</f>
        <v>0</v>
      </c>
      <c r="L468" s="163"/>
      <c r="M468" s="152"/>
      <c r="N468" s="152"/>
      <c r="O468" s="163"/>
      <c r="P468" s="148" t="str">
        <f t="shared" si="4"/>
        <v/>
      </c>
      <c r="Q468" s="148" t="s">
        <v>484</v>
      </c>
      <c r="R468" s="154" t="s">
        <v>485</v>
      </c>
      <c r="S468" s="154" t="s">
        <v>418</v>
      </c>
      <c r="T468" s="155"/>
      <c r="U468" s="142"/>
      <c r="V468" s="142"/>
      <c r="W468" s="142"/>
      <c r="X468" s="142"/>
      <c r="Y468" s="142"/>
      <c r="Z468" s="142"/>
      <c r="AA468" s="142"/>
      <c r="AB468" s="142"/>
      <c r="AC468" s="142"/>
      <c r="AD468" s="142"/>
      <c r="AE468" s="142"/>
      <c r="AF468" s="142"/>
      <c r="AG468" s="142"/>
      <c r="AH468" s="142"/>
      <c r="AI468" s="142"/>
    </row>
    <row r="469">
      <c r="A469" s="166"/>
      <c r="B469" s="164"/>
      <c r="C469" s="155"/>
      <c r="D469" s="165"/>
      <c r="E469" s="147" t="str">
        <f t="array" ref="E469">IF(C469="","",IFERROR(INDEX(Khach_hang!$C$2:$C$999,MATCH(C469,Khach_hang!$A$2:$A$999,0)),""))</f>
        <v/>
      </c>
      <c r="F469" s="148" t="str">
        <f t="array" ref="F469">IF(C469="","",IFERROR(INDEX(Khach_hang!$B$2:$B$999,MATCH(C469,Khach_hang!$A$2:$A$999,0)),""))</f>
        <v/>
      </c>
      <c r="G469" s="148" t="str">
        <f>IF(A469="","",SUMIF(Chi_tiet_don_hang!$A$2:$A$989,A469,Chi_tiet_don_hang!$F$2:$F$989))</f>
        <v/>
      </c>
      <c r="H469" s="163"/>
      <c r="I469" s="163"/>
      <c r="J469" s="148">
        <f t="shared" si="1"/>
        <v>0</v>
      </c>
      <c r="K469" s="148">
        <f>IF(A469="","",SUMIF(Chi_tiet_don_hang!$A$2:$A$989,A469,Chi_tiet_don_hang!$I$2:$I$989))+H469</f>
        <v>0</v>
      </c>
      <c r="L469" s="163"/>
      <c r="M469" s="152"/>
      <c r="N469" s="152"/>
      <c r="O469" s="163"/>
      <c r="P469" s="148" t="str">
        <f t="shared" si="4"/>
        <v/>
      </c>
      <c r="Q469" s="148" t="s">
        <v>484</v>
      </c>
      <c r="R469" s="154" t="s">
        <v>485</v>
      </c>
      <c r="S469" s="154" t="s">
        <v>418</v>
      </c>
      <c r="T469" s="155"/>
      <c r="U469" s="142"/>
      <c r="V469" s="142"/>
      <c r="W469" s="142"/>
      <c r="X469" s="142"/>
      <c r="Y469" s="142"/>
      <c r="Z469" s="142"/>
      <c r="AA469" s="142"/>
      <c r="AB469" s="142"/>
      <c r="AC469" s="142"/>
      <c r="AD469" s="142"/>
      <c r="AE469" s="142"/>
      <c r="AF469" s="142"/>
      <c r="AG469" s="142"/>
      <c r="AH469" s="142"/>
      <c r="AI469" s="142"/>
    </row>
    <row r="470">
      <c r="A470" s="166"/>
      <c r="B470" s="164"/>
      <c r="C470" s="155"/>
      <c r="D470" s="165"/>
      <c r="E470" s="147" t="str">
        <f t="array" ref="E470">IF(C470="","",IFERROR(INDEX(Khach_hang!$C$2:$C$999,MATCH(C470,Khach_hang!$A$2:$A$999,0)),""))</f>
        <v/>
      </c>
      <c r="F470" s="148" t="str">
        <f t="array" ref="F470">IF(C470="","",IFERROR(INDEX(Khach_hang!$B$2:$B$999,MATCH(C470,Khach_hang!$A$2:$A$999,0)),""))</f>
        <v/>
      </c>
      <c r="G470" s="148" t="str">
        <f>IF(A470="","",SUMIF(Chi_tiet_don_hang!$A$2:$A$989,A470,Chi_tiet_don_hang!$F$2:$F$989))</f>
        <v/>
      </c>
      <c r="H470" s="163"/>
      <c r="I470" s="163"/>
      <c r="J470" s="148">
        <f t="shared" si="1"/>
        <v>0</v>
      </c>
      <c r="K470" s="148">
        <f>IF(A470="","",SUMIF(Chi_tiet_don_hang!$A$2:$A$989,A470,Chi_tiet_don_hang!$I$2:$I$989))+H470</f>
        <v>0</v>
      </c>
      <c r="L470" s="163"/>
      <c r="M470" s="152"/>
      <c r="N470" s="152"/>
      <c r="O470" s="163"/>
      <c r="P470" s="148" t="str">
        <f t="shared" si="4"/>
        <v/>
      </c>
      <c r="Q470" s="148" t="s">
        <v>484</v>
      </c>
      <c r="R470" s="154" t="s">
        <v>485</v>
      </c>
      <c r="S470" s="154" t="s">
        <v>418</v>
      </c>
      <c r="T470" s="155"/>
      <c r="U470" s="142"/>
      <c r="V470" s="142"/>
      <c r="W470" s="142"/>
      <c r="X470" s="142"/>
      <c r="Y470" s="142"/>
      <c r="Z470" s="142"/>
      <c r="AA470" s="142"/>
      <c r="AB470" s="142"/>
      <c r="AC470" s="142"/>
      <c r="AD470" s="142"/>
      <c r="AE470" s="142"/>
      <c r="AF470" s="142"/>
      <c r="AG470" s="142"/>
      <c r="AH470" s="142"/>
      <c r="AI470" s="142"/>
    </row>
    <row r="471">
      <c r="A471" s="166"/>
      <c r="B471" s="164"/>
      <c r="C471" s="155"/>
      <c r="D471" s="165"/>
      <c r="E471" s="147" t="str">
        <f t="array" ref="E471">IF(C471="","",IFERROR(INDEX(Khach_hang!$C$2:$C$999,MATCH(C471,Khach_hang!$A$2:$A$999,0)),""))</f>
        <v/>
      </c>
      <c r="F471" s="148" t="str">
        <f t="array" ref="F471">IF(C471="","",IFERROR(INDEX(Khach_hang!$B$2:$B$999,MATCH(C471,Khach_hang!$A$2:$A$999,0)),""))</f>
        <v/>
      </c>
      <c r="G471" s="148" t="str">
        <f>IF(A471="","",SUMIF(Chi_tiet_don_hang!$A$2:$A$989,A471,Chi_tiet_don_hang!$F$2:$F$989))</f>
        <v/>
      </c>
      <c r="H471" s="163"/>
      <c r="I471" s="163"/>
      <c r="J471" s="148">
        <f t="shared" si="1"/>
        <v>0</v>
      </c>
      <c r="K471" s="148">
        <f>IF(A471="","",SUMIF(Chi_tiet_don_hang!$A$2:$A$989,A471,Chi_tiet_don_hang!$I$2:$I$989))+H471</f>
        <v>0</v>
      </c>
      <c r="L471" s="163"/>
      <c r="M471" s="152"/>
      <c r="N471" s="152"/>
      <c r="O471" s="163"/>
      <c r="P471" s="148" t="str">
        <f t="shared" si="4"/>
        <v/>
      </c>
      <c r="Q471" s="148" t="s">
        <v>484</v>
      </c>
      <c r="R471" s="154" t="s">
        <v>485</v>
      </c>
      <c r="S471" s="154" t="s">
        <v>418</v>
      </c>
      <c r="T471" s="155"/>
      <c r="U471" s="142"/>
      <c r="V471" s="142"/>
      <c r="W471" s="142"/>
      <c r="X471" s="142"/>
      <c r="Y471" s="142"/>
      <c r="Z471" s="142"/>
      <c r="AA471" s="142"/>
      <c r="AB471" s="142"/>
      <c r="AC471" s="142"/>
      <c r="AD471" s="142"/>
      <c r="AE471" s="142"/>
      <c r="AF471" s="142"/>
      <c r="AG471" s="142"/>
      <c r="AH471" s="142"/>
      <c r="AI471" s="142"/>
    </row>
    <row r="472">
      <c r="A472" s="166"/>
      <c r="B472" s="164"/>
      <c r="C472" s="155"/>
      <c r="D472" s="165"/>
      <c r="E472" s="147" t="str">
        <f t="array" ref="E472">IF(C472="","",IFERROR(INDEX(Khach_hang!$C$2:$C$999,MATCH(C472,Khach_hang!$A$2:$A$999,0)),""))</f>
        <v/>
      </c>
      <c r="F472" s="148" t="str">
        <f t="array" ref="F472">IF(C472="","",IFERROR(INDEX(Khach_hang!$B$2:$B$999,MATCH(C472,Khach_hang!$A$2:$A$999,0)),""))</f>
        <v/>
      </c>
      <c r="G472" s="148" t="str">
        <f>IF(A472="","",SUMIF(Chi_tiet_don_hang!$A$2:$A$989,A472,Chi_tiet_don_hang!$F$2:$F$989))</f>
        <v/>
      </c>
      <c r="H472" s="163"/>
      <c r="I472" s="163"/>
      <c r="J472" s="148">
        <f t="shared" si="1"/>
        <v>0</v>
      </c>
      <c r="K472" s="148">
        <f>IF(A472="","",SUMIF(Chi_tiet_don_hang!$A$2:$A$989,A472,Chi_tiet_don_hang!$I$2:$I$989))+H472</f>
        <v>0</v>
      </c>
      <c r="L472" s="163"/>
      <c r="M472" s="152"/>
      <c r="N472" s="152"/>
      <c r="O472" s="163"/>
      <c r="P472" s="148" t="str">
        <f t="shared" si="4"/>
        <v/>
      </c>
      <c r="Q472" s="148" t="s">
        <v>484</v>
      </c>
      <c r="R472" s="154" t="s">
        <v>485</v>
      </c>
      <c r="S472" s="154" t="s">
        <v>418</v>
      </c>
      <c r="T472" s="155"/>
      <c r="U472" s="142"/>
      <c r="V472" s="142"/>
      <c r="W472" s="142"/>
      <c r="X472" s="142"/>
      <c r="Y472" s="142"/>
      <c r="Z472" s="142"/>
      <c r="AA472" s="142"/>
      <c r="AB472" s="142"/>
      <c r="AC472" s="142"/>
      <c r="AD472" s="142"/>
      <c r="AE472" s="142"/>
      <c r="AF472" s="142"/>
      <c r="AG472" s="142"/>
      <c r="AH472" s="142"/>
      <c r="AI472" s="142"/>
    </row>
    <row r="473">
      <c r="A473" s="166"/>
      <c r="B473" s="164"/>
      <c r="C473" s="155"/>
      <c r="D473" s="165"/>
      <c r="E473" s="147" t="str">
        <f t="array" ref="E473">IF(C473="","",IFERROR(INDEX(Khach_hang!$C$2:$C$999,MATCH(C473,Khach_hang!$A$2:$A$999,0)),""))</f>
        <v/>
      </c>
      <c r="F473" s="148" t="str">
        <f t="array" ref="F473">IF(C473="","",IFERROR(INDEX(Khach_hang!$B$2:$B$999,MATCH(C473,Khach_hang!$A$2:$A$999,0)),""))</f>
        <v/>
      </c>
      <c r="G473" s="148" t="str">
        <f>IF(A473="","",SUMIF(Chi_tiet_don_hang!$A$2:$A$989,A473,Chi_tiet_don_hang!$F$2:$F$989))</f>
        <v/>
      </c>
      <c r="H473" s="163"/>
      <c r="I473" s="163"/>
      <c r="J473" s="148">
        <f t="shared" si="1"/>
        <v>0</v>
      </c>
      <c r="K473" s="148">
        <f>IF(A473="","",SUMIF(Chi_tiet_don_hang!$A$2:$A$989,A473,Chi_tiet_don_hang!$I$2:$I$989))+H473</f>
        <v>0</v>
      </c>
      <c r="L473" s="163"/>
      <c r="M473" s="152"/>
      <c r="N473" s="152"/>
      <c r="O473" s="163"/>
      <c r="P473" s="148" t="str">
        <f t="shared" si="4"/>
        <v/>
      </c>
      <c r="Q473" s="148" t="s">
        <v>484</v>
      </c>
      <c r="R473" s="154" t="s">
        <v>485</v>
      </c>
      <c r="S473" s="154" t="s">
        <v>418</v>
      </c>
      <c r="T473" s="155"/>
      <c r="U473" s="142"/>
      <c r="V473" s="142"/>
      <c r="W473" s="142"/>
      <c r="X473" s="142"/>
      <c r="Y473" s="142"/>
      <c r="Z473" s="142"/>
      <c r="AA473" s="142"/>
      <c r="AB473" s="142"/>
      <c r="AC473" s="142"/>
      <c r="AD473" s="142"/>
      <c r="AE473" s="142"/>
      <c r="AF473" s="142"/>
      <c r="AG473" s="142"/>
      <c r="AH473" s="142"/>
      <c r="AI473" s="142"/>
    </row>
    <row r="474">
      <c r="A474" s="166"/>
      <c r="B474" s="164"/>
      <c r="C474" s="155"/>
      <c r="D474" s="165"/>
      <c r="E474" s="147" t="str">
        <f t="array" ref="E474">IF(C474="","",IFERROR(INDEX(Khach_hang!$C$2:$C$999,MATCH(C474,Khach_hang!$A$2:$A$999,0)),""))</f>
        <v/>
      </c>
      <c r="F474" s="148" t="str">
        <f t="array" ref="F474">IF(C474="","",IFERROR(INDEX(Khach_hang!$B$2:$B$999,MATCH(C474,Khach_hang!$A$2:$A$999,0)),""))</f>
        <v/>
      </c>
      <c r="G474" s="148" t="str">
        <f>IF(A474="","",SUMIF(Chi_tiet_don_hang!$A$2:$A$989,A474,Chi_tiet_don_hang!$F$2:$F$989))</f>
        <v/>
      </c>
      <c r="H474" s="163"/>
      <c r="I474" s="163"/>
      <c r="J474" s="148">
        <f t="shared" si="1"/>
        <v>0</v>
      </c>
      <c r="K474" s="148">
        <f>IF(A474="","",SUMIF(Chi_tiet_don_hang!$A$2:$A$989,A474,Chi_tiet_don_hang!$I$2:$I$989))+H474</f>
        <v>0</v>
      </c>
      <c r="L474" s="163"/>
      <c r="M474" s="152"/>
      <c r="N474" s="152"/>
      <c r="O474" s="163"/>
      <c r="P474" s="148" t="str">
        <f t="shared" si="4"/>
        <v/>
      </c>
      <c r="Q474" s="148" t="s">
        <v>484</v>
      </c>
      <c r="R474" s="154" t="s">
        <v>485</v>
      </c>
      <c r="S474" s="154" t="s">
        <v>418</v>
      </c>
      <c r="T474" s="155"/>
      <c r="U474" s="142"/>
      <c r="V474" s="142"/>
      <c r="W474" s="142"/>
      <c r="X474" s="142"/>
      <c r="Y474" s="142"/>
      <c r="Z474" s="142"/>
      <c r="AA474" s="142"/>
      <c r="AB474" s="142"/>
      <c r="AC474" s="142"/>
      <c r="AD474" s="142"/>
      <c r="AE474" s="142"/>
      <c r="AF474" s="142"/>
      <c r="AG474" s="142"/>
      <c r="AH474" s="142"/>
      <c r="AI474" s="142"/>
    </row>
    <row r="475">
      <c r="A475" s="166"/>
      <c r="B475" s="164"/>
      <c r="C475" s="155"/>
      <c r="D475" s="165"/>
      <c r="E475" s="147" t="str">
        <f t="array" ref="E475">IF(C475="","",IFERROR(INDEX(Khach_hang!$C$2:$C$999,MATCH(C475,Khach_hang!$A$2:$A$999,0)),""))</f>
        <v/>
      </c>
      <c r="F475" s="148" t="str">
        <f t="array" ref="F475">IF(C475="","",IFERROR(INDEX(Khach_hang!$B$2:$B$999,MATCH(C475,Khach_hang!$A$2:$A$999,0)),""))</f>
        <v/>
      </c>
      <c r="G475" s="148" t="str">
        <f>IF(A475="","",SUMIF(Chi_tiet_don_hang!$A$2:$A$989,A475,Chi_tiet_don_hang!$F$2:$F$989))</f>
        <v/>
      </c>
      <c r="H475" s="163"/>
      <c r="I475" s="163"/>
      <c r="J475" s="148">
        <f t="shared" si="1"/>
        <v>0</v>
      </c>
      <c r="K475" s="148">
        <f>IF(A475="","",SUMIF(Chi_tiet_don_hang!$A$2:$A$989,A475,Chi_tiet_don_hang!$I$2:$I$989))+H475</f>
        <v>0</v>
      </c>
      <c r="L475" s="163"/>
      <c r="M475" s="152"/>
      <c r="N475" s="152"/>
      <c r="O475" s="163"/>
      <c r="P475" s="148" t="str">
        <f t="shared" si="4"/>
        <v/>
      </c>
      <c r="Q475" s="148" t="s">
        <v>484</v>
      </c>
      <c r="R475" s="154" t="s">
        <v>485</v>
      </c>
      <c r="S475" s="154" t="s">
        <v>418</v>
      </c>
      <c r="T475" s="155"/>
      <c r="U475" s="142"/>
      <c r="V475" s="142"/>
      <c r="W475" s="142"/>
      <c r="X475" s="142"/>
      <c r="Y475" s="142"/>
      <c r="Z475" s="142"/>
      <c r="AA475" s="142"/>
      <c r="AB475" s="142"/>
      <c r="AC475" s="142"/>
      <c r="AD475" s="142"/>
      <c r="AE475" s="142"/>
      <c r="AF475" s="142"/>
      <c r="AG475" s="142"/>
      <c r="AH475" s="142"/>
      <c r="AI475" s="142"/>
    </row>
    <row r="476">
      <c r="A476" s="166"/>
      <c r="B476" s="164"/>
      <c r="C476" s="155"/>
      <c r="D476" s="165"/>
      <c r="E476" s="147" t="str">
        <f t="array" ref="E476">IF(C476="","",IFERROR(INDEX(Khach_hang!$C$2:$C$999,MATCH(C476,Khach_hang!$A$2:$A$999,0)),""))</f>
        <v/>
      </c>
      <c r="F476" s="148" t="str">
        <f t="array" ref="F476">IF(C476="","",IFERROR(INDEX(Khach_hang!$B$2:$B$999,MATCH(C476,Khach_hang!$A$2:$A$999,0)),""))</f>
        <v/>
      </c>
      <c r="G476" s="148" t="str">
        <f>IF(A476="","",SUMIF(Chi_tiet_don_hang!$A$2:$A$989,A476,Chi_tiet_don_hang!$F$2:$F$989))</f>
        <v/>
      </c>
      <c r="H476" s="163"/>
      <c r="I476" s="163"/>
      <c r="J476" s="148">
        <f t="shared" si="1"/>
        <v>0</v>
      </c>
      <c r="K476" s="148">
        <f>IF(A476="","",SUMIF(Chi_tiet_don_hang!$A$2:$A$989,A476,Chi_tiet_don_hang!$I$2:$I$989))+H476</f>
        <v>0</v>
      </c>
      <c r="L476" s="163"/>
      <c r="M476" s="152"/>
      <c r="N476" s="152"/>
      <c r="O476" s="163"/>
      <c r="P476" s="148" t="str">
        <f t="shared" si="4"/>
        <v/>
      </c>
      <c r="Q476" s="148" t="s">
        <v>484</v>
      </c>
      <c r="R476" s="154" t="s">
        <v>485</v>
      </c>
      <c r="S476" s="154" t="s">
        <v>418</v>
      </c>
      <c r="T476" s="155"/>
      <c r="U476" s="142"/>
      <c r="V476" s="142"/>
      <c r="W476" s="142"/>
      <c r="X476" s="142"/>
      <c r="Y476" s="142"/>
      <c r="Z476" s="142"/>
      <c r="AA476" s="142"/>
      <c r="AB476" s="142"/>
      <c r="AC476" s="142"/>
      <c r="AD476" s="142"/>
      <c r="AE476" s="142"/>
      <c r="AF476" s="142"/>
      <c r="AG476" s="142"/>
      <c r="AH476" s="142"/>
      <c r="AI476" s="142"/>
    </row>
    <row r="477">
      <c r="A477" s="166"/>
      <c r="B477" s="164"/>
      <c r="C477" s="155"/>
      <c r="D477" s="165"/>
      <c r="E477" s="147" t="str">
        <f t="array" ref="E477">IF(C477="","",IFERROR(INDEX(Khach_hang!$C$2:$C$999,MATCH(C477,Khach_hang!$A$2:$A$999,0)),""))</f>
        <v/>
      </c>
      <c r="F477" s="148" t="str">
        <f t="array" ref="F477">IF(C477="","",IFERROR(INDEX(Khach_hang!$B$2:$B$999,MATCH(C477,Khach_hang!$A$2:$A$999,0)),""))</f>
        <v/>
      </c>
      <c r="G477" s="148" t="str">
        <f>IF(A477="","",SUMIF(Chi_tiet_don_hang!$A$2:$A$989,A477,Chi_tiet_don_hang!$F$2:$F$989))</f>
        <v/>
      </c>
      <c r="H477" s="163"/>
      <c r="I477" s="163"/>
      <c r="J477" s="148">
        <f t="shared" si="1"/>
        <v>0</v>
      </c>
      <c r="K477" s="148">
        <f>IF(A477="","",SUMIF(Chi_tiet_don_hang!$A$2:$A$989,A477,Chi_tiet_don_hang!$I$2:$I$989))+H477</f>
        <v>0</v>
      </c>
      <c r="L477" s="163"/>
      <c r="M477" s="152"/>
      <c r="N477" s="152"/>
      <c r="O477" s="163"/>
      <c r="P477" s="148" t="str">
        <f t="shared" si="4"/>
        <v/>
      </c>
      <c r="Q477" s="148" t="s">
        <v>484</v>
      </c>
      <c r="R477" s="154" t="s">
        <v>485</v>
      </c>
      <c r="S477" s="154" t="s">
        <v>418</v>
      </c>
      <c r="T477" s="155"/>
      <c r="U477" s="142"/>
      <c r="V477" s="142"/>
      <c r="W477" s="142"/>
      <c r="X477" s="142"/>
      <c r="Y477" s="142"/>
      <c r="Z477" s="142"/>
      <c r="AA477" s="142"/>
      <c r="AB477" s="142"/>
      <c r="AC477" s="142"/>
      <c r="AD477" s="142"/>
      <c r="AE477" s="142"/>
      <c r="AF477" s="142"/>
      <c r="AG477" s="142"/>
      <c r="AH477" s="142"/>
      <c r="AI477" s="142"/>
    </row>
    <row r="478">
      <c r="A478" s="166"/>
      <c r="B478" s="164"/>
      <c r="C478" s="155"/>
      <c r="D478" s="165"/>
      <c r="E478" s="147" t="str">
        <f t="array" ref="E478">IF(C478="","",IFERROR(INDEX(Khach_hang!$C$2:$C$999,MATCH(C478,Khach_hang!$A$2:$A$999,0)),""))</f>
        <v/>
      </c>
      <c r="F478" s="148" t="str">
        <f t="array" ref="F478">IF(C478="","",IFERROR(INDEX(Khach_hang!$B$2:$B$999,MATCH(C478,Khach_hang!$A$2:$A$999,0)),""))</f>
        <v/>
      </c>
      <c r="G478" s="148" t="str">
        <f>IF(A478="","",SUMIF(Chi_tiet_don_hang!$A$2:$A$989,A478,Chi_tiet_don_hang!$F$2:$F$989))</f>
        <v/>
      </c>
      <c r="H478" s="163"/>
      <c r="I478" s="163"/>
      <c r="J478" s="148">
        <f t="shared" si="1"/>
        <v>0</v>
      </c>
      <c r="K478" s="148">
        <f>IF(A478="","",SUMIF(Chi_tiet_don_hang!$A$2:$A$989,A478,Chi_tiet_don_hang!$I$2:$I$989))+H478</f>
        <v>0</v>
      </c>
      <c r="L478" s="163"/>
      <c r="M478" s="152"/>
      <c r="N478" s="152"/>
      <c r="O478" s="163"/>
      <c r="P478" s="148" t="str">
        <f t="shared" si="4"/>
        <v/>
      </c>
      <c r="Q478" s="148" t="s">
        <v>484</v>
      </c>
      <c r="R478" s="154" t="s">
        <v>485</v>
      </c>
      <c r="S478" s="154" t="s">
        <v>418</v>
      </c>
      <c r="T478" s="155"/>
      <c r="U478" s="142"/>
      <c r="V478" s="142"/>
      <c r="W478" s="142"/>
      <c r="X478" s="142"/>
      <c r="Y478" s="142"/>
      <c r="Z478" s="142"/>
      <c r="AA478" s="142"/>
      <c r="AB478" s="142"/>
      <c r="AC478" s="142"/>
      <c r="AD478" s="142"/>
      <c r="AE478" s="142"/>
      <c r="AF478" s="142"/>
      <c r="AG478" s="142"/>
      <c r="AH478" s="142"/>
      <c r="AI478" s="142"/>
    </row>
    <row r="479">
      <c r="A479" s="166"/>
      <c r="B479" s="164"/>
      <c r="C479" s="155"/>
      <c r="D479" s="165"/>
      <c r="E479" s="147" t="str">
        <f t="array" ref="E479">IF(C479="","",IFERROR(INDEX(Khach_hang!$C$2:$C$999,MATCH(C479,Khach_hang!$A$2:$A$999,0)),""))</f>
        <v/>
      </c>
      <c r="F479" s="148" t="str">
        <f t="array" ref="F479">IF(C479="","",IFERROR(INDEX(Khach_hang!$B$2:$B$999,MATCH(C479,Khach_hang!$A$2:$A$999,0)),""))</f>
        <v/>
      </c>
      <c r="G479" s="148" t="str">
        <f>IF(A479="","",SUMIF(Chi_tiet_don_hang!$A$2:$A$989,A479,Chi_tiet_don_hang!$F$2:$F$989))</f>
        <v/>
      </c>
      <c r="H479" s="163"/>
      <c r="I479" s="163"/>
      <c r="J479" s="148">
        <f t="shared" si="1"/>
        <v>0</v>
      </c>
      <c r="K479" s="148">
        <f>IF(A479="","",SUMIF(Chi_tiet_don_hang!$A$2:$A$989,A479,Chi_tiet_don_hang!$I$2:$I$989))+H479</f>
        <v>0</v>
      </c>
      <c r="L479" s="163"/>
      <c r="M479" s="152"/>
      <c r="N479" s="152"/>
      <c r="O479" s="163"/>
      <c r="P479" s="148" t="str">
        <f t="shared" si="4"/>
        <v/>
      </c>
      <c r="Q479" s="148" t="s">
        <v>484</v>
      </c>
      <c r="R479" s="154" t="s">
        <v>485</v>
      </c>
      <c r="S479" s="154" t="s">
        <v>418</v>
      </c>
      <c r="T479" s="155"/>
      <c r="U479" s="142"/>
      <c r="V479" s="142"/>
      <c r="W479" s="142"/>
      <c r="X479" s="142"/>
      <c r="Y479" s="142"/>
      <c r="Z479" s="142"/>
      <c r="AA479" s="142"/>
      <c r="AB479" s="142"/>
      <c r="AC479" s="142"/>
      <c r="AD479" s="142"/>
      <c r="AE479" s="142"/>
      <c r="AF479" s="142"/>
      <c r="AG479" s="142"/>
      <c r="AH479" s="142"/>
      <c r="AI479" s="142"/>
    </row>
    <row r="480">
      <c r="A480" s="166"/>
      <c r="B480" s="164"/>
      <c r="C480" s="155"/>
      <c r="D480" s="165"/>
      <c r="E480" s="147" t="str">
        <f t="array" ref="E480">IF(C480="","",IFERROR(INDEX(Khach_hang!$C$2:$C$999,MATCH(C480,Khach_hang!$A$2:$A$999,0)),""))</f>
        <v/>
      </c>
      <c r="F480" s="148" t="str">
        <f t="array" ref="F480">IF(C480="","",IFERROR(INDEX(Khach_hang!$B$2:$B$999,MATCH(C480,Khach_hang!$A$2:$A$999,0)),""))</f>
        <v/>
      </c>
      <c r="G480" s="148" t="str">
        <f>IF(A480="","",SUMIF(Chi_tiet_don_hang!$A$2:$A$989,A480,Chi_tiet_don_hang!$F$2:$F$989))</f>
        <v/>
      </c>
      <c r="H480" s="163"/>
      <c r="I480" s="163"/>
      <c r="J480" s="148">
        <f t="shared" si="1"/>
        <v>0</v>
      </c>
      <c r="K480" s="148">
        <f>IF(A480="","",SUMIF(Chi_tiet_don_hang!$A$2:$A$989,A480,Chi_tiet_don_hang!$I$2:$I$989))+H480</f>
        <v>0</v>
      </c>
      <c r="L480" s="163"/>
      <c r="M480" s="152"/>
      <c r="N480" s="152"/>
      <c r="O480" s="163"/>
      <c r="P480" s="148" t="str">
        <f t="shared" si="4"/>
        <v/>
      </c>
      <c r="Q480" s="148" t="s">
        <v>484</v>
      </c>
      <c r="R480" s="154" t="s">
        <v>485</v>
      </c>
      <c r="S480" s="154" t="s">
        <v>418</v>
      </c>
      <c r="T480" s="155"/>
      <c r="U480" s="142"/>
      <c r="V480" s="142"/>
      <c r="W480" s="142"/>
      <c r="X480" s="142"/>
      <c r="Y480" s="142"/>
      <c r="Z480" s="142"/>
      <c r="AA480" s="142"/>
      <c r="AB480" s="142"/>
      <c r="AC480" s="142"/>
      <c r="AD480" s="142"/>
      <c r="AE480" s="142"/>
      <c r="AF480" s="142"/>
      <c r="AG480" s="142"/>
      <c r="AH480" s="142"/>
      <c r="AI480" s="142"/>
    </row>
    <row r="481">
      <c r="A481" s="166"/>
      <c r="B481" s="164"/>
      <c r="C481" s="155"/>
      <c r="D481" s="165"/>
      <c r="E481" s="147" t="str">
        <f t="array" ref="E481">IF(C481="","",IFERROR(INDEX(Khach_hang!$C$2:$C$999,MATCH(C481,Khach_hang!$A$2:$A$999,0)),""))</f>
        <v/>
      </c>
      <c r="F481" s="148" t="str">
        <f t="array" ref="F481">IF(C481="","",IFERROR(INDEX(Khach_hang!$B$2:$B$999,MATCH(C481,Khach_hang!$A$2:$A$999,0)),""))</f>
        <v/>
      </c>
      <c r="G481" s="148" t="str">
        <f>IF(A481="","",SUMIF(Chi_tiet_don_hang!$A$2:$A$989,A481,Chi_tiet_don_hang!$F$2:$F$989))</f>
        <v/>
      </c>
      <c r="H481" s="163"/>
      <c r="I481" s="163"/>
      <c r="J481" s="148">
        <f t="shared" si="1"/>
        <v>0</v>
      </c>
      <c r="K481" s="148">
        <f>IF(A481="","",SUMIF(Chi_tiet_don_hang!$A$2:$A$989,A481,Chi_tiet_don_hang!$I$2:$I$989))+H481</f>
        <v>0</v>
      </c>
      <c r="L481" s="163"/>
      <c r="M481" s="152"/>
      <c r="N481" s="152"/>
      <c r="O481" s="163"/>
      <c r="P481" s="148" t="str">
        <f t="shared" si="4"/>
        <v/>
      </c>
      <c r="Q481" s="148" t="s">
        <v>484</v>
      </c>
      <c r="R481" s="154" t="s">
        <v>485</v>
      </c>
      <c r="S481" s="154" t="s">
        <v>418</v>
      </c>
      <c r="T481" s="155"/>
      <c r="U481" s="142"/>
      <c r="V481" s="142"/>
      <c r="W481" s="142"/>
      <c r="X481" s="142"/>
      <c r="Y481" s="142"/>
      <c r="Z481" s="142"/>
      <c r="AA481" s="142"/>
      <c r="AB481" s="142"/>
      <c r="AC481" s="142"/>
      <c r="AD481" s="142"/>
      <c r="AE481" s="142"/>
      <c r="AF481" s="142"/>
      <c r="AG481" s="142"/>
      <c r="AH481" s="142"/>
      <c r="AI481" s="142"/>
    </row>
    <row r="482">
      <c r="A482" s="166"/>
      <c r="B482" s="164"/>
      <c r="C482" s="155"/>
      <c r="D482" s="165"/>
      <c r="E482" s="147" t="str">
        <f t="array" ref="E482">IF(C482="","",IFERROR(INDEX(Khach_hang!$C$2:$C$999,MATCH(C482,Khach_hang!$A$2:$A$999,0)),""))</f>
        <v/>
      </c>
      <c r="F482" s="148" t="str">
        <f t="array" ref="F482">IF(C482="","",IFERROR(INDEX(Khach_hang!$B$2:$B$999,MATCH(C482,Khach_hang!$A$2:$A$999,0)),""))</f>
        <v/>
      </c>
      <c r="G482" s="148" t="str">
        <f>IF(A482="","",SUMIF(Chi_tiet_don_hang!$A$2:$A$989,A482,Chi_tiet_don_hang!$F$2:$F$989))</f>
        <v/>
      </c>
      <c r="H482" s="163"/>
      <c r="I482" s="163"/>
      <c r="J482" s="148">
        <f t="shared" si="1"/>
        <v>0</v>
      </c>
      <c r="K482" s="148">
        <f>IF(A482="","",SUMIF(Chi_tiet_don_hang!$A$2:$A$989,A482,Chi_tiet_don_hang!$I$2:$I$989))+H482</f>
        <v>0</v>
      </c>
      <c r="L482" s="163"/>
      <c r="M482" s="152"/>
      <c r="N482" s="152"/>
      <c r="O482" s="163"/>
      <c r="P482" s="148" t="str">
        <f t="shared" si="4"/>
        <v/>
      </c>
      <c r="Q482" s="148" t="s">
        <v>484</v>
      </c>
      <c r="R482" s="154" t="s">
        <v>485</v>
      </c>
      <c r="S482" s="154" t="s">
        <v>418</v>
      </c>
      <c r="T482" s="155"/>
      <c r="U482" s="142"/>
      <c r="V482" s="142"/>
      <c r="W482" s="142"/>
      <c r="X482" s="142"/>
      <c r="Y482" s="142"/>
      <c r="Z482" s="142"/>
      <c r="AA482" s="142"/>
      <c r="AB482" s="142"/>
      <c r="AC482" s="142"/>
      <c r="AD482" s="142"/>
      <c r="AE482" s="142"/>
      <c r="AF482" s="142"/>
      <c r="AG482" s="142"/>
      <c r="AH482" s="142"/>
      <c r="AI482" s="142"/>
    </row>
    <row r="483">
      <c r="A483" s="166"/>
      <c r="B483" s="164"/>
      <c r="C483" s="155"/>
      <c r="D483" s="165"/>
      <c r="E483" s="147" t="str">
        <f t="array" ref="E483">IF(C483="","",IFERROR(INDEX(Khach_hang!$C$2:$C$999,MATCH(C483,Khach_hang!$A$2:$A$999,0)),""))</f>
        <v/>
      </c>
      <c r="F483" s="148" t="str">
        <f t="array" ref="F483">IF(C483="","",IFERROR(INDEX(Khach_hang!$B$2:$B$999,MATCH(C483,Khach_hang!$A$2:$A$999,0)),""))</f>
        <v/>
      </c>
      <c r="G483" s="148" t="str">
        <f>IF(A483="","",SUMIF(Chi_tiet_don_hang!$A$2:$A$989,A483,Chi_tiet_don_hang!$F$2:$F$989))</f>
        <v/>
      </c>
      <c r="H483" s="163"/>
      <c r="I483" s="163"/>
      <c r="J483" s="148">
        <f t="shared" si="1"/>
        <v>0</v>
      </c>
      <c r="K483" s="148">
        <f>IF(A483="","",SUMIF(Chi_tiet_don_hang!$A$2:$A$989,A483,Chi_tiet_don_hang!$I$2:$I$989))+H483</f>
        <v>0</v>
      </c>
      <c r="L483" s="163"/>
      <c r="M483" s="152"/>
      <c r="N483" s="152"/>
      <c r="O483" s="163"/>
      <c r="P483" s="148" t="str">
        <f t="shared" si="4"/>
        <v/>
      </c>
      <c r="Q483" s="148" t="s">
        <v>484</v>
      </c>
      <c r="R483" s="154" t="s">
        <v>485</v>
      </c>
      <c r="S483" s="154" t="s">
        <v>418</v>
      </c>
      <c r="T483" s="155"/>
      <c r="U483" s="142"/>
      <c r="V483" s="142"/>
      <c r="W483" s="142"/>
      <c r="X483" s="142"/>
      <c r="Y483" s="142"/>
      <c r="Z483" s="142"/>
      <c r="AA483" s="142"/>
      <c r="AB483" s="142"/>
      <c r="AC483" s="142"/>
      <c r="AD483" s="142"/>
      <c r="AE483" s="142"/>
      <c r="AF483" s="142"/>
      <c r="AG483" s="142"/>
      <c r="AH483" s="142"/>
      <c r="AI483" s="142"/>
    </row>
    <row r="484">
      <c r="A484" s="166"/>
      <c r="B484" s="164"/>
      <c r="C484" s="155"/>
      <c r="D484" s="165"/>
      <c r="E484" s="147" t="str">
        <f t="array" ref="E484">IF(C484="","",IFERROR(INDEX(Khach_hang!$C$2:$C$999,MATCH(C484,Khach_hang!$A$2:$A$999,0)),""))</f>
        <v/>
      </c>
      <c r="F484" s="148" t="str">
        <f t="array" ref="F484">IF(C484="","",IFERROR(INDEX(Khach_hang!$B$2:$B$999,MATCH(C484,Khach_hang!$A$2:$A$999,0)),""))</f>
        <v/>
      </c>
      <c r="G484" s="148" t="str">
        <f>IF(A484="","",SUMIF(Chi_tiet_don_hang!$A$2:$A$989,A484,Chi_tiet_don_hang!$F$2:$F$989))</f>
        <v/>
      </c>
      <c r="H484" s="163"/>
      <c r="I484" s="163"/>
      <c r="J484" s="148">
        <f t="shared" si="1"/>
        <v>0</v>
      </c>
      <c r="K484" s="148">
        <f>IF(A484="","",SUMIF(Chi_tiet_don_hang!$A$2:$A$989,A484,Chi_tiet_don_hang!$I$2:$I$989))+H484</f>
        <v>0</v>
      </c>
      <c r="L484" s="163"/>
      <c r="M484" s="152"/>
      <c r="N484" s="152"/>
      <c r="O484" s="163"/>
      <c r="P484" s="148" t="str">
        <f t="shared" si="4"/>
        <v/>
      </c>
      <c r="Q484" s="148" t="s">
        <v>484</v>
      </c>
      <c r="R484" s="154" t="s">
        <v>485</v>
      </c>
      <c r="S484" s="154" t="s">
        <v>418</v>
      </c>
      <c r="T484" s="155"/>
      <c r="U484" s="142"/>
      <c r="V484" s="142"/>
      <c r="W484" s="142"/>
      <c r="X484" s="142"/>
      <c r="Y484" s="142"/>
      <c r="Z484" s="142"/>
      <c r="AA484" s="142"/>
      <c r="AB484" s="142"/>
      <c r="AC484" s="142"/>
      <c r="AD484" s="142"/>
      <c r="AE484" s="142"/>
      <c r="AF484" s="142"/>
      <c r="AG484" s="142"/>
      <c r="AH484" s="142"/>
      <c r="AI484" s="142"/>
    </row>
    <row r="485">
      <c r="A485" s="166"/>
      <c r="B485" s="164"/>
      <c r="C485" s="155"/>
      <c r="D485" s="165"/>
      <c r="E485" s="147" t="str">
        <f t="array" ref="E485">IF(C485="","",IFERROR(INDEX(Khach_hang!$C$2:$C$999,MATCH(C485,Khach_hang!$A$2:$A$999,0)),""))</f>
        <v/>
      </c>
      <c r="F485" s="148" t="str">
        <f t="array" ref="F485">IF(C485="","",IFERROR(INDEX(Khach_hang!$B$2:$B$999,MATCH(C485,Khach_hang!$A$2:$A$999,0)),""))</f>
        <v/>
      </c>
      <c r="G485" s="148" t="str">
        <f>IF(A485="","",SUMIF(Chi_tiet_don_hang!$A$2:$A$989,A485,Chi_tiet_don_hang!$F$2:$F$989))</f>
        <v/>
      </c>
      <c r="H485" s="163"/>
      <c r="I485" s="163"/>
      <c r="J485" s="148">
        <f t="shared" si="1"/>
        <v>0</v>
      </c>
      <c r="K485" s="148">
        <f>IF(A485="","",SUMIF(Chi_tiet_don_hang!$A$2:$A$989,A485,Chi_tiet_don_hang!$I$2:$I$989))+H485</f>
        <v>0</v>
      </c>
      <c r="L485" s="163"/>
      <c r="M485" s="152"/>
      <c r="N485" s="152"/>
      <c r="O485" s="163"/>
      <c r="P485" s="148" t="str">
        <f t="shared" si="4"/>
        <v/>
      </c>
      <c r="Q485" s="148" t="s">
        <v>484</v>
      </c>
      <c r="R485" s="154" t="s">
        <v>485</v>
      </c>
      <c r="S485" s="154" t="s">
        <v>418</v>
      </c>
      <c r="T485" s="155"/>
      <c r="U485" s="142"/>
      <c r="V485" s="142"/>
      <c r="W485" s="142"/>
      <c r="X485" s="142"/>
      <c r="Y485" s="142"/>
      <c r="Z485" s="142"/>
      <c r="AA485" s="142"/>
      <c r="AB485" s="142"/>
      <c r="AC485" s="142"/>
      <c r="AD485" s="142"/>
      <c r="AE485" s="142"/>
      <c r="AF485" s="142"/>
      <c r="AG485" s="142"/>
      <c r="AH485" s="142"/>
      <c r="AI485" s="142"/>
    </row>
    <row r="486">
      <c r="A486" s="166"/>
      <c r="B486" s="164"/>
      <c r="C486" s="155"/>
      <c r="D486" s="165"/>
      <c r="E486" s="147" t="str">
        <f t="array" ref="E486">IF(C486="","",IFERROR(INDEX(Khach_hang!$C$2:$C$999,MATCH(C486,Khach_hang!$A$2:$A$999,0)),""))</f>
        <v/>
      </c>
      <c r="F486" s="148" t="str">
        <f t="array" ref="F486">IF(C486="","",IFERROR(INDEX(Khach_hang!$B$2:$B$999,MATCH(C486,Khach_hang!$A$2:$A$999,0)),""))</f>
        <v/>
      </c>
      <c r="G486" s="148" t="str">
        <f>IF(A486="","",SUMIF(Chi_tiet_don_hang!$A$2:$A$989,A486,Chi_tiet_don_hang!$F$2:$F$989))</f>
        <v/>
      </c>
      <c r="H486" s="163"/>
      <c r="I486" s="163"/>
      <c r="J486" s="148">
        <f t="shared" si="1"/>
        <v>0</v>
      </c>
      <c r="K486" s="148">
        <f>IF(A486="","",SUMIF(Chi_tiet_don_hang!$A$2:$A$989,A486,Chi_tiet_don_hang!$I$2:$I$989))+H486</f>
        <v>0</v>
      </c>
      <c r="L486" s="163"/>
      <c r="M486" s="152"/>
      <c r="N486" s="152"/>
      <c r="O486" s="163"/>
      <c r="P486" s="148" t="str">
        <f t="shared" si="4"/>
        <v/>
      </c>
      <c r="Q486" s="148" t="s">
        <v>484</v>
      </c>
      <c r="R486" s="154" t="s">
        <v>485</v>
      </c>
      <c r="S486" s="154" t="s">
        <v>418</v>
      </c>
      <c r="T486" s="155"/>
      <c r="U486" s="142"/>
      <c r="V486" s="142"/>
      <c r="W486" s="142"/>
      <c r="X486" s="142"/>
      <c r="Y486" s="142"/>
      <c r="Z486" s="142"/>
      <c r="AA486" s="142"/>
      <c r="AB486" s="142"/>
      <c r="AC486" s="142"/>
      <c r="AD486" s="142"/>
      <c r="AE486" s="142"/>
      <c r="AF486" s="142"/>
      <c r="AG486" s="142"/>
      <c r="AH486" s="142"/>
      <c r="AI486" s="142"/>
    </row>
    <row r="487">
      <c r="A487" s="166"/>
      <c r="B487" s="164"/>
      <c r="C487" s="155"/>
      <c r="D487" s="165"/>
      <c r="E487" s="147" t="str">
        <f t="array" ref="E487">IF(C487="","",IFERROR(INDEX(Khach_hang!$C$2:$C$999,MATCH(C487,Khach_hang!$A$2:$A$999,0)),""))</f>
        <v/>
      </c>
      <c r="F487" s="148" t="str">
        <f t="array" ref="F487">IF(C487="","",IFERROR(INDEX(Khach_hang!$B$2:$B$999,MATCH(C487,Khach_hang!$A$2:$A$999,0)),""))</f>
        <v/>
      </c>
      <c r="G487" s="148" t="str">
        <f>IF(A487="","",SUMIF(Chi_tiet_don_hang!$A$2:$A$989,A487,Chi_tiet_don_hang!$F$2:$F$989))</f>
        <v/>
      </c>
      <c r="H487" s="163"/>
      <c r="I487" s="163"/>
      <c r="J487" s="148">
        <f t="shared" si="1"/>
        <v>0</v>
      </c>
      <c r="K487" s="148">
        <f>IF(A487="","",SUMIF(Chi_tiet_don_hang!$A$2:$A$989,A487,Chi_tiet_don_hang!$I$2:$I$989))+H487</f>
        <v>0</v>
      </c>
      <c r="L487" s="163"/>
      <c r="M487" s="152"/>
      <c r="N487" s="152"/>
      <c r="O487" s="163"/>
      <c r="P487" s="148" t="str">
        <f t="shared" si="4"/>
        <v/>
      </c>
      <c r="Q487" s="148" t="s">
        <v>484</v>
      </c>
      <c r="R487" s="154" t="s">
        <v>485</v>
      </c>
      <c r="S487" s="154" t="s">
        <v>418</v>
      </c>
      <c r="T487" s="155"/>
      <c r="U487" s="142"/>
      <c r="V487" s="142"/>
      <c r="W487" s="142"/>
      <c r="X487" s="142"/>
      <c r="Y487" s="142"/>
      <c r="Z487" s="142"/>
      <c r="AA487" s="142"/>
      <c r="AB487" s="142"/>
      <c r="AC487" s="142"/>
      <c r="AD487" s="142"/>
      <c r="AE487" s="142"/>
      <c r="AF487" s="142"/>
      <c r="AG487" s="142"/>
      <c r="AH487" s="142"/>
      <c r="AI487" s="142"/>
    </row>
    <row r="488">
      <c r="A488" s="166"/>
      <c r="B488" s="164"/>
      <c r="C488" s="155"/>
      <c r="D488" s="165"/>
      <c r="E488" s="147" t="str">
        <f t="array" ref="E488">IF(C488="","",IFERROR(INDEX(Khach_hang!$C$2:$C$999,MATCH(C488,Khach_hang!$A$2:$A$999,0)),""))</f>
        <v/>
      </c>
      <c r="F488" s="148" t="str">
        <f t="array" ref="F488">IF(C488="","",IFERROR(INDEX(Khach_hang!$B$2:$B$999,MATCH(C488,Khach_hang!$A$2:$A$999,0)),""))</f>
        <v/>
      </c>
      <c r="G488" s="148" t="str">
        <f>IF(A488="","",SUMIF(Chi_tiet_don_hang!$A$2:$A$989,A488,Chi_tiet_don_hang!$F$2:$F$989))</f>
        <v/>
      </c>
      <c r="H488" s="163"/>
      <c r="I488" s="163"/>
      <c r="J488" s="148">
        <f t="shared" si="1"/>
        <v>0</v>
      </c>
      <c r="K488" s="148">
        <f>IF(A488="","",SUMIF(Chi_tiet_don_hang!$A$2:$A$989,A488,Chi_tiet_don_hang!$I$2:$I$989))+H488</f>
        <v>0</v>
      </c>
      <c r="L488" s="163"/>
      <c r="M488" s="152"/>
      <c r="N488" s="152"/>
      <c r="O488" s="163"/>
      <c r="P488" s="148" t="str">
        <f t="shared" si="4"/>
        <v/>
      </c>
      <c r="Q488" s="148" t="s">
        <v>484</v>
      </c>
      <c r="R488" s="154" t="s">
        <v>485</v>
      </c>
      <c r="S488" s="154" t="s">
        <v>418</v>
      </c>
      <c r="T488" s="155"/>
      <c r="U488" s="142"/>
      <c r="V488" s="142"/>
      <c r="W488" s="142"/>
      <c r="X488" s="142"/>
      <c r="Y488" s="142"/>
      <c r="Z488" s="142"/>
      <c r="AA488" s="142"/>
      <c r="AB488" s="142"/>
      <c r="AC488" s="142"/>
      <c r="AD488" s="142"/>
      <c r="AE488" s="142"/>
      <c r="AF488" s="142"/>
      <c r="AG488" s="142"/>
      <c r="AH488" s="142"/>
      <c r="AI488" s="142"/>
    </row>
    <row r="489">
      <c r="A489" s="166"/>
      <c r="B489" s="164"/>
      <c r="C489" s="155"/>
      <c r="D489" s="165"/>
      <c r="E489" s="147" t="str">
        <f t="array" ref="E489">IF(C489="","",IFERROR(INDEX(Khach_hang!$C$2:$C$999,MATCH(C489,Khach_hang!$A$2:$A$999,0)),""))</f>
        <v/>
      </c>
      <c r="F489" s="148" t="str">
        <f t="array" ref="F489">IF(C489="","",IFERROR(INDEX(Khach_hang!$B$2:$B$999,MATCH(C489,Khach_hang!$A$2:$A$999,0)),""))</f>
        <v/>
      </c>
      <c r="G489" s="148" t="str">
        <f>IF(A489="","",SUMIF(Chi_tiet_don_hang!$A$2:$A$989,A489,Chi_tiet_don_hang!$F$2:$F$989))</f>
        <v/>
      </c>
      <c r="H489" s="163"/>
      <c r="I489" s="163"/>
      <c r="J489" s="148">
        <f t="shared" si="1"/>
        <v>0</v>
      </c>
      <c r="K489" s="148">
        <f>IF(A489="","",SUMIF(Chi_tiet_don_hang!$A$2:$A$989,A489,Chi_tiet_don_hang!$I$2:$I$989))+H489</f>
        <v>0</v>
      </c>
      <c r="L489" s="163"/>
      <c r="M489" s="152"/>
      <c r="N489" s="152"/>
      <c r="O489" s="163"/>
      <c r="P489" s="148" t="str">
        <f t="shared" si="4"/>
        <v/>
      </c>
      <c r="Q489" s="148" t="s">
        <v>484</v>
      </c>
      <c r="R489" s="154" t="s">
        <v>485</v>
      </c>
      <c r="S489" s="154" t="s">
        <v>418</v>
      </c>
      <c r="T489" s="155"/>
      <c r="U489" s="142"/>
      <c r="V489" s="142"/>
      <c r="W489" s="142"/>
      <c r="X489" s="142"/>
      <c r="Y489" s="142"/>
      <c r="Z489" s="142"/>
      <c r="AA489" s="142"/>
      <c r="AB489" s="142"/>
      <c r="AC489" s="142"/>
      <c r="AD489" s="142"/>
      <c r="AE489" s="142"/>
      <c r="AF489" s="142"/>
      <c r="AG489" s="142"/>
      <c r="AH489" s="142"/>
      <c r="AI489" s="142"/>
    </row>
    <row r="490">
      <c r="A490" s="166"/>
      <c r="B490" s="164"/>
      <c r="C490" s="155"/>
      <c r="D490" s="165"/>
      <c r="E490" s="147" t="str">
        <f t="array" ref="E490">IF(C490="","",IFERROR(INDEX(Khach_hang!$C$2:$C$999,MATCH(C490,Khach_hang!$A$2:$A$999,0)),""))</f>
        <v/>
      </c>
      <c r="F490" s="148" t="str">
        <f t="array" ref="F490">IF(C490="","",IFERROR(INDEX(Khach_hang!$B$2:$B$999,MATCH(C490,Khach_hang!$A$2:$A$999,0)),""))</f>
        <v/>
      </c>
      <c r="G490" s="148" t="str">
        <f>IF(A490="","",SUMIF(Chi_tiet_don_hang!$A$2:$A$989,A490,Chi_tiet_don_hang!$F$2:$F$989))</f>
        <v/>
      </c>
      <c r="H490" s="163"/>
      <c r="I490" s="163"/>
      <c r="J490" s="148">
        <f t="shared" si="1"/>
        <v>0</v>
      </c>
      <c r="K490" s="148">
        <f>IF(A490="","",SUMIF(Chi_tiet_don_hang!$A$2:$A$989,A490,Chi_tiet_don_hang!$I$2:$I$989))+H490</f>
        <v>0</v>
      </c>
      <c r="L490" s="163"/>
      <c r="M490" s="152"/>
      <c r="N490" s="152"/>
      <c r="O490" s="163"/>
      <c r="P490" s="148" t="str">
        <f t="shared" si="4"/>
        <v/>
      </c>
      <c r="Q490" s="148" t="s">
        <v>484</v>
      </c>
      <c r="R490" s="154" t="s">
        <v>485</v>
      </c>
      <c r="S490" s="154" t="s">
        <v>418</v>
      </c>
      <c r="T490" s="155"/>
      <c r="U490" s="142"/>
      <c r="V490" s="142"/>
      <c r="W490" s="142"/>
      <c r="X490" s="142"/>
      <c r="Y490" s="142"/>
      <c r="Z490" s="142"/>
      <c r="AA490" s="142"/>
      <c r="AB490" s="142"/>
      <c r="AC490" s="142"/>
      <c r="AD490" s="142"/>
      <c r="AE490" s="142"/>
      <c r="AF490" s="142"/>
      <c r="AG490" s="142"/>
      <c r="AH490" s="142"/>
      <c r="AI490" s="142"/>
    </row>
    <row r="491">
      <c r="A491" s="166"/>
      <c r="B491" s="164"/>
      <c r="C491" s="155"/>
      <c r="D491" s="165"/>
      <c r="E491" s="147" t="str">
        <f t="array" ref="E491">IF(C491="","",IFERROR(INDEX(Khach_hang!$C$2:$C$999,MATCH(C491,Khach_hang!$A$2:$A$999,0)),""))</f>
        <v/>
      </c>
      <c r="F491" s="148" t="str">
        <f t="array" ref="F491">IF(C491="","",IFERROR(INDEX(Khach_hang!$B$2:$B$999,MATCH(C491,Khach_hang!$A$2:$A$999,0)),""))</f>
        <v/>
      </c>
      <c r="G491" s="148" t="str">
        <f>IF(A491="","",SUMIF(Chi_tiet_don_hang!$A$2:$A$989,A491,Chi_tiet_don_hang!$F$2:$F$989))</f>
        <v/>
      </c>
      <c r="H491" s="163"/>
      <c r="I491" s="163"/>
      <c r="J491" s="148">
        <f t="shared" si="1"/>
        <v>0</v>
      </c>
      <c r="K491" s="148">
        <f>IF(A491="","",SUMIF(Chi_tiet_don_hang!$A$2:$A$989,A491,Chi_tiet_don_hang!$I$2:$I$989))+H491</f>
        <v>0</v>
      </c>
      <c r="L491" s="163"/>
      <c r="M491" s="152"/>
      <c r="N491" s="152"/>
      <c r="O491" s="163"/>
      <c r="P491" s="148" t="str">
        <f t="shared" si="4"/>
        <v/>
      </c>
      <c r="Q491" s="148" t="s">
        <v>484</v>
      </c>
      <c r="R491" s="154" t="s">
        <v>485</v>
      </c>
      <c r="S491" s="154" t="s">
        <v>418</v>
      </c>
      <c r="T491" s="155"/>
      <c r="U491" s="142"/>
      <c r="V491" s="142"/>
      <c r="W491" s="142"/>
      <c r="X491" s="142"/>
      <c r="Y491" s="142"/>
      <c r="Z491" s="142"/>
      <c r="AA491" s="142"/>
      <c r="AB491" s="142"/>
      <c r="AC491" s="142"/>
      <c r="AD491" s="142"/>
      <c r="AE491" s="142"/>
      <c r="AF491" s="142"/>
      <c r="AG491" s="142"/>
      <c r="AH491" s="142"/>
      <c r="AI491" s="142"/>
    </row>
    <row r="492">
      <c r="A492" s="166"/>
      <c r="B492" s="164"/>
      <c r="C492" s="155"/>
      <c r="D492" s="165"/>
      <c r="E492" s="147" t="str">
        <f t="array" ref="E492">IF(C492="","",IFERROR(INDEX(Khach_hang!$C$2:$C$999,MATCH(C492,Khach_hang!$A$2:$A$999,0)),""))</f>
        <v/>
      </c>
      <c r="F492" s="148" t="str">
        <f t="array" ref="F492">IF(C492="","",IFERROR(INDEX(Khach_hang!$B$2:$B$999,MATCH(C492,Khach_hang!$A$2:$A$999,0)),""))</f>
        <v/>
      </c>
      <c r="G492" s="148" t="str">
        <f>IF(A492="","",SUMIF(Chi_tiet_don_hang!$A$2:$A$989,A492,Chi_tiet_don_hang!$F$2:$F$989))</f>
        <v/>
      </c>
      <c r="H492" s="163"/>
      <c r="I492" s="163"/>
      <c r="J492" s="148">
        <f t="shared" si="1"/>
        <v>0</v>
      </c>
      <c r="K492" s="148">
        <f>IF(A492="","",SUMIF(Chi_tiet_don_hang!$A$2:$A$989,A492,Chi_tiet_don_hang!$I$2:$I$989))+H492</f>
        <v>0</v>
      </c>
      <c r="L492" s="163"/>
      <c r="M492" s="152"/>
      <c r="N492" s="152"/>
      <c r="O492" s="163"/>
      <c r="P492" s="148" t="str">
        <f t="shared" si="4"/>
        <v/>
      </c>
      <c r="Q492" s="148" t="s">
        <v>484</v>
      </c>
      <c r="R492" s="154" t="s">
        <v>485</v>
      </c>
      <c r="S492" s="154" t="s">
        <v>418</v>
      </c>
      <c r="T492" s="155"/>
      <c r="U492" s="142"/>
      <c r="V492" s="142"/>
      <c r="W492" s="142"/>
      <c r="X492" s="142"/>
      <c r="Y492" s="142"/>
      <c r="Z492" s="142"/>
      <c r="AA492" s="142"/>
      <c r="AB492" s="142"/>
      <c r="AC492" s="142"/>
      <c r="AD492" s="142"/>
      <c r="AE492" s="142"/>
      <c r="AF492" s="142"/>
      <c r="AG492" s="142"/>
      <c r="AH492" s="142"/>
      <c r="AI492" s="142"/>
    </row>
    <row r="493">
      <c r="A493" s="166"/>
      <c r="B493" s="164"/>
      <c r="C493" s="155"/>
      <c r="D493" s="165"/>
      <c r="E493" s="147" t="str">
        <f t="array" ref="E493">IF(C493="","",IFERROR(INDEX(Khach_hang!$C$2:$C$999,MATCH(C493,Khach_hang!$A$2:$A$999,0)),""))</f>
        <v/>
      </c>
      <c r="F493" s="148" t="str">
        <f t="array" ref="F493">IF(C493="","",IFERROR(INDEX(Khach_hang!$B$2:$B$999,MATCH(C493,Khach_hang!$A$2:$A$999,0)),""))</f>
        <v/>
      </c>
      <c r="G493" s="148" t="str">
        <f>IF(A493="","",SUMIF(Chi_tiet_don_hang!$A$2:$A$989,A493,Chi_tiet_don_hang!$F$2:$F$989))</f>
        <v/>
      </c>
      <c r="H493" s="163"/>
      <c r="I493" s="163"/>
      <c r="J493" s="148">
        <f t="shared" si="1"/>
        <v>0</v>
      </c>
      <c r="K493" s="148">
        <f>IF(A493="","",SUMIF(Chi_tiet_don_hang!$A$2:$A$989,A493,Chi_tiet_don_hang!$I$2:$I$989))+H493</f>
        <v>0</v>
      </c>
      <c r="L493" s="163"/>
      <c r="M493" s="152"/>
      <c r="N493" s="152"/>
      <c r="O493" s="163"/>
      <c r="P493" s="148" t="str">
        <f t="shared" si="4"/>
        <v/>
      </c>
      <c r="Q493" s="148" t="s">
        <v>484</v>
      </c>
      <c r="R493" s="154" t="s">
        <v>485</v>
      </c>
      <c r="S493" s="154" t="s">
        <v>418</v>
      </c>
      <c r="T493" s="155"/>
      <c r="U493" s="142"/>
      <c r="V493" s="142"/>
      <c r="W493" s="142"/>
      <c r="X493" s="142"/>
      <c r="Y493" s="142"/>
      <c r="Z493" s="142"/>
      <c r="AA493" s="142"/>
      <c r="AB493" s="142"/>
      <c r="AC493" s="142"/>
      <c r="AD493" s="142"/>
      <c r="AE493" s="142"/>
      <c r="AF493" s="142"/>
      <c r="AG493" s="142"/>
      <c r="AH493" s="142"/>
      <c r="AI493" s="142"/>
    </row>
    <row r="494">
      <c r="A494" s="166"/>
      <c r="B494" s="164"/>
      <c r="C494" s="155"/>
      <c r="D494" s="165"/>
      <c r="E494" s="147" t="str">
        <f t="array" ref="E494">IF(C494="","",IFERROR(INDEX(Khach_hang!$C$2:$C$999,MATCH(C494,Khach_hang!$A$2:$A$999,0)),""))</f>
        <v/>
      </c>
      <c r="F494" s="148" t="str">
        <f t="array" ref="F494">IF(C494="","",IFERROR(INDEX(Khach_hang!$B$2:$B$999,MATCH(C494,Khach_hang!$A$2:$A$999,0)),""))</f>
        <v/>
      </c>
      <c r="G494" s="148" t="str">
        <f>IF(A494="","",SUMIF(Chi_tiet_don_hang!$A$2:$A$989,A494,Chi_tiet_don_hang!$F$2:$F$989))</f>
        <v/>
      </c>
      <c r="H494" s="163"/>
      <c r="I494" s="163"/>
      <c r="J494" s="148">
        <f t="shared" si="1"/>
        <v>0</v>
      </c>
      <c r="K494" s="148">
        <f>IF(A494="","",SUMIF(Chi_tiet_don_hang!$A$2:$A$989,A494,Chi_tiet_don_hang!$I$2:$I$989))+H494</f>
        <v>0</v>
      </c>
      <c r="L494" s="163"/>
      <c r="M494" s="152"/>
      <c r="N494" s="152"/>
      <c r="O494" s="163"/>
      <c r="P494" s="148" t="str">
        <f t="shared" si="4"/>
        <v/>
      </c>
      <c r="Q494" s="148" t="s">
        <v>484</v>
      </c>
      <c r="R494" s="154" t="s">
        <v>485</v>
      </c>
      <c r="S494" s="154" t="s">
        <v>418</v>
      </c>
      <c r="T494" s="155"/>
      <c r="U494" s="142"/>
      <c r="V494" s="142"/>
      <c r="W494" s="142"/>
      <c r="X494" s="142"/>
      <c r="Y494" s="142"/>
      <c r="Z494" s="142"/>
      <c r="AA494" s="142"/>
      <c r="AB494" s="142"/>
      <c r="AC494" s="142"/>
      <c r="AD494" s="142"/>
      <c r="AE494" s="142"/>
      <c r="AF494" s="142"/>
      <c r="AG494" s="142"/>
      <c r="AH494" s="142"/>
      <c r="AI494" s="142"/>
    </row>
    <row r="495">
      <c r="A495" s="166"/>
      <c r="B495" s="164"/>
      <c r="C495" s="155"/>
      <c r="D495" s="165"/>
      <c r="E495" s="147" t="str">
        <f t="array" ref="E495">IF(C495="","",IFERROR(INDEX(Khach_hang!$C$2:$C$999,MATCH(C495,Khach_hang!$A$2:$A$999,0)),""))</f>
        <v/>
      </c>
      <c r="F495" s="148" t="str">
        <f t="array" ref="F495">IF(C495="","",IFERROR(INDEX(Khach_hang!$B$2:$B$999,MATCH(C495,Khach_hang!$A$2:$A$999,0)),""))</f>
        <v/>
      </c>
      <c r="G495" s="148" t="str">
        <f>IF(A495="","",SUMIF(Chi_tiet_don_hang!$A$2:$A$989,A495,Chi_tiet_don_hang!$F$2:$F$989))</f>
        <v/>
      </c>
      <c r="H495" s="163"/>
      <c r="I495" s="163"/>
      <c r="J495" s="148">
        <f t="shared" si="1"/>
        <v>0</v>
      </c>
      <c r="K495" s="148">
        <f>IF(A495="","",SUMIF(Chi_tiet_don_hang!$A$2:$A$989,A495,Chi_tiet_don_hang!$I$2:$I$989))+H495</f>
        <v>0</v>
      </c>
      <c r="L495" s="163"/>
      <c r="M495" s="152"/>
      <c r="N495" s="152"/>
      <c r="O495" s="163"/>
      <c r="P495" s="148" t="str">
        <f t="shared" si="4"/>
        <v/>
      </c>
      <c r="Q495" s="148" t="s">
        <v>484</v>
      </c>
      <c r="R495" s="154" t="s">
        <v>485</v>
      </c>
      <c r="S495" s="154" t="s">
        <v>418</v>
      </c>
      <c r="T495" s="155"/>
      <c r="U495" s="142"/>
      <c r="V495" s="142"/>
      <c r="W495" s="142"/>
      <c r="X495" s="142"/>
      <c r="Y495" s="142"/>
      <c r="Z495" s="142"/>
      <c r="AA495" s="142"/>
      <c r="AB495" s="142"/>
      <c r="AC495" s="142"/>
      <c r="AD495" s="142"/>
      <c r="AE495" s="142"/>
      <c r="AF495" s="142"/>
      <c r="AG495" s="142"/>
      <c r="AH495" s="142"/>
      <c r="AI495" s="142"/>
    </row>
    <row r="496">
      <c r="A496" s="166"/>
      <c r="B496" s="164"/>
      <c r="C496" s="155"/>
      <c r="D496" s="165"/>
      <c r="E496" s="147" t="str">
        <f t="array" ref="E496">IF(C496="","",IFERROR(INDEX(Khach_hang!$C$2:$C$999,MATCH(C496,Khach_hang!$A$2:$A$999,0)),""))</f>
        <v/>
      </c>
      <c r="F496" s="148" t="str">
        <f t="array" ref="F496">IF(C496="","",IFERROR(INDEX(Khach_hang!$B$2:$B$999,MATCH(C496,Khach_hang!$A$2:$A$999,0)),""))</f>
        <v/>
      </c>
      <c r="G496" s="148" t="str">
        <f>IF(A496="","",SUMIF(Chi_tiet_don_hang!$A$2:$A$989,A496,Chi_tiet_don_hang!$F$2:$F$989))</f>
        <v/>
      </c>
      <c r="H496" s="163"/>
      <c r="I496" s="163"/>
      <c r="J496" s="148">
        <f t="shared" si="1"/>
        <v>0</v>
      </c>
      <c r="K496" s="148">
        <f>IF(A496="","",SUMIF(Chi_tiet_don_hang!$A$2:$A$989,A496,Chi_tiet_don_hang!$I$2:$I$989))+H496</f>
        <v>0</v>
      </c>
      <c r="L496" s="163"/>
      <c r="M496" s="152"/>
      <c r="N496" s="152"/>
      <c r="O496" s="163"/>
      <c r="P496" s="148" t="str">
        <f t="shared" si="4"/>
        <v/>
      </c>
      <c r="Q496" s="148" t="s">
        <v>484</v>
      </c>
      <c r="R496" s="154" t="s">
        <v>485</v>
      </c>
      <c r="S496" s="154" t="s">
        <v>418</v>
      </c>
      <c r="T496" s="155"/>
      <c r="U496" s="142"/>
      <c r="V496" s="142"/>
      <c r="W496" s="142"/>
      <c r="X496" s="142"/>
      <c r="Y496" s="142"/>
      <c r="Z496" s="142"/>
      <c r="AA496" s="142"/>
      <c r="AB496" s="142"/>
      <c r="AC496" s="142"/>
      <c r="AD496" s="142"/>
      <c r="AE496" s="142"/>
      <c r="AF496" s="142"/>
      <c r="AG496" s="142"/>
      <c r="AH496" s="142"/>
      <c r="AI496" s="142"/>
    </row>
    <row r="497">
      <c r="A497" s="166"/>
      <c r="B497" s="164"/>
      <c r="C497" s="155"/>
      <c r="D497" s="165"/>
      <c r="E497" s="147" t="str">
        <f t="array" ref="E497">IF(C497="","",IFERROR(INDEX(Khach_hang!$C$2:$C$999,MATCH(C497,Khach_hang!$A$2:$A$999,0)),""))</f>
        <v/>
      </c>
      <c r="F497" s="148" t="str">
        <f t="array" ref="F497">IF(C497="","",IFERROR(INDEX(Khach_hang!$B$2:$B$999,MATCH(C497,Khach_hang!$A$2:$A$999,0)),""))</f>
        <v/>
      </c>
      <c r="G497" s="148" t="str">
        <f>IF(A497="","",SUMIF(Chi_tiet_don_hang!$A$2:$A$989,A497,Chi_tiet_don_hang!$F$2:$F$989))</f>
        <v/>
      </c>
      <c r="H497" s="163"/>
      <c r="I497" s="163"/>
      <c r="J497" s="148">
        <f t="shared" si="1"/>
        <v>0</v>
      </c>
      <c r="K497" s="148">
        <f>IF(A497="","",SUMIF(Chi_tiet_don_hang!$A$2:$A$989,A497,Chi_tiet_don_hang!$I$2:$I$989))+H497</f>
        <v>0</v>
      </c>
      <c r="L497" s="163"/>
      <c r="M497" s="152"/>
      <c r="N497" s="152"/>
      <c r="O497" s="163"/>
      <c r="P497" s="148" t="str">
        <f t="shared" si="4"/>
        <v/>
      </c>
      <c r="Q497" s="148" t="s">
        <v>484</v>
      </c>
      <c r="R497" s="154" t="s">
        <v>485</v>
      </c>
      <c r="S497" s="154" t="s">
        <v>418</v>
      </c>
      <c r="T497" s="155"/>
      <c r="U497" s="142"/>
      <c r="V497" s="142"/>
      <c r="W497" s="142"/>
      <c r="X497" s="142"/>
      <c r="Y497" s="142"/>
      <c r="Z497" s="142"/>
      <c r="AA497" s="142"/>
      <c r="AB497" s="142"/>
      <c r="AC497" s="142"/>
      <c r="AD497" s="142"/>
      <c r="AE497" s="142"/>
      <c r="AF497" s="142"/>
      <c r="AG497" s="142"/>
      <c r="AH497" s="142"/>
      <c r="AI497" s="142"/>
    </row>
    <row r="498">
      <c r="A498" s="166"/>
      <c r="B498" s="164"/>
      <c r="C498" s="155"/>
      <c r="D498" s="165"/>
      <c r="E498" s="147" t="str">
        <f t="array" ref="E498">IF(C498="","",IFERROR(INDEX(Khach_hang!$C$2:$C$999,MATCH(C498,Khach_hang!$A$2:$A$999,0)),""))</f>
        <v/>
      </c>
      <c r="F498" s="148" t="str">
        <f t="array" ref="F498">IF(C498="","",IFERROR(INDEX(Khach_hang!$B$2:$B$999,MATCH(C498,Khach_hang!$A$2:$A$999,0)),""))</f>
        <v/>
      </c>
      <c r="G498" s="148" t="str">
        <f>IF(A498="","",SUMIF(Chi_tiet_don_hang!$A$2:$A$989,A498,Chi_tiet_don_hang!$F$2:$F$989))</f>
        <v/>
      </c>
      <c r="H498" s="163"/>
      <c r="I498" s="163"/>
      <c r="J498" s="148">
        <f t="shared" si="1"/>
        <v>0</v>
      </c>
      <c r="K498" s="148">
        <f>IF(A498="","",SUMIF(Chi_tiet_don_hang!$A$2:$A$989,A498,Chi_tiet_don_hang!$I$2:$I$989))+H498</f>
        <v>0</v>
      </c>
      <c r="L498" s="163"/>
      <c r="M498" s="152"/>
      <c r="N498" s="152"/>
      <c r="O498" s="163"/>
      <c r="P498" s="148" t="str">
        <f t="shared" si="4"/>
        <v/>
      </c>
      <c r="Q498" s="148" t="s">
        <v>484</v>
      </c>
      <c r="R498" s="154" t="s">
        <v>485</v>
      </c>
      <c r="S498" s="154" t="s">
        <v>418</v>
      </c>
      <c r="T498" s="155"/>
      <c r="U498" s="142"/>
      <c r="V498" s="142"/>
      <c r="W498" s="142"/>
      <c r="X498" s="142"/>
      <c r="Y498" s="142"/>
      <c r="Z498" s="142"/>
      <c r="AA498" s="142"/>
      <c r="AB498" s="142"/>
      <c r="AC498" s="142"/>
      <c r="AD498" s="142"/>
      <c r="AE498" s="142"/>
      <c r="AF498" s="142"/>
      <c r="AG498" s="142"/>
      <c r="AH498" s="142"/>
      <c r="AI498" s="142"/>
    </row>
    <row r="499">
      <c r="A499" s="166"/>
      <c r="B499" s="164"/>
      <c r="C499" s="155"/>
      <c r="D499" s="165"/>
      <c r="E499" s="147" t="str">
        <f t="array" ref="E499">IF(C499="","",IFERROR(INDEX(Khach_hang!$C$2:$C$999,MATCH(C499,Khach_hang!$A$2:$A$999,0)),""))</f>
        <v/>
      </c>
      <c r="F499" s="148" t="str">
        <f t="array" ref="F499">IF(C499="","",IFERROR(INDEX(Khach_hang!$B$2:$B$999,MATCH(C499,Khach_hang!$A$2:$A$999,0)),""))</f>
        <v/>
      </c>
      <c r="G499" s="148" t="str">
        <f>IF(A499="","",SUMIF(Chi_tiet_don_hang!$A$2:$A$989,A499,Chi_tiet_don_hang!$F$2:$F$989))</f>
        <v/>
      </c>
      <c r="H499" s="163"/>
      <c r="I499" s="163"/>
      <c r="J499" s="148">
        <f t="shared" si="1"/>
        <v>0</v>
      </c>
      <c r="K499" s="148">
        <f>IF(A499="","",SUMIF(Chi_tiet_don_hang!$A$2:$A$989,A499,Chi_tiet_don_hang!$I$2:$I$989))+H499</f>
        <v>0</v>
      </c>
      <c r="L499" s="163"/>
      <c r="M499" s="152"/>
      <c r="N499" s="152"/>
      <c r="O499" s="163"/>
      <c r="P499" s="148" t="str">
        <f t="shared" si="4"/>
        <v/>
      </c>
      <c r="Q499" s="148" t="s">
        <v>484</v>
      </c>
      <c r="R499" s="154" t="s">
        <v>485</v>
      </c>
      <c r="S499" s="154" t="s">
        <v>418</v>
      </c>
      <c r="T499" s="155"/>
      <c r="U499" s="142"/>
      <c r="V499" s="142"/>
      <c r="W499" s="142"/>
      <c r="X499" s="142"/>
      <c r="Y499" s="142"/>
      <c r="Z499" s="142"/>
      <c r="AA499" s="142"/>
      <c r="AB499" s="142"/>
      <c r="AC499" s="142"/>
      <c r="AD499" s="142"/>
      <c r="AE499" s="142"/>
      <c r="AF499" s="142"/>
      <c r="AG499" s="142"/>
      <c r="AH499" s="142"/>
      <c r="AI499" s="142"/>
    </row>
    <row r="500">
      <c r="A500" s="166"/>
      <c r="B500" s="164"/>
      <c r="C500" s="155"/>
      <c r="D500" s="165"/>
      <c r="E500" s="147" t="str">
        <f t="array" ref="E500">IF(C500="","",IFERROR(INDEX(Khach_hang!$C$2:$C$999,MATCH(C500,Khach_hang!$A$2:$A$999,0)),""))</f>
        <v/>
      </c>
      <c r="F500" s="148" t="str">
        <f t="array" ref="F500">IF(C500="","",IFERROR(INDEX(Khach_hang!$B$2:$B$999,MATCH(C500,Khach_hang!$A$2:$A$999,0)),""))</f>
        <v/>
      </c>
      <c r="G500" s="148" t="str">
        <f>IF(A500="","",SUMIF(Chi_tiet_don_hang!$A$2:$A$989,A500,Chi_tiet_don_hang!$F$2:$F$989))</f>
        <v/>
      </c>
      <c r="H500" s="163"/>
      <c r="I500" s="163"/>
      <c r="J500" s="148">
        <f t="shared" si="1"/>
        <v>0</v>
      </c>
      <c r="K500" s="148">
        <f>IF(A500="","",SUMIF(Chi_tiet_don_hang!$A$2:$A$989,A500,Chi_tiet_don_hang!$I$2:$I$989))+H500</f>
        <v>0</v>
      </c>
      <c r="L500" s="163"/>
      <c r="M500" s="152"/>
      <c r="N500" s="152"/>
      <c r="O500" s="163"/>
      <c r="P500" s="148" t="str">
        <f t="shared" si="4"/>
        <v/>
      </c>
      <c r="Q500" s="148" t="s">
        <v>484</v>
      </c>
      <c r="R500" s="154" t="s">
        <v>485</v>
      </c>
      <c r="S500" s="154" t="s">
        <v>418</v>
      </c>
      <c r="T500" s="155"/>
      <c r="U500" s="142"/>
      <c r="V500" s="142"/>
      <c r="W500" s="142"/>
      <c r="X500" s="142"/>
      <c r="Y500" s="142"/>
      <c r="Z500" s="142"/>
      <c r="AA500" s="142"/>
      <c r="AB500" s="142"/>
      <c r="AC500" s="142"/>
      <c r="AD500" s="142"/>
      <c r="AE500" s="142"/>
      <c r="AF500" s="142"/>
      <c r="AG500" s="142"/>
      <c r="AH500" s="142"/>
      <c r="AI500" s="142"/>
    </row>
    <row r="501">
      <c r="A501" s="166"/>
      <c r="B501" s="164"/>
      <c r="C501" s="155"/>
      <c r="D501" s="165"/>
      <c r="E501" s="147" t="str">
        <f t="array" ref="E501">IF(C501="","",IFERROR(INDEX(Khach_hang!$C$2:$C$999,MATCH(C501,Khach_hang!$A$2:$A$999,0)),""))</f>
        <v/>
      </c>
      <c r="F501" s="148" t="str">
        <f t="array" ref="F501">IF(C501="","",IFERROR(INDEX(Khach_hang!$B$2:$B$999,MATCH(C501,Khach_hang!$A$2:$A$999,0)),""))</f>
        <v/>
      </c>
      <c r="G501" s="148" t="str">
        <f>IF(A501="","",SUMIF(Chi_tiet_don_hang!$A$2:$A$989,A501,Chi_tiet_don_hang!$F$2:$F$989))</f>
        <v/>
      </c>
      <c r="H501" s="163"/>
      <c r="I501" s="163"/>
      <c r="J501" s="148">
        <f t="shared" si="1"/>
        <v>0</v>
      </c>
      <c r="K501" s="148">
        <f>IF(A501="","",SUMIF(Chi_tiet_don_hang!$A$2:$A$989,A501,Chi_tiet_don_hang!$I$2:$I$989))+H501</f>
        <v>0</v>
      </c>
      <c r="L501" s="163"/>
      <c r="M501" s="152"/>
      <c r="N501" s="152"/>
      <c r="O501" s="163"/>
      <c r="P501" s="148" t="str">
        <f t="shared" si="4"/>
        <v/>
      </c>
      <c r="Q501" s="148" t="s">
        <v>484</v>
      </c>
      <c r="R501" s="154" t="s">
        <v>485</v>
      </c>
      <c r="S501" s="154" t="s">
        <v>418</v>
      </c>
      <c r="T501" s="155"/>
      <c r="U501" s="142"/>
      <c r="V501" s="142"/>
      <c r="W501" s="142"/>
      <c r="X501" s="142"/>
      <c r="Y501" s="142"/>
      <c r="Z501" s="142"/>
      <c r="AA501" s="142"/>
      <c r="AB501" s="142"/>
      <c r="AC501" s="142"/>
      <c r="AD501" s="142"/>
      <c r="AE501" s="142"/>
      <c r="AF501" s="142"/>
      <c r="AG501" s="142"/>
      <c r="AH501" s="142"/>
      <c r="AI501" s="142"/>
    </row>
    <row r="502">
      <c r="A502" s="166"/>
      <c r="B502" s="164"/>
      <c r="C502" s="155"/>
      <c r="D502" s="165"/>
      <c r="E502" s="147" t="str">
        <f t="array" ref="E502">IF(C502="","",IFERROR(INDEX(Khach_hang!$C$2:$C$999,MATCH(C502,Khach_hang!$A$2:$A$999,0)),""))</f>
        <v/>
      </c>
      <c r="F502" s="148" t="str">
        <f t="array" ref="F502">IF(C502="","",IFERROR(INDEX(Khach_hang!$B$2:$B$999,MATCH(C502,Khach_hang!$A$2:$A$999,0)),""))</f>
        <v/>
      </c>
      <c r="G502" s="148" t="str">
        <f>IF(A502="","",SUMIF(Chi_tiet_don_hang!$A$2:$A$989,A502,Chi_tiet_don_hang!$F$2:$F$989))</f>
        <v/>
      </c>
      <c r="H502" s="163"/>
      <c r="I502" s="163"/>
      <c r="J502" s="148">
        <f t="shared" si="1"/>
        <v>0</v>
      </c>
      <c r="K502" s="148">
        <f>IF(A502="","",SUMIF(Chi_tiet_don_hang!$A$2:$A$989,A502,Chi_tiet_don_hang!$I$2:$I$989))+H502</f>
        <v>0</v>
      </c>
      <c r="L502" s="163"/>
      <c r="M502" s="152"/>
      <c r="N502" s="152"/>
      <c r="O502" s="163"/>
      <c r="P502" s="148" t="str">
        <f t="shared" si="4"/>
        <v/>
      </c>
      <c r="Q502" s="148" t="s">
        <v>484</v>
      </c>
      <c r="R502" s="154" t="s">
        <v>485</v>
      </c>
      <c r="S502" s="154" t="s">
        <v>418</v>
      </c>
      <c r="T502" s="155"/>
      <c r="U502" s="142"/>
      <c r="V502" s="142"/>
      <c r="W502" s="142"/>
      <c r="X502" s="142"/>
      <c r="Y502" s="142"/>
      <c r="Z502" s="142"/>
      <c r="AA502" s="142"/>
      <c r="AB502" s="142"/>
      <c r="AC502" s="142"/>
      <c r="AD502" s="142"/>
      <c r="AE502" s="142"/>
      <c r="AF502" s="142"/>
      <c r="AG502" s="142"/>
      <c r="AH502" s="142"/>
      <c r="AI502" s="142"/>
    </row>
    <row r="503">
      <c r="A503" s="166"/>
      <c r="B503" s="164"/>
      <c r="C503" s="155"/>
      <c r="D503" s="165"/>
      <c r="E503" s="147" t="str">
        <f t="array" ref="E503">IF(C503="","",IFERROR(INDEX(Khach_hang!$C$2:$C$999,MATCH(C503,Khach_hang!$A$2:$A$999,0)),""))</f>
        <v/>
      </c>
      <c r="F503" s="148" t="str">
        <f t="array" ref="F503">IF(C503="","",IFERROR(INDEX(Khach_hang!$B$2:$B$999,MATCH(C503,Khach_hang!$A$2:$A$999,0)),""))</f>
        <v/>
      </c>
      <c r="G503" s="148" t="str">
        <f>IF(A503="","",SUMIF(Chi_tiet_don_hang!$A$2:$A$989,A503,Chi_tiet_don_hang!$F$2:$F$989))</f>
        <v/>
      </c>
      <c r="H503" s="163"/>
      <c r="I503" s="163"/>
      <c r="J503" s="148">
        <f t="shared" si="1"/>
        <v>0</v>
      </c>
      <c r="K503" s="148">
        <f>IF(A503="","",SUMIF(Chi_tiet_don_hang!$A$2:$A$989,A503,Chi_tiet_don_hang!$I$2:$I$989))+H503</f>
        <v>0</v>
      </c>
      <c r="L503" s="163"/>
      <c r="M503" s="152"/>
      <c r="N503" s="152"/>
      <c r="O503" s="163"/>
      <c r="P503" s="148" t="str">
        <f t="shared" si="4"/>
        <v/>
      </c>
      <c r="Q503" s="148" t="s">
        <v>484</v>
      </c>
      <c r="R503" s="154" t="s">
        <v>485</v>
      </c>
      <c r="S503" s="154" t="s">
        <v>418</v>
      </c>
      <c r="T503" s="155"/>
      <c r="U503" s="142"/>
      <c r="V503" s="142"/>
      <c r="W503" s="142"/>
      <c r="X503" s="142"/>
      <c r="Y503" s="142"/>
      <c r="Z503" s="142"/>
      <c r="AA503" s="142"/>
      <c r="AB503" s="142"/>
      <c r="AC503" s="142"/>
      <c r="AD503" s="142"/>
      <c r="AE503" s="142"/>
      <c r="AF503" s="142"/>
      <c r="AG503" s="142"/>
      <c r="AH503" s="142"/>
      <c r="AI503" s="142"/>
    </row>
    <row r="504">
      <c r="A504" s="166"/>
      <c r="B504" s="164"/>
      <c r="C504" s="155"/>
      <c r="D504" s="165"/>
      <c r="E504" s="147" t="str">
        <f t="array" ref="E504">IF(C504="","",IFERROR(INDEX(Khach_hang!$C$2:$C$999,MATCH(C504,Khach_hang!$A$2:$A$999,0)),""))</f>
        <v/>
      </c>
      <c r="F504" s="148" t="str">
        <f t="array" ref="F504">IF(C504="","",IFERROR(INDEX(Khach_hang!$B$2:$B$999,MATCH(C504,Khach_hang!$A$2:$A$999,0)),""))</f>
        <v/>
      </c>
      <c r="G504" s="148" t="str">
        <f>IF(A504="","",SUMIF(Chi_tiet_don_hang!$A$2:$A$989,A504,Chi_tiet_don_hang!$F$2:$F$989))</f>
        <v/>
      </c>
      <c r="H504" s="163"/>
      <c r="I504" s="163"/>
      <c r="J504" s="148">
        <f t="shared" si="1"/>
        <v>0</v>
      </c>
      <c r="K504" s="148">
        <f>IF(A504="","",SUMIF(Chi_tiet_don_hang!$A$2:$A$989,A504,Chi_tiet_don_hang!$I$2:$I$989))+H504</f>
        <v>0</v>
      </c>
      <c r="L504" s="163"/>
      <c r="M504" s="152"/>
      <c r="N504" s="152"/>
      <c r="O504" s="163"/>
      <c r="P504" s="148" t="str">
        <f t="shared" si="4"/>
        <v/>
      </c>
      <c r="Q504" s="148" t="s">
        <v>484</v>
      </c>
      <c r="R504" s="154" t="s">
        <v>485</v>
      </c>
      <c r="S504" s="154" t="s">
        <v>418</v>
      </c>
      <c r="T504" s="155"/>
      <c r="U504" s="142"/>
      <c r="V504" s="142"/>
      <c r="W504" s="142"/>
      <c r="X504" s="142"/>
      <c r="Y504" s="142"/>
      <c r="Z504" s="142"/>
      <c r="AA504" s="142"/>
      <c r="AB504" s="142"/>
      <c r="AC504" s="142"/>
      <c r="AD504" s="142"/>
      <c r="AE504" s="142"/>
      <c r="AF504" s="142"/>
      <c r="AG504" s="142"/>
      <c r="AH504" s="142"/>
      <c r="AI504" s="142"/>
    </row>
    <row r="505">
      <c r="A505" s="166"/>
      <c r="B505" s="164"/>
      <c r="C505" s="155"/>
      <c r="D505" s="165"/>
      <c r="E505" s="147" t="str">
        <f t="array" ref="E505">IF(C505="","",IFERROR(INDEX(Khach_hang!$C$2:$C$999,MATCH(C505,Khach_hang!$A$2:$A$999,0)),""))</f>
        <v/>
      </c>
      <c r="F505" s="148" t="str">
        <f t="array" ref="F505">IF(C505="","",IFERROR(INDEX(Khach_hang!$B$2:$B$999,MATCH(C505,Khach_hang!$A$2:$A$999,0)),""))</f>
        <v/>
      </c>
      <c r="G505" s="148" t="str">
        <f>IF(A505="","",SUMIF(Chi_tiet_don_hang!$A$2:$A$989,A505,Chi_tiet_don_hang!$F$2:$F$989))</f>
        <v/>
      </c>
      <c r="H505" s="163"/>
      <c r="I505" s="163"/>
      <c r="J505" s="148">
        <f t="shared" si="1"/>
        <v>0</v>
      </c>
      <c r="K505" s="148">
        <f>IF(A505="","",SUMIF(Chi_tiet_don_hang!$A$2:$A$989,A505,Chi_tiet_don_hang!$I$2:$I$989))+H505</f>
        <v>0</v>
      </c>
      <c r="L505" s="163"/>
      <c r="M505" s="152"/>
      <c r="N505" s="152"/>
      <c r="O505" s="163"/>
      <c r="P505" s="148" t="str">
        <f t="shared" si="4"/>
        <v/>
      </c>
      <c r="Q505" s="148" t="s">
        <v>484</v>
      </c>
      <c r="R505" s="154" t="s">
        <v>485</v>
      </c>
      <c r="S505" s="154" t="s">
        <v>418</v>
      </c>
      <c r="T505" s="155"/>
      <c r="U505" s="142"/>
      <c r="V505" s="142"/>
      <c r="W505" s="142"/>
      <c r="X505" s="142"/>
      <c r="Y505" s="142"/>
      <c r="Z505" s="142"/>
      <c r="AA505" s="142"/>
      <c r="AB505" s="142"/>
      <c r="AC505" s="142"/>
      <c r="AD505" s="142"/>
      <c r="AE505" s="142"/>
      <c r="AF505" s="142"/>
      <c r="AG505" s="142"/>
      <c r="AH505" s="142"/>
      <c r="AI505" s="142"/>
    </row>
    <row r="506">
      <c r="A506" s="166"/>
      <c r="B506" s="164"/>
      <c r="C506" s="155"/>
      <c r="D506" s="165"/>
      <c r="E506" s="147" t="str">
        <f t="array" ref="E506">IF(C506="","",IFERROR(INDEX(Khach_hang!$C$2:$C$999,MATCH(C506,Khach_hang!$A$2:$A$999,0)),""))</f>
        <v/>
      </c>
      <c r="F506" s="148" t="str">
        <f t="array" ref="F506">IF(C506="","",IFERROR(INDEX(Khach_hang!$B$2:$B$999,MATCH(C506,Khach_hang!$A$2:$A$999,0)),""))</f>
        <v/>
      </c>
      <c r="G506" s="148" t="str">
        <f>IF(A506="","",SUMIF(Chi_tiet_don_hang!$A$2:$A$989,A506,Chi_tiet_don_hang!$F$2:$F$989))</f>
        <v/>
      </c>
      <c r="H506" s="163"/>
      <c r="I506" s="163"/>
      <c r="J506" s="148">
        <f t="shared" si="1"/>
        <v>0</v>
      </c>
      <c r="K506" s="148">
        <f>IF(A506="","",SUMIF(Chi_tiet_don_hang!$A$2:$A$989,A506,Chi_tiet_don_hang!$I$2:$I$989))+H506</f>
        <v>0</v>
      </c>
      <c r="L506" s="163"/>
      <c r="M506" s="152"/>
      <c r="N506" s="152"/>
      <c r="O506" s="163"/>
      <c r="P506" s="148" t="str">
        <f t="shared" si="4"/>
        <v/>
      </c>
      <c r="Q506" s="148" t="s">
        <v>484</v>
      </c>
      <c r="R506" s="154" t="s">
        <v>485</v>
      </c>
      <c r="S506" s="154" t="s">
        <v>418</v>
      </c>
      <c r="T506" s="155"/>
      <c r="U506" s="142"/>
      <c r="V506" s="142"/>
      <c r="W506" s="142"/>
      <c r="X506" s="142"/>
      <c r="Y506" s="142"/>
      <c r="Z506" s="142"/>
      <c r="AA506" s="142"/>
      <c r="AB506" s="142"/>
      <c r="AC506" s="142"/>
      <c r="AD506" s="142"/>
      <c r="AE506" s="142"/>
      <c r="AF506" s="142"/>
      <c r="AG506" s="142"/>
      <c r="AH506" s="142"/>
      <c r="AI506" s="142"/>
    </row>
    <row r="507">
      <c r="A507" s="166"/>
      <c r="B507" s="164"/>
      <c r="C507" s="155"/>
      <c r="D507" s="165"/>
      <c r="E507" s="147" t="str">
        <f t="array" ref="E507">IF(C507="","",IFERROR(INDEX(Khach_hang!$C$2:$C$999,MATCH(C507,Khach_hang!$A$2:$A$999,0)),""))</f>
        <v/>
      </c>
      <c r="F507" s="148" t="str">
        <f t="array" ref="F507">IF(C507="","",IFERROR(INDEX(Khach_hang!$B$2:$B$999,MATCH(C507,Khach_hang!$A$2:$A$999,0)),""))</f>
        <v/>
      </c>
      <c r="G507" s="148" t="str">
        <f>IF(A507="","",SUMIF(Chi_tiet_don_hang!$A$2:$A$989,A507,Chi_tiet_don_hang!$F$2:$F$989))</f>
        <v/>
      </c>
      <c r="H507" s="163"/>
      <c r="I507" s="163"/>
      <c r="J507" s="148">
        <f t="shared" si="1"/>
        <v>0</v>
      </c>
      <c r="K507" s="148">
        <f>IF(A507="","",SUMIF(Chi_tiet_don_hang!$A$2:$A$989,A507,Chi_tiet_don_hang!$I$2:$I$989))+H507</f>
        <v>0</v>
      </c>
      <c r="L507" s="163"/>
      <c r="M507" s="152"/>
      <c r="N507" s="152"/>
      <c r="O507" s="163"/>
      <c r="P507" s="148" t="str">
        <f t="shared" si="4"/>
        <v/>
      </c>
      <c r="Q507" s="148" t="s">
        <v>484</v>
      </c>
      <c r="R507" s="154" t="s">
        <v>485</v>
      </c>
      <c r="S507" s="154" t="s">
        <v>418</v>
      </c>
      <c r="T507" s="155"/>
      <c r="U507" s="142"/>
      <c r="V507" s="142"/>
      <c r="W507" s="142"/>
      <c r="X507" s="142"/>
      <c r="Y507" s="142"/>
      <c r="Z507" s="142"/>
      <c r="AA507" s="142"/>
      <c r="AB507" s="142"/>
      <c r="AC507" s="142"/>
      <c r="AD507" s="142"/>
      <c r="AE507" s="142"/>
      <c r="AF507" s="142"/>
      <c r="AG507" s="142"/>
      <c r="AH507" s="142"/>
      <c r="AI507" s="142"/>
    </row>
    <row r="508">
      <c r="A508" s="166"/>
      <c r="B508" s="164"/>
      <c r="C508" s="155"/>
      <c r="D508" s="165"/>
      <c r="E508" s="147" t="str">
        <f t="array" ref="E508">IF(C508="","",IFERROR(INDEX(Khach_hang!$C$2:$C$999,MATCH(C508,Khach_hang!$A$2:$A$999,0)),""))</f>
        <v/>
      </c>
      <c r="F508" s="148" t="str">
        <f t="array" ref="F508">IF(C508="","",IFERROR(INDEX(Khach_hang!$B$2:$B$999,MATCH(C508,Khach_hang!$A$2:$A$999,0)),""))</f>
        <v/>
      </c>
      <c r="G508" s="148" t="str">
        <f>IF(A508="","",SUMIF(Chi_tiet_don_hang!$A$2:$A$989,A508,Chi_tiet_don_hang!$F$2:$F$989))</f>
        <v/>
      </c>
      <c r="H508" s="163"/>
      <c r="I508" s="163"/>
      <c r="J508" s="148">
        <f t="shared" si="1"/>
        <v>0</v>
      </c>
      <c r="K508" s="148">
        <f>IF(A508="","",SUMIF(Chi_tiet_don_hang!$A$2:$A$989,A508,Chi_tiet_don_hang!$I$2:$I$989))+H508</f>
        <v>0</v>
      </c>
      <c r="L508" s="163"/>
      <c r="M508" s="152"/>
      <c r="N508" s="152"/>
      <c r="O508" s="163"/>
      <c r="P508" s="148" t="str">
        <f t="shared" si="4"/>
        <v/>
      </c>
      <c r="Q508" s="148" t="s">
        <v>484</v>
      </c>
      <c r="R508" s="154" t="s">
        <v>485</v>
      </c>
      <c r="S508" s="154" t="s">
        <v>418</v>
      </c>
      <c r="T508" s="155"/>
      <c r="U508" s="142"/>
      <c r="V508" s="142"/>
      <c r="W508" s="142"/>
      <c r="X508" s="142"/>
      <c r="Y508" s="142"/>
      <c r="Z508" s="142"/>
      <c r="AA508" s="142"/>
      <c r="AB508" s="142"/>
      <c r="AC508" s="142"/>
      <c r="AD508" s="142"/>
      <c r="AE508" s="142"/>
      <c r="AF508" s="142"/>
      <c r="AG508" s="142"/>
      <c r="AH508" s="142"/>
      <c r="AI508" s="142"/>
    </row>
    <row r="509">
      <c r="A509" s="166"/>
      <c r="B509" s="164"/>
      <c r="C509" s="155"/>
      <c r="D509" s="165"/>
      <c r="E509" s="147" t="str">
        <f t="array" ref="E509">IF(C509="","",IFERROR(INDEX(Khach_hang!$C$2:$C$999,MATCH(C509,Khach_hang!$A$2:$A$999,0)),""))</f>
        <v/>
      </c>
      <c r="F509" s="148" t="str">
        <f t="array" ref="F509">IF(C509="","",IFERROR(INDEX(Khach_hang!$B$2:$B$999,MATCH(C509,Khach_hang!$A$2:$A$999,0)),""))</f>
        <v/>
      </c>
      <c r="G509" s="148" t="str">
        <f>IF(A509="","",SUMIF(Chi_tiet_don_hang!$A$2:$A$989,A509,Chi_tiet_don_hang!$F$2:$F$989))</f>
        <v/>
      </c>
      <c r="H509" s="163"/>
      <c r="I509" s="163"/>
      <c r="J509" s="148">
        <f t="shared" si="1"/>
        <v>0</v>
      </c>
      <c r="K509" s="148">
        <f>IF(A509="","",SUMIF(Chi_tiet_don_hang!$A$2:$A$989,A509,Chi_tiet_don_hang!$I$2:$I$989))+H509</f>
        <v>0</v>
      </c>
      <c r="L509" s="163"/>
      <c r="M509" s="152"/>
      <c r="N509" s="152"/>
      <c r="O509" s="163"/>
      <c r="P509" s="148" t="str">
        <f t="shared" si="4"/>
        <v/>
      </c>
      <c r="Q509" s="148" t="s">
        <v>484</v>
      </c>
      <c r="R509" s="154" t="s">
        <v>485</v>
      </c>
      <c r="S509" s="154" t="s">
        <v>418</v>
      </c>
      <c r="T509" s="155"/>
      <c r="U509" s="142"/>
      <c r="V509" s="142"/>
      <c r="W509" s="142"/>
      <c r="X509" s="142"/>
      <c r="Y509" s="142"/>
      <c r="Z509" s="142"/>
      <c r="AA509" s="142"/>
      <c r="AB509" s="142"/>
      <c r="AC509" s="142"/>
      <c r="AD509" s="142"/>
      <c r="AE509" s="142"/>
      <c r="AF509" s="142"/>
      <c r="AG509" s="142"/>
      <c r="AH509" s="142"/>
      <c r="AI509" s="142"/>
    </row>
    <row r="510">
      <c r="A510" s="166"/>
      <c r="B510" s="164"/>
      <c r="C510" s="155"/>
      <c r="D510" s="165"/>
      <c r="E510" s="147" t="str">
        <f t="array" ref="E510">IF(C510="","",IFERROR(INDEX(Khach_hang!$C$2:$C$999,MATCH(C510,Khach_hang!$A$2:$A$999,0)),""))</f>
        <v/>
      </c>
      <c r="F510" s="148" t="str">
        <f t="array" ref="F510">IF(C510="","",IFERROR(INDEX(Khach_hang!$B$2:$B$999,MATCH(C510,Khach_hang!$A$2:$A$999,0)),""))</f>
        <v/>
      </c>
      <c r="G510" s="148" t="str">
        <f>IF(A510="","",SUMIF(Chi_tiet_don_hang!$A$2:$A$989,A510,Chi_tiet_don_hang!$F$2:$F$989))</f>
        <v/>
      </c>
      <c r="H510" s="163"/>
      <c r="I510" s="163"/>
      <c r="J510" s="148">
        <f t="shared" si="1"/>
        <v>0</v>
      </c>
      <c r="K510" s="148">
        <f>IF(A510="","",SUMIF(Chi_tiet_don_hang!$A$2:$A$989,A510,Chi_tiet_don_hang!$I$2:$I$989))+H510</f>
        <v>0</v>
      </c>
      <c r="L510" s="163"/>
      <c r="M510" s="152"/>
      <c r="N510" s="152"/>
      <c r="O510" s="163"/>
      <c r="P510" s="148" t="str">
        <f t="shared" si="4"/>
        <v/>
      </c>
      <c r="Q510" s="148" t="s">
        <v>484</v>
      </c>
      <c r="R510" s="154" t="s">
        <v>485</v>
      </c>
      <c r="S510" s="154" t="s">
        <v>418</v>
      </c>
      <c r="T510" s="155"/>
      <c r="U510" s="142"/>
      <c r="V510" s="142"/>
      <c r="W510" s="142"/>
      <c r="X510" s="142"/>
      <c r="Y510" s="142"/>
      <c r="Z510" s="142"/>
      <c r="AA510" s="142"/>
      <c r="AB510" s="142"/>
      <c r="AC510" s="142"/>
      <c r="AD510" s="142"/>
      <c r="AE510" s="142"/>
      <c r="AF510" s="142"/>
      <c r="AG510" s="142"/>
      <c r="AH510" s="142"/>
      <c r="AI510" s="142"/>
    </row>
    <row r="511">
      <c r="A511" s="166"/>
      <c r="B511" s="164"/>
      <c r="C511" s="155"/>
      <c r="D511" s="165"/>
      <c r="E511" s="147" t="str">
        <f t="array" ref="E511">IF(C511="","",IFERROR(INDEX(Khach_hang!$C$2:$C$999,MATCH(C511,Khach_hang!$A$2:$A$999,0)),""))</f>
        <v/>
      </c>
      <c r="F511" s="148" t="str">
        <f t="array" ref="F511">IF(C511="","",IFERROR(INDEX(Khach_hang!$B$2:$B$999,MATCH(C511,Khach_hang!$A$2:$A$999,0)),""))</f>
        <v/>
      </c>
      <c r="G511" s="148" t="str">
        <f>IF(A511="","",SUMIF(Chi_tiet_don_hang!$A$2:$A$989,A511,Chi_tiet_don_hang!$F$2:$F$989))</f>
        <v/>
      </c>
      <c r="H511" s="163"/>
      <c r="I511" s="163"/>
      <c r="J511" s="148">
        <f t="shared" si="1"/>
        <v>0</v>
      </c>
      <c r="K511" s="148">
        <f>IF(A511="","",SUMIF(Chi_tiet_don_hang!$A$2:$A$989,A511,Chi_tiet_don_hang!$I$2:$I$989))+H511</f>
        <v>0</v>
      </c>
      <c r="L511" s="163"/>
      <c r="M511" s="152"/>
      <c r="N511" s="152"/>
      <c r="O511" s="163"/>
      <c r="P511" s="148" t="str">
        <f t="shared" si="4"/>
        <v/>
      </c>
      <c r="Q511" s="148" t="s">
        <v>484</v>
      </c>
      <c r="R511" s="154" t="s">
        <v>485</v>
      </c>
      <c r="S511" s="154" t="s">
        <v>418</v>
      </c>
      <c r="T511" s="155"/>
      <c r="U511" s="142"/>
      <c r="V511" s="142"/>
      <c r="W511" s="142"/>
      <c r="X511" s="142"/>
      <c r="Y511" s="142"/>
      <c r="Z511" s="142"/>
      <c r="AA511" s="142"/>
      <c r="AB511" s="142"/>
      <c r="AC511" s="142"/>
      <c r="AD511" s="142"/>
      <c r="AE511" s="142"/>
      <c r="AF511" s="142"/>
      <c r="AG511" s="142"/>
      <c r="AH511" s="142"/>
      <c r="AI511" s="142"/>
    </row>
    <row r="512">
      <c r="A512" s="166"/>
      <c r="B512" s="164"/>
      <c r="C512" s="155"/>
      <c r="D512" s="165"/>
      <c r="E512" s="147" t="str">
        <f t="array" ref="E512">IF(C512="","",IFERROR(INDEX(Khach_hang!$C$2:$C$999,MATCH(C512,Khach_hang!$A$2:$A$999,0)),""))</f>
        <v/>
      </c>
      <c r="F512" s="148" t="str">
        <f t="array" ref="F512">IF(C512="","",IFERROR(INDEX(Khach_hang!$B$2:$B$999,MATCH(C512,Khach_hang!$A$2:$A$999,0)),""))</f>
        <v/>
      </c>
      <c r="G512" s="148" t="str">
        <f>IF(A512="","",SUMIF(Chi_tiet_don_hang!$A$2:$A$989,A512,Chi_tiet_don_hang!$F$2:$F$989))</f>
        <v/>
      </c>
      <c r="H512" s="163"/>
      <c r="I512" s="163"/>
      <c r="J512" s="148">
        <f t="shared" si="1"/>
        <v>0</v>
      </c>
      <c r="K512" s="148">
        <f>IF(A512="","",SUMIF(Chi_tiet_don_hang!$A$2:$A$989,A512,Chi_tiet_don_hang!$I$2:$I$989))+H512</f>
        <v>0</v>
      </c>
      <c r="L512" s="163"/>
      <c r="M512" s="152"/>
      <c r="N512" s="152"/>
      <c r="O512" s="163"/>
      <c r="P512" s="148" t="str">
        <f t="shared" si="4"/>
        <v/>
      </c>
      <c r="Q512" s="148" t="s">
        <v>484</v>
      </c>
      <c r="R512" s="154" t="s">
        <v>485</v>
      </c>
      <c r="S512" s="154" t="s">
        <v>418</v>
      </c>
      <c r="T512" s="155"/>
      <c r="U512" s="142"/>
      <c r="V512" s="142"/>
      <c r="W512" s="142"/>
      <c r="X512" s="142"/>
      <c r="Y512" s="142"/>
      <c r="Z512" s="142"/>
      <c r="AA512" s="142"/>
      <c r="AB512" s="142"/>
      <c r="AC512" s="142"/>
      <c r="AD512" s="142"/>
      <c r="AE512" s="142"/>
      <c r="AF512" s="142"/>
      <c r="AG512" s="142"/>
      <c r="AH512" s="142"/>
      <c r="AI512" s="142"/>
    </row>
    <row r="513">
      <c r="A513" s="166"/>
      <c r="B513" s="164"/>
      <c r="C513" s="155"/>
      <c r="D513" s="165"/>
      <c r="E513" s="147" t="str">
        <f t="array" ref="E513">IF(C513="","",IFERROR(INDEX(Khach_hang!$C$2:$C$999,MATCH(C513,Khach_hang!$A$2:$A$999,0)),""))</f>
        <v/>
      </c>
      <c r="F513" s="148" t="str">
        <f t="array" ref="F513">IF(C513="","",IFERROR(INDEX(Khach_hang!$B$2:$B$999,MATCH(C513,Khach_hang!$A$2:$A$999,0)),""))</f>
        <v/>
      </c>
      <c r="G513" s="148" t="str">
        <f>IF(A513="","",SUMIF(Chi_tiet_don_hang!$A$2:$A$989,A513,Chi_tiet_don_hang!$F$2:$F$989))</f>
        <v/>
      </c>
      <c r="H513" s="163"/>
      <c r="I513" s="163"/>
      <c r="J513" s="148">
        <f t="shared" si="1"/>
        <v>0</v>
      </c>
      <c r="K513" s="148">
        <f>IF(A513="","",SUMIF(Chi_tiet_don_hang!$A$2:$A$989,A513,Chi_tiet_don_hang!$I$2:$I$989))+H513</f>
        <v>0</v>
      </c>
      <c r="L513" s="163"/>
      <c r="M513" s="152"/>
      <c r="N513" s="152"/>
      <c r="O513" s="163"/>
      <c r="P513" s="148" t="str">
        <f t="shared" si="4"/>
        <v/>
      </c>
      <c r="Q513" s="148" t="s">
        <v>484</v>
      </c>
      <c r="R513" s="154" t="s">
        <v>485</v>
      </c>
      <c r="S513" s="154" t="s">
        <v>418</v>
      </c>
      <c r="T513" s="155"/>
      <c r="U513" s="142"/>
      <c r="V513" s="142"/>
      <c r="W513" s="142"/>
      <c r="X513" s="142"/>
      <c r="Y513" s="142"/>
      <c r="Z513" s="142"/>
      <c r="AA513" s="142"/>
      <c r="AB513" s="142"/>
      <c r="AC513" s="142"/>
      <c r="AD513" s="142"/>
      <c r="AE513" s="142"/>
      <c r="AF513" s="142"/>
      <c r="AG513" s="142"/>
      <c r="AH513" s="142"/>
      <c r="AI513" s="142"/>
    </row>
    <row r="514">
      <c r="A514" s="166"/>
      <c r="B514" s="164"/>
      <c r="C514" s="155"/>
      <c r="D514" s="165"/>
      <c r="E514" s="147" t="str">
        <f t="array" ref="E514">IF(C514="","",IFERROR(INDEX(Khach_hang!$C$2:$C$999,MATCH(C514,Khach_hang!$A$2:$A$999,0)),""))</f>
        <v/>
      </c>
      <c r="F514" s="148" t="str">
        <f t="array" ref="F514">IF(C514="","",IFERROR(INDEX(Khach_hang!$B$2:$B$999,MATCH(C514,Khach_hang!$A$2:$A$999,0)),""))</f>
        <v/>
      </c>
      <c r="G514" s="148" t="str">
        <f>IF(A514="","",SUMIF(Chi_tiet_don_hang!$A$2:$A$989,A514,Chi_tiet_don_hang!$F$2:$F$989))</f>
        <v/>
      </c>
      <c r="H514" s="163"/>
      <c r="I514" s="163"/>
      <c r="J514" s="148">
        <f t="shared" si="1"/>
        <v>0</v>
      </c>
      <c r="K514" s="148">
        <f>IF(A514="","",SUMIF(Chi_tiet_don_hang!$A$2:$A$989,A514,Chi_tiet_don_hang!$I$2:$I$989))+H514</f>
        <v>0</v>
      </c>
      <c r="L514" s="163"/>
      <c r="M514" s="152"/>
      <c r="N514" s="152"/>
      <c r="O514" s="163"/>
      <c r="P514" s="148" t="str">
        <f t="shared" si="4"/>
        <v/>
      </c>
      <c r="Q514" s="148" t="s">
        <v>484</v>
      </c>
      <c r="R514" s="154" t="s">
        <v>485</v>
      </c>
      <c r="S514" s="154" t="s">
        <v>418</v>
      </c>
      <c r="T514" s="155"/>
      <c r="U514" s="142"/>
      <c r="V514" s="142"/>
      <c r="W514" s="142"/>
      <c r="X514" s="142"/>
      <c r="Y514" s="142"/>
      <c r="Z514" s="142"/>
      <c r="AA514" s="142"/>
      <c r="AB514" s="142"/>
      <c r="AC514" s="142"/>
      <c r="AD514" s="142"/>
      <c r="AE514" s="142"/>
      <c r="AF514" s="142"/>
      <c r="AG514" s="142"/>
      <c r="AH514" s="142"/>
      <c r="AI514" s="142"/>
    </row>
    <row r="515">
      <c r="A515" s="166"/>
      <c r="B515" s="164"/>
      <c r="C515" s="155"/>
      <c r="D515" s="165"/>
      <c r="E515" s="147" t="str">
        <f t="array" ref="E515">IF(C515="","",IFERROR(INDEX(Khach_hang!$C$2:$C$999,MATCH(C515,Khach_hang!$A$2:$A$999,0)),""))</f>
        <v/>
      </c>
      <c r="F515" s="148" t="str">
        <f t="array" ref="F515">IF(C515="","",IFERROR(INDEX(Khach_hang!$B$2:$B$999,MATCH(C515,Khach_hang!$A$2:$A$999,0)),""))</f>
        <v/>
      </c>
      <c r="G515" s="148" t="str">
        <f>IF(A515="","",SUMIF(Chi_tiet_don_hang!$A$2:$A$989,A515,Chi_tiet_don_hang!$F$2:$F$989))</f>
        <v/>
      </c>
      <c r="H515" s="163"/>
      <c r="I515" s="163"/>
      <c r="J515" s="148">
        <f t="shared" si="1"/>
        <v>0</v>
      </c>
      <c r="K515" s="148">
        <f>IF(A515="","",SUMIF(Chi_tiet_don_hang!$A$2:$A$989,A515,Chi_tiet_don_hang!$I$2:$I$989))+H515</f>
        <v>0</v>
      </c>
      <c r="L515" s="163"/>
      <c r="M515" s="152"/>
      <c r="N515" s="152"/>
      <c r="O515" s="163"/>
      <c r="P515" s="148" t="str">
        <f t="shared" si="4"/>
        <v/>
      </c>
      <c r="Q515" s="148" t="s">
        <v>484</v>
      </c>
      <c r="R515" s="154" t="s">
        <v>485</v>
      </c>
      <c r="S515" s="154" t="s">
        <v>418</v>
      </c>
      <c r="T515" s="155"/>
      <c r="U515" s="142"/>
      <c r="V515" s="142"/>
      <c r="W515" s="142"/>
      <c r="X515" s="142"/>
      <c r="Y515" s="142"/>
      <c r="Z515" s="142"/>
      <c r="AA515" s="142"/>
      <c r="AB515" s="142"/>
      <c r="AC515" s="142"/>
      <c r="AD515" s="142"/>
      <c r="AE515" s="142"/>
      <c r="AF515" s="142"/>
      <c r="AG515" s="142"/>
      <c r="AH515" s="142"/>
      <c r="AI515" s="142"/>
    </row>
    <row r="516">
      <c r="A516" s="166"/>
      <c r="B516" s="164"/>
      <c r="C516" s="155"/>
      <c r="D516" s="165"/>
      <c r="E516" s="147" t="str">
        <f t="array" ref="E516">IF(C516="","",IFERROR(INDEX(Khach_hang!$C$2:$C$999,MATCH(C516,Khach_hang!$A$2:$A$999,0)),""))</f>
        <v/>
      </c>
      <c r="F516" s="148" t="str">
        <f t="array" ref="F516">IF(C516="","",IFERROR(INDEX(Khach_hang!$B$2:$B$999,MATCH(C516,Khach_hang!$A$2:$A$999,0)),""))</f>
        <v/>
      </c>
      <c r="G516" s="148" t="str">
        <f>IF(A516="","",SUMIF(Chi_tiet_don_hang!$A$2:$A$989,A516,Chi_tiet_don_hang!$F$2:$F$989))</f>
        <v/>
      </c>
      <c r="H516" s="163"/>
      <c r="I516" s="163"/>
      <c r="J516" s="148">
        <f t="shared" si="1"/>
        <v>0</v>
      </c>
      <c r="K516" s="148">
        <f>IF(A516="","",SUMIF(Chi_tiet_don_hang!$A$2:$A$989,A516,Chi_tiet_don_hang!$I$2:$I$989))+H516</f>
        <v>0</v>
      </c>
      <c r="L516" s="163"/>
      <c r="M516" s="152"/>
      <c r="N516" s="152"/>
      <c r="O516" s="163"/>
      <c r="P516" s="148" t="str">
        <f t="shared" si="4"/>
        <v/>
      </c>
      <c r="Q516" s="148" t="s">
        <v>484</v>
      </c>
      <c r="R516" s="154" t="s">
        <v>485</v>
      </c>
      <c r="S516" s="154" t="s">
        <v>418</v>
      </c>
      <c r="T516" s="155"/>
      <c r="U516" s="142"/>
      <c r="V516" s="142"/>
      <c r="W516" s="142"/>
      <c r="X516" s="142"/>
      <c r="Y516" s="142"/>
      <c r="Z516" s="142"/>
      <c r="AA516" s="142"/>
      <c r="AB516" s="142"/>
      <c r="AC516" s="142"/>
      <c r="AD516" s="142"/>
      <c r="AE516" s="142"/>
      <c r="AF516" s="142"/>
      <c r="AG516" s="142"/>
      <c r="AH516" s="142"/>
      <c r="AI516" s="142"/>
    </row>
    <row r="517">
      <c r="A517" s="166"/>
      <c r="B517" s="164"/>
      <c r="C517" s="155"/>
      <c r="D517" s="165"/>
      <c r="E517" s="147" t="str">
        <f t="array" ref="E517">IF(C517="","",IFERROR(INDEX(Khach_hang!$C$2:$C$999,MATCH(C517,Khach_hang!$A$2:$A$999,0)),""))</f>
        <v/>
      </c>
      <c r="F517" s="148" t="str">
        <f t="array" ref="F517">IF(C517="","",IFERROR(INDEX(Khach_hang!$B$2:$B$999,MATCH(C517,Khach_hang!$A$2:$A$999,0)),""))</f>
        <v/>
      </c>
      <c r="G517" s="148" t="str">
        <f>IF(A517="","",SUMIF(Chi_tiet_don_hang!$A$2:$A$989,A517,Chi_tiet_don_hang!$F$2:$F$989))</f>
        <v/>
      </c>
      <c r="H517" s="163"/>
      <c r="I517" s="163"/>
      <c r="J517" s="148">
        <f t="shared" si="1"/>
        <v>0</v>
      </c>
      <c r="K517" s="148">
        <f>IF(A517="","",SUMIF(Chi_tiet_don_hang!$A$2:$A$989,A517,Chi_tiet_don_hang!$I$2:$I$989))+H517</f>
        <v>0</v>
      </c>
      <c r="L517" s="163"/>
      <c r="M517" s="152"/>
      <c r="N517" s="152"/>
      <c r="O517" s="163"/>
      <c r="P517" s="148" t="str">
        <f t="shared" si="4"/>
        <v/>
      </c>
      <c r="Q517" s="148" t="s">
        <v>484</v>
      </c>
      <c r="R517" s="154" t="s">
        <v>485</v>
      </c>
      <c r="S517" s="154" t="s">
        <v>418</v>
      </c>
      <c r="T517" s="155"/>
      <c r="U517" s="142"/>
      <c r="V517" s="142"/>
      <c r="W517" s="142"/>
      <c r="X517" s="142"/>
      <c r="Y517" s="142"/>
      <c r="Z517" s="142"/>
      <c r="AA517" s="142"/>
      <c r="AB517" s="142"/>
      <c r="AC517" s="142"/>
      <c r="AD517" s="142"/>
      <c r="AE517" s="142"/>
      <c r="AF517" s="142"/>
      <c r="AG517" s="142"/>
      <c r="AH517" s="142"/>
      <c r="AI517" s="142"/>
    </row>
    <row r="518">
      <c r="A518" s="166"/>
      <c r="B518" s="164"/>
      <c r="C518" s="155"/>
      <c r="D518" s="165"/>
      <c r="E518" s="147" t="str">
        <f t="array" ref="E518">IF(C518="","",IFERROR(INDEX(Khach_hang!$C$2:$C$999,MATCH(C518,Khach_hang!$A$2:$A$999,0)),""))</f>
        <v/>
      </c>
      <c r="F518" s="148" t="str">
        <f t="array" ref="F518">IF(C518="","",IFERROR(INDEX(Khach_hang!$B$2:$B$999,MATCH(C518,Khach_hang!$A$2:$A$999,0)),""))</f>
        <v/>
      </c>
      <c r="G518" s="148" t="str">
        <f>IF(A518="","",SUMIF(Chi_tiet_don_hang!$A$2:$A$989,A518,Chi_tiet_don_hang!$F$2:$F$989))</f>
        <v/>
      </c>
      <c r="H518" s="163"/>
      <c r="I518" s="163"/>
      <c r="J518" s="148">
        <f t="shared" si="1"/>
        <v>0</v>
      </c>
      <c r="K518" s="148">
        <f>IF(A518="","",SUMIF(Chi_tiet_don_hang!$A$2:$A$989,A518,Chi_tiet_don_hang!$I$2:$I$989))+H518</f>
        <v>0</v>
      </c>
      <c r="L518" s="163"/>
      <c r="M518" s="152"/>
      <c r="N518" s="152"/>
      <c r="O518" s="163"/>
      <c r="P518" s="148" t="str">
        <f t="shared" si="4"/>
        <v/>
      </c>
      <c r="Q518" s="148" t="s">
        <v>484</v>
      </c>
      <c r="R518" s="154" t="s">
        <v>485</v>
      </c>
      <c r="S518" s="154" t="s">
        <v>418</v>
      </c>
      <c r="T518" s="155"/>
      <c r="U518" s="142"/>
      <c r="V518" s="142"/>
      <c r="W518" s="142"/>
      <c r="X518" s="142"/>
      <c r="Y518" s="142"/>
      <c r="Z518" s="142"/>
      <c r="AA518" s="142"/>
      <c r="AB518" s="142"/>
      <c r="AC518" s="142"/>
      <c r="AD518" s="142"/>
      <c r="AE518" s="142"/>
      <c r="AF518" s="142"/>
      <c r="AG518" s="142"/>
      <c r="AH518" s="142"/>
      <c r="AI518" s="142"/>
    </row>
    <row r="519">
      <c r="A519" s="166"/>
      <c r="B519" s="164"/>
      <c r="C519" s="155"/>
      <c r="D519" s="165"/>
      <c r="E519" s="147" t="str">
        <f t="array" ref="E519">IF(C519="","",IFERROR(INDEX(Khach_hang!$C$2:$C$999,MATCH(C519,Khach_hang!$A$2:$A$999,0)),""))</f>
        <v/>
      </c>
      <c r="F519" s="148" t="str">
        <f t="array" ref="F519">IF(C519="","",IFERROR(INDEX(Khach_hang!$B$2:$B$999,MATCH(C519,Khach_hang!$A$2:$A$999,0)),""))</f>
        <v/>
      </c>
      <c r="G519" s="148" t="str">
        <f>IF(A519="","",SUMIF(Chi_tiet_don_hang!$A$2:$A$989,A519,Chi_tiet_don_hang!$F$2:$F$989))</f>
        <v/>
      </c>
      <c r="H519" s="163"/>
      <c r="I519" s="163"/>
      <c r="J519" s="148">
        <f t="shared" si="1"/>
        <v>0</v>
      </c>
      <c r="K519" s="148">
        <f>IF(A519="","",SUMIF(Chi_tiet_don_hang!$A$2:$A$989,A519,Chi_tiet_don_hang!$I$2:$I$989))+H519</f>
        <v>0</v>
      </c>
      <c r="L519" s="163"/>
      <c r="M519" s="152"/>
      <c r="N519" s="152"/>
      <c r="O519" s="163"/>
      <c r="P519" s="148" t="str">
        <f t="shared" si="4"/>
        <v/>
      </c>
      <c r="Q519" s="148" t="s">
        <v>484</v>
      </c>
      <c r="R519" s="154" t="s">
        <v>485</v>
      </c>
      <c r="S519" s="154" t="s">
        <v>418</v>
      </c>
      <c r="T519" s="155"/>
      <c r="U519" s="142"/>
      <c r="V519" s="142"/>
      <c r="W519" s="142"/>
      <c r="X519" s="142"/>
      <c r="Y519" s="142"/>
      <c r="Z519" s="142"/>
      <c r="AA519" s="142"/>
      <c r="AB519" s="142"/>
      <c r="AC519" s="142"/>
      <c r="AD519" s="142"/>
      <c r="AE519" s="142"/>
      <c r="AF519" s="142"/>
      <c r="AG519" s="142"/>
      <c r="AH519" s="142"/>
      <c r="AI519" s="142"/>
    </row>
    <row r="520">
      <c r="A520" s="166"/>
      <c r="B520" s="164"/>
      <c r="C520" s="155"/>
      <c r="D520" s="165"/>
      <c r="E520" s="147" t="str">
        <f t="array" ref="E520">IF(C520="","",IFERROR(INDEX(Khach_hang!$C$2:$C$999,MATCH(C520,Khach_hang!$A$2:$A$999,0)),""))</f>
        <v/>
      </c>
      <c r="F520" s="148" t="str">
        <f t="array" ref="F520">IF(C520="","",IFERROR(INDEX(Khach_hang!$B$2:$B$999,MATCH(C520,Khach_hang!$A$2:$A$999,0)),""))</f>
        <v/>
      </c>
      <c r="G520" s="148" t="str">
        <f>IF(A520="","",SUMIF(Chi_tiet_don_hang!$A$2:$A$989,A520,Chi_tiet_don_hang!$F$2:$F$989))</f>
        <v/>
      </c>
      <c r="H520" s="163"/>
      <c r="I520" s="163"/>
      <c r="J520" s="148">
        <f t="shared" si="1"/>
        <v>0</v>
      </c>
      <c r="K520" s="148">
        <f>IF(A520="","",SUMIF(Chi_tiet_don_hang!$A$2:$A$989,A520,Chi_tiet_don_hang!$I$2:$I$989))+H520</f>
        <v>0</v>
      </c>
      <c r="L520" s="163"/>
      <c r="M520" s="152"/>
      <c r="N520" s="152"/>
      <c r="O520" s="163"/>
      <c r="P520" s="148" t="str">
        <f t="shared" si="4"/>
        <v/>
      </c>
      <c r="Q520" s="148" t="s">
        <v>484</v>
      </c>
      <c r="R520" s="154" t="s">
        <v>485</v>
      </c>
      <c r="S520" s="154" t="s">
        <v>418</v>
      </c>
      <c r="T520" s="155"/>
      <c r="U520" s="142"/>
      <c r="V520" s="142"/>
      <c r="W520" s="142"/>
      <c r="X520" s="142"/>
      <c r="Y520" s="142"/>
      <c r="Z520" s="142"/>
      <c r="AA520" s="142"/>
      <c r="AB520" s="142"/>
      <c r="AC520" s="142"/>
      <c r="AD520" s="142"/>
      <c r="AE520" s="142"/>
      <c r="AF520" s="142"/>
      <c r="AG520" s="142"/>
      <c r="AH520" s="142"/>
      <c r="AI520" s="142"/>
    </row>
    <row r="521">
      <c r="A521" s="166"/>
      <c r="B521" s="164"/>
      <c r="C521" s="155"/>
      <c r="D521" s="165"/>
      <c r="E521" s="147" t="str">
        <f t="array" ref="E521">IF(C521="","",IFERROR(INDEX(Khach_hang!$C$2:$C$999,MATCH(C521,Khach_hang!$A$2:$A$999,0)),""))</f>
        <v/>
      </c>
      <c r="F521" s="148" t="str">
        <f t="array" ref="F521">IF(C521="","",IFERROR(INDEX(Khach_hang!$B$2:$B$999,MATCH(C521,Khach_hang!$A$2:$A$999,0)),""))</f>
        <v/>
      </c>
      <c r="G521" s="148" t="str">
        <f>IF(A521="","",SUMIF(Chi_tiet_don_hang!$A$2:$A$989,A521,Chi_tiet_don_hang!$F$2:$F$989))</f>
        <v/>
      </c>
      <c r="H521" s="163"/>
      <c r="I521" s="163"/>
      <c r="J521" s="148">
        <f t="shared" si="1"/>
        <v>0</v>
      </c>
      <c r="K521" s="148">
        <f>IF(A521="","",SUMIF(Chi_tiet_don_hang!$A$2:$A$989,A521,Chi_tiet_don_hang!$I$2:$I$989))+H521</f>
        <v>0</v>
      </c>
      <c r="L521" s="163"/>
      <c r="M521" s="152"/>
      <c r="N521" s="152"/>
      <c r="O521" s="163"/>
      <c r="P521" s="148" t="str">
        <f t="shared" si="4"/>
        <v/>
      </c>
      <c r="Q521" s="148" t="s">
        <v>484</v>
      </c>
      <c r="R521" s="154" t="s">
        <v>485</v>
      </c>
      <c r="S521" s="154" t="s">
        <v>418</v>
      </c>
      <c r="T521" s="155"/>
      <c r="U521" s="142"/>
      <c r="V521" s="142"/>
      <c r="W521" s="142"/>
      <c r="X521" s="142"/>
      <c r="Y521" s="142"/>
      <c r="Z521" s="142"/>
      <c r="AA521" s="142"/>
      <c r="AB521" s="142"/>
      <c r="AC521" s="142"/>
      <c r="AD521" s="142"/>
      <c r="AE521" s="142"/>
      <c r="AF521" s="142"/>
      <c r="AG521" s="142"/>
      <c r="AH521" s="142"/>
      <c r="AI521" s="142"/>
    </row>
    <row r="522">
      <c r="A522" s="166"/>
      <c r="B522" s="164"/>
      <c r="C522" s="155"/>
      <c r="D522" s="165"/>
      <c r="E522" s="147" t="str">
        <f t="array" ref="E522">IF(C522="","",IFERROR(INDEX(Khach_hang!$C$2:$C$999,MATCH(C522,Khach_hang!$A$2:$A$999,0)),""))</f>
        <v/>
      </c>
      <c r="F522" s="148" t="str">
        <f t="array" ref="F522">IF(C522="","",IFERROR(INDEX(Khach_hang!$B$2:$B$999,MATCH(C522,Khach_hang!$A$2:$A$999,0)),""))</f>
        <v/>
      </c>
      <c r="G522" s="148" t="str">
        <f>IF(A522="","",SUMIF(Chi_tiet_don_hang!$A$2:$A$989,A522,Chi_tiet_don_hang!$F$2:$F$989))</f>
        <v/>
      </c>
      <c r="H522" s="163"/>
      <c r="I522" s="163"/>
      <c r="J522" s="148">
        <f t="shared" si="1"/>
        <v>0</v>
      </c>
      <c r="K522" s="148">
        <f>IF(A522="","",SUMIF(Chi_tiet_don_hang!$A$2:$A$989,A522,Chi_tiet_don_hang!$I$2:$I$989))+H522</f>
        <v>0</v>
      </c>
      <c r="L522" s="163"/>
      <c r="M522" s="152"/>
      <c r="N522" s="152"/>
      <c r="O522" s="163"/>
      <c r="P522" s="148" t="str">
        <f t="shared" si="4"/>
        <v/>
      </c>
      <c r="Q522" s="148" t="s">
        <v>484</v>
      </c>
      <c r="R522" s="154" t="s">
        <v>485</v>
      </c>
      <c r="S522" s="154" t="s">
        <v>418</v>
      </c>
      <c r="T522" s="155"/>
      <c r="U522" s="142"/>
      <c r="V522" s="142"/>
      <c r="W522" s="142"/>
      <c r="X522" s="142"/>
      <c r="Y522" s="142"/>
      <c r="Z522" s="142"/>
      <c r="AA522" s="142"/>
      <c r="AB522" s="142"/>
      <c r="AC522" s="142"/>
      <c r="AD522" s="142"/>
      <c r="AE522" s="142"/>
      <c r="AF522" s="142"/>
      <c r="AG522" s="142"/>
      <c r="AH522" s="142"/>
      <c r="AI522" s="142"/>
    </row>
    <row r="523">
      <c r="A523" s="166"/>
      <c r="B523" s="164"/>
      <c r="C523" s="155"/>
      <c r="D523" s="165"/>
      <c r="E523" s="147" t="str">
        <f t="array" ref="E523">IF(C523="","",IFERROR(INDEX(Khach_hang!$C$2:$C$999,MATCH(C523,Khach_hang!$A$2:$A$999,0)),""))</f>
        <v/>
      </c>
      <c r="F523" s="148" t="str">
        <f t="array" ref="F523">IF(C523="","",IFERROR(INDEX(Khach_hang!$B$2:$B$999,MATCH(C523,Khach_hang!$A$2:$A$999,0)),""))</f>
        <v/>
      </c>
      <c r="G523" s="148" t="str">
        <f>IF(A523="","",SUMIF(Chi_tiet_don_hang!$A$2:$A$989,A523,Chi_tiet_don_hang!$F$2:$F$989))</f>
        <v/>
      </c>
      <c r="H523" s="163"/>
      <c r="I523" s="163"/>
      <c r="J523" s="148">
        <f t="shared" si="1"/>
        <v>0</v>
      </c>
      <c r="K523" s="148">
        <f>IF(A523="","",SUMIF(Chi_tiet_don_hang!$A$2:$A$989,A523,Chi_tiet_don_hang!$I$2:$I$989))+H523</f>
        <v>0</v>
      </c>
      <c r="L523" s="163"/>
      <c r="M523" s="152"/>
      <c r="N523" s="152"/>
      <c r="O523" s="163"/>
      <c r="P523" s="148" t="str">
        <f t="shared" si="4"/>
        <v/>
      </c>
      <c r="Q523" s="148" t="s">
        <v>484</v>
      </c>
      <c r="R523" s="154" t="s">
        <v>485</v>
      </c>
      <c r="S523" s="154" t="s">
        <v>418</v>
      </c>
      <c r="T523" s="155"/>
      <c r="U523" s="142"/>
      <c r="V523" s="142"/>
      <c r="W523" s="142"/>
      <c r="X523" s="142"/>
      <c r="Y523" s="142"/>
      <c r="Z523" s="142"/>
      <c r="AA523" s="142"/>
      <c r="AB523" s="142"/>
      <c r="AC523" s="142"/>
      <c r="AD523" s="142"/>
      <c r="AE523" s="142"/>
      <c r="AF523" s="142"/>
      <c r="AG523" s="142"/>
      <c r="AH523" s="142"/>
      <c r="AI523" s="142"/>
    </row>
    <row r="524">
      <c r="A524" s="166"/>
      <c r="B524" s="164"/>
      <c r="C524" s="155"/>
      <c r="D524" s="165"/>
      <c r="E524" s="147" t="str">
        <f t="array" ref="E524">IF(C524="","",IFERROR(INDEX(Khach_hang!$C$2:$C$999,MATCH(C524,Khach_hang!$A$2:$A$999,0)),""))</f>
        <v/>
      </c>
      <c r="F524" s="148" t="str">
        <f t="array" ref="F524">IF(C524="","",IFERROR(INDEX(Khach_hang!$B$2:$B$999,MATCH(C524,Khach_hang!$A$2:$A$999,0)),""))</f>
        <v/>
      </c>
      <c r="G524" s="148" t="str">
        <f>IF(A524="","",SUMIF(Chi_tiet_don_hang!$A$2:$A$989,A524,Chi_tiet_don_hang!$F$2:$F$989))</f>
        <v/>
      </c>
      <c r="H524" s="163"/>
      <c r="I524" s="163"/>
      <c r="J524" s="148">
        <f t="shared" si="1"/>
        <v>0</v>
      </c>
      <c r="K524" s="148">
        <f>IF(A524="","",SUMIF(Chi_tiet_don_hang!$A$2:$A$989,A524,Chi_tiet_don_hang!$I$2:$I$989))+H524</f>
        <v>0</v>
      </c>
      <c r="L524" s="163"/>
      <c r="M524" s="152"/>
      <c r="N524" s="152"/>
      <c r="O524" s="163"/>
      <c r="P524" s="148" t="str">
        <f t="shared" si="4"/>
        <v/>
      </c>
      <c r="Q524" s="148" t="s">
        <v>484</v>
      </c>
      <c r="R524" s="154" t="s">
        <v>485</v>
      </c>
      <c r="S524" s="154" t="s">
        <v>418</v>
      </c>
      <c r="T524" s="155"/>
      <c r="U524" s="142"/>
      <c r="V524" s="142"/>
      <c r="W524" s="142"/>
      <c r="X524" s="142"/>
      <c r="Y524" s="142"/>
      <c r="Z524" s="142"/>
      <c r="AA524" s="142"/>
      <c r="AB524" s="142"/>
      <c r="AC524" s="142"/>
      <c r="AD524" s="142"/>
      <c r="AE524" s="142"/>
      <c r="AF524" s="142"/>
      <c r="AG524" s="142"/>
      <c r="AH524" s="142"/>
      <c r="AI524" s="142"/>
    </row>
    <row r="525">
      <c r="A525" s="166"/>
      <c r="B525" s="164"/>
      <c r="C525" s="155"/>
      <c r="D525" s="165"/>
      <c r="E525" s="147" t="str">
        <f t="array" ref="E525">IF(C525="","",IFERROR(INDEX(Khach_hang!$C$2:$C$999,MATCH(C525,Khach_hang!$A$2:$A$999,0)),""))</f>
        <v/>
      </c>
      <c r="F525" s="148" t="str">
        <f t="array" ref="F525">IF(C525="","",IFERROR(INDEX(Khach_hang!$B$2:$B$999,MATCH(C525,Khach_hang!$A$2:$A$999,0)),""))</f>
        <v/>
      </c>
      <c r="G525" s="148" t="str">
        <f>IF(A525="","",SUMIF(Chi_tiet_don_hang!$A$2:$A$989,A525,Chi_tiet_don_hang!$F$2:$F$989))</f>
        <v/>
      </c>
      <c r="H525" s="163"/>
      <c r="I525" s="163"/>
      <c r="J525" s="148">
        <f t="shared" si="1"/>
        <v>0</v>
      </c>
      <c r="K525" s="148">
        <f>IF(A525="","",SUMIF(Chi_tiet_don_hang!$A$2:$A$989,A525,Chi_tiet_don_hang!$I$2:$I$989))+H525</f>
        <v>0</v>
      </c>
      <c r="L525" s="163"/>
      <c r="M525" s="152"/>
      <c r="N525" s="152"/>
      <c r="O525" s="163"/>
      <c r="P525" s="148" t="str">
        <f t="shared" si="4"/>
        <v/>
      </c>
      <c r="Q525" s="148" t="s">
        <v>484</v>
      </c>
      <c r="R525" s="154" t="s">
        <v>485</v>
      </c>
      <c r="S525" s="154" t="s">
        <v>418</v>
      </c>
      <c r="T525" s="155"/>
      <c r="U525" s="142"/>
      <c r="V525" s="142"/>
      <c r="W525" s="142"/>
      <c r="X525" s="142"/>
      <c r="Y525" s="142"/>
      <c r="Z525" s="142"/>
      <c r="AA525" s="142"/>
      <c r="AB525" s="142"/>
      <c r="AC525" s="142"/>
      <c r="AD525" s="142"/>
      <c r="AE525" s="142"/>
      <c r="AF525" s="142"/>
      <c r="AG525" s="142"/>
      <c r="AH525" s="142"/>
      <c r="AI525" s="142"/>
    </row>
    <row r="526">
      <c r="A526" s="166"/>
      <c r="B526" s="164"/>
      <c r="C526" s="155"/>
      <c r="D526" s="165"/>
      <c r="E526" s="147" t="str">
        <f t="array" ref="E526">IF(C526="","",IFERROR(INDEX(Khach_hang!$C$2:$C$999,MATCH(C526,Khach_hang!$A$2:$A$999,0)),""))</f>
        <v/>
      </c>
      <c r="F526" s="148" t="str">
        <f t="array" ref="F526">IF(C526="","",IFERROR(INDEX(Khach_hang!$B$2:$B$999,MATCH(C526,Khach_hang!$A$2:$A$999,0)),""))</f>
        <v/>
      </c>
      <c r="G526" s="148" t="str">
        <f>IF(A526="","",SUMIF(Chi_tiet_don_hang!$A$2:$A$989,A526,Chi_tiet_don_hang!$F$2:$F$989))</f>
        <v/>
      </c>
      <c r="H526" s="163"/>
      <c r="I526" s="163"/>
      <c r="J526" s="148">
        <f t="shared" si="1"/>
        <v>0</v>
      </c>
      <c r="K526" s="148">
        <f>IF(A526="","",SUMIF(Chi_tiet_don_hang!$A$2:$A$989,A526,Chi_tiet_don_hang!$I$2:$I$989))+H526</f>
        <v>0</v>
      </c>
      <c r="L526" s="163"/>
      <c r="M526" s="152"/>
      <c r="N526" s="152"/>
      <c r="O526" s="163"/>
      <c r="P526" s="148" t="str">
        <f t="shared" si="4"/>
        <v/>
      </c>
      <c r="Q526" s="148" t="s">
        <v>484</v>
      </c>
      <c r="R526" s="154" t="s">
        <v>485</v>
      </c>
      <c r="S526" s="154" t="s">
        <v>418</v>
      </c>
      <c r="T526" s="155"/>
      <c r="U526" s="142"/>
      <c r="V526" s="142"/>
      <c r="W526" s="142"/>
      <c r="X526" s="142"/>
      <c r="Y526" s="142"/>
      <c r="Z526" s="142"/>
      <c r="AA526" s="142"/>
      <c r="AB526" s="142"/>
      <c r="AC526" s="142"/>
      <c r="AD526" s="142"/>
      <c r="AE526" s="142"/>
      <c r="AF526" s="142"/>
      <c r="AG526" s="142"/>
      <c r="AH526" s="142"/>
      <c r="AI526" s="142"/>
    </row>
    <row r="527">
      <c r="A527" s="166"/>
      <c r="B527" s="164"/>
      <c r="C527" s="155"/>
      <c r="D527" s="165"/>
      <c r="E527" s="147" t="str">
        <f t="array" ref="E527">IF(C527="","",IFERROR(INDEX(Khach_hang!$C$2:$C$999,MATCH(C527,Khach_hang!$A$2:$A$999,0)),""))</f>
        <v/>
      </c>
      <c r="F527" s="148" t="str">
        <f t="array" ref="F527">IF(C527="","",IFERROR(INDEX(Khach_hang!$B$2:$B$999,MATCH(C527,Khach_hang!$A$2:$A$999,0)),""))</f>
        <v/>
      </c>
      <c r="G527" s="148" t="str">
        <f>IF(A527="","",SUMIF(Chi_tiet_don_hang!$A$2:$A$989,A527,Chi_tiet_don_hang!$F$2:$F$989))</f>
        <v/>
      </c>
      <c r="H527" s="163"/>
      <c r="I527" s="163"/>
      <c r="J527" s="148">
        <f t="shared" si="1"/>
        <v>0</v>
      </c>
      <c r="K527" s="148">
        <f>IF(A527="","",SUMIF(Chi_tiet_don_hang!$A$2:$A$989,A527,Chi_tiet_don_hang!$I$2:$I$989))+H527</f>
        <v>0</v>
      </c>
      <c r="L527" s="163"/>
      <c r="M527" s="152"/>
      <c r="N527" s="152"/>
      <c r="O527" s="163"/>
      <c r="P527" s="148" t="str">
        <f t="shared" si="4"/>
        <v/>
      </c>
      <c r="Q527" s="148" t="s">
        <v>484</v>
      </c>
      <c r="R527" s="154" t="s">
        <v>485</v>
      </c>
      <c r="S527" s="154" t="s">
        <v>418</v>
      </c>
      <c r="T527" s="155"/>
      <c r="U527" s="142"/>
      <c r="V527" s="142"/>
      <c r="W527" s="142"/>
      <c r="X527" s="142"/>
      <c r="Y527" s="142"/>
      <c r="Z527" s="142"/>
      <c r="AA527" s="142"/>
      <c r="AB527" s="142"/>
      <c r="AC527" s="142"/>
      <c r="AD527" s="142"/>
      <c r="AE527" s="142"/>
      <c r="AF527" s="142"/>
      <c r="AG527" s="142"/>
      <c r="AH527" s="142"/>
      <c r="AI527" s="142"/>
    </row>
    <row r="528">
      <c r="A528" s="166"/>
      <c r="B528" s="164"/>
      <c r="C528" s="155"/>
      <c r="D528" s="165"/>
      <c r="E528" s="147" t="str">
        <f t="array" ref="E528">IF(C528="","",IFERROR(INDEX(Khach_hang!$C$2:$C$999,MATCH(C528,Khach_hang!$A$2:$A$999,0)),""))</f>
        <v/>
      </c>
      <c r="F528" s="148" t="str">
        <f t="array" ref="F528">IF(C528="","",IFERROR(INDEX(Khach_hang!$B$2:$B$999,MATCH(C528,Khach_hang!$A$2:$A$999,0)),""))</f>
        <v/>
      </c>
      <c r="G528" s="148" t="str">
        <f>IF(A528="","",SUMIF(Chi_tiet_don_hang!$A$2:$A$989,A528,Chi_tiet_don_hang!$F$2:$F$989))</f>
        <v/>
      </c>
      <c r="H528" s="163"/>
      <c r="I528" s="163"/>
      <c r="J528" s="148">
        <f t="shared" si="1"/>
        <v>0</v>
      </c>
      <c r="K528" s="148">
        <f>IF(A528="","",SUMIF(Chi_tiet_don_hang!$A$2:$A$989,A528,Chi_tiet_don_hang!$I$2:$I$989))+H528</f>
        <v>0</v>
      </c>
      <c r="L528" s="163"/>
      <c r="M528" s="152"/>
      <c r="N528" s="152"/>
      <c r="O528" s="163"/>
      <c r="P528" s="148" t="str">
        <f t="shared" si="4"/>
        <v/>
      </c>
      <c r="Q528" s="148" t="s">
        <v>484</v>
      </c>
      <c r="R528" s="154" t="s">
        <v>485</v>
      </c>
      <c r="S528" s="154" t="s">
        <v>418</v>
      </c>
      <c r="T528" s="155"/>
      <c r="U528" s="142"/>
      <c r="V528" s="142"/>
      <c r="W528" s="142"/>
      <c r="X528" s="142"/>
      <c r="Y528" s="142"/>
      <c r="Z528" s="142"/>
      <c r="AA528" s="142"/>
      <c r="AB528" s="142"/>
      <c r="AC528" s="142"/>
      <c r="AD528" s="142"/>
      <c r="AE528" s="142"/>
      <c r="AF528" s="142"/>
      <c r="AG528" s="142"/>
      <c r="AH528" s="142"/>
      <c r="AI528" s="142"/>
    </row>
    <row r="529">
      <c r="A529" s="166"/>
      <c r="B529" s="164"/>
      <c r="C529" s="155"/>
      <c r="D529" s="165"/>
      <c r="E529" s="147" t="str">
        <f t="array" ref="E529">IF(C529="","",IFERROR(INDEX(Khach_hang!$C$2:$C$999,MATCH(C529,Khach_hang!$A$2:$A$999,0)),""))</f>
        <v/>
      </c>
      <c r="F529" s="148" t="str">
        <f t="array" ref="F529">IF(C529="","",IFERROR(INDEX(Khach_hang!$B$2:$B$999,MATCH(C529,Khach_hang!$A$2:$A$999,0)),""))</f>
        <v/>
      </c>
      <c r="G529" s="148" t="str">
        <f>IF(A529="","",SUMIF(Chi_tiet_don_hang!$A$2:$A$989,A529,Chi_tiet_don_hang!$F$2:$F$989))</f>
        <v/>
      </c>
      <c r="H529" s="163"/>
      <c r="I529" s="163"/>
      <c r="J529" s="148">
        <f t="shared" si="1"/>
        <v>0</v>
      </c>
      <c r="K529" s="148">
        <f>IF(A529="","",SUMIF(Chi_tiet_don_hang!$A$2:$A$989,A529,Chi_tiet_don_hang!$I$2:$I$989))+H529</f>
        <v>0</v>
      </c>
      <c r="L529" s="163"/>
      <c r="M529" s="152"/>
      <c r="N529" s="152"/>
      <c r="O529" s="163"/>
      <c r="P529" s="148" t="str">
        <f t="shared" si="4"/>
        <v/>
      </c>
      <c r="Q529" s="148" t="s">
        <v>484</v>
      </c>
      <c r="R529" s="154" t="s">
        <v>485</v>
      </c>
      <c r="S529" s="154" t="s">
        <v>418</v>
      </c>
      <c r="T529" s="155"/>
      <c r="U529" s="142"/>
      <c r="V529" s="142"/>
      <c r="W529" s="142"/>
      <c r="X529" s="142"/>
      <c r="Y529" s="142"/>
      <c r="Z529" s="142"/>
      <c r="AA529" s="142"/>
      <c r="AB529" s="142"/>
      <c r="AC529" s="142"/>
      <c r="AD529" s="142"/>
      <c r="AE529" s="142"/>
      <c r="AF529" s="142"/>
      <c r="AG529" s="142"/>
      <c r="AH529" s="142"/>
      <c r="AI529" s="142"/>
    </row>
    <row r="530">
      <c r="A530" s="166"/>
      <c r="B530" s="164"/>
      <c r="C530" s="155"/>
      <c r="D530" s="165"/>
      <c r="E530" s="147" t="str">
        <f t="array" ref="E530">IF(C530="","",IFERROR(INDEX(Khach_hang!$C$2:$C$999,MATCH(C530,Khach_hang!$A$2:$A$999,0)),""))</f>
        <v/>
      </c>
      <c r="F530" s="148" t="str">
        <f t="array" ref="F530">IF(C530="","",IFERROR(INDEX(Khach_hang!$B$2:$B$999,MATCH(C530,Khach_hang!$A$2:$A$999,0)),""))</f>
        <v/>
      </c>
      <c r="G530" s="148" t="str">
        <f>IF(A530="","",SUMIF(Chi_tiet_don_hang!$A$2:$A$989,A530,Chi_tiet_don_hang!$F$2:$F$989))</f>
        <v/>
      </c>
      <c r="H530" s="163"/>
      <c r="I530" s="163"/>
      <c r="J530" s="148">
        <f t="shared" si="1"/>
        <v>0</v>
      </c>
      <c r="K530" s="148">
        <f>IF(A530="","",SUMIF(Chi_tiet_don_hang!$A$2:$A$989,A530,Chi_tiet_don_hang!$I$2:$I$989))+H530</f>
        <v>0</v>
      </c>
      <c r="L530" s="163"/>
      <c r="M530" s="152"/>
      <c r="N530" s="152"/>
      <c r="O530" s="163"/>
      <c r="P530" s="148" t="str">
        <f t="shared" si="4"/>
        <v/>
      </c>
      <c r="Q530" s="148" t="s">
        <v>484</v>
      </c>
      <c r="R530" s="154" t="s">
        <v>485</v>
      </c>
      <c r="S530" s="154" t="s">
        <v>418</v>
      </c>
      <c r="T530" s="155"/>
      <c r="U530" s="142"/>
      <c r="V530" s="142"/>
      <c r="W530" s="142"/>
      <c r="X530" s="142"/>
      <c r="Y530" s="142"/>
      <c r="Z530" s="142"/>
      <c r="AA530" s="142"/>
      <c r="AB530" s="142"/>
      <c r="AC530" s="142"/>
      <c r="AD530" s="142"/>
      <c r="AE530" s="142"/>
      <c r="AF530" s="142"/>
      <c r="AG530" s="142"/>
      <c r="AH530" s="142"/>
      <c r="AI530" s="142"/>
    </row>
    <row r="531">
      <c r="A531" s="166"/>
      <c r="B531" s="164"/>
      <c r="C531" s="155"/>
      <c r="D531" s="165"/>
      <c r="E531" s="147" t="str">
        <f t="array" ref="E531">IF(C531="","",IFERROR(INDEX(Khach_hang!$C$2:$C$999,MATCH(C531,Khach_hang!$A$2:$A$999,0)),""))</f>
        <v/>
      </c>
      <c r="F531" s="148" t="str">
        <f t="array" ref="F531">IF(C531="","",IFERROR(INDEX(Khach_hang!$B$2:$B$999,MATCH(C531,Khach_hang!$A$2:$A$999,0)),""))</f>
        <v/>
      </c>
      <c r="G531" s="148" t="str">
        <f>IF(A531="","",SUMIF(Chi_tiet_don_hang!$A$2:$A$989,A531,Chi_tiet_don_hang!$F$2:$F$989))</f>
        <v/>
      </c>
      <c r="H531" s="163"/>
      <c r="I531" s="163"/>
      <c r="J531" s="148">
        <f t="shared" si="1"/>
        <v>0</v>
      </c>
      <c r="K531" s="148">
        <f>IF(A531="","",SUMIF(Chi_tiet_don_hang!$A$2:$A$989,A531,Chi_tiet_don_hang!$I$2:$I$989))+H531</f>
        <v>0</v>
      </c>
      <c r="L531" s="163"/>
      <c r="M531" s="152"/>
      <c r="N531" s="152"/>
      <c r="O531" s="163"/>
      <c r="P531" s="148" t="str">
        <f t="shared" si="4"/>
        <v/>
      </c>
      <c r="Q531" s="148" t="s">
        <v>484</v>
      </c>
      <c r="R531" s="154" t="s">
        <v>485</v>
      </c>
      <c r="S531" s="154" t="s">
        <v>418</v>
      </c>
      <c r="T531" s="155"/>
      <c r="U531" s="142"/>
      <c r="V531" s="142"/>
      <c r="W531" s="142"/>
      <c r="X531" s="142"/>
      <c r="Y531" s="142"/>
      <c r="Z531" s="142"/>
      <c r="AA531" s="142"/>
      <c r="AB531" s="142"/>
      <c r="AC531" s="142"/>
      <c r="AD531" s="142"/>
      <c r="AE531" s="142"/>
      <c r="AF531" s="142"/>
      <c r="AG531" s="142"/>
      <c r="AH531" s="142"/>
      <c r="AI531" s="142"/>
    </row>
    <row r="532">
      <c r="A532" s="166"/>
      <c r="B532" s="164"/>
      <c r="C532" s="155"/>
      <c r="D532" s="165"/>
      <c r="E532" s="147" t="str">
        <f t="array" ref="E532">IF(C532="","",IFERROR(INDEX(Khach_hang!$C$2:$C$999,MATCH(C532,Khach_hang!$A$2:$A$999,0)),""))</f>
        <v/>
      </c>
      <c r="F532" s="148" t="str">
        <f t="array" ref="F532">IF(C532="","",IFERROR(INDEX(Khach_hang!$B$2:$B$999,MATCH(C532,Khach_hang!$A$2:$A$999,0)),""))</f>
        <v/>
      </c>
      <c r="G532" s="148" t="str">
        <f>IF(A532="","",SUMIF(Chi_tiet_don_hang!$A$2:$A$989,A532,Chi_tiet_don_hang!$F$2:$F$989))</f>
        <v/>
      </c>
      <c r="H532" s="163"/>
      <c r="I532" s="163"/>
      <c r="J532" s="148">
        <f t="shared" si="1"/>
        <v>0</v>
      </c>
      <c r="K532" s="148">
        <f>IF(A532="","",SUMIF(Chi_tiet_don_hang!$A$2:$A$989,A532,Chi_tiet_don_hang!$I$2:$I$989))+H532</f>
        <v>0</v>
      </c>
      <c r="L532" s="163"/>
      <c r="M532" s="152"/>
      <c r="N532" s="152"/>
      <c r="O532" s="163"/>
      <c r="P532" s="148" t="str">
        <f t="shared" si="4"/>
        <v/>
      </c>
      <c r="Q532" s="148" t="s">
        <v>484</v>
      </c>
      <c r="R532" s="154" t="s">
        <v>485</v>
      </c>
      <c r="S532" s="154" t="s">
        <v>418</v>
      </c>
      <c r="T532" s="155"/>
      <c r="U532" s="142"/>
      <c r="V532" s="142"/>
      <c r="W532" s="142"/>
      <c r="X532" s="142"/>
      <c r="Y532" s="142"/>
      <c r="Z532" s="142"/>
      <c r="AA532" s="142"/>
      <c r="AB532" s="142"/>
      <c r="AC532" s="142"/>
      <c r="AD532" s="142"/>
      <c r="AE532" s="142"/>
      <c r="AF532" s="142"/>
      <c r="AG532" s="142"/>
      <c r="AH532" s="142"/>
      <c r="AI532" s="142"/>
    </row>
    <row r="533">
      <c r="A533" s="166"/>
      <c r="B533" s="164"/>
      <c r="C533" s="155"/>
      <c r="D533" s="165"/>
      <c r="E533" s="147" t="str">
        <f t="array" ref="E533">IF(C533="","",IFERROR(INDEX(Khach_hang!$C$2:$C$999,MATCH(C533,Khach_hang!$A$2:$A$999,0)),""))</f>
        <v/>
      </c>
      <c r="F533" s="148" t="str">
        <f t="array" ref="F533">IF(C533="","",IFERROR(INDEX(Khach_hang!$B$2:$B$999,MATCH(C533,Khach_hang!$A$2:$A$999,0)),""))</f>
        <v/>
      </c>
      <c r="G533" s="148" t="str">
        <f>IF(A533="","",SUMIF(Chi_tiet_don_hang!$A$2:$A$989,A533,Chi_tiet_don_hang!$F$2:$F$989))</f>
        <v/>
      </c>
      <c r="H533" s="163"/>
      <c r="I533" s="163"/>
      <c r="J533" s="148">
        <f t="shared" si="1"/>
        <v>0</v>
      </c>
      <c r="K533" s="148">
        <f>IF(A533="","",SUMIF(Chi_tiet_don_hang!$A$2:$A$989,A533,Chi_tiet_don_hang!$I$2:$I$989))+H533</f>
        <v>0</v>
      </c>
      <c r="L533" s="163"/>
      <c r="M533" s="152"/>
      <c r="N533" s="152"/>
      <c r="O533" s="163"/>
      <c r="P533" s="148" t="str">
        <f t="shared" si="4"/>
        <v/>
      </c>
      <c r="Q533" s="148" t="s">
        <v>484</v>
      </c>
      <c r="R533" s="154" t="s">
        <v>485</v>
      </c>
      <c r="S533" s="154" t="s">
        <v>418</v>
      </c>
      <c r="T533" s="155"/>
      <c r="U533" s="142"/>
      <c r="V533" s="142"/>
      <c r="W533" s="142"/>
      <c r="X533" s="142"/>
      <c r="Y533" s="142"/>
      <c r="Z533" s="142"/>
      <c r="AA533" s="142"/>
      <c r="AB533" s="142"/>
      <c r="AC533" s="142"/>
      <c r="AD533" s="142"/>
      <c r="AE533" s="142"/>
      <c r="AF533" s="142"/>
      <c r="AG533" s="142"/>
      <c r="AH533" s="142"/>
      <c r="AI533" s="142"/>
    </row>
    <row r="534">
      <c r="A534" s="166"/>
      <c r="B534" s="164"/>
      <c r="C534" s="155"/>
      <c r="D534" s="165"/>
      <c r="E534" s="147" t="str">
        <f t="array" ref="E534">IF(C534="","",IFERROR(INDEX(Khach_hang!$C$2:$C$999,MATCH(C534,Khach_hang!$A$2:$A$999,0)),""))</f>
        <v/>
      </c>
      <c r="F534" s="148" t="str">
        <f t="array" ref="F534">IF(C534="","",IFERROR(INDEX(Khach_hang!$B$2:$B$999,MATCH(C534,Khach_hang!$A$2:$A$999,0)),""))</f>
        <v/>
      </c>
      <c r="G534" s="148" t="str">
        <f>IF(A534="","",SUMIF(Chi_tiet_don_hang!$A$2:$A$989,A534,Chi_tiet_don_hang!$F$2:$F$989))</f>
        <v/>
      </c>
      <c r="H534" s="163"/>
      <c r="I534" s="163"/>
      <c r="J534" s="148">
        <f t="shared" si="1"/>
        <v>0</v>
      </c>
      <c r="K534" s="148">
        <f>IF(A534="","",SUMIF(Chi_tiet_don_hang!$A$2:$A$989,A534,Chi_tiet_don_hang!$I$2:$I$989))+H534</f>
        <v>0</v>
      </c>
      <c r="L534" s="163"/>
      <c r="M534" s="152"/>
      <c r="N534" s="152"/>
      <c r="O534" s="163"/>
      <c r="P534" s="148" t="str">
        <f t="shared" si="4"/>
        <v/>
      </c>
      <c r="Q534" s="148" t="s">
        <v>484</v>
      </c>
      <c r="R534" s="154" t="s">
        <v>485</v>
      </c>
      <c r="S534" s="154" t="s">
        <v>418</v>
      </c>
      <c r="T534" s="155"/>
      <c r="U534" s="142"/>
      <c r="V534" s="142"/>
      <c r="W534" s="142"/>
      <c r="X534" s="142"/>
      <c r="Y534" s="142"/>
      <c r="Z534" s="142"/>
      <c r="AA534" s="142"/>
      <c r="AB534" s="142"/>
      <c r="AC534" s="142"/>
      <c r="AD534" s="142"/>
      <c r="AE534" s="142"/>
      <c r="AF534" s="142"/>
      <c r="AG534" s="142"/>
      <c r="AH534" s="142"/>
      <c r="AI534" s="142"/>
    </row>
    <row r="535">
      <c r="A535" s="166"/>
      <c r="B535" s="164"/>
      <c r="C535" s="155"/>
      <c r="D535" s="165"/>
      <c r="E535" s="147" t="str">
        <f t="array" ref="E535">IF(C535="","",IFERROR(INDEX(Khach_hang!$C$2:$C$999,MATCH(C535,Khach_hang!$A$2:$A$999,0)),""))</f>
        <v/>
      </c>
      <c r="F535" s="148" t="str">
        <f t="array" ref="F535">IF(C535="","",IFERROR(INDEX(Khach_hang!$B$2:$B$999,MATCH(C535,Khach_hang!$A$2:$A$999,0)),""))</f>
        <v/>
      </c>
      <c r="G535" s="148" t="str">
        <f>IF(A535="","",SUMIF(Chi_tiet_don_hang!$A$2:$A$989,A535,Chi_tiet_don_hang!$F$2:$F$989))</f>
        <v/>
      </c>
      <c r="H535" s="163"/>
      <c r="I535" s="163"/>
      <c r="J535" s="148">
        <f t="shared" si="1"/>
        <v>0</v>
      </c>
      <c r="K535" s="148">
        <f>IF(A535="","",SUMIF(Chi_tiet_don_hang!$A$2:$A$989,A535,Chi_tiet_don_hang!$I$2:$I$989))+H535</f>
        <v>0</v>
      </c>
      <c r="L535" s="163"/>
      <c r="M535" s="152"/>
      <c r="N535" s="152"/>
      <c r="O535" s="163"/>
      <c r="P535" s="148" t="str">
        <f t="shared" si="4"/>
        <v/>
      </c>
      <c r="Q535" s="148" t="s">
        <v>484</v>
      </c>
      <c r="R535" s="154" t="s">
        <v>485</v>
      </c>
      <c r="S535" s="154" t="s">
        <v>418</v>
      </c>
      <c r="T535" s="155"/>
      <c r="U535" s="142"/>
      <c r="V535" s="142"/>
      <c r="W535" s="142"/>
      <c r="X535" s="142"/>
      <c r="Y535" s="142"/>
      <c r="Z535" s="142"/>
      <c r="AA535" s="142"/>
      <c r="AB535" s="142"/>
      <c r="AC535" s="142"/>
      <c r="AD535" s="142"/>
      <c r="AE535" s="142"/>
      <c r="AF535" s="142"/>
      <c r="AG535" s="142"/>
      <c r="AH535" s="142"/>
      <c r="AI535" s="142"/>
    </row>
    <row r="536">
      <c r="A536" s="166"/>
      <c r="B536" s="164"/>
      <c r="C536" s="155"/>
      <c r="D536" s="165"/>
      <c r="E536" s="147" t="str">
        <f t="array" ref="E536">IF(C536="","",IFERROR(INDEX(Khach_hang!$C$2:$C$999,MATCH(C536,Khach_hang!$A$2:$A$999,0)),""))</f>
        <v/>
      </c>
      <c r="F536" s="148" t="str">
        <f t="array" ref="F536">IF(C536="","",IFERROR(INDEX(Khach_hang!$B$2:$B$999,MATCH(C536,Khach_hang!$A$2:$A$999,0)),""))</f>
        <v/>
      </c>
      <c r="G536" s="148" t="str">
        <f>IF(A536="","",SUMIF(Chi_tiet_don_hang!$A$2:$A$989,A536,Chi_tiet_don_hang!$F$2:$F$989))</f>
        <v/>
      </c>
      <c r="H536" s="163"/>
      <c r="I536" s="163"/>
      <c r="J536" s="148">
        <f t="shared" si="1"/>
        <v>0</v>
      </c>
      <c r="K536" s="148">
        <f>IF(A536="","",SUMIF(Chi_tiet_don_hang!$A$2:$A$989,A536,Chi_tiet_don_hang!$I$2:$I$989))+H536</f>
        <v>0</v>
      </c>
      <c r="L536" s="163"/>
      <c r="M536" s="152"/>
      <c r="N536" s="152"/>
      <c r="O536" s="163"/>
      <c r="P536" s="148" t="str">
        <f t="shared" si="4"/>
        <v/>
      </c>
      <c r="Q536" s="148" t="s">
        <v>484</v>
      </c>
      <c r="R536" s="154" t="s">
        <v>485</v>
      </c>
      <c r="S536" s="154" t="s">
        <v>418</v>
      </c>
      <c r="T536" s="155"/>
      <c r="U536" s="142"/>
      <c r="V536" s="142"/>
      <c r="W536" s="142"/>
      <c r="X536" s="142"/>
      <c r="Y536" s="142"/>
      <c r="Z536" s="142"/>
      <c r="AA536" s="142"/>
      <c r="AB536" s="142"/>
      <c r="AC536" s="142"/>
      <c r="AD536" s="142"/>
      <c r="AE536" s="142"/>
      <c r="AF536" s="142"/>
      <c r="AG536" s="142"/>
      <c r="AH536" s="142"/>
      <c r="AI536" s="142"/>
    </row>
    <row r="537">
      <c r="A537" s="166"/>
      <c r="B537" s="164"/>
      <c r="C537" s="155"/>
      <c r="D537" s="165"/>
      <c r="E537" s="147" t="str">
        <f t="array" ref="E537">IF(C537="","",IFERROR(INDEX(Khach_hang!$C$2:$C$999,MATCH(C537,Khach_hang!$A$2:$A$999,0)),""))</f>
        <v/>
      </c>
      <c r="F537" s="148" t="str">
        <f t="array" ref="F537">IF(C537="","",IFERROR(INDEX(Khach_hang!$B$2:$B$999,MATCH(C537,Khach_hang!$A$2:$A$999,0)),""))</f>
        <v/>
      </c>
      <c r="G537" s="148" t="str">
        <f>IF(A537="","",SUMIF(Chi_tiet_don_hang!$A$2:$A$989,A537,Chi_tiet_don_hang!$F$2:$F$989))</f>
        <v/>
      </c>
      <c r="H537" s="163"/>
      <c r="I537" s="163"/>
      <c r="J537" s="148">
        <f t="shared" si="1"/>
        <v>0</v>
      </c>
      <c r="K537" s="148">
        <f>IF(A537="","",SUMIF(Chi_tiet_don_hang!$A$2:$A$989,A537,Chi_tiet_don_hang!$I$2:$I$989))+H537</f>
        <v>0</v>
      </c>
      <c r="L537" s="163"/>
      <c r="M537" s="152"/>
      <c r="N537" s="152"/>
      <c r="O537" s="163"/>
      <c r="P537" s="148" t="str">
        <f t="shared" si="4"/>
        <v/>
      </c>
      <c r="Q537" s="148" t="s">
        <v>484</v>
      </c>
      <c r="R537" s="154" t="s">
        <v>485</v>
      </c>
      <c r="S537" s="154" t="s">
        <v>418</v>
      </c>
      <c r="T537" s="155"/>
      <c r="U537" s="142"/>
      <c r="V537" s="142"/>
      <c r="W537" s="142"/>
      <c r="X537" s="142"/>
      <c r="Y537" s="142"/>
      <c r="Z537" s="142"/>
      <c r="AA537" s="142"/>
      <c r="AB537" s="142"/>
      <c r="AC537" s="142"/>
      <c r="AD537" s="142"/>
      <c r="AE537" s="142"/>
      <c r="AF537" s="142"/>
      <c r="AG537" s="142"/>
      <c r="AH537" s="142"/>
      <c r="AI537" s="142"/>
    </row>
    <row r="538">
      <c r="A538" s="166"/>
      <c r="B538" s="164"/>
      <c r="C538" s="155"/>
      <c r="D538" s="165"/>
      <c r="E538" s="147" t="str">
        <f t="array" ref="E538">IF(C538="","",IFERROR(INDEX(Khach_hang!$C$2:$C$999,MATCH(C538,Khach_hang!$A$2:$A$999,0)),""))</f>
        <v/>
      </c>
      <c r="F538" s="148" t="str">
        <f t="array" ref="F538">IF(C538="","",IFERROR(INDEX(Khach_hang!$B$2:$B$999,MATCH(C538,Khach_hang!$A$2:$A$999,0)),""))</f>
        <v/>
      </c>
      <c r="G538" s="148" t="str">
        <f>IF(A538="","",SUMIF(Chi_tiet_don_hang!$A$2:$A$989,A538,Chi_tiet_don_hang!$F$2:$F$989))</f>
        <v/>
      </c>
      <c r="H538" s="163"/>
      <c r="I538" s="163"/>
      <c r="J538" s="148">
        <f t="shared" si="1"/>
        <v>0</v>
      </c>
      <c r="K538" s="148">
        <f>IF(A538="","",SUMIF(Chi_tiet_don_hang!$A$2:$A$989,A538,Chi_tiet_don_hang!$I$2:$I$989))+H538</f>
        <v>0</v>
      </c>
      <c r="L538" s="163"/>
      <c r="M538" s="152"/>
      <c r="N538" s="152"/>
      <c r="O538" s="163"/>
      <c r="P538" s="148" t="str">
        <f t="shared" si="4"/>
        <v/>
      </c>
      <c r="Q538" s="148" t="s">
        <v>484</v>
      </c>
      <c r="R538" s="154" t="s">
        <v>485</v>
      </c>
      <c r="S538" s="154" t="s">
        <v>418</v>
      </c>
      <c r="T538" s="155"/>
      <c r="U538" s="142"/>
      <c r="V538" s="142"/>
      <c r="W538" s="142"/>
      <c r="X538" s="142"/>
      <c r="Y538" s="142"/>
      <c r="Z538" s="142"/>
      <c r="AA538" s="142"/>
      <c r="AB538" s="142"/>
      <c r="AC538" s="142"/>
      <c r="AD538" s="142"/>
      <c r="AE538" s="142"/>
      <c r="AF538" s="142"/>
      <c r="AG538" s="142"/>
      <c r="AH538" s="142"/>
      <c r="AI538" s="142"/>
    </row>
    <row r="539">
      <c r="A539" s="166"/>
      <c r="B539" s="164"/>
      <c r="C539" s="155"/>
      <c r="D539" s="165"/>
      <c r="E539" s="147" t="str">
        <f t="array" ref="E539">IF(C539="","",IFERROR(INDEX(Khach_hang!$C$2:$C$999,MATCH(C539,Khach_hang!$A$2:$A$999,0)),""))</f>
        <v/>
      </c>
      <c r="F539" s="148" t="str">
        <f t="array" ref="F539">IF(C539="","",IFERROR(INDEX(Khach_hang!$B$2:$B$999,MATCH(C539,Khach_hang!$A$2:$A$999,0)),""))</f>
        <v/>
      </c>
      <c r="G539" s="148" t="str">
        <f>IF(A539="","",SUMIF(Chi_tiet_don_hang!$A$2:$A$989,A539,Chi_tiet_don_hang!$F$2:$F$989))</f>
        <v/>
      </c>
      <c r="H539" s="163"/>
      <c r="I539" s="163"/>
      <c r="J539" s="148">
        <f t="shared" si="1"/>
        <v>0</v>
      </c>
      <c r="K539" s="148">
        <f>IF(A539="","",SUMIF(Chi_tiet_don_hang!$A$2:$A$989,A539,Chi_tiet_don_hang!$I$2:$I$989))+H539</f>
        <v>0</v>
      </c>
      <c r="L539" s="163"/>
      <c r="M539" s="152"/>
      <c r="N539" s="152"/>
      <c r="O539" s="163"/>
      <c r="P539" s="148" t="str">
        <f t="shared" si="4"/>
        <v/>
      </c>
      <c r="Q539" s="148" t="s">
        <v>484</v>
      </c>
      <c r="R539" s="154" t="s">
        <v>485</v>
      </c>
      <c r="S539" s="154" t="s">
        <v>418</v>
      </c>
      <c r="T539" s="155"/>
      <c r="U539" s="142"/>
      <c r="V539" s="142"/>
      <c r="W539" s="142"/>
      <c r="X539" s="142"/>
      <c r="Y539" s="142"/>
      <c r="Z539" s="142"/>
      <c r="AA539" s="142"/>
      <c r="AB539" s="142"/>
      <c r="AC539" s="142"/>
      <c r="AD539" s="142"/>
      <c r="AE539" s="142"/>
      <c r="AF539" s="142"/>
      <c r="AG539" s="142"/>
      <c r="AH539" s="142"/>
      <c r="AI539" s="142"/>
    </row>
    <row r="540">
      <c r="A540" s="166"/>
      <c r="B540" s="164"/>
      <c r="C540" s="155"/>
      <c r="D540" s="165"/>
      <c r="E540" s="147" t="str">
        <f t="array" ref="E540">IF(C540="","",IFERROR(INDEX(Khach_hang!$C$2:$C$999,MATCH(C540,Khach_hang!$A$2:$A$999,0)),""))</f>
        <v/>
      </c>
      <c r="F540" s="148" t="str">
        <f t="array" ref="F540">IF(C540="","",IFERROR(INDEX(Khach_hang!$B$2:$B$999,MATCH(C540,Khach_hang!$A$2:$A$999,0)),""))</f>
        <v/>
      </c>
      <c r="G540" s="148" t="str">
        <f>IF(A540="","",SUMIF(Chi_tiet_don_hang!$A$2:$A$989,A540,Chi_tiet_don_hang!$F$2:$F$989))</f>
        <v/>
      </c>
      <c r="H540" s="163"/>
      <c r="I540" s="163"/>
      <c r="J540" s="148">
        <f t="shared" si="1"/>
        <v>0</v>
      </c>
      <c r="K540" s="148">
        <f>IF(A540="","",SUMIF(Chi_tiet_don_hang!$A$2:$A$989,A540,Chi_tiet_don_hang!$I$2:$I$989))+H540</f>
        <v>0</v>
      </c>
      <c r="L540" s="163"/>
      <c r="M540" s="152"/>
      <c r="N540" s="152"/>
      <c r="O540" s="163"/>
      <c r="P540" s="148" t="str">
        <f t="shared" si="4"/>
        <v/>
      </c>
      <c r="Q540" s="148" t="s">
        <v>484</v>
      </c>
      <c r="R540" s="154" t="s">
        <v>485</v>
      </c>
      <c r="S540" s="154" t="s">
        <v>418</v>
      </c>
      <c r="T540" s="155"/>
      <c r="U540" s="142"/>
      <c r="V540" s="142"/>
      <c r="W540" s="142"/>
      <c r="X540" s="142"/>
      <c r="Y540" s="142"/>
      <c r="Z540" s="142"/>
      <c r="AA540" s="142"/>
      <c r="AB540" s="142"/>
      <c r="AC540" s="142"/>
      <c r="AD540" s="142"/>
      <c r="AE540" s="142"/>
      <c r="AF540" s="142"/>
      <c r="AG540" s="142"/>
      <c r="AH540" s="142"/>
      <c r="AI540" s="142"/>
    </row>
    <row r="541">
      <c r="A541" s="166"/>
      <c r="B541" s="164"/>
      <c r="C541" s="155"/>
      <c r="D541" s="165"/>
      <c r="E541" s="147" t="str">
        <f t="array" ref="E541">IF(C541="","",IFERROR(INDEX(Khach_hang!$C$2:$C$999,MATCH(C541,Khach_hang!$A$2:$A$999,0)),""))</f>
        <v/>
      </c>
      <c r="F541" s="148" t="str">
        <f t="array" ref="F541">IF(C541="","",IFERROR(INDEX(Khach_hang!$B$2:$B$999,MATCH(C541,Khach_hang!$A$2:$A$999,0)),""))</f>
        <v/>
      </c>
      <c r="G541" s="148" t="str">
        <f>IF(A541="","",SUMIF(Chi_tiet_don_hang!$A$2:$A$989,A541,Chi_tiet_don_hang!$F$2:$F$989))</f>
        <v/>
      </c>
      <c r="H541" s="163"/>
      <c r="I541" s="163"/>
      <c r="J541" s="148">
        <f t="shared" si="1"/>
        <v>0</v>
      </c>
      <c r="K541" s="148">
        <f>IF(A541="","",SUMIF(Chi_tiet_don_hang!$A$2:$A$989,A541,Chi_tiet_don_hang!$I$2:$I$989))+H541</f>
        <v>0</v>
      </c>
      <c r="L541" s="163"/>
      <c r="M541" s="152"/>
      <c r="N541" s="152"/>
      <c r="O541" s="163"/>
      <c r="P541" s="148" t="str">
        <f t="shared" si="4"/>
        <v/>
      </c>
      <c r="Q541" s="148" t="s">
        <v>484</v>
      </c>
      <c r="R541" s="154" t="s">
        <v>485</v>
      </c>
      <c r="S541" s="154" t="s">
        <v>418</v>
      </c>
      <c r="T541" s="155"/>
      <c r="U541" s="142"/>
      <c r="V541" s="142"/>
      <c r="W541" s="142"/>
      <c r="X541" s="142"/>
      <c r="Y541" s="142"/>
      <c r="Z541" s="142"/>
      <c r="AA541" s="142"/>
      <c r="AB541" s="142"/>
      <c r="AC541" s="142"/>
      <c r="AD541" s="142"/>
      <c r="AE541" s="142"/>
      <c r="AF541" s="142"/>
      <c r="AG541" s="142"/>
      <c r="AH541" s="142"/>
      <c r="AI541" s="142"/>
    </row>
    <row r="542">
      <c r="A542" s="166"/>
      <c r="B542" s="164"/>
      <c r="C542" s="155"/>
      <c r="D542" s="165"/>
      <c r="E542" s="147" t="str">
        <f t="array" ref="E542">IF(C542="","",IFERROR(INDEX(Khach_hang!$C$2:$C$999,MATCH(C542,Khach_hang!$A$2:$A$999,0)),""))</f>
        <v/>
      </c>
      <c r="F542" s="148" t="str">
        <f t="array" ref="F542">IF(C542="","",IFERROR(INDEX(Khach_hang!$B$2:$B$999,MATCH(C542,Khach_hang!$A$2:$A$999,0)),""))</f>
        <v/>
      </c>
      <c r="G542" s="148" t="str">
        <f>IF(A542="","",SUMIF(Chi_tiet_don_hang!$A$2:$A$989,A542,Chi_tiet_don_hang!$F$2:$F$989))</f>
        <v/>
      </c>
      <c r="H542" s="163"/>
      <c r="I542" s="163"/>
      <c r="J542" s="148">
        <f t="shared" si="1"/>
        <v>0</v>
      </c>
      <c r="K542" s="148">
        <f>IF(A542="","",SUMIF(Chi_tiet_don_hang!$A$2:$A$989,A542,Chi_tiet_don_hang!$I$2:$I$989))+H542</f>
        <v>0</v>
      </c>
      <c r="L542" s="163"/>
      <c r="M542" s="152"/>
      <c r="N542" s="152"/>
      <c r="O542" s="163"/>
      <c r="P542" s="148" t="str">
        <f t="shared" si="4"/>
        <v/>
      </c>
      <c r="Q542" s="148" t="s">
        <v>484</v>
      </c>
      <c r="R542" s="154" t="s">
        <v>485</v>
      </c>
      <c r="S542" s="154" t="s">
        <v>418</v>
      </c>
      <c r="T542" s="155"/>
      <c r="U542" s="142"/>
      <c r="V542" s="142"/>
      <c r="W542" s="142"/>
      <c r="X542" s="142"/>
      <c r="Y542" s="142"/>
      <c r="Z542" s="142"/>
      <c r="AA542" s="142"/>
      <c r="AB542" s="142"/>
      <c r="AC542" s="142"/>
      <c r="AD542" s="142"/>
      <c r="AE542" s="142"/>
      <c r="AF542" s="142"/>
      <c r="AG542" s="142"/>
      <c r="AH542" s="142"/>
      <c r="AI542" s="142"/>
    </row>
    <row r="543">
      <c r="A543" s="166"/>
      <c r="B543" s="164"/>
      <c r="C543" s="155"/>
      <c r="D543" s="165"/>
      <c r="E543" s="147" t="str">
        <f t="array" ref="E543">IF(C543="","",IFERROR(INDEX(Khach_hang!$C$2:$C$999,MATCH(C543,Khach_hang!$A$2:$A$999,0)),""))</f>
        <v/>
      </c>
      <c r="F543" s="148" t="str">
        <f t="array" ref="F543">IF(C543="","",IFERROR(INDEX(Khach_hang!$B$2:$B$999,MATCH(C543,Khach_hang!$A$2:$A$999,0)),""))</f>
        <v/>
      </c>
      <c r="G543" s="148" t="str">
        <f>IF(A543="","",SUMIF(Chi_tiet_don_hang!$A$2:$A$989,A543,Chi_tiet_don_hang!$F$2:$F$989))</f>
        <v/>
      </c>
      <c r="H543" s="163"/>
      <c r="I543" s="163"/>
      <c r="J543" s="148">
        <f t="shared" si="1"/>
        <v>0</v>
      </c>
      <c r="K543" s="148">
        <f>IF(A543="","",SUMIF(Chi_tiet_don_hang!$A$2:$A$989,A543,Chi_tiet_don_hang!$I$2:$I$989))+H543</f>
        <v>0</v>
      </c>
      <c r="L543" s="163"/>
      <c r="M543" s="152"/>
      <c r="N543" s="152"/>
      <c r="O543" s="163"/>
      <c r="P543" s="148" t="str">
        <f t="shared" si="4"/>
        <v/>
      </c>
      <c r="Q543" s="148" t="s">
        <v>484</v>
      </c>
      <c r="R543" s="154" t="s">
        <v>485</v>
      </c>
      <c r="S543" s="154" t="s">
        <v>418</v>
      </c>
      <c r="T543" s="155"/>
      <c r="U543" s="142"/>
      <c r="V543" s="142"/>
      <c r="W543" s="142"/>
      <c r="X543" s="142"/>
      <c r="Y543" s="142"/>
      <c r="Z543" s="142"/>
      <c r="AA543" s="142"/>
      <c r="AB543" s="142"/>
      <c r="AC543" s="142"/>
      <c r="AD543" s="142"/>
      <c r="AE543" s="142"/>
      <c r="AF543" s="142"/>
      <c r="AG543" s="142"/>
      <c r="AH543" s="142"/>
      <c r="AI543" s="142"/>
    </row>
    <row r="544">
      <c r="A544" s="166"/>
      <c r="B544" s="164"/>
      <c r="C544" s="155"/>
      <c r="D544" s="165"/>
      <c r="E544" s="147" t="str">
        <f t="array" ref="E544">IF(C544="","",IFERROR(INDEX(Khach_hang!$C$2:$C$999,MATCH(C544,Khach_hang!$A$2:$A$999,0)),""))</f>
        <v/>
      </c>
      <c r="F544" s="148" t="str">
        <f t="array" ref="F544">IF(C544="","",IFERROR(INDEX(Khach_hang!$B$2:$B$999,MATCH(C544,Khach_hang!$A$2:$A$999,0)),""))</f>
        <v/>
      </c>
      <c r="G544" s="148" t="str">
        <f>IF(A544="","",SUMIF(Chi_tiet_don_hang!$A$2:$A$989,A544,Chi_tiet_don_hang!$F$2:$F$989))</f>
        <v/>
      </c>
      <c r="H544" s="163"/>
      <c r="I544" s="163"/>
      <c r="J544" s="148">
        <f t="shared" si="1"/>
        <v>0</v>
      </c>
      <c r="K544" s="148">
        <f>IF(A544="","",SUMIF(Chi_tiet_don_hang!$A$2:$A$989,A544,Chi_tiet_don_hang!$I$2:$I$989))+H544</f>
        <v>0</v>
      </c>
      <c r="L544" s="163"/>
      <c r="M544" s="152"/>
      <c r="N544" s="152"/>
      <c r="O544" s="163"/>
      <c r="P544" s="148" t="str">
        <f t="shared" si="4"/>
        <v/>
      </c>
      <c r="Q544" s="148" t="s">
        <v>484</v>
      </c>
      <c r="R544" s="154" t="s">
        <v>485</v>
      </c>
      <c r="S544" s="154" t="s">
        <v>418</v>
      </c>
      <c r="T544" s="155"/>
      <c r="U544" s="142"/>
      <c r="V544" s="142"/>
      <c r="W544" s="142"/>
      <c r="X544" s="142"/>
      <c r="Y544" s="142"/>
      <c r="Z544" s="142"/>
      <c r="AA544" s="142"/>
      <c r="AB544" s="142"/>
      <c r="AC544" s="142"/>
      <c r="AD544" s="142"/>
      <c r="AE544" s="142"/>
      <c r="AF544" s="142"/>
      <c r="AG544" s="142"/>
      <c r="AH544" s="142"/>
      <c r="AI544" s="142"/>
    </row>
    <row r="545">
      <c r="A545" s="166"/>
      <c r="B545" s="164"/>
      <c r="C545" s="155"/>
      <c r="D545" s="165"/>
      <c r="E545" s="147" t="str">
        <f t="array" ref="E545">IF(C545="","",IFERROR(INDEX(Khach_hang!$C$2:$C$999,MATCH(C545,Khach_hang!$A$2:$A$999,0)),""))</f>
        <v/>
      </c>
      <c r="F545" s="148" t="str">
        <f t="array" ref="F545">IF(C545="","",IFERROR(INDEX(Khach_hang!$B$2:$B$999,MATCH(C545,Khach_hang!$A$2:$A$999,0)),""))</f>
        <v/>
      </c>
      <c r="G545" s="148" t="str">
        <f>IF(A545="","",SUMIF(Chi_tiet_don_hang!$A$2:$A$989,A545,Chi_tiet_don_hang!$F$2:$F$989))</f>
        <v/>
      </c>
      <c r="H545" s="163"/>
      <c r="I545" s="163"/>
      <c r="J545" s="148">
        <f t="shared" si="1"/>
        <v>0</v>
      </c>
      <c r="K545" s="148">
        <f>IF(A545="","",SUMIF(Chi_tiet_don_hang!$A$2:$A$989,A545,Chi_tiet_don_hang!$I$2:$I$989))+H545</f>
        <v>0</v>
      </c>
      <c r="L545" s="163"/>
      <c r="M545" s="152"/>
      <c r="N545" s="152"/>
      <c r="O545" s="163"/>
      <c r="P545" s="148" t="str">
        <f t="shared" si="4"/>
        <v/>
      </c>
      <c r="Q545" s="148" t="s">
        <v>484</v>
      </c>
      <c r="R545" s="154" t="s">
        <v>485</v>
      </c>
      <c r="S545" s="154" t="s">
        <v>418</v>
      </c>
      <c r="T545" s="155"/>
      <c r="U545" s="142"/>
      <c r="V545" s="142"/>
      <c r="W545" s="142"/>
      <c r="X545" s="142"/>
      <c r="Y545" s="142"/>
      <c r="Z545" s="142"/>
      <c r="AA545" s="142"/>
      <c r="AB545" s="142"/>
      <c r="AC545" s="142"/>
      <c r="AD545" s="142"/>
      <c r="AE545" s="142"/>
      <c r="AF545" s="142"/>
      <c r="AG545" s="142"/>
      <c r="AH545" s="142"/>
      <c r="AI545" s="142"/>
    </row>
    <row r="546">
      <c r="A546" s="166"/>
      <c r="B546" s="164"/>
      <c r="C546" s="155"/>
      <c r="D546" s="165"/>
      <c r="E546" s="147" t="str">
        <f t="array" ref="E546">IF(C546="","",IFERROR(INDEX(Khach_hang!$C$2:$C$999,MATCH(C546,Khach_hang!$A$2:$A$999,0)),""))</f>
        <v/>
      </c>
      <c r="F546" s="148" t="str">
        <f t="array" ref="F546">IF(C546="","",IFERROR(INDEX(Khach_hang!$B$2:$B$999,MATCH(C546,Khach_hang!$A$2:$A$999,0)),""))</f>
        <v/>
      </c>
      <c r="G546" s="148" t="str">
        <f>IF(A546="","",SUMIF(Chi_tiet_don_hang!$A$2:$A$989,A546,Chi_tiet_don_hang!$F$2:$F$989))</f>
        <v/>
      </c>
      <c r="H546" s="163"/>
      <c r="I546" s="163"/>
      <c r="J546" s="148">
        <f t="shared" si="1"/>
        <v>0</v>
      </c>
      <c r="K546" s="148">
        <f>IF(A546="","",SUMIF(Chi_tiet_don_hang!$A$2:$A$989,A546,Chi_tiet_don_hang!$I$2:$I$989))+H546</f>
        <v>0</v>
      </c>
      <c r="L546" s="163"/>
      <c r="M546" s="152"/>
      <c r="N546" s="152"/>
      <c r="O546" s="163"/>
      <c r="P546" s="148" t="str">
        <f t="shared" si="4"/>
        <v/>
      </c>
      <c r="Q546" s="148" t="s">
        <v>484</v>
      </c>
      <c r="R546" s="154" t="s">
        <v>485</v>
      </c>
      <c r="S546" s="154" t="s">
        <v>418</v>
      </c>
      <c r="T546" s="155"/>
      <c r="U546" s="142"/>
      <c r="V546" s="142"/>
      <c r="W546" s="142"/>
      <c r="X546" s="142"/>
      <c r="Y546" s="142"/>
      <c r="Z546" s="142"/>
      <c r="AA546" s="142"/>
      <c r="AB546" s="142"/>
      <c r="AC546" s="142"/>
      <c r="AD546" s="142"/>
      <c r="AE546" s="142"/>
      <c r="AF546" s="142"/>
      <c r="AG546" s="142"/>
      <c r="AH546" s="142"/>
      <c r="AI546" s="142"/>
    </row>
    <row r="547">
      <c r="A547" s="166"/>
      <c r="B547" s="164"/>
      <c r="C547" s="155"/>
      <c r="D547" s="165"/>
      <c r="E547" s="147" t="str">
        <f t="array" ref="E547">IF(C547="","",IFERROR(INDEX(Khach_hang!$C$2:$C$999,MATCH(C547,Khach_hang!$A$2:$A$999,0)),""))</f>
        <v/>
      </c>
      <c r="F547" s="148" t="str">
        <f t="array" ref="F547">IF(C547="","",IFERROR(INDEX(Khach_hang!$B$2:$B$999,MATCH(C547,Khach_hang!$A$2:$A$999,0)),""))</f>
        <v/>
      </c>
      <c r="G547" s="148" t="str">
        <f>IF(A547="","",SUMIF(Chi_tiet_don_hang!$A$2:$A$989,A547,Chi_tiet_don_hang!$F$2:$F$989))</f>
        <v/>
      </c>
      <c r="H547" s="163"/>
      <c r="I547" s="163"/>
      <c r="J547" s="148">
        <f t="shared" si="1"/>
        <v>0</v>
      </c>
      <c r="K547" s="148">
        <f>IF(A547="","",SUMIF(Chi_tiet_don_hang!$A$2:$A$989,A547,Chi_tiet_don_hang!$I$2:$I$989))+H547</f>
        <v>0</v>
      </c>
      <c r="L547" s="163"/>
      <c r="M547" s="152"/>
      <c r="N547" s="152"/>
      <c r="O547" s="163"/>
      <c r="P547" s="148" t="str">
        <f t="shared" si="4"/>
        <v/>
      </c>
      <c r="Q547" s="148" t="s">
        <v>484</v>
      </c>
      <c r="R547" s="154" t="s">
        <v>485</v>
      </c>
      <c r="S547" s="154" t="s">
        <v>418</v>
      </c>
      <c r="T547" s="155"/>
      <c r="U547" s="142"/>
      <c r="V547" s="142"/>
      <c r="W547" s="142"/>
      <c r="X547" s="142"/>
      <c r="Y547" s="142"/>
      <c r="Z547" s="142"/>
      <c r="AA547" s="142"/>
      <c r="AB547" s="142"/>
      <c r="AC547" s="142"/>
      <c r="AD547" s="142"/>
      <c r="AE547" s="142"/>
      <c r="AF547" s="142"/>
      <c r="AG547" s="142"/>
      <c r="AH547" s="142"/>
      <c r="AI547" s="142"/>
    </row>
    <row r="548">
      <c r="A548" s="166"/>
      <c r="B548" s="164"/>
      <c r="C548" s="155"/>
      <c r="D548" s="165"/>
      <c r="E548" s="147" t="str">
        <f t="array" ref="E548">IF(C548="","",IFERROR(INDEX(Khach_hang!$C$2:$C$999,MATCH(C548,Khach_hang!$A$2:$A$999,0)),""))</f>
        <v/>
      </c>
      <c r="F548" s="148" t="str">
        <f t="array" ref="F548">IF(C548="","",IFERROR(INDEX(Khach_hang!$B$2:$B$999,MATCH(C548,Khach_hang!$A$2:$A$999,0)),""))</f>
        <v/>
      </c>
      <c r="G548" s="148" t="str">
        <f>IF(A548="","",SUMIF(Chi_tiet_don_hang!$A$2:$A$989,A548,Chi_tiet_don_hang!$F$2:$F$989))</f>
        <v/>
      </c>
      <c r="H548" s="163"/>
      <c r="I548" s="163"/>
      <c r="J548" s="148">
        <f t="shared" si="1"/>
        <v>0</v>
      </c>
      <c r="K548" s="148">
        <f>IF(A548="","",SUMIF(Chi_tiet_don_hang!$A$2:$A$989,A548,Chi_tiet_don_hang!$I$2:$I$989))+H548</f>
        <v>0</v>
      </c>
      <c r="L548" s="163"/>
      <c r="M548" s="152"/>
      <c r="N548" s="152"/>
      <c r="O548" s="163"/>
      <c r="P548" s="148" t="str">
        <f t="shared" si="4"/>
        <v/>
      </c>
      <c r="Q548" s="148" t="s">
        <v>484</v>
      </c>
      <c r="R548" s="154" t="s">
        <v>485</v>
      </c>
      <c r="S548" s="154" t="s">
        <v>418</v>
      </c>
      <c r="T548" s="155"/>
      <c r="U548" s="142"/>
      <c r="V548" s="142"/>
      <c r="W548" s="142"/>
      <c r="X548" s="142"/>
      <c r="Y548" s="142"/>
      <c r="Z548" s="142"/>
      <c r="AA548" s="142"/>
      <c r="AB548" s="142"/>
      <c r="AC548" s="142"/>
      <c r="AD548" s="142"/>
      <c r="AE548" s="142"/>
      <c r="AF548" s="142"/>
      <c r="AG548" s="142"/>
      <c r="AH548" s="142"/>
      <c r="AI548" s="142"/>
    </row>
    <row r="549">
      <c r="A549" s="166"/>
      <c r="B549" s="164"/>
      <c r="C549" s="155"/>
      <c r="D549" s="165"/>
      <c r="E549" s="147" t="str">
        <f t="array" ref="E549">IF(C549="","",IFERROR(INDEX(Khach_hang!$C$2:$C$999,MATCH(C549,Khach_hang!$A$2:$A$999,0)),""))</f>
        <v/>
      </c>
      <c r="F549" s="148" t="str">
        <f t="array" ref="F549">IF(C549="","",IFERROR(INDEX(Khach_hang!$B$2:$B$999,MATCH(C549,Khach_hang!$A$2:$A$999,0)),""))</f>
        <v/>
      </c>
      <c r="G549" s="148" t="str">
        <f>IF(A549="","",SUMIF(Chi_tiet_don_hang!$A$2:$A$989,A549,Chi_tiet_don_hang!$F$2:$F$989))</f>
        <v/>
      </c>
      <c r="H549" s="163"/>
      <c r="I549" s="163"/>
      <c r="J549" s="148">
        <f t="shared" si="1"/>
        <v>0</v>
      </c>
      <c r="K549" s="148">
        <f>IF(A549="","",SUMIF(Chi_tiet_don_hang!$A$2:$A$989,A549,Chi_tiet_don_hang!$I$2:$I$989))+H549</f>
        <v>0</v>
      </c>
      <c r="L549" s="163"/>
      <c r="M549" s="152"/>
      <c r="N549" s="152"/>
      <c r="O549" s="163"/>
      <c r="P549" s="148" t="str">
        <f t="shared" si="4"/>
        <v/>
      </c>
      <c r="Q549" s="148" t="s">
        <v>484</v>
      </c>
      <c r="R549" s="154" t="s">
        <v>485</v>
      </c>
      <c r="S549" s="154" t="s">
        <v>418</v>
      </c>
      <c r="T549" s="155"/>
      <c r="U549" s="142"/>
      <c r="V549" s="142"/>
      <c r="W549" s="142"/>
      <c r="X549" s="142"/>
      <c r="Y549" s="142"/>
      <c r="Z549" s="142"/>
      <c r="AA549" s="142"/>
      <c r="AB549" s="142"/>
      <c r="AC549" s="142"/>
      <c r="AD549" s="142"/>
      <c r="AE549" s="142"/>
      <c r="AF549" s="142"/>
      <c r="AG549" s="142"/>
      <c r="AH549" s="142"/>
      <c r="AI549" s="142"/>
    </row>
    <row r="550">
      <c r="A550" s="166"/>
      <c r="B550" s="164"/>
      <c r="C550" s="155"/>
      <c r="D550" s="165"/>
      <c r="E550" s="147" t="str">
        <f t="array" ref="E550">IF(C550="","",IFERROR(INDEX(Khach_hang!$C$2:$C$999,MATCH(C550,Khach_hang!$A$2:$A$999,0)),""))</f>
        <v/>
      </c>
      <c r="F550" s="148" t="str">
        <f t="array" ref="F550">IF(C550="","",IFERROR(INDEX(Khach_hang!$B$2:$B$999,MATCH(C550,Khach_hang!$A$2:$A$999,0)),""))</f>
        <v/>
      </c>
      <c r="G550" s="148" t="str">
        <f>IF(A550="","",SUMIF(Chi_tiet_don_hang!$A$2:$A$989,A550,Chi_tiet_don_hang!$F$2:$F$989))</f>
        <v/>
      </c>
      <c r="H550" s="163"/>
      <c r="I550" s="163"/>
      <c r="J550" s="148">
        <f t="shared" si="1"/>
        <v>0</v>
      </c>
      <c r="K550" s="148">
        <f>IF(A550="","",SUMIF(Chi_tiet_don_hang!$A$2:$A$989,A550,Chi_tiet_don_hang!$I$2:$I$989))+H550</f>
        <v>0</v>
      </c>
      <c r="L550" s="163"/>
      <c r="M550" s="152"/>
      <c r="N550" s="152"/>
      <c r="O550" s="163"/>
      <c r="P550" s="148" t="str">
        <f t="shared" si="4"/>
        <v/>
      </c>
      <c r="Q550" s="148" t="s">
        <v>484</v>
      </c>
      <c r="R550" s="154" t="s">
        <v>485</v>
      </c>
      <c r="S550" s="154" t="s">
        <v>418</v>
      </c>
      <c r="T550" s="155"/>
      <c r="U550" s="142"/>
      <c r="V550" s="142"/>
      <c r="W550" s="142"/>
      <c r="X550" s="142"/>
      <c r="Y550" s="142"/>
      <c r="Z550" s="142"/>
      <c r="AA550" s="142"/>
      <c r="AB550" s="142"/>
      <c r="AC550" s="142"/>
      <c r="AD550" s="142"/>
      <c r="AE550" s="142"/>
      <c r="AF550" s="142"/>
      <c r="AG550" s="142"/>
      <c r="AH550" s="142"/>
      <c r="AI550" s="142"/>
    </row>
    <row r="551">
      <c r="A551" s="166"/>
      <c r="B551" s="164"/>
      <c r="C551" s="155"/>
      <c r="D551" s="165"/>
      <c r="E551" s="147" t="str">
        <f t="array" ref="E551">IF(C551="","",IFERROR(INDEX(Khach_hang!$C$2:$C$999,MATCH(C551,Khach_hang!$A$2:$A$999,0)),""))</f>
        <v/>
      </c>
      <c r="F551" s="148" t="str">
        <f t="array" ref="F551">IF(C551="","",IFERROR(INDEX(Khach_hang!$B$2:$B$999,MATCH(C551,Khach_hang!$A$2:$A$999,0)),""))</f>
        <v/>
      </c>
      <c r="G551" s="148" t="str">
        <f>IF(A551="","",SUMIF(Chi_tiet_don_hang!$A$2:$A$989,A551,Chi_tiet_don_hang!$F$2:$F$989))</f>
        <v/>
      </c>
      <c r="H551" s="163"/>
      <c r="I551" s="163"/>
      <c r="J551" s="148">
        <f t="shared" si="1"/>
        <v>0</v>
      </c>
      <c r="K551" s="148">
        <f>IF(A551="","",SUMIF(Chi_tiet_don_hang!$A$2:$A$989,A551,Chi_tiet_don_hang!$I$2:$I$989))+H551</f>
        <v>0</v>
      </c>
      <c r="L551" s="163"/>
      <c r="M551" s="152"/>
      <c r="N551" s="152"/>
      <c r="O551" s="163"/>
      <c r="P551" s="148" t="str">
        <f t="shared" si="4"/>
        <v/>
      </c>
      <c r="Q551" s="148" t="s">
        <v>484</v>
      </c>
      <c r="R551" s="154" t="s">
        <v>485</v>
      </c>
      <c r="S551" s="154" t="s">
        <v>418</v>
      </c>
      <c r="T551" s="155"/>
      <c r="U551" s="142"/>
      <c r="V551" s="142"/>
      <c r="W551" s="142"/>
      <c r="X551" s="142"/>
      <c r="Y551" s="142"/>
      <c r="Z551" s="142"/>
      <c r="AA551" s="142"/>
      <c r="AB551" s="142"/>
      <c r="AC551" s="142"/>
      <c r="AD551" s="142"/>
      <c r="AE551" s="142"/>
      <c r="AF551" s="142"/>
      <c r="AG551" s="142"/>
      <c r="AH551" s="142"/>
      <c r="AI551" s="142"/>
    </row>
    <row r="552">
      <c r="A552" s="166"/>
      <c r="B552" s="164"/>
      <c r="C552" s="155"/>
      <c r="D552" s="165"/>
      <c r="E552" s="147" t="str">
        <f t="array" ref="E552">IF(C552="","",IFERROR(INDEX(Khach_hang!$C$2:$C$999,MATCH(C552,Khach_hang!$A$2:$A$999,0)),""))</f>
        <v/>
      </c>
      <c r="F552" s="148" t="str">
        <f t="array" ref="F552">IF(C552="","",IFERROR(INDEX(Khach_hang!$B$2:$B$999,MATCH(C552,Khach_hang!$A$2:$A$999,0)),""))</f>
        <v/>
      </c>
      <c r="G552" s="148" t="str">
        <f>IF(A552="","",SUMIF(Chi_tiet_don_hang!$A$2:$A$989,A552,Chi_tiet_don_hang!$F$2:$F$989))</f>
        <v/>
      </c>
      <c r="H552" s="163"/>
      <c r="I552" s="163"/>
      <c r="J552" s="148">
        <f t="shared" si="1"/>
        <v>0</v>
      </c>
      <c r="K552" s="148">
        <f>IF(A552="","",SUMIF(Chi_tiet_don_hang!$A$2:$A$989,A552,Chi_tiet_don_hang!$I$2:$I$989))+H552</f>
        <v>0</v>
      </c>
      <c r="L552" s="163"/>
      <c r="M552" s="152"/>
      <c r="N552" s="152"/>
      <c r="O552" s="163"/>
      <c r="P552" s="148" t="str">
        <f t="shared" si="4"/>
        <v/>
      </c>
      <c r="Q552" s="148" t="s">
        <v>484</v>
      </c>
      <c r="R552" s="154" t="s">
        <v>485</v>
      </c>
      <c r="S552" s="154" t="s">
        <v>418</v>
      </c>
      <c r="T552" s="155"/>
      <c r="U552" s="142"/>
      <c r="V552" s="142"/>
      <c r="W552" s="142"/>
      <c r="X552" s="142"/>
      <c r="Y552" s="142"/>
      <c r="Z552" s="142"/>
      <c r="AA552" s="142"/>
      <c r="AB552" s="142"/>
      <c r="AC552" s="142"/>
      <c r="AD552" s="142"/>
      <c r="AE552" s="142"/>
      <c r="AF552" s="142"/>
      <c r="AG552" s="142"/>
      <c r="AH552" s="142"/>
      <c r="AI552" s="142"/>
    </row>
    <row r="553">
      <c r="A553" s="166"/>
      <c r="B553" s="164"/>
      <c r="C553" s="155"/>
      <c r="D553" s="165"/>
      <c r="E553" s="147" t="str">
        <f t="array" ref="E553">IF(C553="","",IFERROR(INDEX(Khach_hang!$C$2:$C$999,MATCH(C553,Khach_hang!$A$2:$A$999,0)),""))</f>
        <v/>
      </c>
      <c r="F553" s="148" t="str">
        <f t="array" ref="F553">IF(C553="","",IFERROR(INDEX(Khach_hang!$B$2:$B$999,MATCH(C553,Khach_hang!$A$2:$A$999,0)),""))</f>
        <v/>
      </c>
      <c r="G553" s="148" t="str">
        <f>IF(A553="","",SUMIF(Chi_tiet_don_hang!$A$2:$A$989,A553,Chi_tiet_don_hang!$F$2:$F$989))</f>
        <v/>
      </c>
      <c r="H553" s="163"/>
      <c r="I553" s="163"/>
      <c r="J553" s="148">
        <f t="shared" si="1"/>
        <v>0</v>
      </c>
      <c r="K553" s="148">
        <f>IF(A553="","",SUMIF(Chi_tiet_don_hang!$A$2:$A$989,A553,Chi_tiet_don_hang!$I$2:$I$989))+H553</f>
        <v>0</v>
      </c>
      <c r="L553" s="163"/>
      <c r="M553" s="152"/>
      <c r="N553" s="152"/>
      <c r="O553" s="163"/>
      <c r="P553" s="148" t="str">
        <f t="shared" si="4"/>
        <v/>
      </c>
      <c r="Q553" s="148" t="s">
        <v>484</v>
      </c>
      <c r="R553" s="154" t="s">
        <v>485</v>
      </c>
      <c r="S553" s="154" t="s">
        <v>418</v>
      </c>
      <c r="T553" s="155"/>
      <c r="U553" s="142"/>
      <c r="V553" s="142"/>
      <c r="W553" s="142"/>
      <c r="X553" s="142"/>
      <c r="Y553" s="142"/>
      <c r="Z553" s="142"/>
      <c r="AA553" s="142"/>
      <c r="AB553" s="142"/>
      <c r="AC553" s="142"/>
      <c r="AD553" s="142"/>
      <c r="AE553" s="142"/>
      <c r="AF553" s="142"/>
      <c r="AG553" s="142"/>
      <c r="AH553" s="142"/>
      <c r="AI553" s="142"/>
    </row>
    <row r="554">
      <c r="A554" s="166"/>
      <c r="B554" s="164"/>
      <c r="C554" s="155"/>
      <c r="D554" s="165"/>
      <c r="E554" s="147" t="str">
        <f t="array" ref="E554">IF(C554="","",IFERROR(INDEX(Khach_hang!$C$2:$C$999,MATCH(C554,Khach_hang!$A$2:$A$999,0)),""))</f>
        <v/>
      </c>
      <c r="F554" s="148" t="str">
        <f t="array" ref="F554">IF(C554="","",IFERROR(INDEX(Khach_hang!$B$2:$B$999,MATCH(C554,Khach_hang!$A$2:$A$999,0)),""))</f>
        <v/>
      </c>
      <c r="G554" s="148" t="str">
        <f>IF(A554="","",SUMIF(Chi_tiet_don_hang!$A$2:$A$989,A554,Chi_tiet_don_hang!$F$2:$F$989))</f>
        <v/>
      </c>
      <c r="H554" s="163"/>
      <c r="I554" s="163"/>
      <c r="J554" s="148">
        <f t="shared" si="1"/>
        <v>0</v>
      </c>
      <c r="K554" s="148">
        <f>IF(A554="","",SUMIF(Chi_tiet_don_hang!$A$2:$A$989,A554,Chi_tiet_don_hang!$I$2:$I$989))+H554</f>
        <v>0</v>
      </c>
      <c r="L554" s="163"/>
      <c r="M554" s="152"/>
      <c r="N554" s="152"/>
      <c r="O554" s="163"/>
      <c r="P554" s="148" t="str">
        <f t="shared" si="4"/>
        <v/>
      </c>
      <c r="Q554" s="148" t="s">
        <v>484</v>
      </c>
      <c r="R554" s="154" t="s">
        <v>485</v>
      </c>
      <c r="S554" s="154" t="s">
        <v>418</v>
      </c>
      <c r="T554" s="155"/>
      <c r="U554" s="142"/>
      <c r="V554" s="142"/>
      <c r="W554" s="142"/>
      <c r="X554" s="142"/>
      <c r="Y554" s="142"/>
      <c r="Z554" s="142"/>
      <c r="AA554" s="142"/>
      <c r="AB554" s="142"/>
      <c r="AC554" s="142"/>
      <c r="AD554" s="142"/>
      <c r="AE554" s="142"/>
      <c r="AF554" s="142"/>
      <c r="AG554" s="142"/>
      <c r="AH554" s="142"/>
      <c r="AI554" s="142"/>
    </row>
    <row r="555">
      <c r="A555" s="166"/>
      <c r="B555" s="164"/>
      <c r="C555" s="155"/>
      <c r="D555" s="165"/>
      <c r="E555" s="147" t="str">
        <f t="array" ref="E555">IF(C555="","",IFERROR(INDEX(Khach_hang!$C$2:$C$999,MATCH(C555,Khach_hang!$A$2:$A$999,0)),""))</f>
        <v/>
      </c>
      <c r="F555" s="148" t="str">
        <f t="array" ref="F555">IF(C555="","",IFERROR(INDEX(Khach_hang!$B$2:$B$999,MATCH(C555,Khach_hang!$A$2:$A$999,0)),""))</f>
        <v/>
      </c>
      <c r="G555" s="148" t="str">
        <f>IF(A555="","",SUMIF(Chi_tiet_don_hang!$A$2:$A$989,A555,Chi_tiet_don_hang!$F$2:$F$989))</f>
        <v/>
      </c>
      <c r="H555" s="163"/>
      <c r="I555" s="163"/>
      <c r="J555" s="148">
        <f t="shared" si="1"/>
        <v>0</v>
      </c>
      <c r="K555" s="148">
        <f>IF(A555="","",SUMIF(Chi_tiet_don_hang!$A$2:$A$989,A555,Chi_tiet_don_hang!$I$2:$I$989))+H555</f>
        <v>0</v>
      </c>
      <c r="L555" s="163"/>
      <c r="M555" s="152"/>
      <c r="N555" s="152"/>
      <c r="O555" s="163"/>
      <c r="P555" s="148" t="str">
        <f t="shared" si="4"/>
        <v/>
      </c>
      <c r="Q555" s="148" t="s">
        <v>484</v>
      </c>
      <c r="R555" s="154" t="s">
        <v>485</v>
      </c>
      <c r="S555" s="154" t="s">
        <v>418</v>
      </c>
      <c r="T555" s="155"/>
      <c r="U555" s="142"/>
      <c r="V555" s="142"/>
      <c r="W555" s="142"/>
      <c r="X555" s="142"/>
      <c r="Y555" s="142"/>
      <c r="Z555" s="142"/>
      <c r="AA555" s="142"/>
      <c r="AB555" s="142"/>
      <c r="AC555" s="142"/>
      <c r="AD555" s="142"/>
      <c r="AE555" s="142"/>
      <c r="AF555" s="142"/>
      <c r="AG555" s="142"/>
      <c r="AH555" s="142"/>
      <c r="AI555" s="142"/>
    </row>
    <row r="556">
      <c r="A556" s="166"/>
      <c r="B556" s="164"/>
      <c r="C556" s="155"/>
      <c r="D556" s="165"/>
      <c r="E556" s="147" t="str">
        <f t="array" ref="E556">IF(C556="","",IFERROR(INDEX(Khach_hang!$C$2:$C$999,MATCH(C556,Khach_hang!$A$2:$A$999,0)),""))</f>
        <v/>
      </c>
      <c r="F556" s="148" t="str">
        <f t="array" ref="F556">IF(C556="","",IFERROR(INDEX(Khach_hang!$B$2:$B$999,MATCH(C556,Khach_hang!$A$2:$A$999,0)),""))</f>
        <v/>
      </c>
      <c r="G556" s="148" t="str">
        <f>IF(A556="","",SUMIF(Chi_tiet_don_hang!$A$2:$A$989,A556,Chi_tiet_don_hang!$F$2:$F$989))</f>
        <v/>
      </c>
      <c r="H556" s="163"/>
      <c r="I556" s="163"/>
      <c r="J556" s="148">
        <f t="shared" si="1"/>
        <v>0</v>
      </c>
      <c r="K556" s="148">
        <f>IF(A556="","",SUMIF(Chi_tiet_don_hang!$A$2:$A$989,A556,Chi_tiet_don_hang!$I$2:$I$989))+H556</f>
        <v>0</v>
      </c>
      <c r="L556" s="163"/>
      <c r="M556" s="152"/>
      <c r="N556" s="152"/>
      <c r="O556" s="163"/>
      <c r="P556" s="148" t="str">
        <f t="shared" si="4"/>
        <v/>
      </c>
      <c r="Q556" s="148" t="s">
        <v>484</v>
      </c>
      <c r="R556" s="154" t="s">
        <v>485</v>
      </c>
      <c r="S556" s="154" t="s">
        <v>418</v>
      </c>
      <c r="T556" s="155"/>
      <c r="U556" s="142"/>
      <c r="V556" s="142"/>
      <c r="W556" s="142"/>
      <c r="X556" s="142"/>
      <c r="Y556" s="142"/>
      <c r="Z556" s="142"/>
      <c r="AA556" s="142"/>
      <c r="AB556" s="142"/>
      <c r="AC556" s="142"/>
      <c r="AD556" s="142"/>
      <c r="AE556" s="142"/>
      <c r="AF556" s="142"/>
      <c r="AG556" s="142"/>
      <c r="AH556" s="142"/>
      <c r="AI556" s="142"/>
    </row>
    <row r="557">
      <c r="A557" s="166"/>
      <c r="B557" s="164"/>
      <c r="C557" s="155"/>
      <c r="D557" s="165"/>
      <c r="E557" s="147" t="str">
        <f t="array" ref="E557">IF(C557="","",IFERROR(INDEX(Khach_hang!$C$2:$C$999,MATCH(C557,Khach_hang!$A$2:$A$999,0)),""))</f>
        <v/>
      </c>
      <c r="F557" s="148" t="str">
        <f t="array" ref="F557">IF(C557="","",IFERROR(INDEX(Khach_hang!$B$2:$B$999,MATCH(C557,Khach_hang!$A$2:$A$999,0)),""))</f>
        <v/>
      </c>
      <c r="G557" s="148" t="str">
        <f>IF(A557="","",SUMIF(Chi_tiet_don_hang!$A$2:$A$989,A557,Chi_tiet_don_hang!$F$2:$F$989))</f>
        <v/>
      </c>
      <c r="H557" s="163"/>
      <c r="I557" s="163"/>
      <c r="J557" s="148">
        <f t="shared" si="1"/>
        <v>0</v>
      </c>
      <c r="K557" s="148">
        <f>IF(A557="","",SUMIF(Chi_tiet_don_hang!$A$2:$A$989,A557,Chi_tiet_don_hang!$I$2:$I$989))+H557</f>
        <v>0</v>
      </c>
      <c r="L557" s="163"/>
      <c r="M557" s="152"/>
      <c r="N557" s="152"/>
      <c r="O557" s="163"/>
      <c r="P557" s="148" t="str">
        <f t="shared" si="4"/>
        <v/>
      </c>
      <c r="Q557" s="148" t="s">
        <v>484</v>
      </c>
      <c r="R557" s="154" t="s">
        <v>485</v>
      </c>
      <c r="S557" s="154" t="s">
        <v>418</v>
      </c>
      <c r="T557" s="155"/>
      <c r="U557" s="142"/>
      <c r="V557" s="142"/>
      <c r="W557" s="142"/>
      <c r="X557" s="142"/>
      <c r="Y557" s="142"/>
      <c r="Z557" s="142"/>
      <c r="AA557" s="142"/>
      <c r="AB557" s="142"/>
      <c r="AC557" s="142"/>
      <c r="AD557" s="142"/>
      <c r="AE557" s="142"/>
      <c r="AF557" s="142"/>
      <c r="AG557" s="142"/>
      <c r="AH557" s="142"/>
      <c r="AI557" s="142"/>
    </row>
    <row r="558">
      <c r="A558" s="166"/>
      <c r="B558" s="164"/>
      <c r="C558" s="155"/>
      <c r="D558" s="165"/>
      <c r="E558" s="147" t="str">
        <f t="array" ref="E558">IF(C558="","",IFERROR(INDEX(Khach_hang!$C$2:$C$999,MATCH(C558,Khach_hang!$A$2:$A$999,0)),""))</f>
        <v/>
      </c>
      <c r="F558" s="148" t="str">
        <f t="array" ref="F558">IF(C558="","",IFERROR(INDEX(Khach_hang!$B$2:$B$999,MATCH(C558,Khach_hang!$A$2:$A$999,0)),""))</f>
        <v/>
      </c>
      <c r="G558" s="148" t="str">
        <f>IF(A558="","",SUMIF(Chi_tiet_don_hang!$A$2:$A$989,A558,Chi_tiet_don_hang!$F$2:$F$989))</f>
        <v/>
      </c>
      <c r="H558" s="163"/>
      <c r="I558" s="163"/>
      <c r="J558" s="148">
        <f t="shared" si="1"/>
        <v>0</v>
      </c>
      <c r="K558" s="148">
        <f>IF(A558="","",SUMIF(Chi_tiet_don_hang!$A$2:$A$989,A558,Chi_tiet_don_hang!$I$2:$I$989))+H558</f>
        <v>0</v>
      </c>
      <c r="L558" s="163"/>
      <c r="M558" s="152"/>
      <c r="N558" s="152"/>
      <c r="O558" s="163"/>
      <c r="P558" s="148" t="str">
        <f t="shared" si="4"/>
        <v/>
      </c>
      <c r="Q558" s="148" t="s">
        <v>484</v>
      </c>
      <c r="R558" s="154" t="s">
        <v>485</v>
      </c>
      <c r="S558" s="154" t="s">
        <v>418</v>
      </c>
      <c r="T558" s="155"/>
      <c r="U558" s="142"/>
      <c r="V558" s="142"/>
      <c r="W558" s="142"/>
      <c r="X558" s="142"/>
      <c r="Y558" s="142"/>
      <c r="Z558" s="142"/>
      <c r="AA558" s="142"/>
      <c r="AB558" s="142"/>
      <c r="AC558" s="142"/>
      <c r="AD558" s="142"/>
      <c r="AE558" s="142"/>
      <c r="AF558" s="142"/>
      <c r="AG558" s="142"/>
      <c r="AH558" s="142"/>
      <c r="AI558" s="142"/>
    </row>
    <row r="559">
      <c r="A559" s="166"/>
      <c r="B559" s="164"/>
      <c r="C559" s="155"/>
      <c r="D559" s="165"/>
      <c r="E559" s="147" t="str">
        <f t="array" ref="E559">IF(C559="","",IFERROR(INDEX(Khach_hang!$C$2:$C$999,MATCH(C559,Khach_hang!$A$2:$A$999,0)),""))</f>
        <v/>
      </c>
      <c r="F559" s="148" t="str">
        <f t="array" ref="F559">IF(C559="","",IFERROR(INDEX(Khach_hang!$B$2:$B$999,MATCH(C559,Khach_hang!$A$2:$A$999,0)),""))</f>
        <v/>
      </c>
      <c r="G559" s="148" t="str">
        <f>IF(A559="","",SUMIF(Chi_tiet_don_hang!$A$2:$A$989,A559,Chi_tiet_don_hang!$F$2:$F$989))</f>
        <v/>
      </c>
      <c r="H559" s="163"/>
      <c r="I559" s="163"/>
      <c r="J559" s="148">
        <f t="shared" si="1"/>
        <v>0</v>
      </c>
      <c r="K559" s="148">
        <f>IF(A559="","",SUMIF(Chi_tiet_don_hang!$A$2:$A$989,A559,Chi_tiet_don_hang!$I$2:$I$989))+H559</f>
        <v>0</v>
      </c>
      <c r="L559" s="163"/>
      <c r="M559" s="152"/>
      <c r="N559" s="152"/>
      <c r="O559" s="163"/>
      <c r="P559" s="148" t="str">
        <f t="shared" si="4"/>
        <v/>
      </c>
      <c r="Q559" s="148" t="s">
        <v>484</v>
      </c>
      <c r="R559" s="154" t="s">
        <v>485</v>
      </c>
      <c r="S559" s="154" t="s">
        <v>418</v>
      </c>
      <c r="T559" s="155"/>
      <c r="U559" s="142"/>
      <c r="V559" s="142"/>
      <c r="W559" s="142"/>
      <c r="X559" s="142"/>
      <c r="Y559" s="142"/>
      <c r="Z559" s="142"/>
      <c r="AA559" s="142"/>
      <c r="AB559" s="142"/>
      <c r="AC559" s="142"/>
      <c r="AD559" s="142"/>
      <c r="AE559" s="142"/>
      <c r="AF559" s="142"/>
      <c r="AG559" s="142"/>
      <c r="AH559" s="142"/>
      <c r="AI559" s="142"/>
    </row>
    <row r="560">
      <c r="A560" s="166"/>
      <c r="B560" s="164"/>
      <c r="C560" s="155"/>
      <c r="D560" s="165"/>
      <c r="E560" s="147" t="str">
        <f t="array" ref="E560">IF(C560="","",IFERROR(INDEX(Khach_hang!$C$2:$C$999,MATCH(C560,Khach_hang!$A$2:$A$999,0)),""))</f>
        <v/>
      </c>
      <c r="F560" s="148" t="str">
        <f t="array" ref="F560">IF(C560="","",IFERROR(INDEX(Khach_hang!$B$2:$B$999,MATCH(C560,Khach_hang!$A$2:$A$999,0)),""))</f>
        <v/>
      </c>
      <c r="G560" s="148" t="str">
        <f>IF(A560="","",SUMIF(Chi_tiet_don_hang!$A$2:$A$989,A560,Chi_tiet_don_hang!$F$2:$F$989))</f>
        <v/>
      </c>
      <c r="H560" s="163"/>
      <c r="I560" s="163"/>
      <c r="J560" s="148">
        <f t="shared" si="1"/>
        <v>0</v>
      </c>
      <c r="K560" s="148">
        <f>IF(A560="","",SUMIF(Chi_tiet_don_hang!$A$2:$A$989,A560,Chi_tiet_don_hang!$I$2:$I$989))+H560</f>
        <v>0</v>
      </c>
      <c r="L560" s="163"/>
      <c r="M560" s="152"/>
      <c r="N560" s="152"/>
      <c r="O560" s="163"/>
      <c r="P560" s="148" t="str">
        <f t="shared" si="4"/>
        <v/>
      </c>
      <c r="Q560" s="148" t="s">
        <v>484</v>
      </c>
      <c r="R560" s="154" t="s">
        <v>485</v>
      </c>
      <c r="S560" s="154" t="s">
        <v>418</v>
      </c>
      <c r="T560" s="155"/>
      <c r="U560" s="142"/>
      <c r="V560" s="142"/>
      <c r="W560" s="142"/>
      <c r="X560" s="142"/>
      <c r="Y560" s="142"/>
      <c r="Z560" s="142"/>
      <c r="AA560" s="142"/>
      <c r="AB560" s="142"/>
      <c r="AC560" s="142"/>
      <c r="AD560" s="142"/>
      <c r="AE560" s="142"/>
      <c r="AF560" s="142"/>
      <c r="AG560" s="142"/>
      <c r="AH560" s="142"/>
      <c r="AI560" s="142"/>
    </row>
    <row r="561">
      <c r="A561" s="166"/>
      <c r="B561" s="164"/>
      <c r="C561" s="155"/>
      <c r="D561" s="165"/>
      <c r="E561" s="147" t="str">
        <f t="array" ref="E561">IF(C561="","",IFERROR(INDEX(Khach_hang!$C$2:$C$999,MATCH(C561,Khach_hang!$A$2:$A$999,0)),""))</f>
        <v/>
      </c>
      <c r="F561" s="148" t="str">
        <f t="array" ref="F561">IF(C561="","",IFERROR(INDEX(Khach_hang!$B$2:$B$999,MATCH(C561,Khach_hang!$A$2:$A$999,0)),""))</f>
        <v/>
      </c>
      <c r="G561" s="148" t="str">
        <f>IF(A561="","",SUMIF(Chi_tiet_don_hang!$A$2:$A$989,A561,Chi_tiet_don_hang!$F$2:$F$989))</f>
        <v/>
      </c>
      <c r="H561" s="163"/>
      <c r="I561" s="163"/>
      <c r="J561" s="148">
        <f t="shared" si="1"/>
        <v>0</v>
      </c>
      <c r="K561" s="148">
        <f>IF(A561="","",SUMIF(Chi_tiet_don_hang!$A$2:$A$989,A561,Chi_tiet_don_hang!$I$2:$I$989))+H561</f>
        <v>0</v>
      </c>
      <c r="L561" s="163"/>
      <c r="M561" s="152"/>
      <c r="N561" s="152"/>
      <c r="O561" s="163"/>
      <c r="P561" s="148" t="str">
        <f t="shared" si="4"/>
        <v/>
      </c>
      <c r="Q561" s="148" t="s">
        <v>484</v>
      </c>
      <c r="R561" s="154" t="s">
        <v>485</v>
      </c>
      <c r="S561" s="154" t="s">
        <v>418</v>
      </c>
      <c r="T561" s="155"/>
      <c r="U561" s="142"/>
      <c r="V561" s="142"/>
      <c r="W561" s="142"/>
      <c r="X561" s="142"/>
      <c r="Y561" s="142"/>
      <c r="Z561" s="142"/>
      <c r="AA561" s="142"/>
      <c r="AB561" s="142"/>
      <c r="AC561" s="142"/>
      <c r="AD561" s="142"/>
      <c r="AE561" s="142"/>
      <c r="AF561" s="142"/>
      <c r="AG561" s="142"/>
      <c r="AH561" s="142"/>
      <c r="AI561" s="142"/>
    </row>
    <row r="562">
      <c r="A562" s="166"/>
      <c r="B562" s="164"/>
      <c r="C562" s="155"/>
      <c r="D562" s="165"/>
      <c r="E562" s="147" t="str">
        <f t="array" ref="E562">IF(C562="","",IFERROR(INDEX(Khach_hang!$C$2:$C$999,MATCH(C562,Khach_hang!$A$2:$A$999,0)),""))</f>
        <v/>
      </c>
      <c r="F562" s="148" t="str">
        <f t="array" ref="F562">IF(C562="","",IFERROR(INDEX(Khach_hang!$B$2:$B$999,MATCH(C562,Khach_hang!$A$2:$A$999,0)),""))</f>
        <v/>
      </c>
      <c r="G562" s="148" t="str">
        <f>IF(A562="","",SUMIF(Chi_tiet_don_hang!$A$2:$A$989,A562,Chi_tiet_don_hang!$F$2:$F$989))</f>
        <v/>
      </c>
      <c r="H562" s="163"/>
      <c r="I562" s="163"/>
      <c r="J562" s="148">
        <f t="shared" si="1"/>
        <v>0</v>
      </c>
      <c r="K562" s="148">
        <f>IF(A562="","",SUMIF(Chi_tiet_don_hang!$A$2:$A$989,A562,Chi_tiet_don_hang!$I$2:$I$989))+H562</f>
        <v>0</v>
      </c>
      <c r="L562" s="163"/>
      <c r="M562" s="152"/>
      <c r="N562" s="152"/>
      <c r="O562" s="163"/>
      <c r="P562" s="148" t="str">
        <f t="shared" si="4"/>
        <v/>
      </c>
      <c r="Q562" s="148" t="s">
        <v>484</v>
      </c>
      <c r="R562" s="154" t="s">
        <v>485</v>
      </c>
      <c r="S562" s="154" t="s">
        <v>418</v>
      </c>
      <c r="T562" s="155"/>
      <c r="U562" s="142"/>
      <c r="V562" s="142"/>
      <c r="W562" s="142"/>
      <c r="X562" s="142"/>
      <c r="Y562" s="142"/>
      <c r="Z562" s="142"/>
      <c r="AA562" s="142"/>
      <c r="AB562" s="142"/>
      <c r="AC562" s="142"/>
      <c r="AD562" s="142"/>
      <c r="AE562" s="142"/>
      <c r="AF562" s="142"/>
      <c r="AG562" s="142"/>
      <c r="AH562" s="142"/>
      <c r="AI562" s="142"/>
    </row>
    <row r="563">
      <c r="A563" s="166"/>
      <c r="B563" s="164"/>
      <c r="C563" s="155"/>
      <c r="D563" s="165"/>
      <c r="E563" s="147" t="str">
        <f t="array" ref="E563">IF(C563="","",IFERROR(INDEX(Khach_hang!$C$2:$C$999,MATCH(C563,Khach_hang!$A$2:$A$999,0)),""))</f>
        <v/>
      </c>
      <c r="F563" s="148" t="str">
        <f t="array" ref="F563">IF(C563="","",IFERROR(INDEX(Khach_hang!$B$2:$B$999,MATCH(C563,Khach_hang!$A$2:$A$999,0)),""))</f>
        <v/>
      </c>
      <c r="G563" s="148" t="str">
        <f>IF(A563="","",SUMIF(Chi_tiet_don_hang!$A$2:$A$989,A563,Chi_tiet_don_hang!$F$2:$F$989))</f>
        <v/>
      </c>
      <c r="H563" s="163"/>
      <c r="I563" s="163"/>
      <c r="J563" s="148">
        <f t="shared" si="1"/>
        <v>0</v>
      </c>
      <c r="K563" s="148">
        <f>IF(A563="","",SUMIF(Chi_tiet_don_hang!$A$2:$A$989,A563,Chi_tiet_don_hang!$I$2:$I$989))+H563</f>
        <v>0</v>
      </c>
      <c r="L563" s="163"/>
      <c r="M563" s="152"/>
      <c r="N563" s="152"/>
      <c r="O563" s="163"/>
      <c r="P563" s="148" t="str">
        <f t="shared" si="4"/>
        <v/>
      </c>
      <c r="Q563" s="148" t="s">
        <v>484</v>
      </c>
      <c r="R563" s="154" t="s">
        <v>485</v>
      </c>
      <c r="S563" s="154" t="s">
        <v>418</v>
      </c>
      <c r="T563" s="155"/>
      <c r="U563" s="142"/>
      <c r="V563" s="142"/>
      <c r="W563" s="142"/>
      <c r="X563" s="142"/>
      <c r="Y563" s="142"/>
      <c r="Z563" s="142"/>
      <c r="AA563" s="142"/>
      <c r="AB563" s="142"/>
      <c r="AC563" s="142"/>
      <c r="AD563" s="142"/>
      <c r="AE563" s="142"/>
      <c r="AF563" s="142"/>
      <c r="AG563" s="142"/>
      <c r="AH563" s="142"/>
      <c r="AI563" s="142"/>
    </row>
    <row r="564">
      <c r="A564" s="166"/>
      <c r="B564" s="164"/>
      <c r="C564" s="155"/>
      <c r="D564" s="165"/>
      <c r="E564" s="147" t="str">
        <f t="array" ref="E564">IF(C564="","",IFERROR(INDEX(Khach_hang!$C$2:$C$999,MATCH(C564,Khach_hang!$A$2:$A$999,0)),""))</f>
        <v/>
      </c>
      <c r="F564" s="148" t="str">
        <f t="array" ref="F564">IF(C564="","",IFERROR(INDEX(Khach_hang!$B$2:$B$999,MATCH(C564,Khach_hang!$A$2:$A$999,0)),""))</f>
        <v/>
      </c>
      <c r="G564" s="148" t="str">
        <f>IF(A564="","",SUMIF(Chi_tiet_don_hang!$A$2:$A$989,A564,Chi_tiet_don_hang!$F$2:$F$989))</f>
        <v/>
      </c>
      <c r="H564" s="163"/>
      <c r="I564" s="163"/>
      <c r="J564" s="148">
        <f t="shared" si="1"/>
        <v>0</v>
      </c>
      <c r="K564" s="148">
        <f>IF(A564="","",SUMIF(Chi_tiet_don_hang!$A$2:$A$989,A564,Chi_tiet_don_hang!$I$2:$I$989))+H564</f>
        <v>0</v>
      </c>
      <c r="L564" s="163"/>
      <c r="M564" s="152"/>
      <c r="N564" s="152"/>
      <c r="O564" s="163"/>
      <c r="P564" s="148" t="str">
        <f t="shared" si="4"/>
        <v/>
      </c>
      <c r="Q564" s="148" t="s">
        <v>484</v>
      </c>
      <c r="R564" s="154" t="s">
        <v>485</v>
      </c>
      <c r="S564" s="154" t="s">
        <v>418</v>
      </c>
      <c r="T564" s="155"/>
      <c r="U564" s="142"/>
      <c r="V564" s="142"/>
      <c r="W564" s="142"/>
      <c r="X564" s="142"/>
      <c r="Y564" s="142"/>
      <c r="Z564" s="142"/>
      <c r="AA564" s="142"/>
      <c r="AB564" s="142"/>
      <c r="AC564" s="142"/>
      <c r="AD564" s="142"/>
      <c r="AE564" s="142"/>
      <c r="AF564" s="142"/>
      <c r="AG564" s="142"/>
      <c r="AH564" s="142"/>
      <c r="AI564" s="142"/>
    </row>
    <row r="565">
      <c r="A565" s="166"/>
      <c r="B565" s="164"/>
      <c r="C565" s="155"/>
      <c r="D565" s="165"/>
      <c r="E565" s="147" t="str">
        <f t="array" ref="E565">IF(C565="","",IFERROR(INDEX(Khach_hang!$C$2:$C$999,MATCH(C565,Khach_hang!$A$2:$A$999,0)),""))</f>
        <v/>
      </c>
      <c r="F565" s="148" t="str">
        <f t="array" ref="F565">IF(C565="","",IFERROR(INDEX(Khach_hang!$B$2:$B$999,MATCH(C565,Khach_hang!$A$2:$A$999,0)),""))</f>
        <v/>
      </c>
      <c r="G565" s="148" t="str">
        <f>IF(A565="","",SUMIF(Chi_tiet_don_hang!$A$2:$A$989,A565,Chi_tiet_don_hang!$F$2:$F$989))</f>
        <v/>
      </c>
      <c r="H565" s="163"/>
      <c r="I565" s="163"/>
      <c r="J565" s="148">
        <f t="shared" si="1"/>
        <v>0</v>
      </c>
      <c r="K565" s="148">
        <f>IF(A565="","",SUMIF(Chi_tiet_don_hang!$A$2:$A$989,A565,Chi_tiet_don_hang!$I$2:$I$989))+H565</f>
        <v>0</v>
      </c>
      <c r="L565" s="163"/>
      <c r="M565" s="152"/>
      <c r="N565" s="152"/>
      <c r="O565" s="163"/>
      <c r="P565" s="148" t="str">
        <f t="shared" si="4"/>
        <v/>
      </c>
      <c r="Q565" s="148" t="s">
        <v>484</v>
      </c>
      <c r="R565" s="154" t="s">
        <v>485</v>
      </c>
      <c r="S565" s="154" t="s">
        <v>418</v>
      </c>
      <c r="T565" s="155"/>
      <c r="U565" s="142"/>
      <c r="V565" s="142"/>
      <c r="W565" s="142"/>
      <c r="X565" s="142"/>
      <c r="Y565" s="142"/>
      <c r="Z565" s="142"/>
      <c r="AA565" s="142"/>
      <c r="AB565" s="142"/>
      <c r="AC565" s="142"/>
      <c r="AD565" s="142"/>
      <c r="AE565" s="142"/>
      <c r="AF565" s="142"/>
      <c r="AG565" s="142"/>
      <c r="AH565" s="142"/>
      <c r="AI565" s="142"/>
    </row>
    <row r="566">
      <c r="A566" s="166"/>
      <c r="B566" s="164"/>
      <c r="C566" s="155"/>
      <c r="D566" s="165"/>
      <c r="E566" s="147" t="str">
        <f t="array" ref="E566">IF(C566="","",IFERROR(INDEX(Khach_hang!$C$2:$C$999,MATCH(C566,Khach_hang!$A$2:$A$999,0)),""))</f>
        <v/>
      </c>
      <c r="F566" s="148" t="str">
        <f t="array" ref="F566">IF(C566="","",IFERROR(INDEX(Khach_hang!$B$2:$B$999,MATCH(C566,Khach_hang!$A$2:$A$999,0)),""))</f>
        <v/>
      </c>
      <c r="G566" s="148" t="str">
        <f>IF(A566="","",SUMIF(Chi_tiet_don_hang!$A$2:$A$989,A566,Chi_tiet_don_hang!$F$2:$F$989))</f>
        <v/>
      </c>
      <c r="H566" s="163"/>
      <c r="I566" s="163"/>
      <c r="J566" s="148">
        <f t="shared" si="1"/>
        <v>0</v>
      </c>
      <c r="K566" s="148">
        <f>IF(A566="","",SUMIF(Chi_tiet_don_hang!$A$2:$A$989,A566,Chi_tiet_don_hang!$I$2:$I$989))+H566</f>
        <v>0</v>
      </c>
      <c r="L566" s="163"/>
      <c r="M566" s="152"/>
      <c r="N566" s="152"/>
      <c r="O566" s="163"/>
      <c r="P566" s="148" t="str">
        <f t="shared" si="4"/>
        <v/>
      </c>
      <c r="Q566" s="148" t="s">
        <v>484</v>
      </c>
      <c r="R566" s="154" t="s">
        <v>485</v>
      </c>
      <c r="S566" s="154" t="s">
        <v>418</v>
      </c>
      <c r="T566" s="155"/>
      <c r="U566" s="142"/>
      <c r="V566" s="142"/>
      <c r="W566" s="142"/>
      <c r="X566" s="142"/>
      <c r="Y566" s="142"/>
      <c r="Z566" s="142"/>
      <c r="AA566" s="142"/>
      <c r="AB566" s="142"/>
      <c r="AC566" s="142"/>
      <c r="AD566" s="142"/>
      <c r="AE566" s="142"/>
      <c r="AF566" s="142"/>
      <c r="AG566" s="142"/>
      <c r="AH566" s="142"/>
      <c r="AI566" s="142"/>
    </row>
    <row r="567">
      <c r="A567" s="166"/>
      <c r="B567" s="164"/>
      <c r="C567" s="155"/>
      <c r="D567" s="165"/>
      <c r="E567" s="147" t="str">
        <f t="array" ref="E567">IF(C567="","",IFERROR(INDEX(Khach_hang!$C$2:$C$999,MATCH(C567,Khach_hang!$A$2:$A$999,0)),""))</f>
        <v/>
      </c>
      <c r="F567" s="148" t="str">
        <f t="array" ref="F567">IF(C567="","",IFERROR(INDEX(Khach_hang!$B$2:$B$999,MATCH(C567,Khach_hang!$A$2:$A$999,0)),""))</f>
        <v/>
      </c>
      <c r="G567" s="148" t="str">
        <f>IF(A567="","",SUMIF(Chi_tiet_don_hang!$A$2:$A$989,A567,Chi_tiet_don_hang!$F$2:$F$989))</f>
        <v/>
      </c>
      <c r="H567" s="163"/>
      <c r="I567" s="163"/>
      <c r="J567" s="148">
        <f t="shared" si="1"/>
        <v>0</v>
      </c>
      <c r="K567" s="148">
        <f>IF(A567="","",SUMIF(Chi_tiet_don_hang!$A$2:$A$989,A567,Chi_tiet_don_hang!$I$2:$I$989))+H567</f>
        <v>0</v>
      </c>
      <c r="L567" s="163"/>
      <c r="M567" s="152"/>
      <c r="N567" s="152"/>
      <c r="O567" s="163"/>
      <c r="P567" s="148" t="str">
        <f t="shared" si="4"/>
        <v/>
      </c>
      <c r="Q567" s="148" t="s">
        <v>484</v>
      </c>
      <c r="R567" s="154" t="s">
        <v>485</v>
      </c>
      <c r="S567" s="154" t="s">
        <v>418</v>
      </c>
      <c r="T567" s="155"/>
      <c r="U567" s="142"/>
      <c r="V567" s="142"/>
      <c r="W567" s="142"/>
      <c r="X567" s="142"/>
      <c r="Y567" s="142"/>
      <c r="Z567" s="142"/>
      <c r="AA567" s="142"/>
      <c r="AB567" s="142"/>
      <c r="AC567" s="142"/>
      <c r="AD567" s="142"/>
      <c r="AE567" s="142"/>
      <c r="AF567" s="142"/>
      <c r="AG567" s="142"/>
      <c r="AH567" s="142"/>
      <c r="AI567" s="142"/>
    </row>
    <row r="568">
      <c r="A568" s="166"/>
      <c r="B568" s="164"/>
      <c r="C568" s="155"/>
      <c r="D568" s="165"/>
      <c r="E568" s="147" t="str">
        <f t="array" ref="E568">IF(C568="","",IFERROR(INDEX(Khach_hang!$C$2:$C$999,MATCH(C568,Khach_hang!$A$2:$A$999,0)),""))</f>
        <v/>
      </c>
      <c r="F568" s="148" t="str">
        <f t="array" ref="F568">IF(C568="","",IFERROR(INDEX(Khach_hang!$B$2:$B$999,MATCH(C568,Khach_hang!$A$2:$A$999,0)),""))</f>
        <v/>
      </c>
      <c r="G568" s="148" t="str">
        <f>IF(A568="","",SUMIF(Chi_tiet_don_hang!$A$2:$A$989,A568,Chi_tiet_don_hang!$F$2:$F$989))</f>
        <v/>
      </c>
      <c r="H568" s="163"/>
      <c r="I568" s="163"/>
      <c r="J568" s="148">
        <f t="shared" si="1"/>
        <v>0</v>
      </c>
      <c r="K568" s="148">
        <f>IF(A568="","",SUMIF(Chi_tiet_don_hang!$A$2:$A$989,A568,Chi_tiet_don_hang!$I$2:$I$989))+H568</f>
        <v>0</v>
      </c>
      <c r="L568" s="163"/>
      <c r="M568" s="152"/>
      <c r="N568" s="152"/>
      <c r="O568" s="163"/>
      <c r="P568" s="148" t="str">
        <f t="shared" si="4"/>
        <v/>
      </c>
      <c r="Q568" s="148" t="s">
        <v>484</v>
      </c>
      <c r="R568" s="154" t="s">
        <v>485</v>
      </c>
      <c r="S568" s="154" t="s">
        <v>418</v>
      </c>
      <c r="T568" s="155"/>
      <c r="U568" s="142"/>
      <c r="V568" s="142"/>
      <c r="W568" s="142"/>
      <c r="X568" s="142"/>
      <c r="Y568" s="142"/>
      <c r="Z568" s="142"/>
      <c r="AA568" s="142"/>
      <c r="AB568" s="142"/>
      <c r="AC568" s="142"/>
      <c r="AD568" s="142"/>
      <c r="AE568" s="142"/>
      <c r="AF568" s="142"/>
      <c r="AG568" s="142"/>
      <c r="AH568" s="142"/>
      <c r="AI568" s="142"/>
    </row>
    <row r="569">
      <c r="A569" s="166"/>
      <c r="B569" s="164"/>
      <c r="C569" s="155"/>
      <c r="D569" s="165"/>
      <c r="E569" s="147" t="str">
        <f t="array" ref="E569">IF(C569="","",IFERROR(INDEX(Khach_hang!$C$2:$C$999,MATCH(C569,Khach_hang!$A$2:$A$999,0)),""))</f>
        <v/>
      </c>
      <c r="F569" s="148" t="str">
        <f t="array" ref="F569">IF(C569="","",IFERROR(INDEX(Khach_hang!$B$2:$B$999,MATCH(C569,Khach_hang!$A$2:$A$999,0)),""))</f>
        <v/>
      </c>
      <c r="G569" s="148" t="str">
        <f>IF(A569="","",SUMIF(Chi_tiet_don_hang!$A$2:$A$989,A569,Chi_tiet_don_hang!$F$2:$F$989))</f>
        <v/>
      </c>
      <c r="H569" s="163"/>
      <c r="I569" s="163"/>
      <c r="J569" s="148">
        <f t="shared" si="1"/>
        <v>0</v>
      </c>
      <c r="K569" s="148">
        <f>IF(A569="","",SUMIF(Chi_tiet_don_hang!$A$2:$A$989,A569,Chi_tiet_don_hang!$I$2:$I$989))+H569</f>
        <v>0</v>
      </c>
      <c r="L569" s="163"/>
      <c r="M569" s="152"/>
      <c r="N569" s="152"/>
      <c r="O569" s="163"/>
      <c r="P569" s="148" t="str">
        <f t="shared" si="4"/>
        <v/>
      </c>
      <c r="Q569" s="148" t="s">
        <v>484</v>
      </c>
      <c r="R569" s="154" t="s">
        <v>485</v>
      </c>
      <c r="S569" s="154" t="s">
        <v>418</v>
      </c>
      <c r="T569" s="155"/>
      <c r="U569" s="142"/>
      <c r="V569" s="142"/>
      <c r="W569" s="142"/>
      <c r="X569" s="142"/>
      <c r="Y569" s="142"/>
      <c r="Z569" s="142"/>
      <c r="AA569" s="142"/>
      <c r="AB569" s="142"/>
      <c r="AC569" s="142"/>
      <c r="AD569" s="142"/>
      <c r="AE569" s="142"/>
      <c r="AF569" s="142"/>
      <c r="AG569" s="142"/>
      <c r="AH569" s="142"/>
      <c r="AI569" s="142"/>
    </row>
    <row r="570">
      <c r="A570" s="166"/>
      <c r="B570" s="164"/>
      <c r="C570" s="155"/>
      <c r="D570" s="165"/>
      <c r="E570" s="147" t="str">
        <f t="array" ref="E570">IF(C570="","",IFERROR(INDEX(Khach_hang!$C$2:$C$999,MATCH(C570,Khach_hang!$A$2:$A$999,0)),""))</f>
        <v/>
      </c>
      <c r="F570" s="148" t="str">
        <f t="array" ref="F570">IF(C570="","",IFERROR(INDEX(Khach_hang!$B$2:$B$999,MATCH(C570,Khach_hang!$A$2:$A$999,0)),""))</f>
        <v/>
      </c>
      <c r="G570" s="148" t="str">
        <f>IF(A570="","",SUMIF(Chi_tiet_don_hang!$A$2:$A$989,A570,Chi_tiet_don_hang!$F$2:$F$989))</f>
        <v/>
      </c>
      <c r="H570" s="163"/>
      <c r="I570" s="163"/>
      <c r="J570" s="148">
        <f t="shared" si="1"/>
        <v>0</v>
      </c>
      <c r="K570" s="148">
        <f>IF(A570="","",SUMIF(Chi_tiet_don_hang!$A$2:$A$989,A570,Chi_tiet_don_hang!$I$2:$I$989))+H570</f>
        <v>0</v>
      </c>
      <c r="L570" s="163"/>
      <c r="M570" s="152"/>
      <c r="N570" s="152"/>
      <c r="O570" s="163"/>
      <c r="P570" s="148" t="str">
        <f t="shared" si="4"/>
        <v/>
      </c>
      <c r="Q570" s="148" t="s">
        <v>484</v>
      </c>
      <c r="R570" s="154" t="s">
        <v>485</v>
      </c>
      <c r="S570" s="154" t="s">
        <v>418</v>
      </c>
      <c r="T570" s="155"/>
      <c r="U570" s="142"/>
      <c r="V570" s="142"/>
      <c r="W570" s="142"/>
      <c r="X570" s="142"/>
      <c r="Y570" s="142"/>
      <c r="Z570" s="142"/>
      <c r="AA570" s="142"/>
      <c r="AB570" s="142"/>
      <c r="AC570" s="142"/>
      <c r="AD570" s="142"/>
      <c r="AE570" s="142"/>
      <c r="AF570" s="142"/>
      <c r="AG570" s="142"/>
      <c r="AH570" s="142"/>
      <c r="AI570" s="142"/>
    </row>
    <row r="571">
      <c r="A571" s="166"/>
      <c r="B571" s="164"/>
      <c r="C571" s="155"/>
      <c r="D571" s="165"/>
      <c r="E571" s="147" t="str">
        <f t="array" ref="E571">IF(C571="","",IFERROR(INDEX(Khach_hang!$C$2:$C$999,MATCH(C571,Khach_hang!$A$2:$A$999,0)),""))</f>
        <v/>
      </c>
      <c r="F571" s="148" t="str">
        <f t="array" ref="F571">IF(C571="","",IFERROR(INDEX(Khach_hang!$B$2:$B$999,MATCH(C571,Khach_hang!$A$2:$A$999,0)),""))</f>
        <v/>
      </c>
      <c r="G571" s="148" t="str">
        <f>IF(A571="","",SUMIF(Chi_tiet_don_hang!$A$2:$A$989,A571,Chi_tiet_don_hang!$F$2:$F$989))</f>
        <v/>
      </c>
      <c r="H571" s="163"/>
      <c r="I571" s="163"/>
      <c r="J571" s="148">
        <f t="shared" si="1"/>
        <v>0</v>
      </c>
      <c r="K571" s="148">
        <f>IF(A571="","",SUMIF(Chi_tiet_don_hang!$A$2:$A$989,A571,Chi_tiet_don_hang!$I$2:$I$989))+H571</f>
        <v>0</v>
      </c>
      <c r="L571" s="163"/>
      <c r="M571" s="152"/>
      <c r="N571" s="152"/>
      <c r="O571" s="163"/>
      <c r="P571" s="148" t="str">
        <f t="shared" si="4"/>
        <v/>
      </c>
      <c r="Q571" s="148" t="s">
        <v>484</v>
      </c>
      <c r="R571" s="154" t="s">
        <v>485</v>
      </c>
      <c r="S571" s="154" t="s">
        <v>418</v>
      </c>
      <c r="T571" s="155"/>
      <c r="U571" s="142"/>
      <c r="V571" s="142"/>
      <c r="W571" s="142"/>
      <c r="X571" s="142"/>
      <c r="Y571" s="142"/>
      <c r="Z571" s="142"/>
      <c r="AA571" s="142"/>
      <c r="AB571" s="142"/>
      <c r="AC571" s="142"/>
      <c r="AD571" s="142"/>
      <c r="AE571" s="142"/>
      <c r="AF571" s="142"/>
      <c r="AG571" s="142"/>
      <c r="AH571" s="142"/>
      <c r="AI571" s="142"/>
    </row>
    <row r="572">
      <c r="A572" s="166"/>
      <c r="B572" s="164"/>
      <c r="C572" s="155"/>
      <c r="D572" s="165"/>
      <c r="E572" s="147" t="str">
        <f t="array" ref="E572">IF(C572="","",IFERROR(INDEX(Khach_hang!$C$2:$C$999,MATCH(C572,Khach_hang!$A$2:$A$999,0)),""))</f>
        <v/>
      </c>
      <c r="F572" s="148" t="str">
        <f t="array" ref="F572">IF(C572="","",IFERROR(INDEX(Khach_hang!$B$2:$B$999,MATCH(C572,Khach_hang!$A$2:$A$999,0)),""))</f>
        <v/>
      </c>
      <c r="G572" s="148" t="str">
        <f>IF(A572="","",SUMIF(Chi_tiet_don_hang!$A$2:$A$989,A572,Chi_tiet_don_hang!$F$2:$F$989))</f>
        <v/>
      </c>
      <c r="H572" s="163"/>
      <c r="I572" s="163"/>
      <c r="J572" s="148">
        <f t="shared" si="1"/>
        <v>0</v>
      </c>
      <c r="K572" s="148">
        <f>IF(A572="","",SUMIF(Chi_tiet_don_hang!$A$2:$A$989,A572,Chi_tiet_don_hang!$I$2:$I$989))+H572</f>
        <v>0</v>
      </c>
      <c r="L572" s="163"/>
      <c r="M572" s="152"/>
      <c r="N572" s="152"/>
      <c r="O572" s="163"/>
      <c r="P572" s="148" t="str">
        <f t="shared" si="4"/>
        <v/>
      </c>
      <c r="Q572" s="148" t="s">
        <v>484</v>
      </c>
      <c r="R572" s="154" t="s">
        <v>485</v>
      </c>
      <c r="S572" s="154" t="s">
        <v>418</v>
      </c>
      <c r="T572" s="155"/>
      <c r="U572" s="142"/>
      <c r="V572" s="142"/>
      <c r="W572" s="142"/>
      <c r="X572" s="142"/>
      <c r="Y572" s="142"/>
      <c r="Z572" s="142"/>
      <c r="AA572" s="142"/>
      <c r="AB572" s="142"/>
      <c r="AC572" s="142"/>
      <c r="AD572" s="142"/>
      <c r="AE572" s="142"/>
      <c r="AF572" s="142"/>
      <c r="AG572" s="142"/>
      <c r="AH572" s="142"/>
      <c r="AI572" s="142"/>
    </row>
    <row r="573">
      <c r="A573" s="166"/>
      <c r="B573" s="164"/>
      <c r="C573" s="155"/>
      <c r="D573" s="165"/>
      <c r="E573" s="147" t="str">
        <f t="array" ref="E573">IF(C573="","",IFERROR(INDEX(Khach_hang!$C$2:$C$999,MATCH(C573,Khach_hang!$A$2:$A$999,0)),""))</f>
        <v/>
      </c>
      <c r="F573" s="148" t="str">
        <f t="array" ref="F573">IF(C573="","",IFERROR(INDEX(Khach_hang!$B$2:$B$999,MATCH(C573,Khach_hang!$A$2:$A$999,0)),""))</f>
        <v/>
      </c>
      <c r="G573" s="148" t="str">
        <f>IF(A573="","",SUMIF(Chi_tiet_don_hang!$A$2:$A$989,A573,Chi_tiet_don_hang!$F$2:$F$989))</f>
        <v/>
      </c>
      <c r="H573" s="163"/>
      <c r="I573" s="163"/>
      <c r="J573" s="148">
        <f t="shared" si="1"/>
        <v>0</v>
      </c>
      <c r="K573" s="148">
        <f>IF(A573="","",SUMIF(Chi_tiet_don_hang!$A$2:$A$989,A573,Chi_tiet_don_hang!$I$2:$I$989))+H573</f>
        <v>0</v>
      </c>
      <c r="L573" s="163"/>
      <c r="M573" s="152"/>
      <c r="N573" s="152"/>
      <c r="O573" s="163"/>
      <c r="P573" s="148" t="str">
        <f t="shared" si="4"/>
        <v/>
      </c>
      <c r="Q573" s="148" t="s">
        <v>484</v>
      </c>
      <c r="R573" s="154" t="s">
        <v>485</v>
      </c>
      <c r="S573" s="154" t="s">
        <v>418</v>
      </c>
      <c r="T573" s="155"/>
      <c r="U573" s="142"/>
      <c r="V573" s="142"/>
      <c r="W573" s="142"/>
      <c r="X573" s="142"/>
      <c r="Y573" s="142"/>
      <c r="Z573" s="142"/>
      <c r="AA573" s="142"/>
      <c r="AB573" s="142"/>
      <c r="AC573" s="142"/>
      <c r="AD573" s="142"/>
      <c r="AE573" s="142"/>
      <c r="AF573" s="142"/>
      <c r="AG573" s="142"/>
      <c r="AH573" s="142"/>
      <c r="AI573" s="142"/>
    </row>
    <row r="574">
      <c r="A574" s="166"/>
      <c r="B574" s="164"/>
      <c r="C574" s="155"/>
      <c r="D574" s="165"/>
      <c r="E574" s="147" t="str">
        <f t="array" ref="E574">IF(C574="","",IFERROR(INDEX(Khach_hang!$C$2:$C$999,MATCH(C574,Khach_hang!$A$2:$A$999,0)),""))</f>
        <v/>
      </c>
      <c r="F574" s="148" t="str">
        <f t="array" ref="F574">IF(C574="","",IFERROR(INDEX(Khach_hang!$B$2:$B$999,MATCH(C574,Khach_hang!$A$2:$A$999,0)),""))</f>
        <v/>
      </c>
      <c r="G574" s="148" t="str">
        <f>IF(A574="","",SUMIF(Chi_tiet_don_hang!$A$2:$A$989,A574,Chi_tiet_don_hang!$F$2:$F$989))</f>
        <v/>
      </c>
      <c r="H574" s="163"/>
      <c r="I574" s="163"/>
      <c r="J574" s="148">
        <f t="shared" si="1"/>
        <v>0</v>
      </c>
      <c r="K574" s="148">
        <f>IF(A574="","",SUMIF(Chi_tiet_don_hang!$A$2:$A$989,A574,Chi_tiet_don_hang!$I$2:$I$989))+H574</f>
        <v>0</v>
      </c>
      <c r="L574" s="163"/>
      <c r="M574" s="152"/>
      <c r="N574" s="152"/>
      <c r="O574" s="163"/>
      <c r="P574" s="148" t="str">
        <f t="shared" si="4"/>
        <v/>
      </c>
      <c r="Q574" s="148" t="s">
        <v>484</v>
      </c>
      <c r="R574" s="154" t="s">
        <v>485</v>
      </c>
      <c r="S574" s="154" t="s">
        <v>418</v>
      </c>
      <c r="T574" s="155"/>
      <c r="U574" s="142"/>
      <c r="V574" s="142"/>
      <c r="W574" s="142"/>
      <c r="X574" s="142"/>
      <c r="Y574" s="142"/>
      <c r="Z574" s="142"/>
      <c r="AA574" s="142"/>
      <c r="AB574" s="142"/>
      <c r="AC574" s="142"/>
      <c r="AD574" s="142"/>
      <c r="AE574" s="142"/>
      <c r="AF574" s="142"/>
      <c r="AG574" s="142"/>
      <c r="AH574" s="142"/>
      <c r="AI574" s="142"/>
    </row>
    <row r="575">
      <c r="A575" s="166"/>
      <c r="B575" s="164"/>
      <c r="C575" s="155"/>
      <c r="D575" s="165"/>
      <c r="E575" s="147" t="str">
        <f t="array" ref="E575">IF(C575="","",IFERROR(INDEX(Khach_hang!$C$2:$C$999,MATCH(C575,Khach_hang!$A$2:$A$999,0)),""))</f>
        <v/>
      </c>
      <c r="F575" s="148" t="str">
        <f t="array" ref="F575">IF(C575="","",IFERROR(INDEX(Khach_hang!$B$2:$B$999,MATCH(C575,Khach_hang!$A$2:$A$999,0)),""))</f>
        <v/>
      </c>
      <c r="G575" s="148" t="str">
        <f>IF(A575="","",SUMIF(Chi_tiet_don_hang!$A$2:$A$989,A575,Chi_tiet_don_hang!$F$2:$F$989))</f>
        <v/>
      </c>
      <c r="H575" s="163"/>
      <c r="I575" s="163"/>
      <c r="J575" s="148">
        <f t="shared" si="1"/>
        <v>0</v>
      </c>
      <c r="K575" s="148">
        <f>IF(A575="","",SUMIF(Chi_tiet_don_hang!$A$2:$A$989,A575,Chi_tiet_don_hang!$I$2:$I$989))+H575</f>
        <v>0</v>
      </c>
      <c r="L575" s="163"/>
      <c r="M575" s="152"/>
      <c r="N575" s="152"/>
      <c r="O575" s="163"/>
      <c r="P575" s="148" t="str">
        <f t="shared" si="4"/>
        <v/>
      </c>
      <c r="Q575" s="148" t="s">
        <v>484</v>
      </c>
      <c r="R575" s="154" t="s">
        <v>485</v>
      </c>
      <c r="S575" s="154" t="s">
        <v>418</v>
      </c>
      <c r="T575" s="155"/>
      <c r="U575" s="142"/>
      <c r="V575" s="142"/>
      <c r="W575" s="142"/>
      <c r="X575" s="142"/>
      <c r="Y575" s="142"/>
      <c r="Z575" s="142"/>
      <c r="AA575" s="142"/>
      <c r="AB575" s="142"/>
      <c r="AC575" s="142"/>
      <c r="AD575" s="142"/>
      <c r="AE575" s="142"/>
      <c r="AF575" s="142"/>
      <c r="AG575" s="142"/>
      <c r="AH575" s="142"/>
      <c r="AI575" s="142"/>
    </row>
    <row r="576">
      <c r="A576" s="166"/>
      <c r="B576" s="164"/>
      <c r="C576" s="155"/>
      <c r="D576" s="165"/>
      <c r="E576" s="147" t="str">
        <f t="array" ref="E576">IF(C576="","",IFERROR(INDEX(Khach_hang!$C$2:$C$999,MATCH(C576,Khach_hang!$A$2:$A$999,0)),""))</f>
        <v/>
      </c>
      <c r="F576" s="148" t="str">
        <f t="array" ref="F576">IF(C576="","",IFERROR(INDEX(Khach_hang!$B$2:$B$999,MATCH(C576,Khach_hang!$A$2:$A$999,0)),""))</f>
        <v/>
      </c>
      <c r="G576" s="148" t="str">
        <f>IF(A576="","",SUMIF(Chi_tiet_don_hang!$A$2:$A$989,A576,Chi_tiet_don_hang!$F$2:$F$989))</f>
        <v/>
      </c>
      <c r="H576" s="163"/>
      <c r="I576" s="163"/>
      <c r="J576" s="148">
        <f t="shared" si="1"/>
        <v>0</v>
      </c>
      <c r="K576" s="148">
        <f>IF(A576="","",SUMIF(Chi_tiet_don_hang!$A$2:$A$989,A576,Chi_tiet_don_hang!$I$2:$I$989))+H576</f>
        <v>0</v>
      </c>
      <c r="L576" s="163"/>
      <c r="M576" s="152"/>
      <c r="N576" s="152"/>
      <c r="O576" s="163"/>
      <c r="P576" s="148" t="str">
        <f t="shared" si="4"/>
        <v/>
      </c>
      <c r="Q576" s="148" t="s">
        <v>484</v>
      </c>
      <c r="R576" s="154" t="s">
        <v>485</v>
      </c>
      <c r="S576" s="154" t="s">
        <v>418</v>
      </c>
      <c r="T576" s="155"/>
      <c r="U576" s="142"/>
      <c r="V576" s="142"/>
      <c r="W576" s="142"/>
      <c r="X576" s="142"/>
      <c r="Y576" s="142"/>
      <c r="Z576" s="142"/>
      <c r="AA576" s="142"/>
      <c r="AB576" s="142"/>
      <c r="AC576" s="142"/>
      <c r="AD576" s="142"/>
      <c r="AE576" s="142"/>
      <c r="AF576" s="142"/>
      <c r="AG576" s="142"/>
      <c r="AH576" s="142"/>
      <c r="AI576" s="142"/>
    </row>
    <row r="577">
      <c r="A577" s="166"/>
      <c r="B577" s="164"/>
      <c r="C577" s="155"/>
      <c r="D577" s="165"/>
      <c r="E577" s="147" t="str">
        <f t="array" ref="E577">IF(C577="","",IFERROR(INDEX(Khach_hang!$C$2:$C$999,MATCH(C577,Khach_hang!$A$2:$A$999,0)),""))</f>
        <v/>
      </c>
      <c r="F577" s="148" t="str">
        <f t="array" ref="F577">IF(C577="","",IFERROR(INDEX(Khach_hang!$B$2:$B$999,MATCH(C577,Khach_hang!$A$2:$A$999,0)),""))</f>
        <v/>
      </c>
      <c r="G577" s="148" t="str">
        <f>IF(A577="","",SUMIF(Chi_tiet_don_hang!$A$2:$A$989,A577,Chi_tiet_don_hang!$F$2:$F$989))</f>
        <v/>
      </c>
      <c r="H577" s="163"/>
      <c r="I577" s="163"/>
      <c r="J577" s="148">
        <f t="shared" si="1"/>
        <v>0</v>
      </c>
      <c r="K577" s="148">
        <f>IF(A577="","",SUMIF(Chi_tiet_don_hang!$A$2:$A$989,A577,Chi_tiet_don_hang!$I$2:$I$989))+H577</f>
        <v>0</v>
      </c>
      <c r="L577" s="163"/>
      <c r="M577" s="152"/>
      <c r="N577" s="152"/>
      <c r="O577" s="163"/>
      <c r="P577" s="148" t="str">
        <f t="shared" si="4"/>
        <v/>
      </c>
      <c r="Q577" s="148" t="s">
        <v>484</v>
      </c>
      <c r="R577" s="154" t="s">
        <v>485</v>
      </c>
      <c r="S577" s="154" t="s">
        <v>418</v>
      </c>
      <c r="T577" s="155"/>
      <c r="U577" s="142"/>
      <c r="V577" s="142"/>
      <c r="W577" s="142"/>
      <c r="X577" s="142"/>
      <c r="Y577" s="142"/>
      <c r="Z577" s="142"/>
      <c r="AA577" s="142"/>
      <c r="AB577" s="142"/>
      <c r="AC577" s="142"/>
      <c r="AD577" s="142"/>
      <c r="AE577" s="142"/>
      <c r="AF577" s="142"/>
      <c r="AG577" s="142"/>
      <c r="AH577" s="142"/>
      <c r="AI577" s="142"/>
    </row>
    <row r="578">
      <c r="A578" s="166"/>
      <c r="B578" s="164"/>
      <c r="C578" s="155"/>
      <c r="D578" s="165"/>
      <c r="E578" s="147" t="str">
        <f t="array" ref="E578">IF(C578="","",IFERROR(INDEX(Khach_hang!$C$2:$C$999,MATCH(C578,Khach_hang!$A$2:$A$999,0)),""))</f>
        <v/>
      </c>
      <c r="F578" s="148" t="str">
        <f t="array" ref="F578">IF(C578="","",IFERROR(INDEX(Khach_hang!$B$2:$B$999,MATCH(C578,Khach_hang!$A$2:$A$999,0)),""))</f>
        <v/>
      </c>
      <c r="G578" s="148" t="str">
        <f>IF(A578="","",SUMIF(Chi_tiet_don_hang!$A$2:$A$989,A578,Chi_tiet_don_hang!$F$2:$F$989))</f>
        <v/>
      </c>
      <c r="H578" s="163"/>
      <c r="I578" s="163"/>
      <c r="J578" s="148">
        <f t="shared" si="1"/>
        <v>0</v>
      </c>
      <c r="K578" s="148">
        <f>IF(A578="","",SUMIF(Chi_tiet_don_hang!$A$2:$A$989,A578,Chi_tiet_don_hang!$I$2:$I$989))+H578</f>
        <v>0</v>
      </c>
      <c r="L578" s="163"/>
      <c r="M578" s="152"/>
      <c r="N578" s="152"/>
      <c r="O578" s="163"/>
      <c r="P578" s="148" t="str">
        <f t="shared" si="4"/>
        <v/>
      </c>
      <c r="Q578" s="148" t="s">
        <v>484</v>
      </c>
      <c r="R578" s="154" t="s">
        <v>485</v>
      </c>
      <c r="S578" s="154" t="s">
        <v>418</v>
      </c>
      <c r="T578" s="155"/>
      <c r="U578" s="142"/>
      <c r="V578" s="142"/>
      <c r="W578" s="142"/>
      <c r="X578" s="142"/>
      <c r="Y578" s="142"/>
      <c r="Z578" s="142"/>
      <c r="AA578" s="142"/>
      <c r="AB578" s="142"/>
      <c r="AC578" s="142"/>
      <c r="AD578" s="142"/>
      <c r="AE578" s="142"/>
      <c r="AF578" s="142"/>
      <c r="AG578" s="142"/>
      <c r="AH578" s="142"/>
      <c r="AI578" s="142"/>
    </row>
    <row r="579">
      <c r="A579" s="166"/>
      <c r="B579" s="164"/>
      <c r="C579" s="155"/>
      <c r="D579" s="165"/>
      <c r="E579" s="147" t="str">
        <f t="array" ref="E579">IF(C579="","",IFERROR(INDEX(Khach_hang!$C$2:$C$999,MATCH(C579,Khach_hang!$A$2:$A$999,0)),""))</f>
        <v/>
      </c>
      <c r="F579" s="148" t="str">
        <f t="array" ref="F579">IF(C579="","",IFERROR(INDEX(Khach_hang!$B$2:$B$999,MATCH(C579,Khach_hang!$A$2:$A$999,0)),""))</f>
        <v/>
      </c>
      <c r="G579" s="148" t="str">
        <f>IF(A579="","",SUMIF(Chi_tiet_don_hang!$A$2:$A$989,A579,Chi_tiet_don_hang!$F$2:$F$989))</f>
        <v/>
      </c>
      <c r="H579" s="163"/>
      <c r="I579" s="163"/>
      <c r="J579" s="148">
        <f t="shared" si="1"/>
        <v>0</v>
      </c>
      <c r="K579" s="148">
        <f>IF(A579="","",SUMIF(Chi_tiet_don_hang!$A$2:$A$989,A579,Chi_tiet_don_hang!$I$2:$I$989))+H579</f>
        <v>0</v>
      </c>
      <c r="L579" s="163"/>
      <c r="M579" s="152"/>
      <c r="N579" s="152"/>
      <c r="O579" s="163"/>
      <c r="P579" s="148" t="str">
        <f t="shared" si="4"/>
        <v/>
      </c>
      <c r="Q579" s="148" t="s">
        <v>484</v>
      </c>
      <c r="R579" s="154" t="s">
        <v>485</v>
      </c>
      <c r="S579" s="154" t="s">
        <v>418</v>
      </c>
      <c r="T579" s="155"/>
      <c r="U579" s="142"/>
      <c r="V579" s="142"/>
      <c r="W579" s="142"/>
      <c r="X579" s="142"/>
      <c r="Y579" s="142"/>
      <c r="Z579" s="142"/>
      <c r="AA579" s="142"/>
      <c r="AB579" s="142"/>
      <c r="AC579" s="142"/>
      <c r="AD579" s="142"/>
      <c r="AE579" s="142"/>
      <c r="AF579" s="142"/>
      <c r="AG579" s="142"/>
      <c r="AH579" s="142"/>
      <c r="AI579" s="142"/>
    </row>
    <row r="580">
      <c r="A580" s="166"/>
      <c r="B580" s="164"/>
      <c r="C580" s="155"/>
      <c r="D580" s="165"/>
      <c r="E580" s="147" t="str">
        <f t="array" ref="E580">IF(C580="","",IFERROR(INDEX(Khach_hang!$C$2:$C$999,MATCH(C580,Khach_hang!$A$2:$A$999,0)),""))</f>
        <v/>
      </c>
      <c r="F580" s="148" t="str">
        <f t="array" ref="F580">IF(C580="","",IFERROR(INDEX(Khach_hang!$B$2:$B$999,MATCH(C580,Khach_hang!$A$2:$A$999,0)),""))</f>
        <v/>
      </c>
      <c r="G580" s="148" t="str">
        <f>IF(A580="","",SUMIF(Chi_tiet_don_hang!$A$2:$A$989,A580,Chi_tiet_don_hang!$F$2:$F$989))</f>
        <v/>
      </c>
      <c r="H580" s="163"/>
      <c r="I580" s="163"/>
      <c r="J580" s="148">
        <f t="shared" si="1"/>
        <v>0</v>
      </c>
      <c r="K580" s="148">
        <f>IF(A580="","",SUMIF(Chi_tiet_don_hang!$A$2:$A$989,A580,Chi_tiet_don_hang!$I$2:$I$989))+H580</f>
        <v>0</v>
      </c>
      <c r="L580" s="163"/>
      <c r="M580" s="152"/>
      <c r="N580" s="152"/>
      <c r="O580" s="163"/>
      <c r="P580" s="148" t="str">
        <f t="shared" si="4"/>
        <v/>
      </c>
      <c r="Q580" s="148" t="s">
        <v>484</v>
      </c>
      <c r="R580" s="154" t="s">
        <v>485</v>
      </c>
      <c r="S580" s="154" t="s">
        <v>418</v>
      </c>
      <c r="T580" s="155"/>
      <c r="U580" s="142"/>
      <c r="V580" s="142"/>
      <c r="W580" s="142"/>
      <c r="X580" s="142"/>
      <c r="Y580" s="142"/>
      <c r="Z580" s="142"/>
      <c r="AA580" s="142"/>
      <c r="AB580" s="142"/>
      <c r="AC580" s="142"/>
      <c r="AD580" s="142"/>
      <c r="AE580" s="142"/>
      <c r="AF580" s="142"/>
      <c r="AG580" s="142"/>
      <c r="AH580" s="142"/>
      <c r="AI580" s="142"/>
    </row>
    <row r="581">
      <c r="A581" s="166"/>
      <c r="B581" s="164"/>
      <c r="C581" s="155"/>
      <c r="D581" s="165"/>
      <c r="E581" s="147" t="str">
        <f t="array" ref="E581">IF(C581="","",IFERROR(INDEX(Khach_hang!$C$2:$C$999,MATCH(C581,Khach_hang!$A$2:$A$999,0)),""))</f>
        <v/>
      </c>
      <c r="F581" s="148" t="str">
        <f t="array" ref="F581">IF(C581="","",IFERROR(INDEX(Khach_hang!$B$2:$B$999,MATCH(C581,Khach_hang!$A$2:$A$999,0)),""))</f>
        <v/>
      </c>
      <c r="G581" s="148" t="str">
        <f>IF(A581="","",SUMIF(Chi_tiet_don_hang!$A$2:$A$989,A581,Chi_tiet_don_hang!$F$2:$F$989))</f>
        <v/>
      </c>
      <c r="H581" s="163"/>
      <c r="I581" s="163"/>
      <c r="J581" s="148">
        <f t="shared" si="1"/>
        <v>0</v>
      </c>
      <c r="K581" s="148">
        <f>IF(A581="","",SUMIF(Chi_tiet_don_hang!$A$2:$A$989,A581,Chi_tiet_don_hang!$I$2:$I$989))+H581</f>
        <v>0</v>
      </c>
      <c r="L581" s="163"/>
      <c r="M581" s="152"/>
      <c r="N581" s="152"/>
      <c r="O581" s="163"/>
      <c r="P581" s="148" t="str">
        <f t="shared" si="4"/>
        <v/>
      </c>
      <c r="Q581" s="148" t="s">
        <v>484</v>
      </c>
      <c r="R581" s="154" t="s">
        <v>485</v>
      </c>
      <c r="S581" s="154" t="s">
        <v>418</v>
      </c>
      <c r="T581" s="155"/>
      <c r="U581" s="142"/>
      <c r="V581" s="142"/>
      <c r="W581" s="142"/>
      <c r="X581" s="142"/>
      <c r="Y581" s="142"/>
      <c r="Z581" s="142"/>
      <c r="AA581" s="142"/>
      <c r="AB581" s="142"/>
      <c r="AC581" s="142"/>
      <c r="AD581" s="142"/>
      <c r="AE581" s="142"/>
      <c r="AF581" s="142"/>
      <c r="AG581" s="142"/>
      <c r="AH581" s="142"/>
      <c r="AI581" s="142"/>
    </row>
    <row r="582">
      <c r="A582" s="166"/>
      <c r="B582" s="164"/>
      <c r="C582" s="155"/>
      <c r="D582" s="165"/>
      <c r="E582" s="147" t="str">
        <f t="array" ref="E582">IF(C582="","",IFERROR(INDEX(Khach_hang!$C$2:$C$999,MATCH(C582,Khach_hang!$A$2:$A$999,0)),""))</f>
        <v/>
      </c>
      <c r="F582" s="148" t="str">
        <f t="array" ref="F582">IF(C582="","",IFERROR(INDEX(Khach_hang!$B$2:$B$999,MATCH(C582,Khach_hang!$A$2:$A$999,0)),""))</f>
        <v/>
      </c>
      <c r="G582" s="148" t="str">
        <f>IF(A582="","",SUMIF(Chi_tiet_don_hang!$A$2:$A$989,A582,Chi_tiet_don_hang!$F$2:$F$989))</f>
        <v/>
      </c>
      <c r="H582" s="163"/>
      <c r="I582" s="163"/>
      <c r="J582" s="148">
        <f t="shared" si="1"/>
        <v>0</v>
      </c>
      <c r="K582" s="148">
        <f>IF(A582="","",SUMIF(Chi_tiet_don_hang!$A$2:$A$989,A582,Chi_tiet_don_hang!$I$2:$I$989))+H582</f>
        <v>0</v>
      </c>
      <c r="L582" s="163"/>
      <c r="M582" s="152"/>
      <c r="N582" s="152"/>
      <c r="O582" s="163"/>
      <c r="P582" s="148" t="str">
        <f t="shared" si="4"/>
        <v/>
      </c>
      <c r="Q582" s="148" t="s">
        <v>484</v>
      </c>
      <c r="R582" s="154" t="s">
        <v>485</v>
      </c>
      <c r="S582" s="154" t="s">
        <v>418</v>
      </c>
      <c r="T582" s="155"/>
      <c r="U582" s="142"/>
      <c r="V582" s="142"/>
      <c r="W582" s="142"/>
      <c r="X582" s="142"/>
      <c r="Y582" s="142"/>
      <c r="Z582" s="142"/>
      <c r="AA582" s="142"/>
      <c r="AB582" s="142"/>
      <c r="AC582" s="142"/>
      <c r="AD582" s="142"/>
      <c r="AE582" s="142"/>
      <c r="AF582" s="142"/>
      <c r="AG582" s="142"/>
      <c r="AH582" s="142"/>
      <c r="AI582" s="142"/>
    </row>
    <row r="583">
      <c r="A583" s="166"/>
      <c r="B583" s="164"/>
      <c r="C583" s="155"/>
      <c r="D583" s="165"/>
      <c r="E583" s="147" t="str">
        <f t="array" ref="E583">IF(C583="","",IFERROR(INDEX(Khach_hang!$C$2:$C$999,MATCH(C583,Khach_hang!$A$2:$A$999,0)),""))</f>
        <v/>
      </c>
      <c r="F583" s="148" t="str">
        <f t="array" ref="F583">IF(C583="","",IFERROR(INDEX(Khach_hang!$B$2:$B$999,MATCH(C583,Khach_hang!$A$2:$A$999,0)),""))</f>
        <v/>
      </c>
      <c r="G583" s="148" t="str">
        <f>IF(A583="","",SUMIF(Chi_tiet_don_hang!$A$2:$A$989,A583,Chi_tiet_don_hang!$F$2:$F$989))</f>
        <v/>
      </c>
      <c r="H583" s="163"/>
      <c r="I583" s="163"/>
      <c r="J583" s="148">
        <f t="shared" si="1"/>
        <v>0</v>
      </c>
      <c r="K583" s="148">
        <f>IF(A583="","",SUMIF(Chi_tiet_don_hang!$A$2:$A$989,A583,Chi_tiet_don_hang!$I$2:$I$989))+H583</f>
        <v>0</v>
      </c>
      <c r="L583" s="163"/>
      <c r="M583" s="152"/>
      <c r="N583" s="152"/>
      <c r="O583" s="163"/>
      <c r="P583" s="148" t="str">
        <f t="shared" si="4"/>
        <v/>
      </c>
      <c r="Q583" s="148" t="s">
        <v>484</v>
      </c>
      <c r="R583" s="154" t="s">
        <v>485</v>
      </c>
      <c r="S583" s="154" t="s">
        <v>418</v>
      </c>
      <c r="T583" s="155"/>
      <c r="U583" s="142"/>
      <c r="V583" s="142"/>
      <c r="W583" s="142"/>
      <c r="X583" s="142"/>
      <c r="Y583" s="142"/>
      <c r="Z583" s="142"/>
      <c r="AA583" s="142"/>
      <c r="AB583" s="142"/>
      <c r="AC583" s="142"/>
      <c r="AD583" s="142"/>
      <c r="AE583" s="142"/>
      <c r="AF583" s="142"/>
      <c r="AG583" s="142"/>
      <c r="AH583" s="142"/>
      <c r="AI583" s="142"/>
    </row>
    <row r="584">
      <c r="A584" s="166"/>
      <c r="B584" s="164"/>
      <c r="C584" s="155"/>
      <c r="D584" s="165"/>
      <c r="E584" s="147" t="str">
        <f t="array" ref="E584">IF(C584="","",IFERROR(INDEX(Khach_hang!$C$2:$C$999,MATCH(C584,Khach_hang!$A$2:$A$999,0)),""))</f>
        <v/>
      </c>
      <c r="F584" s="148" t="str">
        <f t="array" ref="F584">IF(C584="","",IFERROR(INDEX(Khach_hang!$B$2:$B$999,MATCH(C584,Khach_hang!$A$2:$A$999,0)),""))</f>
        <v/>
      </c>
      <c r="G584" s="148" t="str">
        <f>IF(A584="","",SUMIF(Chi_tiet_don_hang!$A$2:$A$989,A584,Chi_tiet_don_hang!$F$2:$F$989))</f>
        <v/>
      </c>
      <c r="H584" s="163"/>
      <c r="I584" s="163"/>
      <c r="J584" s="148">
        <f t="shared" si="1"/>
        <v>0</v>
      </c>
      <c r="K584" s="148">
        <f>IF(A584="","",SUMIF(Chi_tiet_don_hang!$A$2:$A$989,A584,Chi_tiet_don_hang!$I$2:$I$989))+H584</f>
        <v>0</v>
      </c>
      <c r="L584" s="163"/>
      <c r="M584" s="152"/>
      <c r="N584" s="152"/>
      <c r="O584" s="163"/>
      <c r="P584" s="148" t="str">
        <f t="shared" si="4"/>
        <v/>
      </c>
      <c r="Q584" s="148" t="s">
        <v>484</v>
      </c>
      <c r="R584" s="154" t="s">
        <v>485</v>
      </c>
      <c r="S584" s="154" t="s">
        <v>418</v>
      </c>
      <c r="T584" s="155"/>
      <c r="U584" s="142"/>
      <c r="V584" s="142"/>
      <c r="W584" s="142"/>
      <c r="X584" s="142"/>
      <c r="Y584" s="142"/>
      <c r="Z584" s="142"/>
      <c r="AA584" s="142"/>
      <c r="AB584" s="142"/>
      <c r="AC584" s="142"/>
      <c r="AD584" s="142"/>
      <c r="AE584" s="142"/>
      <c r="AF584" s="142"/>
      <c r="AG584" s="142"/>
      <c r="AH584" s="142"/>
      <c r="AI584" s="142"/>
    </row>
    <row r="585">
      <c r="A585" s="166"/>
      <c r="B585" s="164"/>
      <c r="C585" s="155"/>
      <c r="D585" s="165"/>
      <c r="E585" s="147" t="str">
        <f t="array" ref="E585">IF(C585="","",IFERROR(INDEX(Khach_hang!$C$2:$C$999,MATCH(C585,Khach_hang!$A$2:$A$999,0)),""))</f>
        <v/>
      </c>
      <c r="F585" s="148" t="str">
        <f t="array" ref="F585">IF(C585="","",IFERROR(INDEX(Khach_hang!$B$2:$B$999,MATCH(C585,Khach_hang!$A$2:$A$999,0)),""))</f>
        <v/>
      </c>
      <c r="G585" s="148" t="str">
        <f>IF(A585="","",SUMIF(Chi_tiet_don_hang!$A$2:$A$989,A585,Chi_tiet_don_hang!$F$2:$F$989))</f>
        <v/>
      </c>
      <c r="H585" s="163"/>
      <c r="I585" s="163"/>
      <c r="J585" s="148">
        <f t="shared" si="1"/>
        <v>0</v>
      </c>
      <c r="K585" s="148">
        <f>IF(A585="","",SUMIF(Chi_tiet_don_hang!$A$2:$A$989,A585,Chi_tiet_don_hang!$I$2:$I$989))+H585</f>
        <v>0</v>
      </c>
      <c r="L585" s="163"/>
      <c r="M585" s="152"/>
      <c r="N585" s="152"/>
      <c r="O585" s="163"/>
      <c r="P585" s="148" t="str">
        <f t="shared" si="4"/>
        <v/>
      </c>
      <c r="Q585" s="148" t="s">
        <v>484</v>
      </c>
      <c r="R585" s="154" t="s">
        <v>485</v>
      </c>
      <c r="S585" s="154" t="s">
        <v>418</v>
      </c>
      <c r="T585" s="155"/>
      <c r="U585" s="142"/>
      <c r="V585" s="142"/>
      <c r="W585" s="142"/>
      <c r="X585" s="142"/>
      <c r="Y585" s="142"/>
      <c r="Z585" s="142"/>
      <c r="AA585" s="142"/>
      <c r="AB585" s="142"/>
      <c r="AC585" s="142"/>
      <c r="AD585" s="142"/>
      <c r="AE585" s="142"/>
      <c r="AF585" s="142"/>
      <c r="AG585" s="142"/>
      <c r="AH585" s="142"/>
      <c r="AI585" s="142"/>
    </row>
    <row r="586">
      <c r="A586" s="166"/>
      <c r="B586" s="164"/>
      <c r="C586" s="155"/>
      <c r="D586" s="165"/>
      <c r="E586" s="147" t="str">
        <f t="array" ref="E586">IF(C586="","",IFERROR(INDEX(Khach_hang!$C$2:$C$999,MATCH(C586,Khach_hang!$A$2:$A$999,0)),""))</f>
        <v/>
      </c>
      <c r="F586" s="148" t="str">
        <f t="array" ref="F586">IF(C586="","",IFERROR(INDEX(Khach_hang!$B$2:$B$999,MATCH(C586,Khach_hang!$A$2:$A$999,0)),""))</f>
        <v/>
      </c>
      <c r="G586" s="148" t="str">
        <f>IF(A586="","",SUMIF(Chi_tiet_don_hang!$A$2:$A$989,A586,Chi_tiet_don_hang!$F$2:$F$989))</f>
        <v/>
      </c>
      <c r="H586" s="163"/>
      <c r="I586" s="163"/>
      <c r="J586" s="148">
        <f t="shared" si="1"/>
        <v>0</v>
      </c>
      <c r="K586" s="148">
        <f>IF(A586="","",SUMIF(Chi_tiet_don_hang!$A$2:$A$989,A586,Chi_tiet_don_hang!$I$2:$I$989))+H586</f>
        <v>0</v>
      </c>
      <c r="L586" s="163"/>
      <c r="M586" s="152"/>
      <c r="N586" s="152"/>
      <c r="O586" s="163"/>
      <c r="P586" s="148" t="str">
        <f t="shared" si="4"/>
        <v/>
      </c>
      <c r="Q586" s="148" t="s">
        <v>484</v>
      </c>
      <c r="R586" s="154" t="s">
        <v>485</v>
      </c>
      <c r="S586" s="154" t="s">
        <v>418</v>
      </c>
      <c r="T586" s="155"/>
      <c r="U586" s="142"/>
      <c r="V586" s="142"/>
      <c r="W586" s="142"/>
      <c r="X586" s="142"/>
      <c r="Y586" s="142"/>
      <c r="Z586" s="142"/>
      <c r="AA586" s="142"/>
      <c r="AB586" s="142"/>
      <c r="AC586" s="142"/>
      <c r="AD586" s="142"/>
      <c r="AE586" s="142"/>
      <c r="AF586" s="142"/>
      <c r="AG586" s="142"/>
      <c r="AH586" s="142"/>
      <c r="AI586" s="142"/>
    </row>
    <row r="587">
      <c r="A587" s="166"/>
      <c r="B587" s="164"/>
      <c r="C587" s="155"/>
      <c r="D587" s="165"/>
      <c r="E587" s="147" t="str">
        <f t="array" ref="E587">IF(C587="","",IFERROR(INDEX(Khach_hang!$C$2:$C$999,MATCH(C587,Khach_hang!$A$2:$A$999,0)),""))</f>
        <v/>
      </c>
      <c r="F587" s="148" t="str">
        <f t="array" ref="F587">IF(C587="","",IFERROR(INDEX(Khach_hang!$B$2:$B$999,MATCH(C587,Khach_hang!$A$2:$A$999,0)),""))</f>
        <v/>
      </c>
      <c r="G587" s="148" t="str">
        <f>IF(A587="","",SUMIF(Chi_tiet_don_hang!$A$2:$A$989,A587,Chi_tiet_don_hang!$F$2:$F$989))</f>
        <v/>
      </c>
      <c r="H587" s="163"/>
      <c r="I587" s="163"/>
      <c r="J587" s="148">
        <f t="shared" si="1"/>
        <v>0</v>
      </c>
      <c r="K587" s="148">
        <f>IF(A587="","",SUMIF(Chi_tiet_don_hang!$A$2:$A$989,A587,Chi_tiet_don_hang!$I$2:$I$989))+H587</f>
        <v>0</v>
      </c>
      <c r="L587" s="163"/>
      <c r="M587" s="152"/>
      <c r="N587" s="152"/>
      <c r="O587" s="163"/>
      <c r="P587" s="148" t="str">
        <f t="shared" si="4"/>
        <v/>
      </c>
      <c r="Q587" s="148" t="s">
        <v>484</v>
      </c>
      <c r="R587" s="154" t="s">
        <v>485</v>
      </c>
      <c r="S587" s="154" t="s">
        <v>418</v>
      </c>
      <c r="T587" s="155"/>
      <c r="U587" s="142"/>
      <c r="V587" s="142"/>
      <c r="W587" s="142"/>
      <c r="X587" s="142"/>
      <c r="Y587" s="142"/>
      <c r="Z587" s="142"/>
      <c r="AA587" s="142"/>
      <c r="AB587" s="142"/>
      <c r="AC587" s="142"/>
      <c r="AD587" s="142"/>
      <c r="AE587" s="142"/>
      <c r="AF587" s="142"/>
      <c r="AG587" s="142"/>
      <c r="AH587" s="142"/>
      <c r="AI587" s="142"/>
    </row>
    <row r="588">
      <c r="A588" s="166"/>
      <c r="B588" s="164"/>
      <c r="C588" s="155"/>
      <c r="D588" s="165"/>
      <c r="E588" s="147" t="str">
        <f t="array" ref="E588">IF(C588="","",IFERROR(INDEX(Khach_hang!$C$2:$C$999,MATCH(C588,Khach_hang!$A$2:$A$999,0)),""))</f>
        <v/>
      </c>
      <c r="F588" s="148" t="str">
        <f t="array" ref="F588">IF(C588="","",IFERROR(INDEX(Khach_hang!$B$2:$B$999,MATCH(C588,Khach_hang!$A$2:$A$999,0)),""))</f>
        <v/>
      </c>
      <c r="G588" s="148" t="str">
        <f>IF(A588="","",SUMIF(Chi_tiet_don_hang!$A$2:$A$989,A588,Chi_tiet_don_hang!$F$2:$F$989))</f>
        <v/>
      </c>
      <c r="H588" s="163"/>
      <c r="I588" s="163"/>
      <c r="J588" s="148">
        <f t="shared" si="1"/>
        <v>0</v>
      </c>
      <c r="K588" s="148">
        <f>IF(A588="","",SUMIF(Chi_tiet_don_hang!$A$2:$A$989,A588,Chi_tiet_don_hang!$I$2:$I$989))+H588</f>
        <v>0</v>
      </c>
      <c r="L588" s="163"/>
      <c r="M588" s="152"/>
      <c r="N588" s="152"/>
      <c r="O588" s="163"/>
      <c r="P588" s="148" t="str">
        <f t="shared" si="4"/>
        <v/>
      </c>
      <c r="Q588" s="148" t="s">
        <v>484</v>
      </c>
      <c r="R588" s="154" t="s">
        <v>485</v>
      </c>
      <c r="S588" s="154" t="s">
        <v>418</v>
      </c>
      <c r="T588" s="155"/>
      <c r="U588" s="142"/>
      <c r="V588" s="142"/>
      <c r="W588" s="142"/>
      <c r="X588" s="142"/>
      <c r="Y588" s="142"/>
      <c r="Z588" s="142"/>
      <c r="AA588" s="142"/>
      <c r="AB588" s="142"/>
      <c r="AC588" s="142"/>
      <c r="AD588" s="142"/>
      <c r="AE588" s="142"/>
      <c r="AF588" s="142"/>
      <c r="AG588" s="142"/>
      <c r="AH588" s="142"/>
      <c r="AI588" s="142"/>
    </row>
    <row r="589">
      <c r="A589" s="166"/>
      <c r="B589" s="164"/>
      <c r="C589" s="155"/>
      <c r="D589" s="165"/>
      <c r="E589" s="147" t="str">
        <f t="array" ref="E589">IF(C589="","",IFERROR(INDEX(Khach_hang!$C$2:$C$999,MATCH(C589,Khach_hang!$A$2:$A$999,0)),""))</f>
        <v/>
      </c>
      <c r="F589" s="148" t="str">
        <f t="array" ref="F589">IF(C589="","",IFERROR(INDEX(Khach_hang!$B$2:$B$999,MATCH(C589,Khach_hang!$A$2:$A$999,0)),""))</f>
        <v/>
      </c>
      <c r="G589" s="148" t="str">
        <f>IF(A589="","",SUMIF(Chi_tiet_don_hang!$A$2:$A$989,A589,Chi_tiet_don_hang!$F$2:$F$989))</f>
        <v/>
      </c>
      <c r="H589" s="163"/>
      <c r="I589" s="163"/>
      <c r="J589" s="148">
        <f t="shared" si="1"/>
        <v>0</v>
      </c>
      <c r="K589" s="148">
        <f>IF(A589="","",SUMIF(Chi_tiet_don_hang!$A$2:$A$989,A589,Chi_tiet_don_hang!$I$2:$I$989))+H589</f>
        <v>0</v>
      </c>
      <c r="L589" s="163"/>
      <c r="M589" s="152"/>
      <c r="N589" s="152"/>
      <c r="O589" s="163"/>
      <c r="P589" s="148" t="str">
        <f t="shared" si="4"/>
        <v/>
      </c>
      <c r="Q589" s="148" t="s">
        <v>484</v>
      </c>
      <c r="R589" s="154" t="s">
        <v>485</v>
      </c>
      <c r="S589" s="154" t="s">
        <v>418</v>
      </c>
      <c r="T589" s="155"/>
      <c r="U589" s="142"/>
      <c r="V589" s="142"/>
      <c r="W589" s="142"/>
      <c r="X589" s="142"/>
      <c r="Y589" s="142"/>
      <c r="Z589" s="142"/>
      <c r="AA589" s="142"/>
      <c r="AB589" s="142"/>
      <c r="AC589" s="142"/>
      <c r="AD589" s="142"/>
      <c r="AE589" s="142"/>
      <c r="AF589" s="142"/>
      <c r="AG589" s="142"/>
      <c r="AH589" s="142"/>
      <c r="AI589" s="142"/>
    </row>
    <row r="590">
      <c r="A590" s="166"/>
      <c r="B590" s="164"/>
      <c r="C590" s="155"/>
      <c r="D590" s="165"/>
      <c r="E590" s="147" t="str">
        <f t="array" ref="E590">IF(C590="","",IFERROR(INDEX(Khach_hang!$C$2:$C$999,MATCH(C590,Khach_hang!$A$2:$A$999,0)),""))</f>
        <v/>
      </c>
      <c r="F590" s="148" t="str">
        <f t="array" ref="F590">IF(C590="","",IFERROR(INDEX(Khach_hang!$B$2:$B$999,MATCH(C590,Khach_hang!$A$2:$A$999,0)),""))</f>
        <v/>
      </c>
      <c r="G590" s="148" t="str">
        <f>IF(A590="","",SUMIF(Chi_tiet_don_hang!$A$2:$A$989,A590,Chi_tiet_don_hang!$F$2:$F$989))</f>
        <v/>
      </c>
      <c r="H590" s="163"/>
      <c r="I590" s="163"/>
      <c r="J590" s="148">
        <f t="shared" si="1"/>
        <v>0</v>
      </c>
      <c r="K590" s="148">
        <f>IF(A590="","",SUMIF(Chi_tiet_don_hang!$A$2:$A$989,A590,Chi_tiet_don_hang!$I$2:$I$989))+H590</f>
        <v>0</v>
      </c>
      <c r="L590" s="163"/>
      <c r="M590" s="152"/>
      <c r="N590" s="152"/>
      <c r="O590" s="163"/>
      <c r="P590" s="148" t="str">
        <f t="shared" si="4"/>
        <v/>
      </c>
      <c r="Q590" s="148" t="s">
        <v>484</v>
      </c>
      <c r="R590" s="154" t="s">
        <v>485</v>
      </c>
      <c r="S590" s="154" t="s">
        <v>418</v>
      </c>
      <c r="T590" s="155"/>
      <c r="U590" s="142"/>
      <c r="V590" s="142"/>
      <c r="W590" s="142"/>
      <c r="X590" s="142"/>
      <c r="Y590" s="142"/>
      <c r="Z590" s="142"/>
      <c r="AA590" s="142"/>
      <c r="AB590" s="142"/>
      <c r="AC590" s="142"/>
      <c r="AD590" s="142"/>
      <c r="AE590" s="142"/>
      <c r="AF590" s="142"/>
      <c r="AG590" s="142"/>
      <c r="AH590" s="142"/>
      <c r="AI590" s="142"/>
    </row>
    <row r="591">
      <c r="A591" s="166"/>
      <c r="B591" s="164"/>
      <c r="C591" s="155"/>
      <c r="D591" s="165"/>
      <c r="E591" s="147" t="str">
        <f t="array" ref="E591">IF(C591="","",IFERROR(INDEX(Khach_hang!$C$2:$C$999,MATCH(C591,Khach_hang!$A$2:$A$999,0)),""))</f>
        <v/>
      </c>
      <c r="F591" s="148" t="str">
        <f t="array" ref="F591">IF(C591="","",IFERROR(INDEX(Khach_hang!$B$2:$B$999,MATCH(C591,Khach_hang!$A$2:$A$999,0)),""))</f>
        <v/>
      </c>
      <c r="G591" s="148" t="str">
        <f>IF(A591="","",SUMIF(Chi_tiet_don_hang!$A$2:$A$989,A591,Chi_tiet_don_hang!$F$2:$F$989))</f>
        <v/>
      </c>
      <c r="H591" s="163"/>
      <c r="I591" s="163"/>
      <c r="J591" s="148">
        <f t="shared" si="1"/>
        <v>0</v>
      </c>
      <c r="K591" s="148">
        <f>IF(A591="","",SUMIF(Chi_tiet_don_hang!$A$2:$A$989,A591,Chi_tiet_don_hang!$I$2:$I$989))+H591</f>
        <v>0</v>
      </c>
      <c r="L591" s="163"/>
      <c r="M591" s="152"/>
      <c r="N591" s="152"/>
      <c r="O591" s="163"/>
      <c r="P591" s="148" t="str">
        <f t="shared" si="4"/>
        <v/>
      </c>
      <c r="Q591" s="148" t="s">
        <v>484</v>
      </c>
      <c r="R591" s="154" t="s">
        <v>485</v>
      </c>
      <c r="S591" s="154" t="s">
        <v>418</v>
      </c>
      <c r="T591" s="155"/>
      <c r="U591" s="142"/>
      <c r="V591" s="142"/>
      <c r="W591" s="142"/>
      <c r="X591" s="142"/>
      <c r="Y591" s="142"/>
      <c r="Z591" s="142"/>
      <c r="AA591" s="142"/>
      <c r="AB591" s="142"/>
      <c r="AC591" s="142"/>
      <c r="AD591" s="142"/>
      <c r="AE591" s="142"/>
      <c r="AF591" s="142"/>
      <c r="AG591" s="142"/>
      <c r="AH591" s="142"/>
      <c r="AI591" s="142"/>
    </row>
    <row r="592">
      <c r="A592" s="166"/>
      <c r="B592" s="164"/>
      <c r="C592" s="155"/>
      <c r="D592" s="165"/>
      <c r="E592" s="147" t="str">
        <f t="array" ref="E592">IF(C592="","",IFERROR(INDEX(Khach_hang!$C$2:$C$999,MATCH(C592,Khach_hang!$A$2:$A$999,0)),""))</f>
        <v/>
      </c>
      <c r="F592" s="148" t="str">
        <f t="array" ref="F592">IF(C592="","",IFERROR(INDEX(Khach_hang!$B$2:$B$999,MATCH(C592,Khach_hang!$A$2:$A$999,0)),""))</f>
        <v/>
      </c>
      <c r="G592" s="148" t="str">
        <f>IF(A592="","",SUMIF(Chi_tiet_don_hang!$A$2:$A$989,A592,Chi_tiet_don_hang!$F$2:$F$989))</f>
        <v/>
      </c>
      <c r="H592" s="163"/>
      <c r="I592" s="163"/>
      <c r="J592" s="148">
        <f t="shared" si="1"/>
        <v>0</v>
      </c>
      <c r="K592" s="148">
        <f>IF(A592="","",SUMIF(Chi_tiet_don_hang!$A$2:$A$989,A592,Chi_tiet_don_hang!$I$2:$I$989))+H592</f>
        <v>0</v>
      </c>
      <c r="L592" s="163"/>
      <c r="M592" s="152"/>
      <c r="N592" s="152"/>
      <c r="O592" s="163"/>
      <c r="P592" s="148" t="str">
        <f t="shared" si="4"/>
        <v/>
      </c>
      <c r="Q592" s="148" t="s">
        <v>484</v>
      </c>
      <c r="R592" s="154" t="s">
        <v>485</v>
      </c>
      <c r="S592" s="154" t="s">
        <v>418</v>
      </c>
      <c r="T592" s="155"/>
      <c r="U592" s="142"/>
      <c r="V592" s="142"/>
      <c r="W592" s="142"/>
      <c r="X592" s="142"/>
      <c r="Y592" s="142"/>
      <c r="Z592" s="142"/>
      <c r="AA592" s="142"/>
      <c r="AB592" s="142"/>
      <c r="AC592" s="142"/>
      <c r="AD592" s="142"/>
      <c r="AE592" s="142"/>
      <c r="AF592" s="142"/>
      <c r="AG592" s="142"/>
      <c r="AH592" s="142"/>
      <c r="AI592" s="142"/>
    </row>
    <row r="593">
      <c r="A593" s="166"/>
      <c r="B593" s="164"/>
      <c r="C593" s="155"/>
      <c r="D593" s="165"/>
      <c r="E593" s="147" t="str">
        <f t="array" ref="E593">IF(C593="","",IFERROR(INDEX(Khach_hang!$C$2:$C$999,MATCH(C593,Khach_hang!$A$2:$A$999,0)),""))</f>
        <v/>
      </c>
      <c r="F593" s="148" t="str">
        <f t="array" ref="F593">IF(C593="","",IFERROR(INDEX(Khach_hang!$B$2:$B$999,MATCH(C593,Khach_hang!$A$2:$A$999,0)),""))</f>
        <v/>
      </c>
      <c r="G593" s="148" t="str">
        <f>IF(A593="","",SUMIF(Chi_tiet_don_hang!$A$2:$A$989,A593,Chi_tiet_don_hang!$F$2:$F$989))</f>
        <v/>
      </c>
      <c r="H593" s="163"/>
      <c r="I593" s="163"/>
      <c r="J593" s="148">
        <f t="shared" si="1"/>
        <v>0</v>
      </c>
      <c r="K593" s="148">
        <f>IF(A593="","",SUMIF(Chi_tiet_don_hang!$A$2:$A$989,A593,Chi_tiet_don_hang!$I$2:$I$989))+H593</f>
        <v>0</v>
      </c>
      <c r="L593" s="163"/>
      <c r="M593" s="152"/>
      <c r="N593" s="152"/>
      <c r="O593" s="163"/>
      <c r="P593" s="148" t="str">
        <f t="shared" si="4"/>
        <v/>
      </c>
      <c r="Q593" s="148" t="s">
        <v>484</v>
      </c>
      <c r="R593" s="154" t="s">
        <v>485</v>
      </c>
      <c r="S593" s="154" t="s">
        <v>418</v>
      </c>
      <c r="T593" s="155"/>
      <c r="U593" s="142"/>
      <c r="V593" s="142"/>
      <c r="W593" s="142"/>
      <c r="X593" s="142"/>
      <c r="Y593" s="142"/>
      <c r="Z593" s="142"/>
      <c r="AA593" s="142"/>
      <c r="AB593" s="142"/>
      <c r="AC593" s="142"/>
      <c r="AD593" s="142"/>
      <c r="AE593" s="142"/>
      <c r="AF593" s="142"/>
      <c r="AG593" s="142"/>
      <c r="AH593" s="142"/>
      <c r="AI593" s="142"/>
    </row>
    <row r="594">
      <c r="A594" s="166"/>
      <c r="B594" s="164"/>
      <c r="C594" s="155"/>
      <c r="D594" s="165"/>
      <c r="E594" s="147" t="str">
        <f t="array" ref="E594">IF(C594="","",IFERROR(INDEX(Khach_hang!$C$2:$C$999,MATCH(C594,Khach_hang!$A$2:$A$999,0)),""))</f>
        <v/>
      </c>
      <c r="F594" s="148" t="str">
        <f t="array" ref="F594">IF(C594="","",IFERROR(INDEX(Khach_hang!$B$2:$B$999,MATCH(C594,Khach_hang!$A$2:$A$999,0)),""))</f>
        <v/>
      </c>
      <c r="G594" s="148" t="str">
        <f>IF(A594="","",SUMIF(Chi_tiet_don_hang!$A$2:$A$989,A594,Chi_tiet_don_hang!$F$2:$F$989))</f>
        <v/>
      </c>
      <c r="H594" s="163"/>
      <c r="I594" s="163"/>
      <c r="J594" s="148">
        <f t="shared" si="1"/>
        <v>0</v>
      </c>
      <c r="K594" s="148">
        <f>IF(A594="","",SUMIF(Chi_tiet_don_hang!$A$2:$A$989,A594,Chi_tiet_don_hang!$I$2:$I$989))+H594</f>
        <v>0</v>
      </c>
      <c r="L594" s="163"/>
      <c r="M594" s="152"/>
      <c r="N594" s="152"/>
      <c r="O594" s="163"/>
      <c r="P594" s="148" t="str">
        <f t="shared" si="4"/>
        <v/>
      </c>
      <c r="Q594" s="148" t="s">
        <v>484</v>
      </c>
      <c r="R594" s="154" t="s">
        <v>485</v>
      </c>
      <c r="S594" s="154" t="s">
        <v>418</v>
      </c>
      <c r="T594" s="155"/>
      <c r="U594" s="142"/>
      <c r="V594" s="142"/>
      <c r="W594" s="142"/>
      <c r="X594" s="142"/>
      <c r="Y594" s="142"/>
      <c r="Z594" s="142"/>
      <c r="AA594" s="142"/>
      <c r="AB594" s="142"/>
      <c r="AC594" s="142"/>
      <c r="AD594" s="142"/>
      <c r="AE594" s="142"/>
      <c r="AF594" s="142"/>
      <c r="AG594" s="142"/>
      <c r="AH594" s="142"/>
      <c r="AI594" s="142"/>
    </row>
    <row r="595">
      <c r="A595" s="166"/>
      <c r="B595" s="164"/>
      <c r="C595" s="155"/>
      <c r="D595" s="165"/>
      <c r="E595" s="147" t="str">
        <f t="array" ref="E595">IF(C595="","",IFERROR(INDEX(Khach_hang!$C$2:$C$999,MATCH(C595,Khach_hang!$A$2:$A$999,0)),""))</f>
        <v/>
      </c>
      <c r="F595" s="148" t="str">
        <f t="array" ref="F595">IF(C595="","",IFERROR(INDEX(Khach_hang!$B$2:$B$999,MATCH(C595,Khach_hang!$A$2:$A$999,0)),""))</f>
        <v/>
      </c>
      <c r="G595" s="148" t="str">
        <f>IF(A595="","",SUMIF(Chi_tiet_don_hang!$A$2:$A$989,A595,Chi_tiet_don_hang!$F$2:$F$989))</f>
        <v/>
      </c>
      <c r="H595" s="163"/>
      <c r="I595" s="163"/>
      <c r="J595" s="148">
        <f t="shared" si="1"/>
        <v>0</v>
      </c>
      <c r="K595" s="148">
        <f>IF(A595="","",SUMIF(Chi_tiet_don_hang!$A$2:$A$989,A595,Chi_tiet_don_hang!$I$2:$I$989))+H595</f>
        <v>0</v>
      </c>
      <c r="L595" s="163"/>
      <c r="M595" s="152"/>
      <c r="N595" s="152"/>
      <c r="O595" s="163"/>
      <c r="P595" s="148" t="str">
        <f t="shared" si="4"/>
        <v/>
      </c>
      <c r="Q595" s="148" t="s">
        <v>484</v>
      </c>
      <c r="R595" s="154" t="s">
        <v>485</v>
      </c>
      <c r="S595" s="154" t="s">
        <v>418</v>
      </c>
      <c r="T595" s="155"/>
      <c r="U595" s="142"/>
      <c r="V595" s="142"/>
      <c r="W595" s="142"/>
      <c r="X595" s="142"/>
      <c r="Y595" s="142"/>
      <c r="Z595" s="142"/>
      <c r="AA595" s="142"/>
      <c r="AB595" s="142"/>
      <c r="AC595" s="142"/>
      <c r="AD595" s="142"/>
      <c r="AE595" s="142"/>
      <c r="AF595" s="142"/>
      <c r="AG595" s="142"/>
      <c r="AH595" s="142"/>
      <c r="AI595" s="142"/>
    </row>
    <row r="596">
      <c r="A596" s="166"/>
      <c r="B596" s="164"/>
      <c r="C596" s="155"/>
      <c r="D596" s="165"/>
      <c r="E596" s="147" t="str">
        <f t="array" ref="E596">IF(C596="","",IFERROR(INDEX(Khach_hang!$C$2:$C$999,MATCH(C596,Khach_hang!$A$2:$A$999,0)),""))</f>
        <v/>
      </c>
      <c r="F596" s="148" t="str">
        <f t="array" ref="F596">IF(C596="","",IFERROR(INDEX(Khach_hang!$B$2:$B$999,MATCH(C596,Khach_hang!$A$2:$A$999,0)),""))</f>
        <v/>
      </c>
      <c r="G596" s="148" t="str">
        <f>IF(A596="","",SUMIF(Chi_tiet_don_hang!$A$2:$A$989,A596,Chi_tiet_don_hang!$F$2:$F$989))</f>
        <v/>
      </c>
      <c r="H596" s="163"/>
      <c r="I596" s="163"/>
      <c r="J596" s="148">
        <f t="shared" si="1"/>
        <v>0</v>
      </c>
      <c r="K596" s="148">
        <f>IF(A596="","",SUMIF(Chi_tiet_don_hang!$A$2:$A$989,A596,Chi_tiet_don_hang!$I$2:$I$989))+H596</f>
        <v>0</v>
      </c>
      <c r="L596" s="163"/>
      <c r="M596" s="152"/>
      <c r="N596" s="152"/>
      <c r="O596" s="163"/>
      <c r="P596" s="148" t="str">
        <f t="shared" si="4"/>
        <v/>
      </c>
      <c r="Q596" s="148" t="s">
        <v>484</v>
      </c>
      <c r="R596" s="154" t="s">
        <v>485</v>
      </c>
      <c r="S596" s="154" t="s">
        <v>418</v>
      </c>
      <c r="T596" s="155"/>
      <c r="U596" s="142"/>
      <c r="V596" s="142"/>
      <c r="W596" s="142"/>
      <c r="X596" s="142"/>
      <c r="Y596" s="142"/>
      <c r="Z596" s="142"/>
      <c r="AA596" s="142"/>
      <c r="AB596" s="142"/>
      <c r="AC596" s="142"/>
      <c r="AD596" s="142"/>
      <c r="AE596" s="142"/>
      <c r="AF596" s="142"/>
      <c r="AG596" s="142"/>
      <c r="AH596" s="142"/>
      <c r="AI596" s="142"/>
    </row>
    <row r="597">
      <c r="A597" s="166"/>
      <c r="B597" s="164"/>
      <c r="C597" s="155"/>
      <c r="D597" s="165"/>
      <c r="E597" s="147" t="str">
        <f t="array" ref="E597">IF(C597="","",IFERROR(INDEX(Khach_hang!$C$2:$C$999,MATCH(C597,Khach_hang!$A$2:$A$999,0)),""))</f>
        <v/>
      </c>
      <c r="F597" s="148" t="str">
        <f t="array" ref="F597">IF(C597="","",IFERROR(INDEX(Khach_hang!$B$2:$B$999,MATCH(C597,Khach_hang!$A$2:$A$999,0)),""))</f>
        <v/>
      </c>
      <c r="G597" s="148" t="str">
        <f>IF(A597="","",SUMIF(Chi_tiet_don_hang!$A$2:$A$989,A597,Chi_tiet_don_hang!$F$2:$F$989))</f>
        <v/>
      </c>
      <c r="H597" s="163"/>
      <c r="I597" s="163"/>
      <c r="J597" s="148">
        <f t="shared" si="1"/>
        <v>0</v>
      </c>
      <c r="K597" s="148">
        <f>IF(A597="","",SUMIF(Chi_tiet_don_hang!$A$2:$A$989,A597,Chi_tiet_don_hang!$I$2:$I$989))+H597</f>
        <v>0</v>
      </c>
      <c r="L597" s="163"/>
      <c r="M597" s="152"/>
      <c r="N597" s="152"/>
      <c r="O597" s="163"/>
      <c r="P597" s="148" t="str">
        <f t="shared" si="4"/>
        <v/>
      </c>
      <c r="Q597" s="148" t="s">
        <v>484</v>
      </c>
      <c r="R597" s="154" t="s">
        <v>485</v>
      </c>
      <c r="S597" s="154" t="s">
        <v>418</v>
      </c>
      <c r="T597" s="155"/>
      <c r="U597" s="142"/>
      <c r="V597" s="142"/>
      <c r="W597" s="142"/>
      <c r="X597" s="142"/>
      <c r="Y597" s="142"/>
      <c r="Z597" s="142"/>
      <c r="AA597" s="142"/>
      <c r="AB597" s="142"/>
      <c r="AC597" s="142"/>
      <c r="AD597" s="142"/>
      <c r="AE597" s="142"/>
      <c r="AF597" s="142"/>
      <c r="AG597" s="142"/>
      <c r="AH597" s="142"/>
      <c r="AI597" s="142"/>
    </row>
    <row r="598">
      <c r="A598" s="166"/>
      <c r="B598" s="164"/>
      <c r="C598" s="155"/>
      <c r="D598" s="165"/>
      <c r="E598" s="147" t="str">
        <f t="array" ref="E598">IF(C598="","",IFERROR(INDEX(Khach_hang!$C$2:$C$999,MATCH(C598,Khach_hang!$A$2:$A$999,0)),""))</f>
        <v/>
      </c>
      <c r="F598" s="148" t="str">
        <f t="array" ref="F598">IF(C598="","",IFERROR(INDEX(Khach_hang!$B$2:$B$999,MATCH(C598,Khach_hang!$A$2:$A$999,0)),""))</f>
        <v/>
      </c>
      <c r="G598" s="148" t="str">
        <f>IF(A598="","",SUMIF(Chi_tiet_don_hang!$A$2:$A$989,A598,Chi_tiet_don_hang!$F$2:$F$989))</f>
        <v/>
      </c>
      <c r="H598" s="163"/>
      <c r="I598" s="163"/>
      <c r="J598" s="148">
        <f t="shared" si="1"/>
        <v>0</v>
      </c>
      <c r="K598" s="148">
        <f>IF(A598="","",SUMIF(Chi_tiet_don_hang!$A$2:$A$989,A598,Chi_tiet_don_hang!$I$2:$I$989))+H598</f>
        <v>0</v>
      </c>
      <c r="L598" s="163"/>
      <c r="M598" s="152"/>
      <c r="N598" s="152"/>
      <c r="O598" s="163"/>
      <c r="P598" s="148" t="str">
        <f t="shared" si="4"/>
        <v/>
      </c>
      <c r="Q598" s="148" t="s">
        <v>484</v>
      </c>
      <c r="R598" s="154" t="s">
        <v>485</v>
      </c>
      <c r="S598" s="154" t="s">
        <v>418</v>
      </c>
      <c r="T598" s="155"/>
      <c r="U598" s="142"/>
      <c r="V598" s="142"/>
      <c r="W598" s="142"/>
      <c r="X598" s="142"/>
      <c r="Y598" s="142"/>
      <c r="Z598" s="142"/>
      <c r="AA598" s="142"/>
      <c r="AB598" s="142"/>
      <c r="AC598" s="142"/>
      <c r="AD598" s="142"/>
      <c r="AE598" s="142"/>
      <c r="AF598" s="142"/>
      <c r="AG598" s="142"/>
      <c r="AH598" s="142"/>
      <c r="AI598" s="142"/>
    </row>
    <row r="599">
      <c r="A599" s="166"/>
      <c r="B599" s="164"/>
      <c r="C599" s="155"/>
      <c r="D599" s="165"/>
      <c r="E599" s="147" t="str">
        <f t="array" ref="E599">IF(C599="","",IFERROR(INDEX(Khach_hang!$C$2:$C$999,MATCH(C599,Khach_hang!$A$2:$A$999,0)),""))</f>
        <v/>
      </c>
      <c r="F599" s="148" t="str">
        <f t="array" ref="F599">IF(C599="","",IFERROR(INDEX(Khach_hang!$B$2:$B$999,MATCH(C599,Khach_hang!$A$2:$A$999,0)),""))</f>
        <v/>
      </c>
      <c r="G599" s="148" t="str">
        <f>IF(A599="","",SUMIF(Chi_tiet_don_hang!$A$2:$A$989,A599,Chi_tiet_don_hang!$F$2:$F$989))</f>
        <v/>
      </c>
      <c r="H599" s="163"/>
      <c r="I599" s="163"/>
      <c r="J599" s="148">
        <f t="shared" si="1"/>
        <v>0</v>
      </c>
      <c r="K599" s="148">
        <f>IF(A599="","",SUMIF(Chi_tiet_don_hang!$A$2:$A$989,A599,Chi_tiet_don_hang!$I$2:$I$989))+H599</f>
        <v>0</v>
      </c>
      <c r="L599" s="163"/>
      <c r="M599" s="152"/>
      <c r="N599" s="152"/>
      <c r="O599" s="163"/>
      <c r="P599" s="148" t="str">
        <f t="shared" si="4"/>
        <v/>
      </c>
      <c r="Q599" s="148" t="s">
        <v>484</v>
      </c>
      <c r="R599" s="154" t="s">
        <v>485</v>
      </c>
      <c r="S599" s="154" t="s">
        <v>418</v>
      </c>
      <c r="T599" s="155"/>
      <c r="U599" s="142"/>
      <c r="V599" s="142"/>
      <c r="W599" s="142"/>
      <c r="X599" s="142"/>
      <c r="Y599" s="142"/>
      <c r="Z599" s="142"/>
      <c r="AA599" s="142"/>
      <c r="AB599" s="142"/>
      <c r="AC599" s="142"/>
      <c r="AD599" s="142"/>
      <c r="AE599" s="142"/>
      <c r="AF599" s="142"/>
      <c r="AG599" s="142"/>
      <c r="AH599" s="142"/>
      <c r="AI599" s="142"/>
    </row>
    <row r="600">
      <c r="A600" s="166"/>
      <c r="B600" s="164"/>
      <c r="C600" s="155"/>
      <c r="D600" s="165"/>
      <c r="E600" s="147" t="str">
        <f t="array" ref="E600">IF(C600="","",IFERROR(INDEX(Khach_hang!$C$2:$C$999,MATCH(C600,Khach_hang!$A$2:$A$999,0)),""))</f>
        <v/>
      </c>
      <c r="F600" s="148" t="str">
        <f t="array" ref="F600">IF(C600="","",IFERROR(INDEX(Khach_hang!$B$2:$B$999,MATCH(C600,Khach_hang!$A$2:$A$999,0)),""))</f>
        <v/>
      </c>
      <c r="G600" s="148" t="str">
        <f>IF(A600="","",SUMIF(Chi_tiet_don_hang!$A$2:$A$989,A600,Chi_tiet_don_hang!$F$2:$F$989))</f>
        <v/>
      </c>
      <c r="H600" s="163"/>
      <c r="I600" s="163"/>
      <c r="J600" s="148">
        <f t="shared" si="1"/>
        <v>0</v>
      </c>
      <c r="K600" s="148">
        <f>IF(A600="","",SUMIF(Chi_tiet_don_hang!$A$2:$A$989,A600,Chi_tiet_don_hang!$I$2:$I$989))+H600</f>
        <v>0</v>
      </c>
      <c r="L600" s="163"/>
      <c r="M600" s="152"/>
      <c r="N600" s="152"/>
      <c r="O600" s="163"/>
      <c r="P600" s="148" t="str">
        <f t="shared" si="4"/>
        <v/>
      </c>
      <c r="Q600" s="148" t="s">
        <v>484</v>
      </c>
      <c r="R600" s="154" t="s">
        <v>485</v>
      </c>
      <c r="S600" s="154" t="s">
        <v>418</v>
      </c>
      <c r="T600" s="155"/>
      <c r="U600" s="142"/>
      <c r="V600" s="142"/>
      <c r="W600" s="142"/>
      <c r="X600" s="142"/>
      <c r="Y600" s="142"/>
      <c r="Z600" s="142"/>
      <c r="AA600" s="142"/>
      <c r="AB600" s="142"/>
      <c r="AC600" s="142"/>
      <c r="AD600" s="142"/>
      <c r="AE600" s="142"/>
      <c r="AF600" s="142"/>
      <c r="AG600" s="142"/>
      <c r="AH600" s="142"/>
      <c r="AI600" s="142"/>
    </row>
    <row r="601">
      <c r="A601" s="166"/>
      <c r="B601" s="164"/>
      <c r="C601" s="155"/>
      <c r="D601" s="165"/>
      <c r="E601" s="147" t="str">
        <f t="array" ref="E601">IF(C601="","",IFERROR(INDEX(Khach_hang!$C$2:$C$999,MATCH(C601,Khach_hang!$A$2:$A$999,0)),""))</f>
        <v/>
      </c>
      <c r="F601" s="148" t="str">
        <f t="array" ref="F601">IF(C601="","",IFERROR(INDEX(Khach_hang!$B$2:$B$999,MATCH(C601,Khach_hang!$A$2:$A$999,0)),""))</f>
        <v/>
      </c>
      <c r="G601" s="148" t="str">
        <f>IF(A601="","",SUMIF(Chi_tiet_don_hang!$A$2:$A$989,A601,Chi_tiet_don_hang!$F$2:$F$989))</f>
        <v/>
      </c>
      <c r="H601" s="163"/>
      <c r="I601" s="163"/>
      <c r="J601" s="148">
        <f t="shared" si="1"/>
        <v>0</v>
      </c>
      <c r="K601" s="148">
        <f>IF(A601="","",SUMIF(Chi_tiet_don_hang!$A$2:$A$989,A601,Chi_tiet_don_hang!$I$2:$I$989))+H601</f>
        <v>0</v>
      </c>
      <c r="L601" s="163"/>
      <c r="M601" s="152"/>
      <c r="N601" s="152"/>
      <c r="O601" s="163"/>
      <c r="P601" s="148" t="str">
        <f t="shared" si="4"/>
        <v/>
      </c>
      <c r="Q601" s="148" t="s">
        <v>484</v>
      </c>
      <c r="R601" s="154" t="s">
        <v>485</v>
      </c>
      <c r="S601" s="154" t="s">
        <v>418</v>
      </c>
      <c r="T601" s="155"/>
      <c r="U601" s="142"/>
      <c r="V601" s="142"/>
      <c r="W601" s="142"/>
      <c r="X601" s="142"/>
      <c r="Y601" s="142"/>
      <c r="Z601" s="142"/>
      <c r="AA601" s="142"/>
      <c r="AB601" s="142"/>
      <c r="AC601" s="142"/>
      <c r="AD601" s="142"/>
      <c r="AE601" s="142"/>
      <c r="AF601" s="142"/>
      <c r="AG601" s="142"/>
      <c r="AH601" s="142"/>
      <c r="AI601" s="142"/>
    </row>
    <row r="602">
      <c r="A602" s="166"/>
      <c r="B602" s="164"/>
      <c r="C602" s="155"/>
      <c r="D602" s="165"/>
      <c r="E602" s="147" t="str">
        <f t="array" ref="E602">IF(C602="","",IFERROR(INDEX(Khach_hang!$C$2:$C$999,MATCH(C602,Khach_hang!$A$2:$A$999,0)),""))</f>
        <v/>
      </c>
      <c r="F602" s="148" t="str">
        <f t="array" ref="F602">IF(C602="","",IFERROR(INDEX(Khach_hang!$B$2:$B$999,MATCH(C602,Khach_hang!$A$2:$A$999,0)),""))</f>
        <v/>
      </c>
      <c r="G602" s="148" t="str">
        <f>IF(A602="","",SUMIF(Chi_tiet_don_hang!$A$2:$A$989,A602,Chi_tiet_don_hang!$F$2:$F$989))</f>
        <v/>
      </c>
      <c r="H602" s="163"/>
      <c r="I602" s="163"/>
      <c r="J602" s="148">
        <f t="shared" si="1"/>
        <v>0</v>
      </c>
      <c r="K602" s="148">
        <f>IF(A602="","",SUMIF(Chi_tiet_don_hang!$A$2:$A$989,A602,Chi_tiet_don_hang!$I$2:$I$989))+H602</f>
        <v>0</v>
      </c>
      <c r="L602" s="163"/>
      <c r="M602" s="152"/>
      <c r="N602" s="152"/>
      <c r="O602" s="163"/>
      <c r="P602" s="148" t="str">
        <f t="shared" si="4"/>
        <v/>
      </c>
      <c r="Q602" s="148" t="s">
        <v>484</v>
      </c>
      <c r="R602" s="154" t="s">
        <v>485</v>
      </c>
      <c r="S602" s="154" t="s">
        <v>418</v>
      </c>
      <c r="T602" s="155"/>
      <c r="U602" s="142"/>
      <c r="V602" s="142"/>
      <c r="W602" s="142"/>
      <c r="X602" s="142"/>
      <c r="Y602" s="142"/>
      <c r="Z602" s="142"/>
      <c r="AA602" s="142"/>
      <c r="AB602" s="142"/>
      <c r="AC602" s="142"/>
      <c r="AD602" s="142"/>
      <c r="AE602" s="142"/>
      <c r="AF602" s="142"/>
      <c r="AG602" s="142"/>
      <c r="AH602" s="142"/>
      <c r="AI602" s="142"/>
    </row>
    <row r="603">
      <c r="A603" s="166"/>
      <c r="B603" s="164"/>
      <c r="C603" s="155"/>
      <c r="D603" s="165"/>
      <c r="E603" s="147" t="str">
        <f t="array" ref="E603">IF(C603="","",IFERROR(INDEX(Khach_hang!$C$2:$C$999,MATCH(C603,Khach_hang!$A$2:$A$999,0)),""))</f>
        <v/>
      </c>
      <c r="F603" s="148" t="str">
        <f t="array" ref="F603">IF(C603="","",IFERROR(INDEX(Khach_hang!$B$2:$B$999,MATCH(C603,Khach_hang!$A$2:$A$999,0)),""))</f>
        <v/>
      </c>
      <c r="G603" s="148" t="str">
        <f>IF(A603="","",SUMIF(Chi_tiet_don_hang!$A$2:$A$989,A603,Chi_tiet_don_hang!$F$2:$F$989))</f>
        <v/>
      </c>
      <c r="H603" s="163"/>
      <c r="I603" s="163"/>
      <c r="J603" s="148">
        <f t="shared" si="1"/>
        <v>0</v>
      </c>
      <c r="K603" s="148">
        <f>IF(A603="","",SUMIF(Chi_tiet_don_hang!$A$2:$A$989,A603,Chi_tiet_don_hang!$I$2:$I$989))+H603</f>
        <v>0</v>
      </c>
      <c r="L603" s="163"/>
      <c r="M603" s="152"/>
      <c r="N603" s="152"/>
      <c r="O603" s="163"/>
      <c r="P603" s="148" t="str">
        <f t="shared" si="4"/>
        <v/>
      </c>
      <c r="Q603" s="148" t="s">
        <v>484</v>
      </c>
      <c r="R603" s="154" t="s">
        <v>485</v>
      </c>
      <c r="S603" s="154" t="s">
        <v>418</v>
      </c>
      <c r="T603" s="155"/>
      <c r="U603" s="142"/>
      <c r="V603" s="142"/>
      <c r="W603" s="142"/>
      <c r="X603" s="142"/>
      <c r="Y603" s="142"/>
      <c r="Z603" s="142"/>
      <c r="AA603" s="142"/>
      <c r="AB603" s="142"/>
      <c r="AC603" s="142"/>
      <c r="AD603" s="142"/>
      <c r="AE603" s="142"/>
      <c r="AF603" s="142"/>
      <c r="AG603" s="142"/>
      <c r="AH603" s="142"/>
      <c r="AI603" s="142"/>
    </row>
    <row r="604">
      <c r="A604" s="166"/>
      <c r="B604" s="164"/>
      <c r="C604" s="155"/>
      <c r="D604" s="165"/>
      <c r="E604" s="147" t="str">
        <f t="array" ref="E604">IF(C604="","",IFERROR(INDEX(Khach_hang!$C$2:$C$999,MATCH(C604,Khach_hang!$A$2:$A$999,0)),""))</f>
        <v/>
      </c>
      <c r="F604" s="148" t="str">
        <f t="array" ref="F604">IF(C604="","",IFERROR(INDEX(Khach_hang!$B$2:$B$999,MATCH(C604,Khach_hang!$A$2:$A$999,0)),""))</f>
        <v/>
      </c>
      <c r="G604" s="148" t="str">
        <f>IF(A604="","",SUMIF(Chi_tiet_don_hang!$A$2:$A$989,A604,Chi_tiet_don_hang!$F$2:$F$989))</f>
        <v/>
      </c>
      <c r="H604" s="163"/>
      <c r="I604" s="163"/>
      <c r="J604" s="148">
        <f t="shared" si="1"/>
        <v>0</v>
      </c>
      <c r="K604" s="148">
        <f>IF(A604="","",SUMIF(Chi_tiet_don_hang!$A$2:$A$989,A604,Chi_tiet_don_hang!$I$2:$I$989))+H604</f>
        <v>0</v>
      </c>
      <c r="L604" s="163"/>
      <c r="M604" s="152"/>
      <c r="N604" s="152"/>
      <c r="O604" s="163"/>
      <c r="P604" s="148" t="str">
        <f t="shared" si="4"/>
        <v/>
      </c>
      <c r="Q604" s="148" t="s">
        <v>484</v>
      </c>
      <c r="R604" s="154" t="s">
        <v>485</v>
      </c>
      <c r="S604" s="154" t="s">
        <v>418</v>
      </c>
      <c r="T604" s="155"/>
      <c r="U604" s="142"/>
      <c r="V604" s="142"/>
      <c r="W604" s="142"/>
      <c r="X604" s="142"/>
      <c r="Y604" s="142"/>
      <c r="Z604" s="142"/>
      <c r="AA604" s="142"/>
      <c r="AB604" s="142"/>
      <c r="AC604" s="142"/>
      <c r="AD604" s="142"/>
      <c r="AE604" s="142"/>
      <c r="AF604" s="142"/>
      <c r="AG604" s="142"/>
      <c r="AH604" s="142"/>
      <c r="AI604" s="142"/>
    </row>
    <row r="605">
      <c r="A605" s="166"/>
      <c r="B605" s="164"/>
      <c r="C605" s="155"/>
      <c r="D605" s="165"/>
      <c r="E605" s="147" t="str">
        <f t="array" ref="E605">IF(C605="","",IFERROR(INDEX(Khach_hang!$C$2:$C$999,MATCH(C605,Khach_hang!$A$2:$A$999,0)),""))</f>
        <v/>
      </c>
      <c r="F605" s="148" t="str">
        <f t="array" ref="F605">IF(C605="","",IFERROR(INDEX(Khach_hang!$B$2:$B$999,MATCH(C605,Khach_hang!$A$2:$A$999,0)),""))</f>
        <v/>
      </c>
      <c r="G605" s="148" t="str">
        <f>IF(A605="","",SUMIF(Chi_tiet_don_hang!$A$2:$A$989,A605,Chi_tiet_don_hang!$F$2:$F$989))</f>
        <v/>
      </c>
      <c r="H605" s="163"/>
      <c r="I605" s="163"/>
      <c r="J605" s="148">
        <f t="shared" si="1"/>
        <v>0</v>
      </c>
      <c r="K605" s="148">
        <f>IF(A605="","",SUMIF(Chi_tiet_don_hang!$A$2:$A$989,A605,Chi_tiet_don_hang!$I$2:$I$989))+H605</f>
        <v>0</v>
      </c>
      <c r="L605" s="163"/>
      <c r="M605" s="152"/>
      <c r="N605" s="152"/>
      <c r="O605" s="163"/>
      <c r="P605" s="148" t="str">
        <f t="shared" si="4"/>
        <v/>
      </c>
      <c r="Q605" s="148" t="s">
        <v>484</v>
      </c>
      <c r="R605" s="154" t="s">
        <v>485</v>
      </c>
      <c r="S605" s="154" t="s">
        <v>418</v>
      </c>
      <c r="T605" s="155"/>
      <c r="U605" s="142"/>
      <c r="V605" s="142"/>
      <c r="W605" s="142"/>
      <c r="X605" s="142"/>
      <c r="Y605" s="142"/>
      <c r="Z605" s="142"/>
      <c r="AA605" s="142"/>
      <c r="AB605" s="142"/>
      <c r="AC605" s="142"/>
      <c r="AD605" s="142"/>
      <c r="AE605" s="142"/>
      <c r="AF605" s="142"/>
      <c r="AG605" s="142"/>
      <c r="AH605" s="142"/>
      <c r="AI605" s="142"/>
    </row>
    <row r="606">
      <c r="A606" s="166"/>
      <c r="B606" s="164"/>
      <c r="C606" s="155"/>
      <c r="D606" s="165"/>
      <c r="E606" s="147" t="str">
        <f t="array" ref="E606">IF(C606="","",IFERROR(INDEX(Khach_hang!$C$2:$C$999,MATCH(C606,Khach_hang!$A$2:$A$999,0)),""))</f>
        <v/>
      </c>
      <c r="F606" s="148" t="str">
        <f t="array" ref="F606">IF(C606="","",IFERROR(INDEX(Khach_hang!$B$2:$B$999,MATCH(C606,Khach_hang!$A$2:$A$999,0)),""))</f>
        <v/>
      </c>
      <c r="G606" s="148" t="str">
        <f>IF(A606="","",SUMIF(Chi_tiet_don_hang!$A$2:$A$989,A606,Chi_tiet_don_hang!$F$2:$F$989))</f>
        <v/>
      </c>
      <c r="H606" s="163"/>
      <c r="I606" s="163"/>
      <c r="J606" s="148">
        <f t="shared" si="1"/>
        <v>0</v>
      </c>
      <c r="K606" s="148">
        <f>IF(A606="","",SUMIF(Chi_tiet_don_hang!$A$2:$A$989,A606,Chi_tiet_don_hang!$I$2:$I$989))+H606</f>
        <v>0</v>
      </c>
      <c r="L606" s="163"/>
      <c r="M606" s="152"/>
      <c r="N606" s="152"/>
      <c r="O606" s="163"/>
      <c r="P606" s="148" t="str">
        <f t="shared" si="4"/>
        <v/>
      </c>
      <c r="Q606" s="148" t="s">
        <v>484</v>
      </c>
      <c r="R606" s="154" t="s">
        <v>485</v>
      </c>
      <c r="S606" s="154" t="s">
        <v>418</v>
      </c>
      <c r="T606" s="155"/>
      <c r="U606" s="142"/>
      <c r="V606" s="142"/>
      <c r="W606" s="142"/>
      <c r="X606" s="142"/>
      <c r="Y606" s="142"/>
      <c r="Z606" s="142"/>
      <c r="AA606" s="142"/>
      <c r="AB606" s="142"/>
      <c r="AC606" s="142"/>
      <c r="AD606" s="142"/>
      <c r="AE606" s="142"/>
      <c r="AF606" s="142"/>
      <c r="AG606" s="142"/>
      <c r="AH606" s="142"/>
      <c r="AI606" s="142"/>
    </row>
    <row r="607">
      <c r="A607" s="166"/>
      <c r="B607" s="164"/>
      <c r="C607" s="155"/>
      <c r="D607" s="165"/>
      <c r="E607" s="147" t="str">
        <f t="array" ref="E607">IF(C607="","",IFERROR(INDEX(Khach_hang!$C$2:$C$999,MATCH(C607,Khach_hang!$A$2:$A$999,0)),""))</f>
        <v/>
      </c>
      <c r="F607" s="148" t="str">
        <f t="array" ref="F607">IF(C607="","",IFERROR(INDEX(Khach_hang!$B$2:$B$999,MATCH(C607,Khach_hang!$A$2:$A$999,0)),""))</f>
        <v/>
      </c>
      <c r="G607" s="148" t="str">
        <f>IF(A607="","",SUMIF(Chi_tiet_don_hang!$A$2:$A$989,A607,Chi_tiet_don_hang!$F$2:$F$989))</f>
        <v/>
      </c>
      <c r="H607" s="163"/>
      <c r="I607" s="163"/>
      <c r="J607" s="148">
        <f t="shared" si="1"/>
        <v>0</v>
      </c>
      <c r="K607" s="148">
        <f>IF(A607="","",SUMIF(Chi_tiet_don_hang!$A$2:$A$989,A607,Chi_tiet_don_hang!$I$2:$I$989))+H607</f>
        <v>0</v>
      </c>
      <c r="L607" s="163"/>
      <c r="M607" s="152"/>
      <c r="N607" s="152"/>
      <c r="O607" s="163"/>
      <c r="P607" s="148" t="str">
        <f t="shared" si="4"/>
        <v/>
      </c>
      <c r="Q607" s="148" t="s">
        <v>484</v>
      </c>
      <c r="R607" s="154" t="s">
        <v>485</v>
      </c>
      <c r="S607" s="154" t="s">
        <v>418</v>
      </c>
      <c r="T607" s="155"/>
      <c r="U607" s="142"/>
      <c r="V607" s="142"/>
      <c r="W607" s="142"/>
      <c r="X607" s="142"/>
      <c r="Y607" s="142"/>
      <c r="Z607" s="142"/>
      <c r="AA607" s="142"/>
      <c r="AB607" s="142"/>
      <c r="AC607" s="142"/>
      <c r="AD607" s="142"/>
      <c r="AE607" s="142"/>
      <c r="AF607" s="142"/>
      <c r="AG607" s="142"/>
      <c r="AH607" s="142"/>
      <c r="AI607" s="142"/>
    </row>
    <row r="608">
      <c r="A608" s="166"/>
      <c r="B608" s="164"/>
      <c r="C608" s="155"/>
      <c r="D608" s="165"/>
      <c r="E608" s="147" t="str">
        <f t="array" ref="E608">IF(C608="","",IFERROR(INDEX(Khach_hang!$C$2:$C$999,MATCH(C608,Khach_hang!$A$2:$A$999,0)),""))</f>
        <v/>
      </c>
      <c r="F608" s="148" t="str">
        <f t="array" ref="F608">IF(C608="","",IFERROR(INDEX(Khach_hang!$B$2:$B$999,MATCH(C608,Khach_hang!$A$2:$A$999,0)),""))</f>
        <v/>
      </c>
      <c r="G608" s="148" t="str">
        <f>IF(A608="","",SUMIF(Chi_tiet_don_hang!$A$2:$A$989,A608,Chi_tiet_don_hang!$F$2:$F$989))</f>
        <v/>
      </c>
      <c r="H608" s="163"/>
      <c r="I608" s="163"/>
      <c r="J608" s="148">
        <f t="shared" si="1"/>
        <v>0</v>
      </c>
      <c r="K608" s="148">
        <f>IF(A608="","",SUMIF(Chi_tiet_don_hang!$A$2:$A$989,A608,Chi_tiet_don_hang!$I$2:$I$989))+H608</f>
        <v>0</v>
      </c>
      <c r="L608" s="163"/>
      <c r="M608" s="152"/>
      <c r="N608" s="152"/>
      <c r="O608" s="163"/>
      <c r="P608" s="148" t="str">
        <f t="shared" si="4"/>
        <v/>
      </c>
      <c r="Q608" s="148" t="s">
        <v>484</v>
      </c>
      <c r="R608" s="154" t="s">
        <v>485</v>
      </c>
      <c r="S608" s="154" t="s">
        <v>418</v>
      </c>
      <c r="T608" s="155"/>
      <c r="U608" s="142"/>
      <c r="V608" s="142"/>
      <c r="W608" s="142"/>
      <c r="X608" s="142"/>
      <c r="Y608" s="142"/>
      <c r="Z608" s="142"/>
      <c r="AA608" s="142"/>
      <c r="AB608" s="142"/>
      <c r="AC608" s="142"/>
      <c r="AD608" s="142"/>
      <c r="AE608" s="142"/>
      <c r="AF608" s="142"/>
      <c r="AG608" s="142"/>
      <c r="AH608" s="142"/>
      <c r="AI608" s="142"/>
    </row>
    <row r="609">
      <c r="A609" s="166"/>
      <c r="B609" s="164"/>
      <c r="C609" s="155"/>
      <c r="D609" s="165"/>
      <c r="E609" s="147" t="str">
        <f t="array" ref="E609">IF(C609="","",IFERROR(INDEX(Khach_hang!$C$2:$C$999,MATCH(C609,Khach_hang!$A$2:$A$999,0)),""))</f>
        <v/>
      </c>
      <c r="F609" s="148" t="str">
        <f t="array" ref="F609">IF(C609="","",IFERROR(INDEX(Khach_hang!$B$2:$B$999,MATCH(C609,Khach_hang!$A$2:$A$999,0)),""))</f>
        <v/>
      </c>
      <c r="G609" s="148" t="str">
        <f>IF(A609="","",SUMIF(Chi_tiet_don_hang!$A$2:$A$989,A609,Chi_tiet_don_hang!$F$2:$F$989))</f>
        <v/>
      </c>
      <c r="H609" s="163"/>
      <c r="I609" s="163"/>
      <c r="J609" s="148">
        <f t="shared" si="1"/>
        <v>0</v>
      </c>
      <c r="K609" s="148">
        <f>IF(A609="","",SUMIF(Chi_tiet_don_hang!$A$2:$A$989,A609,Chi_tiet_don_hang!$I$2:$I$989))+H609</f>
        <v>0</v>
      </c>
      <c r="L609" s="163"/>
      <c r="M609" s="152"/>
      <c r="N609" s="152"/>
      <c r="O609" s="163"/>
      <c r="P609" s="148" t="str">
        <f t="shared" si="4"/>
        <v/>
      </c>
      <c r="Q609" s="148" t="s">
        <v>484</v>
      </c>
      <c r="R609" s="154" t="s">
        <v>485</v>
      </c>
      <c r="S609" s="154" t="s">
        <v>418</v>
      </c>
      <c r="T609" s="155"/>
      <c r="U609" s="142"/>
      <c r="V609" s="142"/>
      <c r="W609" s="142"/>
      <c r="X609" s="142"/>
      <c r="Y609" s="142"/>
      <c r="Z609" s="142"/>
      <c r="AA609" s="142"/>
      <c r="AB609" s="142"/>
      <c r="AC609" s="142"/>
      <c r="AD609" s="142"/>
      <c r="AE609" s="142"/>
      <c r="AF609" s="142"/>
      <c r="AG609" s="142"/>
      <c r="AH609" s="142"/>
      <c r="AI609" s="142"/>
    </row>
    <row r="610">
      <c r="A610" s="166"/>
      <c r="B610" s="164"/>
      <c r="C610" s="155"/>
      <c r="D610" s="165"/>
      <c r="E610" s="147" t="str">
        <f t="array" ref="E610">IF(C610="","",IFERROR(INDEX(Khach_hang!$C$2:$C$999,MATCH(C610,Khach_hang!$A$2:$A$999,0)),""))</f>
        <v/>
      </c>
      <c r="F610" s="148" t="str">
        <f t="array" ref="F610">IF(C610="","",IFERROR(INDEX(Khach_hang!$B$2:$B$999,MATCH(C610,Khach_hang!$A$2:$A$999,0)),""))</f>
        <v/>
      </c>
      <c r="G610" s="148" t="str">
        <f>IF(A610="","",SUMIF(Chi_tiet_don_hang!$A$2:$A$989,A610,Chi_tiet_don_hang!$F$2:$F$989))</f>
        <v/>
      </c>
      <c r="H610" s="163"/>
      <c r="I610" s="163"/>
      <c r="J610" s="148">
        <f t="shared" si="1"/>
        <v>0</v>
      </c>
      <c r="K610" s="148">
        <f>IF(A610="","",SUMIF(Chi_tiet_don_hang!$A$2:$A$989,A610,Chi_tiet_don_hang!$I$2:$I$989))+H610</f>
        <v>0</v>
      </c>
      <c r="L610" s="163"/>
      <c r="M610" s="152"/>
      <c r="N610" s="152"/>
      <c r="O610" s="163"/>
      <c r="P610" s="148" t="str">
        <f t="shared" si="4"/>
        <v/>
      </c>
      <c r="Q610" s="148" t="s">
        <v>484</v>
      </c>
      <c r="R610" s="154" t="s">
        <v>485</v>
      </c>
      <c r="S610" s="154" t="s">
        <v>418</v>
      </c>
      <c r="T610" s="155"/>
      <c r="U610" s="142"/>
      <c r="V610" s="142"/>
      <c r="W610" s="142"/>
      <c r="X610" s="142"/>
      <c r="Y610" s="142"/>
      <c r="Z610" s="142"/>
      <c r="AA610" s="142"/>
      <c r="AB610" s="142"/>
      <c r="AC610" s="142"/>
      <c r="AD610" s="142"/>
      <c r="AE610" s="142"/>
      <c r="AF610" s="142"/>
      <c r="AG610" s="142"/>
      <c r="AH610" s="142"/>
      <c r="AI610" s="142"/>
    </row>
    <row r="611">
      <c r="A611" s="166"/>
      <c r="B611" s="164"/>
      <c r="C611" s="155"/>
      <c r="D611" s="165"/>
      <c r="E611" s="147" t="str">
        <f t="array" ref="E611">IF(C611="","",IFERROR(INDEX(Khach_hang!$C$2:$C$999,MATCH(C611,Khach_hang!$A$2:$A$999,0)),""))</f>
        <v/>
      </c>
      <c r="F611" s="148" t="str">
        <f t="array" ref="F611">IF(C611="","",IFERROR(INDEX(Khach_hang!$B$2:$B$999,MATCH(C611,Khach_hang!$A$2:$A$999,0)),""))</f>
        <v/>
      </c>
      <c r="G611" s="148" t="str">
        <f>IF(A611="","",SUMIF(Chi_tiet_don_hang!$A$2:$A$989,A611,Chi_tiet_don_hang!$F$2:$F$989))</f>
        <v/>
      </c>
      <c r="H611" s="163"/>
      <c r="I611" s="163"/>
      <c r="J611" s="148">
        <f t="shared" si="1"/>
        <v>0</v>
      </c>
      <c r="K611" s="148">
        <f>IF(A611="","",SUMIF(Chi_tiet_don_hang!$A$2:$A$989,A611,Chi_tiet_don_hang!$I$2:$I$989))+H611</f>
        <v>0</v>
      </c>
      <c r="L611" s="163"/>
      <c r="M611" s="152"/>
      <c r="N611" s="152"/>
      <c r="O611" s="163"/>
      <c r="P611" s="148" t="str">
        <f t="shared" si="4"/>
        <v/>
      </c>
      <c r="Q611" s="148" t="s">
        <v>484</v>
      </c>
      <c r="R611" s="154" t="s">
        <v>485</v>
      </c>
      <c r="S611" s="154" t="s">
        <v>418</v>
      </c>
      <c r="T611" s="155"/>
      <c r="U611" s="142"/>
      <c r="V611" s="142"/>
      <c r="W611" s="142"/>
      <c r="X611" s="142"/>
      <c r="Y611" s="142"/>
      <c r="Z611" s="142"/>
      <c r="AA611" s="142"/>
      <c r="AB611" s="142"/>
      <c r="AC611" s="142"/>
      <c r="AD611" s="142"/>
      <c r="AE611" s="142"/>
      <c r="AF611" s="142"/>
      <c r="AG611" s="142"/>
      <c r="AH611" s="142"/>
      <c r="AI611" s="142"/>
    </row>
    <row r="612">
      <c r="A612" s="166"/>
      <c r="B612" s="164"/>
      <c r="C612" s="155"/>
      <c r="D612" s="165"/>
      <c r="E612" s="147" t="str">
        <f t="array" ref="E612">IF(C612="","",IFERROR(INDEX(Khach_hang!$C$2:$C$999,MATCH(C612,Khach_hang!$A$2:$A$999,0)),""))</f>
        <v/>
      </c>
      <c r="F612" s="148" t="str">
        <f t="array" ref="F612">IF(C612="","",IFERROR(INDEX(Khach_hang!$B$2:$B$999,MATCH(C612,Khach_hang!$A$2:$A$999,0)),""))</f>
        <v/>
      </c>
      <c r="G612" s="148" t="str">
        <f>IF(A612="","",SUMIF(Chi_tiet_don_hang!$A$2:$A$989,A612,Chi_tiet_don_hang!$F$2:$F$989))</f>
        <v/>
      </c>
      <c r="H612" s="163"/>
      <c r="I612" s="163"/>
      <c r="J612" s="148">
        <f t="shared" si="1"/>
        <v>0</v>
      </c>
      <c r="K612" s="148">
        <f>IF(A612="","",SUMIF(Chi_tiet_don_hang!$A$2:$A$989,A612,Chi_tiet_don_hang!$I$2:$I$989))+H612</f>
        <v>0</v>
      </c>
      <c r="L612" s="163"/>
      <c r="M612" s="152"/>
      <c r="N612" s="152"/>
      <c r="O612" s="163"/>
      <c r="P612" s="148" t="str">
        <f t="shared" si="4"/>
        <v/>
      </c>
      <c r="Q612" s="148" t="s">
        <v>484</v>
      </c>
      <c r="R612" s="154" t="s">
        <v>485</v>
      </c>
      <c r="S612" s="154" t="s">
        <v>418</v>
      </c>
      <c r="T612" s="155"/>
      <c r="U612" s="142"/>
      <c r="V612" s="142"/>
      <c r="W612" s="142"/>
      <c r="X612" s="142"/>
      <c r="Y612" s="142"/>
      <c r="Z612" s="142"/>
      <c r="AA612" s="142"/>
      <c r="AB612" s="142"/>
      <c r="AC612" s="142"/>
      <c r="AD612" s="142"/>
      <c r="AE612" s="142"/>
      <c r="AF612" s="142"/>
      <c r="AG612" s="142"/>
      <c r="AH612" s="142"/>
      <c r="AI612" s="142"/>
    </row>
    <row r="613">
      <c r="A613" s="166"/>
      <c r="B613" s="164"/>
      <c r="C613" s="155"/>
      <c r="D613" s="165"/>
      <c r="E613" s="147" t="str">
        <f t="array" ref="E613">IF(C613="","",IFERROR(INDEX(Khach_hang!$C$2:$C$999,MATCH(C613,Khach_hang!$A$2:$A$999,0)),""))</f>
        <v/>
      </c>
      <c r="F613" s="148" t="str">
        <f t="array" ref="F613">IF(C613="","",IFERROR(INDEX(Khach_hang!$B$2:$B$999,MATCH(C613,Khach_hang!$A$2:$A$999,0)),""))</f>
        <v/>
      </c>
      <c r="G613" s="148" t="str">
        <f>IF(A613="","",SUMIF(Chi_tiet_don_hang!$A$2:$A$989,A613,Chi_tiet_don_hang!$F$2:$F$989))</f>
        <v/>
      </c>
      <c r="H613" s="163"/>
      <c r="I613" s="163"/>
      <c r="J613" s="148">
        <f t="shared" si="1"/>
        <v>0</v>
      </c>
      <c r="K613" s="148">
        <f>IF(A613="","",SUMIF(Chi_tiet_don_hang!$A$2:$A$989,A613,Chi_tiet_don_hang!$I$2:$I$989))+H613</f>
        <v>0</v>
      </c>
      <c r="L613" s="163"/>
      <c r="M613" s="152"/>
      <c r="N613" s="152"/>
      <c r="O613" s="163"/>
      <c r="P613" s="148" t="str">
        <f t="shared" si="4"/>
        <v/>
      </c>
      <c r="Q613" s="148" t="s">
        <v>484</v>
      </c>
      <c r="R613" s="154" t="s">
        <v>485</v>
      </c>
      <c r="S613" s="154" t="s">
        <v>418</v>
      </c>
      <c r="T613" s="155"/>
      <c r="U613" s="142"/>
      <c r="V613" s="142"/>
      <c r="W613" s="142"/>
      <c r="X613" s="142"/>
      <c r="Y613" s="142"/>
      <c r="Z613" s="142"/>
      <c r="AA613" s="142"/>
      <c r="AB613" s="142"/>
      <c r="AC613" s="142"/>
      <c r="AD613" s="142"/>
      <c r="AE613" s="142"/>
      <c r="AF613" s="142"/>
      <c r="AG613" s="142"/>
      <c r="AH613" s="142"/>
      <c r="AI613" s="142"/>
    </row>
    <row r="614">
      <c r="A614" s="166"/>
      <c r="B614" s="164"/>
      <c r="C614" s="155"/>
      <c r="D614" s="165"/>
      <c r="E614" s="147" t="str">
        <f t="array" ref="E614">IF(C614="","",IFERROR(INDEX(Khach_hang!$C$2:$C$999,MATCH(C614,Khach_hang!$A$2:$A$999,0)),""))</f>
        <v/>
      </c>
      <c r="F614" s="148" t="str">
        <f t="array" ref="F614">IF(C614="","",IFERROR(INDEX(Khach_hang!$B$2:$B$999,MATCH(C614,Khach_hang!$A$2:$A$999,0)),""))</f>
        <v/>
      </c>
      <c r="G614" s="148" t="str">
        <f>IF(A614="","",SUMIF(Chi_tiet_don_hang!$A$2:$A$989,A614,Chi_tiet_don_hang!$F$2:$F$989))</f>
        <v/>
      </c>
      <c r="H614" s="163"/>
      <c r="I614" s="163"/>
      <c r="J614" s="148">
        <f t="shared" si="1"/>
        <v>0</v>
      </c>
      <c r="K614" s="148">
        <f>IF(A614="","",SUMIF(Chi_tiet_don_hang!$A$2:$A$989,A614,Chi_tiet_don_hang!$I$2:$I$989))+H614</f>
        <v>0</v>
      </c>
      <c r="L614" s="163"/>
      <c r="M614" s="152"/>
      <c r="N614" s="152"/>
      <c r="O614" s="163"/>
      <c r="P614" s="148" t="str">
        <f t="shared" si="4"/>
        <v/>
      </c>
      <c r="Q614" s="148" t="s">
        <v>484</v>
      </c>
      <c r="R614" s="154" t="s">
        <v>485</v>
      </c>
      <c r="S614" s="154" t="s">
        <v>418</v>
      </c>
      <c r="T614" s="155"/>
      <c r="U614" s="142"/>
      <c r="V614" s="142"/>
      <c r="W614" s="142"/>
      <c r="X614" s="142"/>
      <c r="Y614" s="142"/>
      <c r="Z614" s="142"/>
      <c r="AA614" s="142"/>
      <c r="AB614" s="142"/>
      <c r="AC614" s="142"/>
      <c r="AD614" s="142"/>
      <c r="AE614" s="142"/>
      <c r="AF614" s="142"/>
      <c r="AG614" s="142"/>
      <c r="AH614" s="142"/>
      <c r="AI614" s="142"/>
    </row>
    <row r="615">
      <c r="A615" s="166"/>
      <c r="B615" s="164"/>
      <c r="C615" s="155"/>
      <c r="D615" s="165"/>
      <c r="E615" s="147" t="str">
        <f t="array" ref="E615">IF(C615="","",IFERROR(INDEX(Khach_hang!$C$2:$C$999,MATCH(C615,Khach_hang!$A$2:$A$999,0)),""))</f>
        <v/>
      </c>
      <c r="F615" s="148" t="str">
        <f t="array" ref="F615">IF(C615="","",IFERROR(INDEX(Khach_hang!$B$2:$B$999,MATCH(C615,Khach_hang!$A$2:$A$999,0)),""))</f>
        <v/>
      </c>
      <c r="G615" s="148" t="str">
        <f>IF(A615="","",SUMIF(Chi_tiet_don_hang!$A$2:$A$989,A615,Chi_tiet_don_hang!$F$2:$F$989))</f>
        <v/>
      </c>
      <c r="H615" s="163"/>
      <c r="I615" s="163"/>
      <c r="J615" s="148">
        <f t="shared" si="1"/>
        <v>0</v>
      </c>
      <c r="K615" s="148">
        <f>IF(A615="","",SUMIF(Chi_tiet_don_hang!$A$2:$A$989,A615,Chi_tiet_don_hang!$I$2:$I$989))+H615</f>
        <v>0</v>
      </c>
      <c r="L615" s="163"/>
      <c r="M615" s="152"/>
      <c r="N615" s="152"/>
      <c r="O615" s="163"/>
      <c r="P615" s="148" t="str">
        <f t="shared" si="4"/>
        <v/>
      </c>
      <c r="Q615" s="148" t="s">
        <v>484</v>
      </c>
      <c r="R615" s="154" t="s">
        <v>485</v>
      </c>
      <c r="S615" s="154" t="s">
        <v>418</v>
      </c>
      <c r="T615" s="155"/>
      <c r="U615" s="142"/>
      <c r="V615" s="142"/>
      <c r="W615" s="142"/>
      <c r="X615" s="142"/>
      <c r="Y615" s="142"/>
      <c r="Z615" s="142"/>
      <c r="AA615" s="142"/>
      <c r="AB615" s="142"/>
      <c r="AC615" s="142"/>
      <c r="AD615" s="142"/>
      <c r="AE615" s="142"/>
      <c r="AF615" s="142"/>
      <c r="AG615" s="142"/>
      <c r="AH615" s="142"/>
      <c r="AI615" s="142"/>
    </row>
    <row r="616">
      <c r="A616" s="166"/>
      <c r="B616" s="164"/>
      <c r="C616" s="155"/>
      <c r="D616" s="165"/>
      <c r="E616" s="147" t="str">
        <f t="array" ref="E616">IF(C616="","",IFERROR(INDEX(Khach_hang!$C$2:$C$999,MATCH(C616,Khach_hang!$A$2:$A$999,0)),""))</f>
        <v/>
      </c>
      <c r="F616" s="148" t="str">
        <f t="array" ref="F616">IF(C616="","",IFERROR(INDEX(Khach_hang!$B$2:$B$999,MATCH(C616,Khach_hang!$A$2:$A$999,0)),""))</f>
        <v/>
      </c>
      <c r="G616" s="148" t="str">
        <f>IF(A616="","",SUMIF(Chi_tiet_don_hang!$A$2:$A$989,A616,Chi_tiet_don_hang!$F$2:$F$989))</f>
        <v/>
      </c>
      <c r="H616" s="163"/>
      <c r="I616" s="163"/>
      <c r="J616" s="148">
        <f t="shared" si="1"/>
        <v>0</v>
      </c>
      <c r="K616" s="148">
        <f>IF(A616="","",SUMIF(Chi_tiet_don_hang!$A$2:$A$989,A616,Chi_tiet_don_hang!$I$2:$I$989))+H616</f>
        <v>0</v>
      </c>
      <c r="L616" s="163"/>
      <c r="M616" s="152"/>
      <c r="N616" s="152"/>
      <c r="O616" s="163"/>
      <c r="P616" s="148" t="str">
        <f t="shared" si="4"/>
        <v/>
      </c>
      <c r="Q616" s="148" t="s">
        <v>484</v>
      </c>
      <c r="R616" s="154" t="s">
        <v>485</v>
      </c>
      <c r="S616" s="154" t="s">
        <v>418</v>
      </c>
      <c r="T616" s="155"/>
      <c r="U616" s="142"/>
      <c r="V616" s="142"/>
      <c r="W616" s="142"/>
      <c r="X616" s="142"/>
      <c r="Y616" s="142"/>
      <c r="Z616" s="142"/>
      <c r="AA616" s="142"/>
      <c r="AB616" s="142"/>
      <c r="AC616" s="142"/>
      <c r="AD616" s="142"/>
      <c r="AE616" s="142"/>
      <c r="AF616" s="142"/>
      <c r="AG616" s="142"/>
      <c r="AH616" s="142"/>
      <c r="AI616" s="142"/>
    </row>
    <row r="617">
      <c r="A617" s="166"/>
      <c r="B617" s="164"/>
      <c r="C617" s="155"/>
      <c r="D617" s="165"/>
      <c r="E617" s="147" t="str">
        <f t="array" ref="E617">IF(C617="","",IFERROR(INDEX(Khach_hang!$C$2:$C$999,MATCH(C617,Khach_hang!$A$2:$A$999,0)),""))</f>
        <v/>
      </c>
      <c r="F617" s="148" t="str">
        <f t="array" ref="F617">IF(C617="","",IFERROR(INDEX(Khach_hang!$B$2:$B$999,MATCH(C617,Khach_hang!$A$2:$A$999,0)),""))</f>
        <v/>
      </c>
      <c r="G617" s="148" t="str">
        <f>IF(A617="","",SUMIF(Chi_tiet_don_hang!$A$2:$A$989,A617,Chi_tiet_don_hang!$F$2:$F$989))</f>
        <v/>
      </c>
      <c r="H617" s="163"/>
      <c r="I617" s="163"/>
      <c r="J617" s="148">
        <f t="shared" si="1"/>
        <v>0</v>
      </c>
      <c r="K617" s="148">
        <f>IF(A617="","",SUMIF(Chi_tiet_don_hang!$A$2:$A$989,A617,Chi_tiet_don_hang!$I$2:$I$989))+H617</f>
        <v>0</v>
      </c>
      <c r="L617" s="163"/>
      <c r="M617" s="152"/>
      <c r="N617" s="152"/>
      <c r="O617" s="163"/>
      <c r="P617" s="148" t="str">
        <f t="shared" si="4"/>
        <v/>
      </c>
      <c r="Q617" s="148" t="s">
        <v>484</v>
      </c>
      <c r="R617" s="154" t="s">
        <v>485</v>
      </c>
      <c r="S617" s="154" t="s">
        <v>418</v>
      </c>
      <c r="T617" s="155"/>
      <c r="U617" s="142"/>
      <c r="V617" s="142"/>
      <c r="W617" s="142"/>
      <c r="X617" s="142"/>
      <c r="Y617" s="142"/>
      <c r="Z617" s="142"/>
      <c r="AA617" s="142"/>
      <c r="AB617" s="142"/>
      <c r="AC617" s="142"/>
      <c r="AD617" s="142"/>
      <c r="AE617" s="142"/>
      <c r="AF617" s="142"/>
      <c r="AG617" s="142"/>
      <c r="AH617" s="142"/>
      <c r="AI617" s="142"/>
    </row>
    <row r="618">
      <c r="A618" s="166"/>
      <c r="B618" s="164"/>
      <c r="C618" s="155"/>
      <c r="D618" s="165"/>
      <c r="E618" s="147" t="str">
        <f t="array" ref="E618">IF(C618="","",IFERROR(INDEX(Khach_hang!$C$2:$C$999,MATCH(C618,Khach_hang!$A$2:$A$999,0)),""))</f>
        <v/>
      </c>
      <c r="F618" s="148" t="str">
        <f t="array" ref="F618">IF(C618="","",IFERROR(INDEX(Khach_hang!$B$2:$B$999,MATCH(C618,Khach_hang!$A$2:$A$999,0)),""))</f>
        <v/>
      </c>
      <c r="G618" s="148" t="str">
        <f>IF(A618="","",SUMIF(Chi_tiet_don_hang!$A$2:$A$989,A618,Chi_tiet_don_hang!$F$2:$F$989))</f>
        <v/>
      </c>
      <c r="H618" s="163"/>
      <c r="I618" s="163"/>
      <c r="J618" s="148">
        <f t="shared" si="1"/>
        <v>0</v>
      </c>
      <c r="K618" s="148">
        <f>IF(A618="","",SUMIF(Chi_tiet_don_hang!$A$2:$A$989,A618,Chi_tiet_don_hang!$I$2:$I$989))+H618</f>
        <v>0</v>
      </c>
      <c r="L618" s="163"/>
      <c r="M618" s="152"/>
      <c r="N618" s="152"/>
      <c r="O618" s="163"/>
      <c r="P618" s="148" t="str">
        <f t="shared" si="4"/>
        <v/>
      </c>
      <c r="Q618" s="148" t="s">
        <v>484</v>
      </c>
      <c r="R618" s="154" t="s">
        <v>485</v>
      </c>
      <c r="S618" s="154" t="s">
        <v>418</v>
      </c>
      <c r="T618" s="155"/>
      <c r="U618" s="142"/>
      <c r="V618" s="142"/>
      <c r="W618" s="142"/>
      <c r="X618" s="142"/>
      <c r="Y618" s="142"/>
      <c r="Z618" s="142"/>
      <c r="AA618" s="142"/>
      <c r="AB618" s="142"/>
      <c r="AC618" s="142"/>
      <c r="AD618" s="142"/>
      <c r="AE618" s="142"/>
      <c r="AF618" s="142"/>
      <c r="AG618" s="142"/>
      <c r="AH618" s="142"/>
      <c r="AI618" s="142"/>
    </row>
    <row r="619">
      <c r="A619" s="166"/>
      <c r="B619" s="164"/>
      <c r="C619" s="155"/>
      <c r="D619" s="165"/>
      <c r="E619" s="147" t="str">
        <f t="array" ref="E619">IF(C619="","",IFERROR(INDEX(Khach_hang!$C$2:$C$999,MATCH(C619,Khach_hang!$A$2:$A$999,0)),""))</f>
        <v/>
      </c>
      <c r="F619" s="148" t="str">
        <f t="array" ref="F619">IF(C619="","",IFERROR(INDEX(Khach_hang!$B$2:$B$999,MATCH(C619,Khach_hang!$A$2:$A$999,0)),""))</f>
        <v/>
      </c>
      <c r="G619" s="148" t="str">
        <f>IF(A619="","",SUMIF(Chi_tiet_don_hang!$A$2:$A$989,A619,Chi_tiet_don_hang!$F$2:$F$989))</f>
        <v/>
      </c>
      <c r="H619" s="163"/>
      <c r="I619" s="163"/>
      <c r="J619" s="148">
        <f t="shared" si="1"/>
        <v>0</v>
      </c>
      <c r="K619" s="148">
        <f>IF(A619="","",SUMIF(Chi_tiet_don_hang!$A$2:$A$989,A619,Chi_tiet_don_hang!$I$2:$I$989))+H619</f>
        <v>0</v>
      </c>
      <c r="L619" s="163"/>
      <c r="M619" s="152"/>
      <c r="N619" s="152"/>
      <c r="O619" s="163"/>
      <c r="P619" s="148" t="str">
        <f t="shared" si="4"/>
        <v/>
      </c>
      <c r="Q619" s="148" t="s">
        <v>484</v>
      </c>
      <c r="R619" s="154" t="s">
        <v>485</v>
      </c>
      <c r="S619" s="154" t="s">
        <v>418</v>
      </c>
      <c r="T619" s="155"/>
      <c r="U619" s="142"/>
      <c r="V619" s="142"/>
      <c r="W619" s="142"/>
      <c r="X619" s="142"/>
      <c r="Y619" s="142"/>
      <c r="Z619" s="142"/>
      <c r="AA619" s="142"/>
      <c r="AB619" s="142"/>
      <c r="AC619" s="142"/>
      <c r="AD619" s="142"/>
      <c r="AE619" s="142"/>
      <c r="AF619" s="142"/>
      <c r="AG619" s="142"/>
      <c r="AH619" s="142"/>
      <c r="AI619" s="142"/>
    </row>
    <row r="620">
      <c r="A620" s="166"/>
      <c r="B620" s="164"/>
      <c r="C620" s="155"/>
      <c r="D620" s="165"/>
      <c r="E620" s="147" t="str">
        <f t="array" ref="E620">IF(C620="","",IFERROR(INDEX(Khach_hang!$C$2:$C$999,MATCH(C620,Khach_hang!$A$2:$A$999,0)),""))</f>
        <v/>
      </c>
      <c r="F620" s="148" t="str">
        <f t="array" ref="F620">IF(C620="","",IFERROR(INDEX(Khach_hang!$B$2:$B$999,MATCH(C620,Khach_hang!$A$2:$A$999,0)),""))</f>
        <v/>
      </c>
      <c r="G620" s="148" t="str">
        <f>IF(A620="","",SUMIF(Chi_tiet_don_hang!$A$2:$A$989,A620,Chi_tiet_don_hang!$F$2:$F$989))</f>
        <v/>
      </c>
      <c r="H620" s="163"/>
      <c r="I620" s="163"/>
      <c r="J620" s="148">
        <f t="shared" si="1"/>
        <v>0</v>
      </c>
      <c r="K620" s="148">
        <f>IF(A620="","",SUMIF(Chi_tiet_don_hang!$A$2:$A$989,A620,Chi_tiet_don_hang!$I$2:$I$989))+H620</f>
        <v>0</v>
      </c>
      <c r="L620" s="163"/>
      <c r="M620" s="152"/>
      <c r="N620" s="152"/>
      <c r="O620" s="163"/>
      <c r="P620" s="148" t="str">
        <f t="shared" si="4"/>
        <v/>
      </c>
      <c r="Q620" s="148" t="s">
        <v>484</v>
      </c>
      <c r="R620" s="154" t="s">
        <v>485</v>
      </c>
      <c r="S620" s="154" t="s">
        <v>418</v>
      </c>
      <c r="T620" s="155"/>
      <c r="U620" s="142"/>
      <c r="V620" s="142"/>
      <c r="W620" s="142"/>
      <c r="X620" s="142"/>
      <c r="Y620" s="142"/>
      <c r="Z620" s="142"/>
      <c r="AA620" s="142"/>
      <c r="AB620" s="142"/>
      <c r="AC620" s="142"/>
      <c r="AD620" s="142"/>
      <c r="AE620" s="142"/>
      <c r="AF620" s="142"/>
      <c r="AG620" s="142"/>
      <c r="AH620" s="142"/>
      <c r="AI620" s="142"/>
    </row>
    <row r="621">
      <c r="A621" s="166"/>
      <c r="B621" s="164"/>
      <c r="C621" s="155"/>
      <c r="D621" s="165"/>
      <c r="E621" s="147" t="str">
        <f t="array" ref="E621">IF(C621="","",IFERROR(INDEX(Khach_hang!$C$2:$C$999,MATCH(C621,Khach_hang!$A$2:$A$999,0)),""))</f>
        <v/>
      </c>
      <c r="F621" s="148" t="str">
        <f t="array" ref="F621">IF(C621="","",IFERROR(INDEX(Khach_hang!$B$2:$B$999,MATCH(C621,Khach_hang!$A$2:$A$999,0)),""))</f>
        <v/>
      </c>
      <c r="G621" s="148" t="str">
        <f>IF(A621="","",SUMIF(Chi_tiet_don_hang!$A$2:$A$989,A621,Chi_tiet_don_hang!$F$2:$F$989))</f>
        <v/>
      </c>
      <c r="H621" s="163"/>
      <c r="I621" s="163"/>
      <c r="J621" s="148">
        <f t="shared" si="1"/>
        <v>0</v>
      </c>
      <c r="K621" s="148">
        <f>IF(A621="","",SUMIF(Chi_tiet_don_hang!$A$2:$A$989,A621,Chi_tiet_don_hang!$I$2:$I$989))+H621</f>
        <v>0</v>
      </c>
      <c r="L621" s="163"/>
      <c r="M621" s="152"/>
      <c r="N621" s="152"/>
      <c r="O621" s="163"/>
      <c r="P621" s="148" t="str">
        <f t="shared" si="4"/>
        <v/>
      </c>
      <c r="Q621" s="148" t="s">
        <v>484</v>
      </c>
      <c r="R621" s="154" t="s">
        <v>485</v>
      </c>
      <c r="S621" s="154" t="s">
        <v>418</v>
      </c>
      <c r="T621" s="155"/>
      <c r="U621" s="142"/>
      <c r="V621" s="142"/>
      <c r="W621" s="142"/>
      <c r="X621" s="142"/>
      <c r="Y621" s="142"/>
      <c r="Z621" s="142"/>
      <c r="AA621" s="142"/>
      <c r="AB621" s="142"/>
      <c r="AC621" s="142"/>
      <c r="AD621" s="142"/>
      <c r="AE621" s="142"/>
      <c r="AF621" s="142"/>
      <c r="AG621" s="142"/>
      <c r="AH621" s="142"/>
      <c r="AI621" s="142"/>
    </row>
    <row r="622">
      <c r="A622" s="166"/>
      <c r="B622" s="164"/>
      <c r="C622" s="155"/>
      <c r="D622" s="165"/>
      <c r="E622" s="147" t="str">
        <f t="array" ref="E622">IF(C622="","",IFERROR(INDEX(Khach_hang!$C$2:$C$999,MATCH(C622,Khach_hang!$A$2:$A$999,0)),""))</f>
        <v/>
      </c>
      <c r="F622" s="148" t="str">
        <f t="array" ref="F622">IF(C622="","",IFERROR(INDEX(Khach_hang!$B$2:$B$999,MATCH(C622,Khach_hang!$A$2:$A$999,0)),""))</f>
        <v/>
      </c>
      <c r="G622" s="148" t="str">
        <f>IF(A622="","",SUMIF(Chi_tiet_don_hang!$A$2:$A$989,A622,Chi_tiet_don_hang!$F$2:$F$989))</f>
        <v/>
      </c>
      <c r="H622" s="163"/>
      <c r="I622" s="163"/>
      <c r="J622" s="148">
        <f t="shared" si="1"/>
        <v>0</v>
      </c>
      <c r="K622" s="148">
        <f>IF(A622="","",SUMIF(Chi_tiet_don_hang!$A$2:$A$989,A622,Chi_tiet_don_hang!$I$2:$I$989))+H622</f>
        <v>0</v>
      </c>
      <c r="L622" s="163"/>
      <c r="M622" s="152"/>
      <c r="N622" s="152"/>
      <c r="O622" s="163"/>
      <c r="P622" s="148" t="str">
        <f t="shared" si="4"/>
        <v/>
      </c>
      <c r="Q622" s="148" t="s">
        <v>484</v>
      </c>
      <c r="R622" s="154" t="s">
        <v>485</v>
      </c>
      <c r="S622" s="154" t="s">
        <v>418</v>
      </c>
      <c r="T622" s="155"/>
      <c r="U622" s="142"/>
      <c r="V622" s="142"/>
      <c r="W622" s="142"/>
      <c r="X622" s="142"/>
      <c r="Y622" s="142"/>
      <c r="Z622" s="142"/>
      <c r="AA622" s="142"/>
      <c r="AB622" s="142"/>
      <c r="AC622" s="142"/>
      <c r="AD622" s="142"/>
      <c r="AE622" s="142"/>
      <c r="AF622" s="142"/>
      <c r="AG622" s="142"/>
      <c r="AH622" s="142"/>
      <c r="AI622" s="142"/>
    </row>
    <row r="623">
      <c r="A623" s="166"/>
      <c r="B623" s="164"/>
      <c r="C623" s="155"/>
      <c r="D623" s="165"/>
      <c r="E623" s="147" t="str">
        <f t="array" ref="E623">IF(C623="","",IFERROR(INDEX(Khach_hang!$C$2:$C$999,MATCH(C623,Khach_hang!$A$2:$A$999,0)),""))</f>
        <v/>
      </c>
      <c r="F623" s="148" t="str">
        <f t="array" ref="F623">IF(C623="","",IFERROR(INDEX(Khach_hang!$B$2:$B$999,MATCH(C623,Khach_hang!$A$2:$A$999,0)),""))</f>
        <v/>
      </c>
      <c r="G623" s="148" t="str">
        <f>IF(A623="","",SUMIF(Chi_tiet_don_hang!$A$2:$A$989,A623,Chi_tiet_don_hang!$F$2:$F$989))</f>
        <v/>
      </c>
      <c r="H623" s="163"/>
      <c r="I623" s="163"/>
      <c r="J623" s="148">
        <f t="shared" si="1"/>
        <v>0</v>
      </c>
      <c r="K623" s="148">
        <f>IF(A623="","",SUMIF(Chi_tiet_don_hang!$A$2:$A$989,A623,Chi_tiet_don_hang!$I$2:$I$989))+H623</f>
        <v>0</v>
      </c>
      <c r="L623" s="163"/>
      <c r="M623" s="152"/>
      <c r="N623" s="152"/>
      <c r="O623" s="163"/>
      <c r="P623" s="148" t="str">
        <f t="shared" si="4"/>
        <v/>
      </c>
      <c r="Q623" s="148" t="s">
        <v>484</v>
      </c>
      <c r="R623" s="154" t="s">
        <v>485</v>
      </c>
      <c r="S623" s="154" t="s">
        <v>418</v>
      </c>
      <c r="T623" s="155"/>
      <c r="U623" s="142"/>
      <c r="V623" s="142"/>
      <c r="W623" s="142"/>
      <c r="X623" s="142"/>
      <c r="Y623" s="142"/>
      <c r="Z623" s="142"/>
      <c r="AA623" s="142"/>
      <c r="AB623" s="142"/>
      <c r="AC623" s="142"/>
      <c r="AD623" s="142"/>
      <c r="AE623" s="142"/>
      <c r="AF623" s="142"/>
      <c r="AG623" s="142"/>
      <c r="AH623" s="142"/>
      <c r="AI623" s="142"/>
    </row>
    <row r="624">
      <c r="A624" s="166"/>
      <c r="B624" s="164"/>
      <c r="C624" s="155"/>
      <c r="D624" s="165"/>
      <c r="E624" s="147" t="str">
        <f t="array" ref="E624">IF(C624="","",IFERROR(INDEX(Khach_hang!$C$2:$C$999,MATCH(C624,Khach_hang!$A$2:$A$999,0)),""))</f>
        <v/>
      </c>
      <c r="F624" s="148" t="str">
        <f t="array" ref="F624">IF(C624="","",IFERROR(INDEX(Khach_hang!$B$2:$B$999,MATCH(C624,Khach_hang!$A$2:$A$999,0)),""))</f>
        <v/>
      </c>
      <c r="G624" s="148" t="str">
        <f>IF(A624="","",SUMIF(Chi_tiet_don_hang!$A$2:$A$989,A624,Chi_tiet_don_hang!$F$2:$F$989))</f>
        <v/>
      </c>
      <c r="H624" s="163"/>
      <c r="I624" s="163"/>
      <c r="J624" s="148">
        <f t="shared" si="1"/>
        <v>0</v>
      </c>
      <c r="K624" s="148">
        <f>IF(A624="","",SUMIF(Chi_tiet_don_hang!$A$2:$A$989,A624,Chi_tiet_don_hang!$I$2:$I$989))+H624</f>
        <v>0</v>
      </c>
      <c r="L624" s="163"/>
      <c r="M624" s="152"/>
      <c r="N624" s="152"/>
      <c r="O624" s="163"/>
      <c r="P624" s="148" t="str">
        <f t="shared" si="4"/>
        <v/>
      </c>
      <c r="Q624" s="148" t="s">
        <v>484</v>
      </c>
      <c r="R624" s="154" t="s">
        <v>485</v>
      </c>
      <c r="S624" s="154" t="s">
        <v>418</v>
      </c>
      <c r="T624" s="155"/>
      <c r="U624" s="142"/>
      <c r="V624" s="142"/>
      <c r="W624" s="142"/>
      <c r="X624" s="142"/>
      <c r="Y624" s="142"/>
      <c r="Z624" s="142"/>
      <c r="AA624" s="142"/>
      <c r="AB624" s="142"/>
      <c r="AC624" s="142"/>
      <c r="AD624" s="142"/>
      <c r="AE624" s="142"/>
      <c r="AF624" s="142"/>
      <c r="AG624" s="142"/>
      <c r="AH624" s="142"/>
      <c r="AI624" s="142"/>
    </row>
    <row r="625">
      <c r="A625" s="166"/>
      <c r="B625" s="164"/>
      <c r="C625" s="155"/>
      <c r="D625" s="165"/>
      <c r="E625" s="147" t="str">
        <f t="array" ref="E625">IF(C625="","",IFERROR(INDEX(Khach_hang!$C$2:$C$999,MATCH(C625,Khach_hang!$A$2:$A$999,0)),""))</f>
        <v/>
      </c>
      <c r="F625" s="148" t="str">
        <f t="array" ref="F625">IF(C625="","",IFERROR(INDEX(Khach_hang!$B$2:$B$999,MATCH(C625,Khach_hang!$A$2:$A$999,0)),""))</f>
        <v/>
      </c>
      <c r="G625" s="148" t="str">
        <f>IF(A625="","",SUMIF(Chi_tiet_don_hang!$A$2:$A$989,A625,Chi_tiet_don_hang!$F$2:$F$989))</f>
        <v/>
      </c>
      <c r="H625" s="163"/>
      <c r="I625" s="163"/>
      <c r="J625" s="148">
        <f t="shared" si="1"/>
        <v>0</v>
      </c>
      <c r="K625" s="148">
        <f>IF(A625="","",SUMIF(Chi_tiet_don_hang!$A$2:$A$989,A625,Chi_tiet_don_hang!$I$2:$I$989))+H625</f>
        <v>0</v>
      </c>
      <c r="L625" s="163"/>
      <c r="M625" s="152"/>
      <c r="N625" s="152"/>
      <c r="O625" s="163"/>
      <c r="P625" s="148" t="str">
        <f t="shared" si="4"/>
        <v/>
      </c>
      <c r="Q625" s="148" t="s">
        <v>484</v>
      </c>
      <c r="R625" s="154" t="s">
        <v>485</v>
      </c>
      <c r="S625" s="154" t="s">
        <v>418</v>
      </c>
      <c r="T625" s="155"/>
      <c r="U625" s="142"/>
      <c r="V625" s="142"/>
      <c r="W625" s="142"/>
      <c r="X625" s="142"/>
      <c r="Y625" s="142"/>
      <c r="Z625" s="142"/>
      <c r="AA625" s="142"/>
      <c r="AB625" s="142"/>
      <c r="AC625" s="142"/>
      <c r="AD625" s="142"/>
      <c r="AE625" s="142"/>
      <c r="AF625" s="142"/>
      <c r="AG625" s="142"/>
      <c r="AH625" s="142"/>
      <c r="AI625" s="142"/>
    </row>
    <row r="626">
      <c r="A626" s="166"/>
      <c r="B626" s="164"/>
      <c r="C626" s="155"/>
      <c r="D626" s="165"/>
      <c r="E626" s="147" t="str">
        <f t="array" ref="E626">IF(C626="","",IFERROR(INDEX(Khach_hang!$C$2:$C$999,MATCH(C626,Khach_hang!$A$2:$A$999,0)),""))</f>
        <v/>
      </c>
      <c r="F626" s="148" t="str">
        <f t="array" ref="F626">IF(C626="","",IFERROR(INDEX(Khach_hang!$B$2:$B$999,MATCH(C626,Khach_hang!$A$2:$A$999,0)),""))</f>
        <v/>
      </c>
      <c r="G626" s="148" t="str">
        <f>IF(A626="","",SUMIF(Chi_tiet_don_hang!$A$2:$A$989,A626,Chi_tiet_don_hang!$F$2:$F$989))</f>
        <v/>
      </c>
      <c r="H626" s="163"/>
      <c r="I626" s="163"/>
      <c r="J626" s="148">
        <f t="shared" si="1"/>
        <v>0</v>
      </c>
      <c r="K626" s="148">
        <f>IF(A626="","",SUMIF(Chi_tiet_don_hang!$A$2:$A$989,A626,Chi_tiet_don_hang!$I$2:$I$989))+H626</f>
        <v>0</v>
      </c>
      <c r="L626" s="163"/>
      <c r="M626" s="152"/>
      <c r="N626" s="152"/>
      <c r="O626" s="163"/>
      <c r="P626" s="148" t="str">
        <f t="shared" si="4"/>
        <v/>
      </c>
      <c r="Q626" s="148" t="s">
        <v>484</v>
      </c>
      <c r="R626" s="154" t="s">
        <v>485</v>
      </c>
      <c r="S626" s="154" t="s">
        <v>418</v>
      </c>
      <c r="T626" s="155"/>
      <c r="U626" s="142"/>
      <c r="V626" s="142"/>
      <c r="W626" s="142"/>
      <c r="X626" s="142"/>
      <c r="Y626" s="142"/>
      <c r="Z626" s="142"/>
      <c r="AA626" s="142"/>
      <c r="AB626" s="142"/>
      <c r="AC626" s="142"/>
      <c r="AD626" s="142"/>
      <c r="AE626" s="142"/>
      <c r="AF626" s="142"/>
      <c r="AG626" s="142"/>
      <c r="AH626" s="142"/>
      <c r="AI626" s="142"/>
    </row>
    <row r="627">
      <c r="A627" s="166"/>
      <c r="B627" s="164"/>
      <c r="C627" s="155"/>
      <c r="D627" s="165"/>
      <c r="E627" s="147" t="str">
        <f t="array" ref="E627">IF(C627="","",IFERROR(INDEX(Khach_hang!$C$2:$C$999,MATCH(C627,Khach_hang!$A$2:$A$999,0)),""))</f>
        <v/>
      </c>
      <c r="F627" s="148" t="str">
        <f t="array" ref="F627">IF(C627="","",IFERROR(INDEX(Khach_hang!$B$2:$B$999,MATCH(C627,Khach_hang!$A$2:$A$999,0)),""))</f>
        <v/>
      </c>
      <c r="G627" s="148" t="str">
        <f>IF(A627="","",SUMIF(Chi_tiet_don_hang!$A$2:$A$989,A627,Chi_tiet_don_hang!$F$2:$F$989))</f>
        <v/>
      </c>
      <c r="H627" s="163"/>
      <c r="I627" s="163"/>
      <c r="J627" s="148">
        <f t="shared" si="1"/>
        <v>0</v>
      </c>
      <c r="K627" s="148">
        <f>IF(A627="","",SUMIF(Chi_tiet_don_hang!$A$2:$A$989,A627,Chi_tiet_don_hang!$I$2:$I$989))+H627</f>
        <v>0</v>
      </c>
      <c r="L627" s="163"/>
      <c r="M627" s="152"/>
      <c r="N627" s="152"/>
      <c r="O627" s="163"/>
      <c r="P627" s="148" t="str">
        <f t="shared" si="4"/>
        <v/>
      </c>
      <c r="Q627" s="148" t="s">
        <v>484</v>
      </c>
      <c r="R627" s="154" t="s">
        <v>485</v>
      </c>
      <c r="S627" s="154" t="s">
        <v>418</v>
      </c>
      <c r="T627" s="155"/>
      <c r="U627" s="142"/>
      <c r="V627" s="142"/>
      <c r="W627" s="142"/>
      <c r="X627" s="142"/>
      <c r="Y627" s="142"/>
      <c r="Z627" s="142"/>
      <c r="AA627" s="142"/>
      <c r="AB627" s="142"/>
      <c r="AC627" s="142"/>
      <c r="AD627" s="142"/>
      <c r="AE627" s="142"/>
      <c r="AF627" s="142"/>
      <c r="AG627" s="142"/>
      <c r="AH627" s="142"/>
      <c r="AI627" s="142"/>
    </row>
    <row r="628">
      <c r="A628" s="166"/>
      <c r="B628" s="164"/>
      <c r="C628" s="155"/>
      <c r="D628" s="165"/>
      <c r="E628" s="147" t="str">
        <f t="array" ref="E628">IF(C628="","",IFERROR(INDEX(Khach_hang!$C$2:$C$999,MATCH(C628,Khach_hang!$A$2:$A$999,0)),""))</f>
        <v/>
      </c>
      <c r="F628" s="148" t="str">
        <f t="array" ref="F628">IF(C628="","",IFERROR(INDEX(Khach_hang!$B$2:$B$999,MATCH(C628,Khach_hang!$A$2:$A$999,0)),""))</f>
        <v/>
      </c>
      <c r="G628" s="148" t="str">
        <f>IF(A628="","",SUMIF(Chi_tiet_don_hang!$A$2:$A$989,A628,Chi_tiet_don_hang!$F$2:$F$989))</f>
        <v/>
      </c>
      <c r="H628" s="163"/>
      <c r="I628" s="163"/>
      <c r="J628" s="148">
        <f t="shared" si="1"/>
        <v>0</v>
      </c>
      <c r="K628" s="148">
        <f>IF(A628="","",SUMIF(Chi_tiet_don_hang!$A$2:$A$989,A628,Chi_tiet_don_hang!$I$2:$I$989))+H628</f>
        <v>0</v>
      </c>
      <c r="L628" s="163"/>
      <c r="M628" s="152"/>
      <c r="N628" s="152"/>
      <c r="O628" s="163"/>
      <c r="P628" s="148" t="str">
        <f t="shared" si="4"/>
        <v/>
      </c>
      <c r="Q628" s="148" t="s">
        <v>484</v>
      </c>
      <c r="R628" s="154" t="s">
        <v>485</v>
      </c>
      <c r="S628" s="154" t="s">
        <v>418</v>
      </c>
      <c r="T628" s="155"/>
      <c r="U628" s="142"/>
      <c r="V628" s="142"/>
      <c r="W628" s="142"/>
      <c r="X628" s="142"/>
      <c r="Y628" s="142"/>
      <c r="Z628" s="142"/>
      <c r="AA628" s="142"/>
      <c r="AB628" s="142"/>
      <c r="AC628" s="142"/>
      <c r="AD628" s="142"/>
      <c r="AE628" s="142"/>
      <c r="AF628" s="142"/>
      <c r="AG628" s="142"/>
      <c r="AH628" s="142"/>
      <c r="AI628" s="142"/>
    </row>
    <row r="629">
      <c r="A629" s="166"/>
      <c r="B629" s="164"/>
      <c r="C629" s="155"/>
      <c r="D629" s="165"/>
      <c r="E629" s="147" t="str">
        <f t="array" ref="E629">IF(C629="","",IFERROR(INDEX(Khach_hang!$C$2:$C$999,MATCH(C629,Khach_hang!$A$2:$A$999,0)),""))</f>
        <v/>
      </c>
      <c r="F629" s="148" t="str">
        <f t="array" ref="F629">IF(C629="","",IFERROR(INDEX(Khach_hang!$B$2:$B$999,MATCH(C629,Khach_hang!$A$2:$A$999,0)),""))</f>
        <v/>
      </c>
      <c r="G629" s="148" t="str">
        <f>IF(A629="","",SUMIF(Chi_tiet_don_hang!$A$2:$A$989,A629,Chi_tiet_don_hang!$F$2:$F$989))</f>
        <v/>
      </c>
      <c r="H629" s="163"/>
      <c r="I629" s="163"/>
      <c r="J629" s="148">
        <f t="shared" si="1"/>
        <v>0</v>
      </c>
      <c r="K629" s="148">
        <f>IF(A629="","",SUMIF(Chi_tiet_don_hang!$A$2:$A$989,A629,Chi_tiet_don_hang!$I$2:$I$989))+H629</f>
        <v>0</v>
      </c>
      <c r="L629" s="163"/>
      <c r="M629" s="152"/>
      <c r="N629" s="152"/>
      <c r="O629" s="163"/>
      <c r="P629" s="148" t="str">
        <f t="shared" si="4"/>
        <v/>
      </c>
      <c r="Q629" s="148" t="s">
        <v>484</v>
      </c>
      <c r="R629" s="154" t="s">
        <v>485</v>
      </c>
      <c r="S629" s="154" t="s">
        <v>418</v>
      </c>
      <c r="T629" s="155"/>
      <c r="U629" s="142"/>
      <c r="V629" s="142"/>
      <c r="W629" s="142"/>
      <c r="X629" s="142"/>
      <c r="Y629" s="142"/>
      <c r="Z629" s="142"/>
      <c r="AA629" s="142"/>
      <c r="AB629" s="142"/>
      <c r="AC629" s="142"/>
      <c r="AD629" s="142"/>
      <c r="AE629" s="142"/>
      <c r="AF629" s="142"/>
      <c r="AG629" s="142"/>
      <c r="AH629" s="142"/>
      <c r="AI629" s="142"/>
    </row>
    <row r="630">
      <c r="A630" s="166"/>
      <c r="B630" s="164"/>
      <c r="C630" s="155"/>
      <c r="D630" s="165"/>
      <c r="E630" s="147" t="str">
        <f t="array" ref="E630">IF(C630="","",IFERROR(INDEX(Khach_hang!$C$2:$C$999,MATCH(C630,Khach_hang!$A$2:$A$999,0)),""))</f>
        <v/>
      </c>
      <c r="F630" s="148" t="str">
        <f t="array" ref="F630">IF(C630="","",IFERROR(INDEX(Khach_hang!$B$2:$B$999,MATCH(C630,Khach_hang!$A$2:$A$999,0)),""))</f>
        <v/>
      </c>
      <c r="G630" s="148" t="str">
        <f>IF(A630="","",SUMIF(Chi_tiet_don_hang!$A$2:$A$989,A630,Chi_tiet_don_hang!$F$2:$F$989))</f>
        <v/>
      </c>
      <c r="H630" s="163"/>
      <c r="I630" s="163"/>
      <c r="J630" s="148">
        <f t="shared" si="1"/>
        <v>0</v>
      </c>
      <c r="K630" s="148">
        <f>IF(A630="","",SUMIF(Chi_tiet_don_hang!$A$2:$A$989,A630,Chi_tiet_don_hang!$I$2:$I$989))+H630</f>
        <v>0</v>
      </c>
      <c r="L630" s="163"/>
      <c r="M630" s="152"/>
      <c r="N630" s="152"/>
      <c r="O630" s="163"/>
      <c r="P630" s="148" t="str">
        <f t="shared" si="4"/>
        <v/>
      </c>
      <c r="Q630" s="148" t="s">
        <v>484</v>
      </c>
      <c r="R630" s="154" t="s">
        <v>485</v>
      </c>
      <c r="S630" s="154" t="s">
        <v>418</v>
      </c>
      <c r="T630" s="155"/>
      <c r="U630" s="142"/>
      <c r="V630" s="142"/>
      <c r="W630" s="142"/>
      <c r="X630" s="142"/>
      <c r="Y630" s="142"/>
      <c r="Z630" s="142"/>
      <c r="AA630" s="142"/>
      <c r="AB630" s="142"/>
      <c r="AC630" s="142"/>
      <c r="AD630" s="142"/>
      <c r="AE630" s="142"/>
      <c r="AF630" s="142"/>
      <c r="AG630" s="142"/>
      <c r="AH630" s="142"/>
      <c r="AI630" s="142"/>
    </row>
    <row r="631">
      <c r="A631" s="166"/>
      <c r="B631" s="164"/>
      <c r="C631" s="155"/>
      <c r="D631" s="165"/>
      <c r="E631" s="147" t="str">
        <f t="array" ref="E631">IF(C631="","",IFERROR(INDEX(Khach_hang!$C$2:$C$999,MATCH(C631,Khach_hang!$A$2:$A$999,0)),""))</f>
        <v/>
      </c>
      <c r="F631" s="148" t="str">
        <f t="array" ref="F631">IF(C631="","",IFERROR(INDEX(Khach_hang!$B$2:$B$999,MATCH(C631,Khach_hang!$A$2:$A$999,0)),""))</f>
        <v/>
      </c>
      <c r="G631" s="148" t="str">
        <f>IF(A631="","",SUMIF(Chi_tiet_don_hang!$A$2:$A$989,A631,Chi_tiet_don_hang!$F$2:$F$989))</f>
        <v/>
      </c>
      <c r="H631" s="163"/>
      <c r="I631" s="163"/>
      <c r="J631" s="148">
        <f t="shared" si="1"/>
        <v>0</v>
      </c>
      <c r="K631" s="148">
        <f>IF(A631="","",SUMIF(Chi_tiet_don_hang!$A$2:$A$989,A631,Chi_tiet_don_hang!$I$2:$I$989))+H631</f>
        <v>0</v>
      </c>
      <c r="L631" s="163"/>
      <c r="M631" s="152"/>
      <c r="N631" s="152"/>
      <c r="O631" s="163"/>
      <c r="P631" s="148" t="str">
        <f t="shared" si="4"/>
        <v/>
      </c>
      <c r="Q631" s="148" t="s">
        <v>484</v>
      </c>
      <c r="R631" s="154" t="s">
        <v>485</v>
      </c>
      <c r="S631" s="154" t="s">
        <v>418</v>
      </c>
      <c r="T631" s="155"/>
      <c r="U631" s="142"/>
      <c r="V631" s="142"/>
      <c r="W631" s="142"/>
      <c r="X631" s="142"/>
      <c r="Y631" s="142"/>
      <c r="Z631" s="142"/>
      <c r="AA631" s="142"/>
      <c r="AB631" s="142"/>
      <c r="AC631" s="142"/>
      <c r="AD631" s="142"/>
      <c r="AE631" s="142"/>
      <c r="AF631" s="142"/>
      <c r="AG631" s="142"/>
      <c r="AH631" s="142"/>
      <c r="AI631" s="142"/>
    </row>
    <row r="632">
      <c r="A632" s="166"/>
      <c r="B632" s="164"/>
      <c r="C632" s="155"/>
      <c r="D632" s="165"/>
      <c r="E632" s="147" t="str">
        <f t="array" ref="E632">IF(C632="","",IFERROR(INDEX(Khach_hang!$C$2:$C$999,MATCH(C632,Khach_hang!$A$2:$A$999,0)),""))</f>
        <v/>
      </c>
      <c r="F632" s="148" t="str">
        <f t="array" ref="F632">IF(C632="","",IFERROR(INDEX(Khach_hang!$B$2:$B$999,MATCH(C632,Khach_hang!$A$2:$A$999,0)),""))</f>
        <v/>
      </c>
      <c r="G632" s="148" t="str">
        <f>IF(A632="","",SUMIF(Chi_tiet_don_hang!$A$2:$A$989,A632,Chi_tiet_don_hang!$F$2:$F$989))</f>
        <v/>
      </c>
      <c r="H632" s="163"/>
      <c r="I632" s="163"/>
      <c r="J632" s="148">
        <f t="shared" si="1"/>
        <v>0</v>
      </c>
      <c r="K632" s="148">
        <f>IF(A632="","",SUMIF(Chi_tiet_don_hang!$A$2:$A$989,A632,Chi_tiet_don_hang!$I$2:$I$989))+H632</f>
        <v>0</v>
      </c>
      <c r="L632" s="163"/>
      <c r="M632" s="152"/>
      <c r="N632" s="152"/>
      <c r="O632" s="163"/>
      <c r="P632" s="148" t="str">
        <f t="shared" si="4"/>
        <v/>
      </c>
      <c r="Q632" s="148" t="s">
        <v>484</v>
      </c>
      <c r="R632" s="154" t="s">
        <v>485</v>
      </c>
      <c r="S632" s="154" t="s">
        <v>418</v>
      </c>
      <c r="T632" s="155"/>
      <c r="U632" s="142"/>
      <c r="V632" s="142"/>
      <c r="W632" s="142"/>
      <c r="X632" s="142"/>
      <c r="Y632" s="142"/>
      <c r="Z632" s="142"/>
      <c r="AA632" s="142"/>
      <c r="AB632" s="142"/>
      <c r="AC632" s="142"/>
      <c r="AD632" s="142"/>
      <c r="AE632" s="142"/>
      <c r="AF632" s="142"/>
      <c r="AG632" s="142"/>
      <c r="AH632" s="142"/>
      <c r="AI632" s="142"/>
    </row>
    <row r="633">
      <c r="A633" s="166"/>
      <c r="B633" s="164"/>
      <c r="C633" s="155"/>
      <c r="D633" s="165"/>
      <c r="E633" s="147" t="str">
        <f t="array" ref="E633">IF(C633="","",IFERROR(INDEX(Khach_hang!$C$2:$C$999,MATCH(C633,Khach_hang!$A$2:$A$999,0)),""))</f>
        <v/>
      </c>
      <c r="F633" s="148" t="str">
        <f t="array" ref="F633">IF(C633="","",IFERROR(INDEX(Khach_hang!$B$2:$B$999,MATCH(C633,Khach_hang!$A$2:$A$999,0)),""))</f>
        <v/>
      </c>
      <c r="G633" s="148" t="str">
        <f>IF(A633="","",SUMIF(Chi_tiet_don_hang!$A$2:$A$989,A633,Chi_tiet_don_hang!$F$2:$F$989))</f>
        <v/>
      </c>
      <c r="H633" s="163"/>
      <c r="I633" s="163"/>
      <c r="J633" s="148">
        <f t="shared" si="1"/>
        <v>0</v>
      </c>
      <c r="K633" s="148">
        <f>IF(A633="","",SUMIF(Chi_tiet_don_hang!$A$2:$A$989,A633,Chi_tiet_don_hang!$I$2:$I$989))+H633</f>
        <v>0</v>
      </c>
      <c r="L633" s="163"/>
      <c r="M633" s="152"/>
      <c r="N633" s="152"/>
      <c r="O633" s="163"/>
      <c r="P633" s="148" t="str">
        <f t="shared" si="4"/>
        <v/>
      </c>
      <c r="Q633" s="148" t="s">
        <v>484</v>
      </c>
      <c r="R633" s="154" t="s">
        <v>485</v>
      </c>
      <c r="S633" s="154" t="s">
        <v>418</v>
      </c>
      <c r="T633" s="155"/>
      <c r="U633" s="142"/>
      <c r="V633" s="142"/>
      <c r="W633" s="142"/>
      <c r="X633" s="142"/>
      <c r="Y633" s="142"/>
      <c r="Z633" s="142"/>
      <c r="AA633" s="142"/>
      <c r="AB633" s="142"/>
      <c r="AC633" s="142"/>
      <c r="AD633" s="142"/>
      <c r="AE633" s="142"/>
      <c r="AF633" s="142"/>
      <c r="AG633" s="142"/>
      <c r="AH633" s="142"/>
      <c r="AI633" s="142"/>
    </row>
    <row r="634">
      <c r="A634" s="166"/>
      <c r="B634" s="164"/>
      <c r="C634" s="155"/>
      <c r="D634" s="165"/>
      <c r="E634" s="147" t="str">
        <f t="array" ref="E634">IF(C634="","",IFERROR(INDEX(Khach_hang!$C$2:$C$999,MATCH(C634,Khach_hang!$A$2:$A$999,0)),""))</f>
        <v/>
      </c>
      <c r="F634" s="148" t="str">
        <f t="array" ref="F634">IF(C634="","",IFERROR(INDEX(Khach_hang!$B$2:$B$999,MATCH(C634,Khach_hang!$A$2:$A$999,0)),""))</f>
        <v/>
      </c>
      <c r="G634" s="148" t="str">
        <f>IF(A634="","",SUMIF(Chi_tiet_don_hang!$A$2:$A$989,A634,Chi_tiet_don_hang!$F$2:$F$989))</f>
        <v/>
      </c>
      <c r="H634" s="163"/>
      <c r="I634" s="163"/>
      <c r="J634" s="148">
        <f t="shared" si="1"/>
        <v>0</v>
      </c>
      <c r="K634" s="148">
        <f>IF(A634="","",SUMIF(Chi_tiet_don_hang!$A$2:$A$989,A634,Chi_tiet_don_hang!$I$2:$I$989))+H634</f>
        <v>0</v>
      </c>
      <c r="L634" s="163"/>
      <c r="M634" s="152"/>
      <c r="N634" s="152"/>
      <c r="O634" s="163"/>
      <c r="P634" s="148" t="str">
        <f t="shared" si="4"/>
        <v/>
      </c>
      <c r="Q634" s="148" t="s">
        <v>484</v>
      </c>
      <c r="R634" s="154" t="s">
        <v>485</v>
      </c>
      <c r="S634" s="154" t="s">
        <v>418</v>
      </c>
      <c r="T634" s="155"/>
      <c r="U634" s="142"/>
      <c r="V634" s="142"/>
      <c r="W634" s="142"/>
      <c r="X634" s="142"/>
      <c r="Y634" s="142"/>
      <c r="Z634" s="142"/>
      <c r="AA634" s="142"/>
      <c r="AB634" s="142"/>
      <c r="AC634" s="142"/>
      <c r="AD634" s="142"/>
      <c r="AE634" s="142"/>
      <c r="AF634" s="142"/>
      <c r="AG634" s="142"/>
      <c r="AH634" s="142"/>
      <c r="AI634" s="142"/>
    </row>
    <row r="635">
      <c r="A635" s="166"/>
      <c r="B635" s="164"/>
      <c r="C635" s="155"/>
      <c r="D635" s="165"/>
      <c r="E635" s="147" t="str">
        <f t="array" ref="E635">IF(C635="","",IFERROR(INDEX(Khach_hang!$C$2:$C$999,MATCH(C635,Khach_hang!$A$2:$A$999,0)),""))</f>
        <v/>
      </c>
      <c r="F635" s="148" t="str">
        <f t="array" ref="F635">IF(C635="","",IFERROR(INDEX(Khach_hang!$B$2:$B$999,MATCH(C635,Khach_hang!$A$2:$A$999,0)),""))</f>
        <v/>
      </c>
      <c r="G635" s="148" t="str">
        <f>IF(A635="","",SUMIF(Chi_tiet_don_hang!$A$2:$A$989,A635,Chi_tiet_don_hang!$F$2:$F$989))</f>
        <v/>
      </c>
      <c r="H635" s="163"/>
      <c r="I635" s="163"/>
      <c r="J635" s="148">
        <f t="shared" si="1"/>
        <v>0</v>
      </c>
      <c r="K635" s="148">
        <f>IF(A635="","",SUMIF(Chi_tiet_don_hang!$A$2:$A$989,A635,Chi_tiet_don_hang!$I$2:$I$989))+H635</f>
        <v>0</v>
      </c>
      <c r="L635" s="163"/>
      <c r="M635" s="152"/>
      <c r="N635" s="152"/>
      <c r="O635" s="163"/>
      <c r="P635" s="148" t="str">
        <f t="shared" si="4"/>
        <v/>
      </c>
      <c r="Q635" s="148" t="s">
        <v>484</v>
      </c>
      <c r="R635" s="154" t="s">
        <v>485</v>
      </c>
      <c r="S635" s="154" t="s">
        <v>418</v>
      </c>
      <c r="T635" s="155"/>
      <c r="U635" s="142"/>
      <c r="V635" s="142"/>
      <c r="W635" s="142"/>
      <c r="X635" s="142"/>
      <c r="Y635" s="142"/>
      <c r="Z635" s="142"/>
      <c r="AA635" s="142"/>
      <c r="AB635" s="142"/>
      <c r="AC635" s="142"/>
      <c r="AD635" s="142"/>
      <c r="AE635" s="142"/>
      <c r="AF635" s="142"/>
      <c r="AG635" s="142"/>
      <c r="AH635" s="142"/>
      <c r="AI635" s="142"/>
    </row>
    <row r="636">
      <c r="A636" s="166"/>
      <c r="B636" s="164"/>
      <c r="C636" s="155"/>
      <c r="D636" s="165"/>
      <c r="E636" s="147" t="str">
        <f t="array" ref="E636">IF(C636="","",IFERROR(INDEX(Khach_hang!$C$2:$C$999,MATCH(C636,Khach_hang!$A$2:$A$999,0)),""))</f>
        <v/>
      </c>
      <c r="F636" s="148" t="str">
        <f t="array" ref="F636">IF(C636="","",IFERROR(INDEX(Khach_hang!$B$2:$B$999,MATCH(C636,Khach_hang!$A$2:$A$999,0)),""))</f>
        <v/>
      </c>
      <c r="G636" s="148" t="str">
        <f>IF(A636="","",SUMIF(Chi_tiet_don_hang!$A$2:$A$989,A636,Chi_tiet_don_hang!$F$2:$F$989))</f>
        <v/>
      </c>
      <c r="H636" s="163"/>
      <c r="I636" s="163"/>
      <c r="J636" s="148">
        <f t="shared" si="1"/>
        <v>0</v>
      </c>
      <c r="K636" s="148">
        <f>IF(A636="","",SUMIF(Chi_tiet_don_hang!$A$2:$A$989,A636,Chi_tiet_don_hang!$I$2:$I$989))+H636</f>
        <v>0</v>
      </c>
      <c r="L636" s="163"/>
      <c r="M636" s="152"/>
      <c r="N636" s="152"/>
      <c r="O636" s="163"/>
      <c r="P636" s="148" t="str">
        <f t="shared" si="4"/>
        <v/>
      </c>
      <c r="Q636" s="148" t="s">
        <v>484</v>
      </c>
      <c r="R636" s="154" t="s">
        <v>485</v>
      </c>
      <c r="S636" s="154" t="s">
        <v>418</v>
      </c>
      <c r="T636" s="155"/>
      <c r="U636" s="142"/>
      <c r="V636" s="142"/>
      <c r="W636" s="142"/>
      <c r="X636" s="142"/>
      <c r="Y636" s="142"/>
      <c r="Z636" s="142"/>
      <c r="AA636" s="142"/>
      <c r="AB636" s="142"/>
      <c r="AC636" s="142"/>
      <c r="AD636" s="142"/>
      <c r="AE636" s="142"/>
      <c r="AF636" s="142"/>
      <c r="AG636" s="142"/>
      <c r="AH636" s="142"/>
      <c r="AI636" s="142"/>
    </row>
    <row r="637">
      <c r="A637" s="166"/>
      <c r="B637" s="164"/>
      <c r="C637" s="155"/>
      <c r="D637" s="165"/>
      <c r="E637" s="147" t="str">
        <f t="array" ref="E637">IF(C637="","",IFERROR(INDEX(Khach_hang!$C$2:$C$999,MATCH(C637,Khach_hang!$A$2:$A$999,0)),""))</f>
        <v/>
      </c>
      <c r="F637" s="148" t="str">
        <f t="array" ref="F637">IF(C637="","",IFERROR(INDEX(Khach_hang!$B$2:$B$999,MATCH(C637,Khach_hang!$A$2:$A$999,0)),""))</f>
        <v/>
      </c>
      <c r="G637" s="148" t="str">
        <f>IF(A637="","",SUMIF(Chi_tiet_don_hang!$A$2:$A$989,A637,Chi_tiet_don_hang!$F$2:$F$989))</f>
        <v/>
      </c>
      <c r="H637" s="163"/>
      <c r="I637" s="163"/>
      <c r="J637" s="148">
        <f t="shared" si="1"/>
        <v>0</v>
      </c>
      <c r="K637" s="148">
        <f>IF(A637="","",SUMIF(Chi_tiet_don_hang!$A$2:$A$989,A637,Chi_tiet_don_hang!$I$2:$I$989))+H637</f>
        <v>0</v>
      </c>
      <c r="L637" s="163"/>
      <c r="M637" s="152"/>
      <c r="N637" s="152"/>
      <c r="O637" s="163"/>
      <c r="P637" s="148" t="str">
        <f t="shared" si="4"/>
        <v/>
      </c>
      <c r="Q637" s="148" t="s">
        <v>484</v>
      </c>
      <c r="R637" s="154" t="s">
        <v>485</v>
      </c>
      <c r="S637" s="154" t="s">
        <v>418</v>
      </c>
      <c r="T637" s="155"/>
      <c r="U637" s="142"/>
      <c r="V637" s="142"/>
      <c r="W637" s="142"/>
      <c r="X637" s="142"/>
      <c r="Y637" s="142"/>
      <c r="Z637" s="142"/>
      <c r="AA637" s="142"/>
      <c r="AB637" s="142"/>
      <c r="AC637" s="142"/>
      <c r="AD637" s="142"/>
      <c r="AE637" s="142"/>
      <c r="AF637" s="142"/>
      <c r="AG637" s="142"/>
      <c r="AH637" s="142"/>
      <c r="AI637" s="142"/>
    </row>
    <row r="638">
      <c r="A638" s="166"/>
      <c r="B638" s="164"/>
      <c r="C638" s="155"/>
      <c r="D638" s="165"/>
      <c r="E638" s="147" t="str">
        <f t="array" ref="E638">IF(C638="","",IFERROR(INDEX(Khach_hang!$C$2:$C$999,MATCH(C638,Khach_hang!$A$2:$A$999,0)),""))</f>
        <v/>
      </c>
      <c r="F638" s="148" t="str">
        <f t="array" ref="F638">IF(C638="","",IFERROR(INDEX(Khach_hang!$B$2:$B$999,MATCH(C638,Khach_hang!$A$2:$A$999,0)),""))</f>
        <v/>
      </c>
      <c r="G638" s="148" t="str">
        <f>IF(A638="","",SUMIF(Chi_tiet_don_hang!$A$2:$A$989,A638,Chi_tiet_don_hang!$F$2:$F$989))</f>
        <v/>
      </c>
      <c r="H638" s="163"/>
      <c r="I638" s="163"/>
      <c r="J638" s="148">
        <f t="shared" si="1"/>
        <v>0</v>
      </c>
      <c r="K638" s="148">
        <f>IF(A638="","",SUMIF(Chi_tiet_don_hang!$A$2:$A$989,A638,Chi_tiet_don_hang!$I$2:$I$989))+H638</f>
        <v>0</v>
      </c>
      <c r="L638" s="163"/>
      <c r="M638" s="152"/>
      <c r="N638" s="152"/>
      <c r="O638" s="163"/>
      <c r="P638" s="148" t="str">
        <f t="shared" si="4"/>
        <v/>
      </c>
      <c r="Q638" s="148" t="s">
        <v>484</v>
      </c>
      <c r="R638" s="154" t="s">
        <v>485</v>
      </c>
      <c r="S638" s="154" t="s">
        <v>418</v>
      </c>
      <c r="T638" s="155"/>
      <c r="U638" s="142"/>
      <c r="V638" s="142"/>
      <c r="W638" s="142"/>
      <c r="X638" s="142"/>
      <c r="Y638" s="142"/>
      <c r="Z638" s="142"/>
      <c r="AA638" s="142"/>
      <c r="AB638" s="142"/>
      <c r="AC638" s="142"/>
      <c r="AD638" s="142"/>
      <c r="AE638" s="142"/>
      <c r="AF638" s="142"/>
      <c r="AG638" s="142"/>
      <c r="AH638" s="142"/>
      <c r="AI638" s="142"/>
    </row>
    <row r="639">
      <c r="A639" s="166"/>
      <c r="B639" s="164"/>
      <c r="C639" s="155"/>
      <c r="D639" s="165"/>
      <c r="E639" s="147" t="str">
        <f t="array" ref="E639">IF(C639="","",IFERROR(INDEX(Khach_hang!$C$2:$C$999,MATCH(C639,Khach_hang!$A$2:$A$999,0)),""))</f>
        <v/>
      </c>
      <c r="F639" s="148" t="str">
        <f t="array" ref="F639">IF(C639="","",IFERROR(INDEX(Khach_hang!$B$2:$B$999,MATCH(C639,Khach_hang!$A$2:$A$999,0)),""))</f>
        <v/>
      </c>
      <c r="G639" s="148" t="str">
        <f>IF(A639="","",SUMIF(Chi_tiet_don_hang!$A$2:$A$989,A639,Chi_tiet_don_hang!$F$2:$F$989))</f>
        <v/>
      </c>
      <c r="H639" s="163"/>
      <c r="I639" s="163"/>
      <c r="J639" s="148">
        <f t="shared" si="1"/>
        <v>0</v>
      </c>
      <c r="K639" s="148">
        <f>IF(A639="","",SUMIF(Chi_tiet_don_hang!$A$2:$A$989,A639,Chi_tiet_don_hang!$I$2:$I$989))+H639</f>
        <v>0</v>
      </c>
      <c r="L639" s="163"/>
      <c r="M639" s="152"/>
      <c r="N639" s="152"/>
      <c r="O639" s="163"/>
      <c r="P639" s="148" t="str">
        <f t="shared" si="4"/>
        <v/>
      </c>
      <c r="Q639" s="148" t="s">
        <v>484</v>
      </c>
      <c r="R639" s="154" t="s">
        <v>485</v>
      </c>
      <c r="S639" s="154" t="s">
        <v>418</v>
      </c>
      <c r="T639" s="155"/>
      <c r="U639" s="142"/>
      <c r="V639" s="142"/>
      <c r="W639" s="142"/>
      <c r="X639" s="142"/>
      <c r="Y639" s="142"/>
      <c r="Z639" s="142"/>
      <c r="AA639" s="142"/>
      <c r="AB639" s="142"/>
      <c r="AC639" s="142"/>
      <c r="AD639" s="142"/>
      <c r="AE639" s="142"/>
      <c r="AF639" s="142"/>
      <c r="AG639" s="142"/>
      <c r="AH639" s="142"/>
      <c r="AI639" s="142"/>
    </row>
    <row r="640">
      <c r="A640" s="166"/>
      <c r="B640" s="164"/>
      <c r="C640" s="155"/>
      <c r="D640" s="165"/>
      <c r="E640" s="147" t="str">
        <f t="array" ref="E640">IF(C640="","",IFERROR(INDEX(Khach_hang!$C$2:$C$999,MATCH(C640,Khach_hang!$A$2:$A$999,0)),""))</f>
        <v/>
      </c>
      <c r="F640" s="148" t="str">
        <f t="array" ref="F640">IF(C640="","",IFERROR(INDEX(Khach_hang!$B$2:$B$999,MATCH(C640,Khach_hang!$A$2:$A$999,0)),""))</f>
        <v/>
      </c>
      <c r="G640" s="148" t="str">
        <f>IF(A640="","",SUMIF(Chi_tiet_don_hang!$A$2:$A$989,A640,Chi_tiet_don_hang!$F$2:$F$989))</f>
        <v/>
      </c>
      <c r="H640" s="163"/>
      <c r="I640" s="163"/>
      <c r="J640" s="148">
        <f t="shared" si="1"/>
        <v>0</v>
      </c>
      <c r="K640" s="148">
        <f>IF(A640="","",SUMIF(Chi_tiet_don_hang!$A$2:$A$989,A640,Chi_tiet_don_hang!$I$2:$I$989))+H640</f>
        <v>0</v>
      </c>
      <c r="L640" s="163"/>
      <c r="M640" s="152"/>
      <c r="N640" s="152"/>
      <c r="O640" s="163"/>
      <c r="P640" s="148" t="str">
        <f t="shared" si="4"/>
        <v/>
      </c>
      <c r="Q640" s="148" t="s">
        <v>484</v>
      </c>
      <c r="R640" s="154" t="s">
        <v>485</v>
      </c>
      <c r="S640" s="154" t="s">
        <v>418</v>
      </c>
      <c r="T640" s="155"/>
      <c r="U640" s="142"/>
      <c r="V640" s="142"/>
      <c r="W640" s="142"/>
      <c r="X640" s="142"/>
      <c r="Y640" s="142"/>
      <c r="Z640" s="142"/>
      <c r="AA640" s="142"/>
      <c r="AB640" s="142"/>
      <c r="AC640" s="142"/>
      <c r="AD640" s="142"/>
      <c r="AE640" s="142"/>
      <c r="AF640" s="142"/>
      <c r="AG640" s="142"/>
      <c r="AH640" s="142"/>
      <c r="AI640" s="142"/>
    </row>
    <row r="641">
      <c r="A641" s="166"/>
      <c r="B641" s="164"/>
      <c r="C641" s="155"/>
      <c r="D641" s="165"/>
      <c r="E641" s="147" t="str">
        <f t="array" ref="E641">IF(C641="","",IFERROR(INDEX(Khach_hang!$C$2:$C$999,MATCH(C641,Khach_hang!$A$2:$A$999,0)),""))</f>
        <v/>
      </c>
      <c r="F641" s="148" t="str">
        <f t="array" ref="F641">IF(C641="","",IFERROR(INDEX(Khach_hang!$B$2:$B$999,MATCH(C641,Khach_hang!$A$2:$A$999,0)),""))</f>
        <v/>
      </c>
      <c r="G641" s="148" t="str">
        <f>IF(A641="","",SUMIF(Chi_tiet_don_hang!$A$2:$A$989,A641,Chi_tiet_don_hang!$F$2:$F$989))</f>
        <v/>
      </c>
      <c r="H641" s="163"/>
      <c r="I641" s="163"/>
      <c r="J641" s="148">
        <f t="shared" si="1"/>
        <v>0</v>
      </c>
      <c r="K641" s="148">
        <f>IF(A641="","",SUMIF(Chi_tiet_don_hang!$A$2:$A$989,A641,Chi_tiet_don_hang!$I$2:$I$989))+H641</f>
        <v>0</v>
      </c>
      <c r="L641" s="163"/>
      <c r="M641" s="152"/>
      <c r="N641" s="152"/>
      <c r="O641" s="163"/>
      <c r="P641" s="148" t="str">
        <f t="shared" si="4"/>
        <v/>
      </c>
      <c r="Q641" s="148" t="s">
        <v>484</v>
      </c>
      <c r="R641" s="154" t="s">
        <v>485</v>
      </c>
      <c r="S641" s="154" t="s">
        <v>418</v>
      </c>
      <c r="T641" s="155"/>
      <c r="U641" s="142"/>
      <c r="V641" s="142"/>
      <c r="W641" s="142"/>
      <c r="X641" s="142"/>
      <c r="Y641" s="142"/>
      <c r="Z641" s="142"/>
      <c r="AA641" s="142"/>
      <c r="AB641" s="142"/>
      <c r="AC641" s="142"/>
      <c r="AD641" s="142"/>
      <c r="AE641" s="142"/>
      <c r="AF641" s="142"/>
      <c r="AG641" s="142"/>
      <c r="AH641" s="142"/>
      <c r="AI641" s="142"/>
    </row>
    <row r="642">
      <c r="A642" s="166"/>
      <c r="B642" s="164"/>
      <c r="C642" s="155"/>
      <c r="D642" s="165"/>
      <c r="E642" s="147" t="str">
        <f t="array" ref="E642">IF(C642="","",IFERROR(INDEX(Khach_hang!$C$2:$C$999,MATCH(C642,Khach_hang!$A$2:$A$999,0)),""))</f>
        <v/>
      </c>
      <c r="F642" s="148" t="str">
        <f t="array" ref="F642">IF(C642="","",IFERROR(INDEX(Khach_hang!$B$2:$B$999,MATCH(C642,Khach_hang!$A$2:$A$999,0)),""))</f>
        <v/>
      </c>
      <c r="G642" s="148" t="str">
        <f>IF(A642="","",SUMIF(Chi_tiet_don_hang!$A$2:$A$989,A642,Chi_tiet_don_hang!$F$2:$F$989))</f>
        <v/>
      </c>
      <c r="H642" s="163"/>
      <c r="I642" s="163"/>
      <c r="J642" s="148">
        <f t="shared" si="1"/>
        <v>0</v>
      </c>
      <c r="K642" s="148">
        <f>IF(A642="","",SUMIF(Chi_tiet_don_hang!$A$2:$A$989,A642,Chi_tiet_don_hang!$I$2:$I$989))+H642</f>
        <v>0</v>
      </c>
      <c r="L642" s="163"/>
      <c r="M642" s="152"/>
      <c r="N642" s="152"/>
      <c r="O642" s="163"/>
      <c r="P642" s="148" t="str">
        <f t="shared" si="4"/>
        <v/>
      </c>
      <c r="Q642" s="148" t="s">
        <v>484</v>
      </c>
      <c r="R642" s="154" t="s">
        <v>485</v>
      </c>
      <c r="S642" s="154" t="s">
        <v>418</v>
      </c>
      <c r="T642" s="155"/>
      <c r="U642" s="142"/>
      <c r="V642" s="142"/>
      <c r="W642" s="142"/>
      <c r="X642" s="142"/>
      <c r="Y642" s="142"/>
      <c r="Z642" s="142"/>
      <c r="AA642" s="142"/>
      <c r="AB642" s="142"/>
      <c r="AC642" s="142"/>
      <c r="AD642" s="142"/>
      <c r="AE642" s="142"/>
      <c r="AF642" s="142"/>
      <c r="AG642" s="142"/>
      <c r="AH642" s="142"/>
      <c r="AI642" s="142"/>
    </row>
    <row r="643">
      <c r="A643" s="166"/>
      <c r="B643" s="164"/>
      <c r="C643" s="155"/>
      <c r="D643" s="165"/>
      <c r="E643" s="147" t="str">
        <f t="array" ref="E643">IF(C643="","",IFERROR(INDEX(Khach_hang!$C$2:$C$999,MATCH(C643,Khach_hang!$A$2:$A$999,0)),""))</f>
        <v/>
      </c>
      <c r="F643" s="148" t="str">
        <f t="array" ref="F643">IF(C643="","",IFERROR(INDEX(Khach_hang!$B$2:$B$999,MATCH(C643,Khach_hang!$A$2:$A$999,0)),""))</f>
        <v/>
      </c>
      <c r="G643" s="148" t="str">
        <f>IF(A643="","",SUMIF(Chi_tiet_don_hang!$A$2:$A$989,A643,Chi_tiet_don_hang!$F$2:$F$989))</f>
        <v/>
      </c>
      <c r="H643" s="163"/>
      <c r="I643" s="163"/>
      <c r="J643" s="148">
        <f t="shared" si="1"/>
        <v>0</v>
      </c>
      <c r="K643" s="148">
        <f>IF(A643="","",SUMIF(Chi_tiet_don_hang!$A$2:$A$989,A643,Chi_tiet_don_hang!$I$2:$I$989))+H643</f>
        <v>0</v>
      </c>
      <c r="L643" s="163"/>
      <c r="M643" s="152"/>
      <c r="N643" s="152"/>
      <c r="O643" s="163"/>
      <c r="P643" s="148" t="str">
        <f t="shared" si="4"/>
        <v/>
      </c>
      <c r="Q643" s="148" t="s">
        <v>484</v>
      </c>
      <c r="R643" s="154" t="s">
        <v>485</v>
      </c>
      <c r="S643" s="154" t="s">
        <v>418</v>
      </c>
      <c r="T643" s="155"/>
      <c r="U643" s="142"/>
      <c r="V643" s="142"/>
      <c r="W643" s="142"/>
      <c r="X643" s="142"/>
      <c r="Y643" s="142"/>
      <c r="Z643" s="142"/>
      <c r="AA643" s="142"/>
      <c r="AB643" s="142"/>
      <c r="AC643" s="142"/>
      <c r="AD643" s="142"/>
      <c r="AE643" s="142"/>
      <c r="AF643" s="142"/>
      <c r="AG643" s="142"/>
      <c r="AH643" s="142"/>
      <c r="AI643" s="142"/>
    </row>
    <row r="644">
      <c r="A644" s="166"/>
      <c r="B644" s="164"/>
      <c r="C644" s="155"/>
      <c r="D644" s="165"/>
      <c r="E644" s="147" t="str">
        <f t="array" ref="E644">IF(C644="","",IFERROR(INDEX(Khach_hang!$C$2:$C$999,MATCH(C644,Khach_hang!$A$2:$A$999,0)),""))</f>
        <v/>
      </c>
      <c r="F644" s="148" t="str">
        <f t="array" ref="F644">IF(C644="","",IFERROR(INDEX(Khach_hang!$B$2:$B$999,MATCH(C644,Khach_hang!$A$2:$A$999,0)),""))</f>
        <v/>
      </c>
      <c r="G644" s="148" t="str">
        <f>IF(A644="","",SUMIF(Chi_tiet_don_hang!$A$2:$A$989,A644,Chi_tiet_don_hang!$F$2:$F$989))</f>
        <v/>
      </c>
      <c r="H644" s="163"/>
      <c r="I644" s="163"/>
      <c r="J644" s="148">
        <f t="shared" si="1"/>
        <v>0</v>
      </c>
      <c r="K644" s="148">
        <f>IF(A644="","",SUMIF(Chi_tiet_don_hang!$A$2:$A$989,A644,Chi_tiet_don_hang!$I$2:$I$989))+H644</f>
        <v>0</v>
      </c>
      <c r="L644" s="163"/>
      <c r="M644" s="152"/>
      <c r="N644" s="152"/>
      <c r="O644" s="163"/>
      <c r="P644" s="148" t="str">
        <f t="shared" si="4"/>
        <v/>
      </c>
      <c r="Q644" s="148" t="s">
        <v>484</v>
      </c>
      <c r="R644" s="154" t="s">
        <v>485</v>
      </c>
      <c r="S644" s="154" t="s">
        <v>418</v>
      </c>
      <c r="T644" s="155"/>
      <c r="U644" s="142"/>
      <c r="V644" s="142"/>
      <c r="W644" s="142"/>
      <c r="X644" s="142"/>
      <c r="Y644" s="142"/>
      <c r="Z644" s="142"/>
      <c r="AA644" s="142"/>
      <c r="AB644" s="142"/>
      <c r="AC644" s="142"/>
      <c r="AD644" s="142"/>
      <c r="AE644" s="142"/>
      <c r="AF644" s="142"/>
      <c r="AG644" s="142"/>
      <c r="AH644" s="142"/>
      <c r="AI644" s="142"/>
    </row>
    <row r="645">
      <c r="A645" s="166"/>
      <c r="B645" s="164"/>
      <c r="C645" s="155"/>
      <c r="D645" s="165"/>
      <c r="E645" s="147" t="str">
        <f t="array" ref="E645">IF(C645="","",IFERROR(INDEX(Khach_hang!$C$2:$C$999,MATCH(C645,Khach_hang!$A$2:$A$999,0)),""))</f>
        <v/>
      </c>
      <c r="F645" s="148" t="str">
        <f t="array" ref="F645">IF(C645="","",IFERROR(INDEX(Khach_hang!$B$2:$B$999,MATCH(C645,Khach_hang!$A$2:$A$999,0)),""))</f>
        <v/>
      </c>
      <c r="G645" s="148" t="str">
        <f>IF(A645="","",SUMIF(Chi_tiet_don_hang!$A$2:$A$989,A645,Chi_tiet_don_hang!$F$2:$F$989))</f>
        <v/>
      </c>
      <c r="H645" s="163"/>
      <c r="I645" s="163"/>
      <c r="J645" s="148">
        <f t="shared" si="1"/>
        <v>0</v>
      </c>
      <c r="K645" s="148">
        <f>IF(A645="","",SUMIF(Chi_tiet_don_hang!$A$2:$A$989,A645,Chi_tiet_don_hang!$I$2:$I$989))+H645</f>
        <v>0</v>
      </c>
      <c r="L645" s="163"/>
      <c r="M645" s="152"/>
      <c r="N645" s="152"/>
      <c r="O645" s="163"/>
      <c r="P645" s="148" t="str">
        <f t="shared" si="4"/>
        <v/>
      </c>
      <c r="Q645" s="148" t="s">
        <v>484</v>
      </c>
      <c r="R645" s="154" t="s">
        <v>485</v>
      </c>
      <c r="S645" s="154" t="s">
        <v>418</v>
      </c>
      <c r="T645" s="155"/>
      <c r="U645" s="142"/>
      <c r="V645" s="142"/>
      <c r="W645" s="142"/>
      <c r="X645" s="142"/>
      <c r="Y645" s="142"/>
      <c r="Z645" s="142"/>
      <c r="AA645" s="142"/>
      <c r="AB645" s="142"/>
      <c r="AC645" s="142"/>
      <c r="AD645" s="142"/>
      <c r="AE645" s="142"/>
      <c r="AF645" s="142"/>
      <c r="AG645" s="142"/>
      <c r="AH645" s="142"/>
      <c r="AI645" s="142"/>
    </row>
    <row r="646">
      <c r="A646" s="166"/>
      <c r="B646" s="164"/>
      <c r="C646" s="155"/>
      <c r="D646" s="165"/>
      <c r="E646" s="147" t="str">
        <f t="array" ref="E646">IF(C646="","",IFERROR(INDEX(Khach_hang!$C$2:$C$999,MATCH(C646,Khach_hang!$A$2:$A$999,0)),""))</f>
        <v/>
      </c>
      <c r="F646" s="148" t="str">
        <f t="array" ref="F646">IF(C646="","",IFERROR(INDEX(Khach_hang!$B$2:$B$999,MATCH(C646,Khach_hang!$A$2:$A$999,0)),""))</f>
        <v/>
      </c>
      <c r="G646" s="148" t="str">
        <f>IF(A646="","",SUMIF(Chi_tiet_don_hang!$A$2:$A$989,A646,Chi_tiet_don_hang!$F$2:$F$989))</f>
        <v/>
      </c>
      <c r="H646" s="163"/>
      <c r="I646" s="163"/>
      <c r="J646" s="148">
        <f t="shared" si="1"/>
        <v>0</v>
      </c>
      <c r="K646" s="148">
        <f>IF(A646="","",SUMIF(Chi_tiet_don_hang!$A$2:$A$989,A646,Chi_tiet_don_hang!$I$2:$I$989))+H646</f>
        <v>0</v>
      </c>
      <c r="L646" s="163"/>
      <c r="M646" s="152"/>
      <c r="N646" s="152"/>
      <c r="O646" s="163"/>
      <c r="P646" s="148" t="str">
        <f t="shared" si="4"/>
        <v/>
      </c>
      <c r="Q646" s="148" t="s">
        <v>484</v>
      </c>
      <c r="R646" s="154" t="s">
        <v>485</v>
      </c>
      <c r="S646" s="154" t="s">
        <v>418</v>
      </c>
      <c r="T646" s="155"/>
      <c r="U646" s="142"/>
      <c r="V646" s="142"/>
      <c r="W646" s="142"/>
      <c r="X646" s="142"/>
      <c r="Y646" s="142"/>
      <c r="Z646" s="142"/>
      <c r="AA646" s="142"/>
      <c r="AB646" s="142"/>
      <c r="AC646" s="142"/>
      <c r="AD646" s="142"/>
      <c r="AE646" s="142"/>
      <c r="AF646" s="142"/>
      <c r="AG646" s="142"/>
      <c r="AH646" s="142"/>
      <c r="AI646" s="142"/>
    </row>
    <row r="647">
      <c r="A647" s="166"/>
      <c r="B647" s="164"/>
      <c r="C647" s="155"/>
      <c r="D647" s="165"/>
      <c r="E647" s="147" t="str">
        <f t="array" ref="E647">IF(C647="","",IFERROR(INDEX(Khach_hang!$C$2:$C$999,MATCH(C647,Khach_hang!$A$2:$A$999,0)),""))</f>
        <v/>
      </c>
      <c r="F647" s="148" t="str">
        <f t="array" ref="F647">IF(C647="","",IFERROR(INDEX(Khach_hang!$B$2:$B$999,MATCH(C647,Khach_hang!$A$2:$A$999,0)),""))</f>
        <v/>
      </c>
      <c r="G647" s="148" t="str">
        <f>IF(A647="","",SUMIF(Chi_tiet_don_hang!$A$2:$A$989,A647,Chi_tiet_don_hang!$F$2:$F$989))</f>
        <v/>
      </c>
      <c r="H647" s="163"/>
      <c r="I647" s="163"/>
      <c r="J647" s="148">
        <f t="shared" si="1"/>
        <v>0</v>
      </c>
      <c r="K647" s="148">
        <f>IF(A647="","",SUMIF(Chi_tiet_don_hang!$A$2:$A$989,A647,Chi_tiet_don_hang!$I$2:$I$989))+H647</f>
        <v>0</v>
      </c>
      <c r="L647" s="163"/>
      <c r="M647" s="152"/>
      <c r="N647" s="152"/>
      <c r="O647" s="163"/>
      <c r="P647" s="148" t="str">
        <f t="shared" si="4"/>
        <v/>
      </c>
      <c r="Q647" s="148" t="s">
        <v>484</v>
      </c>
      <c r="R647" s="154" t="s">
        <v>485</v>
      </c>
      <c r="S647" s="154" t="s">
        <v>418</v>
      </c>
      <c r="T647" s="155"/>
      <c r="U647" s="142"/>
      <c r="V647" s="142"/>
      <c r="W647" s="142"/>
      <c r="X647" s="142"/>
      <c r="Y647" s="142"/>
      <c r="Z647" s="142"/>
      <c r="AA647" s="142"/>
      <c r="AB647" s="142"/>
      <c r="AC647" s="142"/>
      <c r="AD647" s="142"/>
      <c r="AE647" s="142"/>
      <c r="AF647" s="142"/>
      <c r="AG647" s="142"/>
      <c r="AH647" s="142"/>
      <c r="AI647" s="142"/>
    </row>
    <row r="648">
      <c r="A648" s="166"/>
      <c r="B648" s="164"/>
      <c r="C648" s="155"/>
      <c r="D648" s="165"/>
      <c r="E648" s="147" t="str">
        <f t="array" ref="E648">IF(C648="","",IFERROR(INDEX(Khach_hang!$C$2:$C$999,MATCH(C648,Khach_hang!$A$2:$A$999,0)),""))</f>
        <v/>
      </c>
      <c r="F648" s="148" t="str">
        <f t="array" ref="F648">IF(C648="","",IFERROR(INDEX(Khach_hang!$B$2:$B$999,MATCH(C648,Khach_hang!$A$2:$A$999,0)),""))</f>
        <v/>
      </c>
      <c r="G648" s="148" t="str">
        <f>IF(A648="","",SUMIF(Chi_tiet_don_hang!$A$2:$A$989,A648,Chi_tiet_don_hang!$F$2:$F$989))</f>
        <v/>
      </c>
      <c r="H648" s="163"/>
      <c r="I648" s="163"/>
      <c r="J648" s="148">
        <f t="shared" si="1"/>
        <v>0</v>
      </c>
      <c r="K648" s="148">
        <f>IF(A648="","",SUMIF(Chi_tiet_don_hang!$A$2:$A$989,A648,Chi_tiet_don_hang!$I$2:$I$989))+H648</f>
        <v>0</v>
      </c>
      <c r="L648" s="163"/>
      <c r="M648" s="152"/>
      <c r="N648" s="152"/>
      <c r="O648" s="163"/>
      <c r="P648" s="148" t="str">
        <f t="shared" si="4"/>
        <v/>
      </c>
      <c r="Q648" s="148" t="s">
        <v>484</v>
      </c>
      <c r="R648" s="154" t="s">
        <v>485</v>
      </c>
      <c r="S648" s="154" t="s">
        <v>418</v>
      </c>
      <c r="T648" s="155"/>
      <c r="U648" s="142"/>
      <c r="V648" s="142"/>
      <c r="W648" s="142"/>
      <c r="X648" s="142"/>
      <c r="Y648" s="142"/>
      <c r="Z648" s="142"/>
      <c r="AA648" s="142"/>
      <c r="AB648" s="142"/>
      <c r="AC648" s="142"/>
      <c r="AD648" s="142"/>
      <c r="AE648" s="142"/>
      <c r="AF648" s="142"/>
      <c r="AG648" s="142"/>
      <c r="AH648" s="142"/>
      <c r="AI648" s="142"/>
    </row>
    <row r="649">
      <c r="A649" s="166"/>
      <c r="B649" s="164"/>
      <c r="C649" s="155"/>
      <c r="D649" s="165"/>
      <c r="E649" s="147" t="str">
        <f t="array" ref="E649">IF(C649="","",IFERROR(INDEX(Khach_hang!$C$2:$C$999,MATCH(C649,Khach_hang!$A$2:$A$999,0)),""))</f>
        <v/>
      </c>
      <c r="F649" s="148" t="str">
        <f t="array" ref="F649">IF(C649="","",IFERROR(INDEX(Khach_hang!$B$2:$B$999,MATCH(C649,Khach_hang!$A$2:$A$999,0)),""))</f>
        <v/>
      </c>
      <c r="G649" s="148" t="str">
        <f>IF(A649="","",SUMIF(Chi_tiet_don_hang!$A$2:$A$989,A649,Chi_tiet_don_hang!$F$2:$F$989))</f>
        <v/>
      </c>
      <c r="H649" s="163"/>
      <c r="I649" s="163"/>
      <c r="J649" s="148">
        <f t="shared" si="1"/>
        <v>0</v>
      </c>
      <c r="K649" s="148">
        <f>IF(A649="","",SUMIF(Chi_tiet_don_hang!$A$2:$A$989,A649,Chi_tiet_don_hang!$I$2:$I$989))+H649</f>
        <v>0</v>
      </c>
      <c r="L649" s="163"/>
      <c r="M649" s="152"/>
      <c r="N649" s="152"/>
      <c r="O649" s="163"/>
      <c r="P649" s="148" t="str">
        <f t="shared" si="4"/>
        <v/>
      </c>
      <c r="Q649" s="148" t="s">
        <v>484</v>
      </c>
      <c r="R649" s="154" t="s">
        <v>485</v>
      </c>
      <c r="S649" s="154" t="s">
        <v>418</v>
      </c>
      <c r="T649" s="155"/>
      <c r="U649" s="142"/>
      <c r="V649" s="142"/>
      <c r="W649" s="142"/>
      <c r="X649" s="142"/>
      <c r="Y649" s="142"/>
      <c r="Z649" s="142"/>
      <c r="AA649" s="142"/>
      <c r="AB649" s="142"/>
      <c r="AC649" s="142"/>
      <c r="AD649" s="142"/>
      <c r="AE649" s="142"/>
      <c r="AF649" s="142"/>
      <c r="AG649" s="142"/>
      <c r="AH649" s="142"/>
      <c r="AI649" s="142"/>
    </row>
    <row r="650">
      <c r="A650" s="166"/>
      <c r="B650" s="164"/>
      <c r="C650" s="155"/>
      <c r="D650" s="165"/>
      <c r="E650" s="147" t="str">
        <f t="array" ref="E650">IF(C650="","",IFERROR(INDEX(Khach_hang!$C$2:$C$999,MATCH(C650,Khach_hang!$A$2:$A$999,0)),""))</f>
        <v/>
      </c>
      <c r="F650" s="148" t="str">
        <f t="array" ref="F650">IF(C650="","",IFERROR(INDEX(Khach_hang!$B$2:$B$999,MATCH(C650,Khach_hang!$A$2:$A$999,0)),""))</f>
        <v/>
      </c>
      <c r="G650" s="148" t="str">
        <f>IF(A650="","",SUMIF(Chi_tiet_don_hang!$A$2:$A$989,A650,Chi_tiet_don_hang!$F$2:$F$989))</f>
        <v/>
      </c>
      <c r="H650" s="163"/>
      <c r="I650" s="163"/>
      <c r="J650" s="148">
        <f t="shared" si="1"/>
        <v>0</v>
      </c>
      <c r="K650" s="148">
        <f>IF(A650="","",SUMIF(Chi_tiet_don_hang!$A$2:$A$989,A650,Chi_tiet_don_hang!$I$2:$I$989))+H650</f>
        <v>0</v>
      </c>
      <c r="L650" s="163"/>
      <c r="M650" s="152"/>
      <c r="N650" s="152"/>
      <c r="O650" s="163"/>
      <c r="P650" s="148" t="str">
        <f t="shared" si="4"/>
        <v/>
      </c>
      <c r="Q650" s="148" t="s">
        <v>484</v>
      </c>
      <c r="R650" s="154" t="s">
        <v>485</v>
      </c>
      <c r="S650" s="154" t="s">
        <v>418</v>
      </c>
      <c r="T650" s="155"/>
      <c r="U650" s="142"/>
      <c r="V650" s="142"/>
      <c r="W650" s="142"/>
      <c r="X650" s="142"/>
      <c r="Y650" s="142"/>
      <c r="Z650" s="142"/>
      <c r="AA650" s="142"/>
      <c r="AB650" s="142"/>
      <c r="AC650" s="142"/>
      <c r="AD650" s="142"/>
      <c r="AE650" s="142"/>
      <c r="AF650" s="142"/>
      <c r="AG650" s="142"/>
      <c r="AH650" s="142"/>
      <c r="AI650" s="142"/>
    </row>
    <row r="651">
      <c r="A651" s="166"/>
      <c r="B651" s="164"/>
      <c r="C651" s="155"/>
      <c r="D651" s="165"/>
      <c r="E651" s="147" t="str">
        <f t="array" ref="E651">IF(C651="","",IFERROR(INDEX(Khach_hang!$C$2:$C$999,MATCH(C651,Khach_hang!$A$2:$A$999,0)),""))</f>
        <v/>
      </c>
      <c r="F651" s="148" t="str">
        <f t="array" ref="F651">IF(C651="","",IFERROR(INDEX(Khach_hang!$B$2:$B$999,MATCH(C651,Khach_hang!$A$2:$A$999,0)),""))</f>
        <v/>
      </c>
      <c r="G651" s="148" t="str">
        <f>IF(A651="","",SUMIF(Chi_tiet_don_hang!$A$2:$A$989,A651,Chi_tiet_don_hang!$F$2:$F$989))</f>
        <v/>
      </c>
      <c r="H651" s="163"/>
      <c r="I651" s="163"/>
      <c r="J651" s="148">
        <f t="shared" si="1"/>
        <v>0</v>
      </c>
      <c r="K651" s="148">
        <f>IF(A651="","",SUMIF(Chi_tiet_don_hang!$A$2:$A$989,A651,Chi_tiet_don_hang!$I$2:$I$989))+H651</f>
        <v>0</v>
      </c>
      <c r="L651" s="163"/>
      <c r="M651" s="152"/>
      <c r="N651" s="152"/>
      <c r="O651" s="163"/>
      <c r="P651" s="148" t="str">
        <f t="shared" si="4"/>
        <v/>
      </c>
      <c r="Q651" s="148" t="s">
        <v>484</v>
      </c>
      <c r="R651" s="154" t="s">
        <v>485</v>
      </c>
      <c r="S651" s="154" t="s">
        <v>418</v>
      </c>
      <c r="T651" s="155"/>
      <c r="U651" s="142"/>
      <c r="V651" s="142"/>
      <c r="W651" s="142"/>
      <c r="X651" s="142"/>
      <c r="Y651" s="142"/>
      <c r="Z651" s="142"/>
      <c r="AA651" s="142"/>
      <c r="AB651" s="142"/>
      <c r="AC651" s="142"/>
      <c r="AD651" s="142"/>
      <c r="AE651" s="142"/>
      <c r="AF651" s="142"/>
      <c r="AG651" s="142"/>
      <c r="AH651" s="142"/>
      <c r="AI651" s="142"/>
    </row>
    <row r="652">
      <c r="A652" s="166"/>
      <c r="B652" s="164"/>
      <c r="C652" s="155"/>
      <c r="D652" s="165"/>
      <c r="E652" s="147" t="str">
        <f t="array" ref="E652">IF(C652="","",IFERROR(INDEX(Khach_hang!$C$2:$C$999,MATCH(C652,Khach_hang!$A$2:$A$999,0)),""))</f>
        <v/>
      </c>
      <c r="F652" s="148" t="str">
        <f t="array" ref="F652">IF(C652="","",IFERROR(INDEX(Khach_hang!$B$2:$B$999,MATCH(C652,Khach_hang!$A$2:$A$999,0)),""))</f>
        <v/>
      </c>
      <c r="G652" s="148" t="str">
        <f>IF(A652="","",SUMIF(Chi_tiet_don_hang!$A$2:$A$989,A652,Chi_tiet_don_hang!$F$2:$F$989))</f>
        <v/>
      </c>
      <c r="H652" s="163"/>
      <c r="I652" s="163"/>
      <c r="J652" s="148">
        <f t="shared" si="1"/>
        <v>0</v>
      </c>
      <c r="K652" s="148">
        <f>IF(A652="","",SUMIF(Chi_tiet_don_hang!$A$2:$A$989,A652,Chi_tiet_don_hang!$I$2:$I$989))+H652</f>
        <v>0</v>
      </c>
      <c r="L652" s="163"/>
      <c r="M652" s="152"/>
      <c r="N652" s="152"/>
      <c r="O652" s="163"/>
      <c r="P652" s="148" t="str">
        <f t="shared" si="4"/>
        <v/>
      </c>
      <c r="Q652" s="148" t="s">
        <v>484</v>
      </c>
      <c r="R652" s="154" t="s">
        <v>485</v>
      </c>
      <c r="S652" s="154" t="s">
        <v>418</v>
      </c>
      <c r="T652" s="155"/>
      <c r="U652" s="142"/>
      <c r="V652" s="142"/>
      <c r="W652" s="142"/>
      <c r="X652" s="142"/>
      <c r="Y652" s="142"/>
      <c r="Z652" s="142"/>
      <c r="AA652" s="142"/>
      <c r="AB652" s="142"/>
      <c r="AC652" s="142"/>
      <c r="AD652" s="142"/>
      <c r="AE652" s="142"/>
      <c r="AF652" s="142"/>
      <c r="AG652" s="142"/>
      <c r="AH652" s="142"/>
      <c r="AI652" s="142"/>
    </row>
    <row r="653">
      <c r="A653" s="166"/>
      <c r="B653" s="164"/>
      <c r="C653" s="155"/>
      <c r="D653" s="165"/>
      <c r="E653" s="147" t="str">
        <f t="array" ref="E653">IF(C653="","",IFERROR(INDEX(Khach_hang!$C$2:$C$999,MATCH(C653,Khach_hang!$A$2:$A$999,0)),""))</f>
        <v/>
      </c>
      <c r="F653" s="148" t="str">
        <f t="array" ref="F653">IF(C653="","",IFERROR(INDEX(Khach_hang!$B$2:$B$999,MATCH(C653,Khach_hang!$A$2:$A$999,0)),""))</f>
        <v/>
      </c>
      <c r="G653" s="148" t="str">
        <f>IF(A653="","",SUMIF(Chi_tiet_don_hang!$A$2:$A$989,A653,Chi_tiet_don_hang!$F$2:$F$989))</f>
        <v/>
      </c>
      <c r="H653" s="163"/>
      <c r="I653" s="163"/>
      <c r="J653" s="148">
        <f t="shared" si="1"/>
        <v>0</v>
      </c>
      <c r="K653" s="148">
        <f>IF(A653="","",SUMIF(Chi_tiet_don_hang!$A$2:$A$989,A653,Chi_tiet_don_hang!$I$2:$I$989))+H653</f>
        <v>0</v>
      </c>
      <c r="L653" s="163"/>
      <c r="M653" s="152"/>
      <c r="N653" s="152"/>
      <c r="O653" s="163"/>
      <c r="P653" s="148" t="str">
        <f t="shared" si="4"/>
        <v/>
      </c>
      <c r="Q653" s="148" t="s">
        <v>484</v>
      </c>
      <c r="R653" s="154" t="s">
        <v>485</v>
      </c>
      <c r="S653" s="154" t="s">
        <v>418</v>
      </c>
      <c r="T653" s="155"/>
      <c r="U653" s="142"/>
      <c r="V653" s="142"/>
      <c r="W653" s="142"/>
      <c r="X653" s="142"/>
      <c r="Y653" s="142"/>
      <c r="Z653" s="142"/>
      <c r="AA653" s="142"/>
      <c r="AB653" s="142"/>
      <c r="AC653" s="142"/>
      <c r="AD653" s="142"/>
      <c r="AE653" s="142"/>
      <c r="AF653" s="142"/>
      <c r="AG653" s="142"/>
      <c r="AH653" s="142"/>
      <c r="AI653" s="142"/>
    </row>
    <row r="654">
      <c r="A654" s="166"/>
      <c r="B654" s="164"/>
      <c r="C654" s="155"/>
      <c r="D654" s="165"/>
      <c r="E654" s="147" t="str">
        <f t="array" ref="E654">IF(C654="","",IFERROR(INDEX(Khach_hang!$C$2:$C$999,MATCH(C654,Khach_hang!$A$2:$A$999,0)),""))</f>
        <v/>
      </c>
      <c r="F654" s="148" t="str">
        <f t="array" ref="F654">IF(C654="","",IFERROR(INDEX(Khach_hang!$B$2:$B$999,MATCH(C654,Khach_hang!$A$2:$A$999,0)),""))</f>
        <v/>
      </c>
      <c r="G654" s="148" t="str">
        <f>IF(A654="","",SUMIF(Chi_tiet_don_hang!$A$2:$A$989,A654,Chi_tiet_don_hang!$F$2:$F$989))</f>
        <v/>
      </c>
      <c r="H654" s="163"/>
      <c r="I654" s="163"/>
      <c r="J654" s="148">
        <f t="shared" si="1"/>
        <v>0</v>
      </c>
      <c r="K654" s="148">
        <f>IF(A654="","",SUMIF(Chi_tiet_don_hang!$A$2:$A$989,A654,Chi_tiet_don_hang!$I$2:$I$989))+H654</f>
        <v>0</v>
      </c>
      <c r="L654" s="163"/>
      <c r="M654" s="152"/>
      <c r="N654" s="152"/>
      <c r="O654" s="163"/>
      <c r="P654" s="148" t="str">
        <f t="shared" si="4"/>
        <v/>
      </c>
      <c r="Q654" s="148" t="s">
        <v>484</v>
      </c>
      <c r="R654" s="154" t="s">
        <v>485</v>
      </c>
      <c r="S654" s="154" t="s">
        <v>418</v>
      </c>
      <c r="T654" s="155"/>
      <c r="U654" s="142"/>
      <c r="V654" s="142"/>
      <c r="W654" s="142"/>
      <c r="X654" s="142"/>
      <c r="Y654" s="142"/>
      <c r="Z654" s="142"/>
      <c r="AA654" s="142"/>
      <c r="AB654" s="142"/>
      <c r="AC654" s="142"/>
      <c r="AD654" s="142"/>
      <c r="AE654" s="142"/>
      <c r="AF654" s="142"/>
      <c r="AG654" s="142"/>
      <c r="AH654" s="142"/>
      <c r="AI654" s="142"/>
    </row>
    <row r="655">
      <c r="A655" s="166"/>
      <c r="B655" s="164"/>
      <c r="C655" s="155"/>
      <c r="D655" s="165"/>
      <c r="E655" s="147" t="str">
        <f t="array" ref="E655">IF(C655="","",IFERROR(INDEX(Khach_hang!$C$2:$C$999,MATCH(C655,Khach_hang!$A$2:$A$999,0)),""))</f>
        <v/>
      </c>
      <c r="F655" s="148" t="str">
        <f t="array" ref="F655">IF(C655="","",IFERROR(INDEX(Khach_hang!$B$2:$B$999,MATCH(C655,Khach_hang!$A$2:$A$999,0)),""))</f>
        <v/>
      </c>
      <c r="G655" s="148" t="str">
        <f>IF(A655="","",SUMIF(Chi_tiet_don_hang!$A$2:$A$989,A655,Chi_tiet_don_hang!$F$2:$F$989))</f>
        <v/>
      </c>
      <c r="H655" s="163"/>
      <c r="I655" s="163"/>
      <c r="J655" s="148">
        <f t="shared" si="1"/>
        <v>0</v>
      </c>
      <c r="K655" s="148">
        <f>IF(A655="","",SUMIF(Chi_tiet_don_hang!$A$2:$A$989,A655,Chi_tiet_don_hang!$I$2:$I$989))+H655</f>
        <v>0</v>
      </c>
      <c r="L655" s="163"/>
      <c r="M655" s="152"/>
      <c r="N655" s="152"/>
      <c r="O655" s="163"/>
      <c r="P655" s="148" t="str">
        <f t="shared" si="4"/>
        <v/>
      </c>
      <c r="Q655" s="148" t="s">
        <v>484</v>
      </c>
      <c r="R655" s="154" t="s">
        <v>485</v>
      </c>
      <c r="S655" s="154" t="s">
        <v>418</v>
      </c>
      <c r="T655" s="155"/>
      <c r="U655" s="142"/>
      <c r="V655" s="142"/>
      <c r="W655" s="142"/>
      <c r="X655" s="142"/>
      <c r="Y655" s="142"/>
      <c r="Z655" s="142"/>
      <c r="AA655" s="142"/>
      <c r="AB655" s="142"/>
      <c r="AC655" s="142"/>
      <c r="AD655" s="142"/>
      <c r="AE655" s="142"/>
      <c r="AF655" s="142"/>
      <c r="AG655" s="142"/>
      <c r="AH655" s="142"/>
      <c r="AI655" s="142"/>
    </row>
    <row r="656">
      <c r="A656" s="166"/>
      <c r="B656" s="164"/>
      <c r="C656" s="155"/>
      <c r="D656" s="165"/>
      <c r="E656" s="147" t="str">
        <f t="array" ref="E656">IF(C656="","",IFERROR(INDEX(Khach_hang!$C$2:$C$999,MATCH(C656,Khach_hang!$A$2:$A$999,0)),""))</f>
        <v/>
      </c>
      <c r="F656" s="148" t="str">
        <f t="array" ref="F656">IF(C656="","",IFERROR(INDEX(Khach_hang!$B$2:$B$999,MATCH(C656,Khach_hang!$A$2:$A$999,0)),""))</f>
        <v/>
      </c>
      <c r="G656" s="148" t="str">
        <f>IF(A656="","",SUMIF(Chi_tiet_don_hang!$A$2:$A$989,A656,Chi_tiet_don_hang!$F$2:$F$989))</f>
        <v/>
      </c>
      <c r="H656" s="163"/>
      <c r="I656" s="163"/>
      <c r="J656" s="148">
        <f t="shared" si="1"/>
        <v>0</v>
      </c>
      <c r="K656" s="148">
        <f>IF(A656="","",SUMIF(Chi_tiet_don_hang!$A$2:$A$989,A656,Chi_tiet_don_hang!$I$2:$I$989))+H656</f>
        <v>0</v>
      </c>
      <c r="L656" s="163"/>
      <c r="M656" s="152"/>
      <c r="N656" s="152"/>
      <c r="O656" s="163"/>
      <c r="P656" s="148" t="str">
        <f t="shared" si="4"/>
        <v/>
      </c>
      <c r="Q656" s="148" t="s">
        <v>484</v>
      </c>
      <c r="R656" s="154" t="s">
        <v>485</v>
      </c>
      <c r="S656" s="154" t="s">
        <v>418</v>
      </c>
      <c r="T656" s="155"/>
      <c r="U656" s="142"/>
      <c r="V656" s="142"/>
      <c r="W656" s="142"/>
      <c r="X656" s="142"/>
      <c r="Y656" s="142"/>
      <c r="Z656" s="142"/>
      <c r="AA656" s="142"/>
      <c r="AB656" s="142"/>
      <c r="AC656" s="142"/>
      <c r="AD656" s="142"/>
      <c r="AE656" s="142"/>
      <c r="AF656" s="142"/>
      <c r="AG656" s="142"/>
      <c r="AH656" s="142"/>
      <c r="AI656" s="142"/>
    </row>
    <row r="657">
      <c r="A657" s="166"/>
      <c r="B657" s="164"/>
      <c r="C657" s="155"/>
      <c r="D657" s="165"/>
      <c r="E657" s="147" t="str">
        <f t="array" ref="E657">IF(C657="","",IFERROR(INDEX(Khach_hang!$C$2:$C$999,MATCH(C657,Khach_hang!$A$2:$A$999,0)),""))</f>
        <v/>
      </c>
      <c r="F657" s="148" t="str">
        <f t="array" ref="F657">IF(C657="","",IFERROR(INDEX(Khach_hang!$B$2:$B$999,MATCH(C657,Khach_hang!$A$2:$A$999,0)),""))</f>
        <v/>
      </c>
      <c r="G657" s="148" t="str">
        <f>IF(A657="","",SUMIF(Chi_tiet_don_hang!$A$2:$A$989,A657,Chi_tiet_don_hang!$F$2:$F$989))</f>
        <v/>
      </c>
      <c r="H657" s="163"/>
      <c r="I657" s="163"/>
      <c r="J657" s="148">
        <f t="shared" si="1"/>
        <v>0</v>
      </c>
      <c r="K657" s="148">
        <f>IF(A657="","",SUMIF(Chi_tiet_don_hang!$A$2:$A$989,A657,Chi_tiet_don_hang!$I$2:$I$989))+H657</f>
        <v>0</v>
      </c>
      <c r="L657" s="163"/>
      <c r="M657" s="152"/>
      <c r="N657" s="152"/>
      <c r="O657" s="163"/>
      <c r="P657" s="148" t="str">
        <f t="shared" si="4"/>
        <v/>
      </c>
      <c r="Q657" s="148" t="s">
        <v>484</v>
      </c>
      <c r="R657" s="154" t="s">
        <v>485</v>
      </c>
      <c r="S657" s="154" t="s">
        <v>418</v>
      </c>
      <c r="T657" s="155"/>
      <c r="U657" s="142"/>
      <c r="V657" s="142"/>
      <c r="W657" s="142"/>
      <c r="X657" s="142"/>
      <c r="Y657" s="142"/>
      <c r="Z657" s="142"/>
      <c r="AA657" s="142"/>
      <c r="AB657" s="142"/>
      <c r="AC657" s="142"/>
      <c r="AD657" s="142"/>
      <c r="AE657" s="142"/>
      <c r="AF657" s="142"/>
      <c r="AG657" s="142"/>
      <c r="AH657" s="142"/>
      <c r="AI657" s="142"/>
    </row>
    <row r="658">
      <c r="A658" s="166"/>
      <c r="B658" s="164"/>
      <c r="C658" s="155"/>
      <c r="D658" s="165"/>
      <c r="E658" s="147" t="str">
        <f t="array" ref="E658">IF(C658="","",IFERROR(INDEX(Khach_hang!$C$2:$C$999,MATCH(C658,Khach_hang!$A$2:$A$999,0)),""))</f>
        <v/>
      </c>
      <c r="F658" s="148" t="str">
        <f t="array" ref="F658">IF(C658="","",IFERROR(INDEX(Khach_hang!$B$2:$B$999,MATCH(C658,Khach_hang!$A$2:$A$999,0)),""))</f>
        <v/>
      </c>
      <c r="G658" s="148" t="str">
        <f>IF(A658="","",SUMIF(Chi_tiet_don_hang!$A$2:$A$989,A658,Chi_tiet_don_hang!$F$2:$F$989))</f>
        <v/>
      </c>
      <c r="H658" s="163"/>
      <c r="I658" s="163"/>
      <c r="J658" s="148">
        <f t="shared" si="1"/>
        <v>0</v>
      </c>
      <c r="K658" s="148">
        <f>IF(A658="","",SUMIF(Chi_tiet_don_hang!$A$2:$A$989,A658,Chi_tiet_don_hang!$I$2:$I$989))+H658</f>
        <v>0</v>
      </c>
      <c r="L658" s="163"/>
      <c r="M658" s="152"/>
      <c r="N658" s="152"/>
      <c r="O658" s="163"/>
      <c r="P658" s="148" t="str">
        <f t="shared" si="4"/>
        <v/>
      </c>
      <c r="Q658" s="148" t="s">
        <v>484</v>
      </c>
      <c r="R658" s="154" t="s">
        <v>485</v>
      </c>
      <c r="S658" s="154" t="s">
        <v>418</v>
      </c>
      <c r="T658" s="155"/>
      <c r="U658" s="142"/>
      <c r="V658" s="142"/>
      <c r="W658" s="142"/>
      <c r="X658" s="142"/>
      <c r="Y658" s="142"/>
      <c r="Z658" s="142"/>
      <c r="AA658" s="142"/>
      <c r="AB658" s="142"/>
      <c r="AC658" s="142"/>
      <c r="AD658" s="142"/>
      <c r="AE658" s="142"/>
      <c r="AF658" s="142"/>
      <c r="AG658" s="142"/>
      <c r="AH658" s="142"/>
      <c r="AI658" s="142"/>
    </row>
    <row r="659">
      <c r="A659" s="166"/>
      <c r="B659" s="164"/>
      <c r="C659" s="155"/>
      <c r="D659" s="165"/>
      <c r="E659" s="147" t="str">
        <f t="array" ref="E659">IF(C659="","",IFERROR(INDEX(Khach_hang!$C$2:$C$999,MATCH(C659,Khach_hang!$A$2:$A$999,0)),""))</f>
        <v/>
      </c>
      <c r="F659" s="148" t="str">
        <f t="array" ref="F659">IF(C659="","",IFERROR(INDEX(Khach_hang!$B$2:$B$999,MATCH(C659,Khach_hang!$A$2:$A$999,0)),""))</f>
        <v/>
      </c>
      <c r="G659" s="148" t="str">
        <f>IF(A659="","",SUMIF(Chi_tiet_don_hang!$A$2:$A$989,A659,Chi_tiet_don_hang!$F$2:$F$989))</f>
        <v/>
      </c>
      <c r="H659" s="163"/>
      <c r="I659" s="163"/>
      <c r="J659" s="148">
        <f t="shared" si="1"/>
        <v>0</v>
      </c>
      <c r="K659" s="148">
        <f>IF(A659="","",SUMIF(Chi_tiet_don_hang!$A$2:$A$989,A659,Chi_tiet_don_hang!$I$2:$I$989))+H659</f>
        <v>0</v>
      </c>
      <c r="L659" s="163"/>
      <c r="M659" s="152"/>
      <c r="N659" s="152"/>
      <c r="O659" s="163"/>
      <c r="P659" s="148" t="str">
        <f t="shared" si="4"/>
        <v/>
      </c>
      <c r="Q659" s="148" t="s">
        <v>484</v>
      </c>
      <c r="R659" s="154" t="s">
        <v>485</v>
      </c>
      <c r="S659" s="154" t="s">
        <v>418</v>
      </c>
      <c r="T659" s="155"/>
      <c r="U659" s="142"/>
      <c r="V659" s="142"/>
      <c r="W659" s="142"/>
      <c r="X659" s="142"/>
      <c r="Y659" s="142"/>
      <c r="Z659" s="142"/>
      <c r="AA659" s="142"/>
      <c r="AB659" s="142"/>
      <c r="AC659" s="142"/>
      <c r="AD659" s="142"/>
      <c r="AE659" s="142"/>
      <c r="AF659" s="142"/>
      <c r="AG659" s="142"/>
      <c r="AH659" s="142"/>
      <c r="AI659" s="142"/>
    </row>
    <row r="660">
      <c r="A660" s="166"/>
      <c r="B660" s="164"/>
      <c r="C660" s="155"/>
      <c r="D660" s="165"/>
      <c r="E660" s="147" t="str">
        <f t="array" ref="E660">IF(C660="","",IFERROR(INDEX(Khach_hang!$C$2:$C$999,MATCH(C660,Khach_hang!$A$2:$A$999,0)),""))</f>
        <v/>
      </c>
      <c r="F660" s="148" t="str">
        <f t="array" ref="F660">IF(C660="","",IFERROR(INDEX(Khach_hang!$B$2:$B$999,MATCH(C660,Khach_hang!$A$2:$A$999,0)),""))</f>
        <v/>
      </c>
      <c r="G660" s="148" t="str">
        <f>IF(A660="","",SUMIF(Chi_tiet_don_hang!$A$2:$A$989,A660,Chi_tiet_don_hang!$F$2:$F$989))</f>
        <v/>
      </c>
      <c r="H660" s="163"/>
      <c r="I660" s="163"/>
      <c r="J660" s="148">
        <f t="shared" si="1"/>
        <v>0</v>
      </c>
      <c r="K660" s="148">
        <f>IF(A660="","",SUMIF(Chi_tiet_don_hang!$A$2:$A$989,A660,Chi_tiet_don_hang!$I$2:$I$989))+H660</f>
        <v>0</v>
      </c>
      <c r="L660" s="163"/>
      <c r="M660" s="152"/>
      <c r="N660" s="152"/>
      <c r="O660" s="163"/>
      <c r="P660" s="148" t="str">
        <f t="shared" si="4"/>
        <v/>
      </c>
      <c r="Q660" s="148" t="s">
        <v>484</v>
      </c>
      <c r="R660" s="154" t="s">
        <v>485</v>
      </c>
      <c r="S660" s="154" t="s">
        <v>418</v>
      </c>
      <c r="T660" s="155"/>
      <c r="U660" s="142"/>
      <c r="V660" s="142"/>
      <c r="W660" s="142"/>
      <c r="X660" s="142"/>
      <c r="Y660" s="142"/>
      <c r="Z660" s="142"/>
      <c r="AA660" s="142"/>
      <c r="AB660" s="142"/>
      <c r="AC660" s="142"/>
      <c r="AD660" s="142"/>
      <c r="AE660" s="142"/>
      <c r="AF660" s="142"/>
      <c r="AG660" s="142"/>
      <c r="AH660" s="142"/>
      <c r="AI660" s="142"/>
    </row>
    <row r="661">
      <c r="A661" s="166"/>
      <c r="B661" s="164"/>
      <c r="C661" s="155"/>
      <c r="D661" s="165"/>
      <c r="E661" s="147" t="str">
        <f t="array" ref="E661">IF(C661="","",IFERROR(INDEX(Khach_hang!$C$2:$C$999,MATCH(C661,Khach_hang!$A$2:$A$999,0)),""))</f>
        <v/>
      </c>
      <c r="F661" s="148" t="str">
        <f t="array" ref="F661">IF(C661="","",IFERROR(INDEX(Khach_hang!$B$2:$B$999,MATCH(C661,Khach_hang!$A$2:$A$999,0)),""))</f>
        <v/>
      </c>
      <c r="G661" s="148" t="str">
        <f>IF(A661="","",SUMIF(Chi_tiet_don_hang!$A$2:$A$989,A661,Chi_tiet_don_hang!$F$2:$F$989))</f>
        <v/>
      </c>
      <c r="H661" s="163"/>
      <c r="I661" s="163"/>
      <c r="J661" s="148">
        <f t="shared" si="1"/>
        <v>0</v>
      </c>
      <c r="K661" s="148">
        <f>IF(A661="","",SUMIF(Chi_tiet_don_hang!$A$2:$A$989,A661,Chi_tiet_don_hang!$I$2:$I$989))+H661</f>
        <v>0</v>
      </c>
      <c r="L661" s="163"/>
      <c r="M661" s="152"/>
      <c r="N661" s="152"/>
      <c r="O661" s="163"/>
      <c r="P661" s="148" t="str">
        <f t="shared" si="4"/>
        <v/>
      </c>
      <c r="Q661" s="148" t="s">
        <v>484</v>
      </c>
      <c r="R661" s="154" t="s">
        <v>485</v>
      </c>
      <c r="S661" s="154" t="s">
        <v>418</v>
      </c>
      <c r="T661" s="155"/>
      <c r="U661" s="142"/>
      <c r="V661" s="142"/>
      <c r="W661" s="142"/>
      <c r="X661" s="142"/>
      <c r="Y661" s="142"/>
      <c r="Z661" s="142"/>
      <c r="AA661" s="142"/>
      <c r="AB661" s="142"/>
      <c r="AC661" s="142"/>
      <c r="AD661" s="142"/>
      <c r="AE661" s="142"/>
      <c r="AF661" s="142"/>
      <c r="AG661" s="142"/>
      <c r="AH661" s="142"/>
      <c r="AI661" s="142"/>
    </row>
    <row r="662">
      <c r="A662" s="166"/>
      <c r="B662" s="164"/>
      <c r="C662" s="155"/>
      <c r="D662" s="165"/>
      <c r="E662" s="147" t="str">
        <f t="array" ref="E662">IF(C662="","",IFERROR(INDEX(Khach_hang!$C$2:$C$999,MATCH(C662,Khach_hang!$A$2:$A$999,0)),""))</f>
        <v/>
      </c>
      <c r="F662" s="148" t="str">
        <f t="array" ref="F662">IF(C662="","",IFERROR(INDEX(Khach_hang!$B$2:$B$999,MATCH(C662,Khach_hang!$A$2:$A$999,0)),""))</f>
        <v/>
      </c>
      <c r="G662" s="148" t="str">
        <f>IF(A662="","",SUMIF(Chi_tiet_don_hang!$A$2:$A$989,A662,Chi_tiet_don_hang!$F$2:$F$989))</f>
        <v/>
      </c>
      <c r="H662" s="163"/>
      <c r="I662" s="163"/>
      <c r="J662" s="148">
        <f t="shared" si="1"/>
        <v>0</v>
      </c>
      <c r="K662" s="148">
        <f>IF(A662="","",SUMIF(Chi_tiet_don_hang!$A$2:$A$989,A662,Chi_tiet_don_hang!$I$2:$I$989))+H662</f>
        <v>0</v>
      </c>
      <c r="L662" s="163"/>
      <c r="M662" s="152"/>
      <c r="N662" s="152"/>
      <c r="O662" s="163"/>
      <c r="P662" s="148" t="str">
        <f t="shared" si="4"/>
        <v/>
      </c>
      <c r="Q662" s="148" t="s">
        <v>484</v>
      </c>
      <c r="R662" s="154" t="s">
        <v>485</v>
      </c>
      <c r="S662" s="154" t="s">
        <v>418</v>
      </c>
      <c r="T662" s="155"/>
      <c r="U662" s="142"/>
      <c r="V662" s="142"/>
      <c r="W662" s="142"/>
      <c r="X662" s="142"/>
      <c r="Y662" s="142"/>
      <c r="Z662" s="142"/>
      <c r="AA662" s="142"/>
      <c r="AB662" s="142"/>
      <c r="AC662" s="142"/>
      <c r="AD662" s="142"/>
      <c r="AE662" s="142"/>
      <c r="AF662" s="142"/>
      <c r="AG662" s="142"/>
      <c r="AH662" s="142"/>
      <c r="AI662" s="142"/>
    </row>
    <row r="663">
      <c r="A663" s="166"/>
      <c r="B663" s="164"/>
      <c r="C663" s="155"/>
      <c r="D663" s="165"/>
      <c r="E663" s="147" t="str">
        <f t="array" ref="E663">IF(C663="","",IFERROR(INDEX(Khach_hang!$C$2:$C$999,MATCH(C663,Khach_hang!$A$2:$A$999,0)),""))</f>
        <v/>
      </c>
      <c r="F663" s="148" t="str">
        <f t="array" ref="F663">IF(C663="","",IFERROR(INDEX(Khach_hang!$B$2:$B$999,MATCH(C663,Khach_hang!$A$2:$A$999,0)),""))</f>
        <v/>
      </c>
      <c r="G663" s="148" t="str">
        <f>IF(A663="","",SUMIF(Chi_tiet_don_hang!$A$2:$A$989,A663,Chi_tiet_don_hang!$F$2:$F$989))</f>
        <v/>
      </c>
      <c r="H663" s="163"/>
      <c r="I663" s="163"/>
      <c r="J663" s="148">
        <f t="shared" si="1"/>
        <v>0</v>
      </c>
      <c r="K663" s="148">
        <f>IF(A663="","",SUMIF(Chi_tiet_don_hang!$A$2:$A$989,A663,Chi_tiet_don_hang!$I$2:$I$989))+H663</f>
        <v>0</v>
      </c>
      <c r="L663" s="163"/>
      <c r="M663" s="152"/>
      <c r="N663" s="152"/>
      <c r="O663" s="163"/>
      <c r="P663" s="148" t="str">
        <f t="shared" si="4"/>
        <v/>
      </c>
      <c r="Q663" s="148" t="s">
        <v>484</v>
      </c>
      <c r="R663" s="154" t="s">
        <v>485</v>
      </c>
      <c r="S663" s="154" t="s">
        <v>418</v>
      </c>
      <c r="T663" s="155"/>
      <c r="U663" s="142"/>
      <c r="V663" s="142"/>
      <c r="W663" s="142"/>
      <c r="X663" s="142"/>
      <c r="Y663" s="142"/>
      <c r="Z663" s="142"/>
      <c r="AA663" s="142"/>
      <c r="AB663" s="142"/>
      <c r="AC663" s="142"/>
      <c r="AD663" s="142"/>
      <c r="AE663" s="142"/>
      <c r="AF663" s="142"/>
      <c r="AG663" s="142"/>
      <c r="AH663" s="142"/>
      <c r="AI663" s="142"/>
    </row>
    <row r="664">
      <c r="A664" s="166"/>
      <c r="B664" s="164"/>
      <c r="C664" s="155"/>
      <c r="D664" s="165"/>
      <c r="E664" s="147" t="str">
        <f t="array" ref="E664">IF(C664="","",IFERROR(INDEX(Khach_hang!$C$2:$C$999,MATCH(C664,Khach_hang!$A$2:$A$999,0)),""))</f>
        <v/>
      </c>
      <c r="F664" s="148" t="str">
        <f t="array" ref="F664">IF(C664="","",IFERROR(INDEX(Khach_hang!$B$2:$B$999,MATCH(C664,Khach_hang!$A$2:$A$999,0)),""))</f>
        <v/>
      </c>
      <c r="G664" s="148" t="str">
        <f>IF(A664="","",SUMIF(Chi_tiet_don_hang!$A$2:$A$989,A664,Chi_tiet_don_hang!$F$2:$F$989))</f>
        <v/>
      </c>
      <c r="H664" s="163"/>
      <c r="I664" s="163"/>
      <c r="J664" s="148">
        <f t="shared" si="1"/>
        <v>0</v>
      </c>
      <c r="K664" s="148">
        <f>IF(A664="","",SUMIF(Chi_tiet_don_hang!$A$2:$A$989,A664,Chi_tiet_don_hang!$I$2:$I$989))+H664</f>
        <v>0</v>
      </c>
      <c r="L664" s="163"/>
      <c r="M664" s="152"/>
      <c r="N664" s="152"/>
      <c r="O664" s="163"/>
      <c r="P664" s="148" t="str">
        <f t="shared" si="4"/>
        <v/>
      </c>
      <c r="Q664" s="148" t="s">
        <v>484</v>
      </c>
      <c r="R664" s="154" t="s">
        <v>485</v>
      </c>
      <c r="S664" s="154" t="s">
        <v>418</v>
      </c>
      <c r="T664" s="155"/>
      <c r="U664" s="142"/>
      <c r="V664" s="142"/>
      <c r="W664" s="142"/>
      <c r="X664" s="142"/>
      <c r="Y664" s="142"/>
      <c r="Z664" s="142"/>
      <c r="AA664" s="142"/>
      <c r="AB664" s="142"/>
      <c r="AC664" s="142"/>
      <c r="AD664" s="142"/>
      <c r="AE664" s="142"/>
      <c r="AF664" s="142"/>
      <c r="AG664" s="142"/>
      <c r="AH664" s="142"/>
      <c r="AI664" s="142"/>
    </row>
    <row r="665">
      <c r="A665" s="166"/>
      <c r="B665" s="164"/>
      <c r="C665" s="155"/>
      <c r="D665" s="165"/>
      <c r="E665" s="147" t="str">
        <f t="array" ref="E665">IF(C665="","",IFERROR(INDEX(Khach_hang!$C$2:$C$999,MATCH(C665,Khach_hang!$A$2:$A$999,0)),""))</f>
        <v/>
      </c>
      <c r="F665" s="148" t="str">
        <f t="array" ref="F665">IF(C665="","",IFERROR(INDEX(Khach_hang!$B$2:$B$999,MATCH(C665,Khach_hang!$A$2:$A$999,0)),""))</f>
        <v/>
      </c>
      <c r="G665" s="148" t="str">
        <f>IF(A665="","",SUMIF(Chi_tiet_don_hang!$A$2:$A$989,A665,Chi_tiet_don_hang!$F$2:$F$989))</f>
        <v/>
      </c>
      <c r="H665" s="163"/>
      <c r="I665" s="163"/>
      <c r="J665" s="148">
        <f t="shared" si="1"/>
        <v>0</v>
      </c>
      <c r="K665" s="148">
        <f>IF(A665="","",SUMIF(Chi_tiet_don_hang!$A$2:$A$989,A665,Chi_tiet_don_hang!$I$2:$I$989))+H665</f>
        <v>0</v>
      </c>
      <c r="L665" s="163"/>
      <c r="M665" s="152"/>
      <c r="N665" s="152"/>
      <c r="O665" s="163"/>
      <c r="P665" s="148" t="str">
        <f t="shared" si="4"/>
        <v/>
      </c>
      <c r="Q665" s="148" t="s">
        <v>484</v>
      </c>
      <c r="R665" s="154" t="s">
        <v>485</v>
      </c>
      <c r="S665" s="154" t="s">
        <v>418</v>
      </c>
      <c r="T665" s="155"/>
      <c r="U665" s="142"/>
      <c r="V665" s="142"/>
      <c r="W665" s="142"/>
      <c r="X665" s="142"/>
      <c r="Y665" s="142"/>
      <c r="Z665" s="142"/>
      <c r="AA665" s="142"/>
      <c r="AB665" s="142"/>
      <c r="AC665" s="142"/>
      <c r="AD665" s="142"/>
      <c r="AE665" s="142"/>
      <c r="AF665" s="142"/>
      <c r="AG665" s="142"/>
      <c r="AH665" s="142"/>
      <c r="AI665" s="142"/>
    </row>
    <row r="666">
      <c r="A666" s="166"/>
      <c r="B666" s="164"/>
      <c r="C666" s="155"/>
      <c r="D666" s="165"/>
      <c r="E666" s="147" t="str">
        <f t="array" ref="E666">IF(C666="","",IFERROR(INDEX(Khach_hang!$C$2:$C$999,MATCH(C666,Khach_hang!$A$2:$A$999,0)),""))</f>
        <v/>
      </c>
      <c r="F666" s="148" t="str">
        <f t="array" ref="F666">IF(C666="","",IFERROR(INDEX(Khach_hang!$B$2:$B$999,MATCH(C666,Khach_hang!$A$2:$A$999,0)),""))</f>
        <v/>
      </c>
      <c r="G666" s="148" t="str">
        <f>IF(A666="","",SUMIF(Chi_tiet_don_hang!$A$2:$A$989,A666,Chi_tiet_don_hang!$F$2:$F$989))</f>
        <v/>
      </c>
      <c r="H666" s="163"/>
      <c r="I666" s="163"/>
      <c r="J666" s="148">
        <f t="shared" si="1"/>
        <v>0</v>
      </c>
      <c r="K666" s="148">
        <f>IF(A666="","",SUMIF(Chi_tiet_don_hang!$A$2:$A$989,A666,Chi_tiet_don_hang!$I$2:$I$989))+H666</f>
        <v>0</v>
      </c>
      <c r="L666" s="163"/>
      <c r="M666" s="152"/>
      <c r="N666" s="152"/>
      <c r="O666" s="163"/>
      <c r="P666" s="148" t="str">
        <f t="shared" si="4"/>
        <v/>
      </c>
      <c r="Q666" s="148" t="s">
        <v>484</v>
      </c>
      <c r="R666" s="154" t="s">
        <v>485</v>
      </c>
      <c r="S666" s="154" t="s">
        <v>418</v>
      </c>
      <c r="T666" s="155"/>
      <c r="U666" s="142"/>
      <c r="V666" s="142"/>
      <c r="W666" s="142"/>
      <c r="X666" s="142"/>
      <c r="Y666" s="142"/>
      <c r="Z666" s="142"/>
      <c r="AA666" s="142"/>
      <c r="AB666" s="142"/>
      <c r="AC666" s="142"/>
      <c r="AD666" s="142"/>
      <c r="AE666" s="142"/>
      <c r="AF666" s="142"/>
      <c r="AG666" s="142"/>
      <c r="AH666" s="142"/>
      <c r="AI666" s="142"/>
    </row>
    <row r="667">
      <c r="A667" s="166"/>
      <c r="B667" s="164"/>
      <c r="C667" s="155"/>
      <c r="D667" s="165"/>
      <c r="E667" s="147" t="str">
        <f t="array" ref="E667">IF(C667="","",IFERROR(INDEX(Khach_hang!$C$2:$C$999,MATCH(C667,Khach_hang!$A$2:$A$999,0)),""))</f>
        <v/>
      </c>
      <c r="F667" s="148" t="str">
        <f t="array" ref="F667">IF(C667="","",IFERROR(INDEX(Khach_hang!$B$2:$B$999,MATCH(C667,Khach_hang!$A$2:$A$999,0)),""))</f>
        <v/>
      </c>
      <c r="G667" s="148" t="str">
        <f>IF(A667="","",SUMIF(Chi_tiet_don_hang!$A$2:$A$989,A667,Chi_tiet_don_hang!$F$2:$F$989))</f>
        <v/>
      </c>
      <c r="H667" s="163"/>
      <c r="I667" s="163"/>
      <c r="J667" s="148">
        <f t="shared" si="1"/>
        <v>0</v>
      </c>
      <c r="K667" s="148">
        <f>IF(A667="","",SUMIF(Chi_tiet_don_hang!$A$2:$A$989,A667,Chi_tiet_don_hang!$I$2:$I$989))+H667</f>
        <v>0</v>
      </c>
      <c r="L667" s="163"/>
      <c r="M667" s="152"/>
      <c r="N667" s="152"/>
      <c r="O667" s="163"/>
      <c r="P667" s="148" t="str">
        <f t="shared" si="4"/>
        <v/>
      </c>
      <c r="Q667" s="148" t="s">
        <v>484</v>
      </c>
      <c r="R667" s="154" t="s">
        <v>485</v>
      </c>
      <c r="S667" s="154" t="s">
        <v>418</v>
      </c>
      <c r="T667" s="155"/>
      <c r="U667" s="142"/>
      <c r="V667" s="142"/>
      <c r="W667" s="142"/>
      <c r="X667" s="142"/>
      <c r="Y667" s="142"/>
      <c r="Z667" s="142"/>
      <c r="AA667" s="142"/>
      <c r="AB667" s="142"/>
      <c r="AC667" s="142"/>
      <c r="AD667" s="142"/>
      <c r="AE667" s="142"/>
      <c r="AF667" s="142"/>
      <c r="AG667" s="142"/>
      <c r="AH667" s="142"/>
      <c r="AI667" s="142"/>
    </row>
    <row r="668">
      <c r="A668" s="166"/>
      <c r="B668" s="164"/>
      <c r="C668" s="155"/>
      <c r="D668" s="165"/>
      <c r="E668" s="147" t="str">
        <f t="array" ref="E668">IF(C668="","",IFERROR(INDEX(Khach_hang!$C$2:$C$999,MATCH(C668,Khach_hang!$A$2:$A$999,0)),""))</f>
        <v/>
      </c>
      <c r="F668" s="148" t="str">
        <f t="array" ref="F668">IF(C668="","",IFERROR(INDEX(Khach_hang!$B$2:$B$999,MATCH(C668,Khach_hang!$A$2:$A$999,0)),""))</f>
        <v/>
      </c>
      <c r="G668" s="148" t="str">
        <f>IF(A668="","",SUMIF(Chi_tiet_don_hang!$A$2:$A$989,A668,Chi_tiet_don_hang!$F$2:$F$989))</f>
        <v/>
      </c>
      <c r="H668" s="163"/>
      <c r="I668" s="163"/>
      <c r="J668" s="148">
        <f t="shared" si="1"/>
        <v>0</v>
      </c>
      <c r="K668" s="148">
        <f>IF(A668="","",SUMIF(Chi_tiet_don_hang!$A$2:$A$989,A668,Chi_tiet_don_hang!$I$2:$I$989))+H668</f>
        <v>0</v>
      </c>
      <c r="L668" s="163"/>
      <c r="M668" s="152"/>
      <c r="N668" s="152"/>
      <c r="O668" s="163"/>
      <c r="P668" s="148" t="str">
        <f t="shared" si="4"/>
        <v/>
      </c>
      <c r="Q668" s="148" t="s">
        <v>484</v>
      </c>
      <c r="R668" s="154" t="s">
        <v>485</v>
      </c>
      <c r="S668" s="154" t="s">
        <v>418</v>
      </c>
      <c r="T668" s="155"/>
      <c r="U668" s="142"/>
      <c r="V668" s="142"/>
      <c r="W668" s="142"/>
      <c r="X668" s="142"/>
      <c r="Y668" s="142"/>
      <c r="Z668" s="142"/>
      <c r="AA668" s="142"/>
      <c r="AB668" s="142"/>
      <c r="AC668" s="142"/>
      <c r="AD668" s="142"/>
      <c r="AE668" s="142"/>
      <c r="AF668" s="142"/>
      <c r="AG668" s="142"/>
      <c r="AH668" s="142"/>
      <c r="AI668" s="142"/>
    </row>
    <row r="669">
      <c r="A669" s="166"/>
      <c r="B669" s="164"/>
      <c r="C669" s="155"/>
      <c r="D669" s="165"/>
      <c r="E669" s="147" t="str">
        <f t="array" ref="E669">IF(C669="","",IFERROR(INDEX(Khach_hang!$C$2:$C$999,MATCH(C669,Khach_hang!$A$2:$A$999,0)),""))</f>
        <v/>
      </c>
      <c r="F669" s="148" t="str">
        <f t="array" ref="F669">IF(C669="","",IFERROR(INDEX(Khach_hang!$B$2:$B$999,MATCH(C669,Khach_hang!$A$2:$A$999,0)),""))</f>
        <v/>
      </c>
      <c r="G669" s="148" t="str">
        <f>IF(A669="","",SUMIF(Chi_tiet_don_hang!$A$2:$A$989,A669,Chi_tiet_don_hang!$F$2:$F$989))</f>
        <v/>
      </c>
      <c r="H669" s="163"/>
      <c r="I669" s="163"/>
      <c r="J669" s="148">
        <f t="shared" si="1"/>
        <v>0</v>
      </c>
      <c r="K669" s="148">
        <f>IF(A669="","",SUMIF(Chi_tiet_don_hang!$A$2:$A$989,A669,Chi_tiet_don_hang!$I$2:$I$989))+H669</f>
        <v>0</v>
      </c>
      <c r="L669" s="163"/>
      <c r="M669" s="152"/>
      <c r="N669" s="152"/>
      <c r="O669" s="163"/>
      <c r="P669" s="148" t="str">
        <f t="shared" si="4"/>
        <v/>
      </c>
      <c r="Q669" s="148" t="s">
        <v>484</v>
      </c>
      <c r="R669" s="154" t="s">
        <v>485</v>
      </c>
      <c r="S669" s="154" t="s">
        <v>418</v>
      </c>
      <c r="T669" s="155"/>
      <c r="U669" s="142"/>
      <c r="V669" s="142"/>
      <c r="W669" s="142"/>
      <c r="X669" s="142"/>
      <c r="Y669" s="142"/>
      <c r="Z669" s="142"/>
      <c r="AA669" s="142"/>
      <c r="AB669" s="142"/>
      <c r="AC669" s="142"/>
      <c r="AD669" s="142"/>
      <c r="AE669" s="142"/>
      <c r="AF669" s="142"/>
      <c r="AG669" s="142"/>
      <c r="AH669" s="142"/>
      <c r="AI669" s="142"/>
    </row>
    <row r="670">
      <c r="A670" s="166"/>
      <c r="B670" s="164"/>
      <c r="C670" s="155"/>
      <c r="D670" s="165"/>
      <c r="E670" s="147" t="str">
        <f t="array" ref="E670">IF(C670="","",IFERROR(INDEX(Khach_hang!$C$2:$C$999,MATCH(C670,Khach_hang!$A$2:$A$999,0)),""))</f>
        <v/>
      </c>
      <c r="F670" s="148" t="str">
        <f t="array" ref="F670">IF(C670="","",IFERROR(INDEX(Khach_hang!$B$2:$B$999,MATCH(C670,Khach_hang!$A$2:$A$999,0)),""))</f>
        <v/>
      </c>
      <c r="G670" s="148" t="str">
        <f>IF(A670="","",SUMIF(Chi_tiet_don_hang!$A$2:$A$989,A670,Chi_tiet_don_hang!$F$2:$F$989))</f>
        <v/>
      </c>
      <c r="H670" s="163"/>
      <c r="I670" s="163"/>
      <c r="J670" s="148">
        <f t="shared" si="1"/>
        <v>0</v>
      </c>
      <c r="K670" s="148">
        <f>IF(A670="","",SUMIF(Chi_tiet_don_hang!$A$2:$A$989,A670,Chi_tiet_don_hang!$I$2:$I$989))+H670</f>
        <v>0</v>
      </c>
      <c r="L670" s="163"/>
      <c r="M670" s="152"/>
      <c r="N670" s="152"/>
      <c r="O670" s="163"/>
      <c r="P670" s="148" t="str">
        <f t="shared" si="4"/>
        <v/>
      </c>
      <c r="Q670" s="148" t="s">
        <v>484</v>
      </c>
      <c r="R670" s="154" t="s">
        <v>485</v>
      </c>
      <c r="S670" s="154" t="s">
        <v>418</v>
      </c>
      <c r="T670" s="155"/>
      <c r="U670" s="142"/>
      <c r="V670" s="142"/>
      <c r="W670" s="142"/>
      <c r="X670" s="142"/>
      <c r="Y670" s="142"/>
      <c r="Z670" s="142"/>
      <c r="AA670" s="142"/>
      <c r="AB670" s="142"/>
      <c r="AC670" s="142"/>
      <c r="AD670" s="142"/>
      <c r="AE670" s="142"/>
      <c r="AF670" s="142"/>
      <c r="AG670" s="142"/>
      <c r="AH670" s="142"/>
      <c r="AI670" s="142"/>
    </row>
    <row r="671">
      <c r="A671" s="166"/>
      <c r="B671" s="164"/>
      <c r="C671" s="155"/>
      <c r="D671" s="165"/>
      <c r="E671" s="147" t="str">
        <f t="array" ref="E671">IF(C671="","",IFERROR(INDEX(Khach_hang!$C$2:$C$999,MATCH(C671,Khach_hang!$A$2:$A$999,0)),""))</f>
        <v/>
      </c>
      <c r="F671" s="148" t="str">
        <f t="array" ref="F671">IF(C671="","",IFERROR(INDEX(Khach_hang!$B$2:$B$999,MATCH(C671,Khach_hang!$A$2:$A$999,0)),""))</f>
        <v/>
      </c>
      <c r="G671" s="148" t="str">
        <f>IF(A671="","",SUMIF(Chi_tiet_don_hang!$A$2:$A$989,A671,Chi_tiet_don_hang!$F$2:$F$989))</f>
        <v/>
      </c>
      <c r="H671" s="163"/>
      <c r="I671" s="163"/>
      <c r="J671" s="148">
        <f t="shared" si="1"/>
        <v>0</v>
      </c>
      <c r="K671" s="148">
        <f>IF(A671="","",SUMIF(Chi_tiet_don_hang!$A$2:$A$989,A671,Chi_tiet_don_hang!$I$2:$I$989))+H671</f>
        <v>0</v>
      </c>
      <c r="L671" s="163"/>
      <c r="M671" s="152"/>
      <c r="N671" s="152"/>
      <c r="O671" s="163"/>
      <c r="P671" s="148" t="str">
        <f t="shared" si="4"/>
        <v/>
      </c>
      <c r="Q671" s="148" t="s">
        <v>484</v>
      </c>
      <c r="R671" s="154" t="s">
        <v>485</v>
      </c>
      <c r="S671" s="154" t="s">
        <v>418</v>
      </c>
      <c r="T671" s="155"/>
      <c r="U671" s="142"/>
      <c r="V671" s="142"/>
      <c r="W671" s="142"/>
      <c r="X671" s="142"/>
      <c r="Y671" s="142"/>
      <c r="Z671" s="142"/>
      <c r="AA671" s="142"/>
      <c r="AB671" s="142"/>
      <c r="AC671" s="142"/>
      <c r="AD671" s="142"/>
      <c r="AE671" s="142"/>
      <c r="AF671" s="142"/>
      <c r="AG671" s="142"/>
      <c r="AH671" s="142"/>
      <c r="AI671" s="142"/>
    </row>
    <row r="672">
      <c r="A672" s="166"/>
      <c r="B672" s="164"/>
      <c r="C672" s="155"/>
      <c r="D672" s="165"/>
      <c r="E672" s="147" t="str">
        <f t="array" ref="E672">IF(C672="","",IFERROR(INDEX(Khach_hang!$C$2:$C$999,MATCH(C672,Khach_hang!$A$2:$A$999,0)),""))</f>
        <v/>
      </c>
      <c r="F672" s="148" t="str">
        <f t="array" ref="F672">IF(C672="","",IFERROR(INDEX(Khach_hang!$B$2:$B$999,MATCH(C672,Khach_hang!$A$2:$A$999,0)),""))</f>
        <v/>
      </c>
      <c r="G672" s="148" t="str">
        <f>IF(A672="","",SUMIF(Chi_tiet_don_hang!$A$2:$A$989,A672,Chi_tiet_don_hang!$F$2:$F$989))</f>
        <v/>
      </c>
      <c r="H672" s="163"/>
      <c r="I672" s="163"/>
      <c r="J672" s="148">
        <f t="shared" si="1"/>
        <v>0</v>
      </c>
      <c r="K672" s="148">
        <f>IF(A672="","",SUMIF(Chi_tiet_don_hang!$A$2:$A$989,A672,Chi_tiet_don_hang!$I$2:$I$989))+H672</f>
        <v>0</v>
      </c>
      <c r="L672" s="163"/>
      <c r="M672" s="152"/>
      <c r="N672" s="152"/>
      <c r="O672" s="163"/>
      <c r="P672" s="148" t="str">
        <f t="shared" si="4"/>
        <v/>
      </c>
      <c r="Q672" s="148" t="s">
        <v>484</v>
      </c>
      <c r="R672" s="154" t="s">
        <v>485</v>
      </c>
      <c r="S672" s="154" t="s">
        <v>418</v>
      </c>
      <c r="T672" s="155"/>
      <c r="U672" s="142"/>
      <c r="V672" s="142"/>
      <c r="W672" s="142"/>
      <c r="X672" s="142"/>
      <c r="Y672" s="142"/>
      <c r="Z672" s="142"/>
      <c r="AA672" s="142"/>
      <c r="AB672" s="142"/>
      <c r="AC672" s="142"/>
      <c r="AD672" s="142"/>
      <c r="AE672" s="142"/>
      <c r="AF672" s="142"/>
      <c r="AG672" s="142"/>
      <c r="AH672" s="142"/>
      <c r="AI672" s="142"/>
    </row>
    <row r="673">
      <c r="A673" s="166"/>
      <c r="B673" s="164"/>
      <c r="C673" s="155"/>
      <c r="D673" s="165"/>
      <c r="E673" s="147" t="str">
        <f t="array" ref="E673">IF(C673="","",IFERROR(INDEX(Khach_hang!$C$2:$C$999,MATCH(C673,Khach_hang!$A$2:$A$999,0)),""))</f>
        <v/>
      </c>
      <c r="F673" s="148" t="str">
        <f t="array" ref="F673">IF(C673="","",IFERROR(INDEX(Khach_hang!$B$2:$B$999,MATCH(C673,Khach_hang!$A$2:$A$999,0)),""))</f>
        <v/>
      </c>
      <c r="G673" s="148" t="str">
        <f>IF(A673="","",SUMIF(Chi_tiet_don_hang!$A$2:$A$989,A673,Chi_tiet_don_hang!$F$2:$F$989))</f>
        <v/>
      </c>
      <c r="H673" s="163"/>
      <c r="I673" s="163"/>
      <c r="J673" s="148">
        <f t="shared" si="1"/>
        <v>0</v>
      </c>
      <c r="K673" s="148">
        <f>IF(A673="","",SUMIF(Chi_tiet_don_hang!$A$2:$A$989,A673,Chi_tiet_don_hang!$I$2:$I$989))+H673</f>
        <v>0</v>
      </c>
      <c r="L673" s="163"/>
      <c r="M673" s="152"/>
      <c r="N673" s="152"/>
      <c r="O673" s="163"/>
      <c r="P673" s="148" t="str">
        <f t="shared" si="4"/>
        <v/>
      </c>
      <c r="Q673" s="148" t="s">
        <v>484</v>
      </c>
      <c r="R673" s="154" t="s">
        <v>485</v>
      </c>
      <c r="S673" s="154" t="s">
        <v>418</v>
      </c>
      <c r="T673" s="155"/>
      <c r="U673" s="142"/>
      <c r="V673" s="142"/>
      <c r="W673" s="142"/>
      <c r="X673" s="142"/>
      <c r="Y673" s="142"/>
      <c r="Z673" s="142"/>
      <c r="AA673" s="142"/>
      <c r="AB673" s="142"/>
      <c r="AC673" s="142"/>
      <c r="AD673" s="142"/>
      <c r="AE673" s="142"/>
      <c r="AF673" s="142"/>
      <c r="AG673" s="142"/>
      <c r="AH673" s="142"/>
      <c r="AI673" s="142"/>
    </row>
    <row r="674">
      <c r="A674" s="166"/>
      <c r="B674" s="164"/>
      <c r="C674" s="155"/>
      <c r="D674" s="165"/>
      <c r="E674" s="147" t="str">
        <f t="array" ref="E674">IF(C674="","",IFERROR(INDEX(Khach_hang!$C$2:$C$999,MATCH(C674,Khach_hang!$A$2:$A$999,0)),""))</f>
        <v/>
      </c>
      <c r="F674" s="148" t="str">
        <f t="array" ref="F674">IF(C674="","",IFERROR(INDEX(Khach_hang!$B$2:$B$999,MATCH(C674,Khach_hang!$A$2:$A$999,0)),""))</f>
        <v/>
      </c>
      <c r="G674" s="148" t="str">
        <f>IF(A674="","",SUMIF(Chi_tiet_don_hang!$A$2:$A$989,A674,Chi_tiet_don_hang!$F$2:$F$989))</f>
        <v/>
      </c>
      <c r="H674" s="163"/>
      <c r="I674" s="163"/>
      <c r="J674" s="148">
        <f t="shared" si="1"/>
        <v>0</v>
      </c>
      <c r="K674" s="148">
        <f>IF(A674="","",SUMIF(Chi_tiet_don_hang!$A$2:$A$989,A674,Chi_tiet_don_hang!$I$2:$I$989))+H674</f>
        <v>0</v>
      </c>
      <c r="L674" s="163"/>
      <c r="M674" s="152"/>
      <c r="N674" s="152"/>
      <c r="O674" s="163"/>
      <c r="P674" s="148" t="str">
        <f t="shared" si="4"/>
        <v/>
      </c>
      <c r="Q674" s="148" t="s">
        <v>484</v>
      </c>
      <c r="R674" s="154" t="s">
        <v>485</v>
      </c>
      <c r="S674" s="154" t="s">
        <v>418</v>
      </c>
      <c r="T674" s="155"/>
      <c r="U674" s="142"/>
      <c r="V674" s="142"/>
      <c r="W674" s="142"/>
      <c r="X674" s="142"/>
      <c r="Y674" s="142"/>
      <c r="Z674" s="142"/>
      <c r="AA674" s="142"/>
      <c r="AB674" s="142"/>
      <c r="AC674" s="142"/>
      <c r="AD674" s="142"/>
      <c r="AE674" s="142"/>
      <c r="AF674" s="142"/>
      <c r="AG674" s="142"/>
      <c r="AH674" s="142"/>
      <c r="AI674" s="142"/>
    </row>
    <row r="675">
      <c r="A675" s="166"/>
      <c r="B675" s="164"/>
      <c r="C675" s="155"/>
      <c r="D675" s="165"/>
      <c r="E675" s="147" t="str">
        <f t="array" ref="E675">IF(C675="","",IFERROR(INDEX(Khach_hang!$C$2:$C$999,MATCH(C675,Khach_hang!$A$2:$A$999,0)),""))</f>
        <v/>
      </c>
      <c r="F675" s="148" t="str">
        <f t="array" ref="F675">IF(C675="","",IFERROR(INDEX(Khach_hang!$B$2:$B$999,MATCH(C675,Khach_hang!$A$2:$A$999,0)),""))</f>
        <v/>
      </c>
      <c r="G675" s="148" t="str">
        <f>IF(A675="","",SUMIF(Chi_tiet_don_hang!$A$2:$A$989,A675,Chi_tiet_don_hang!$F$2:$F$989))</f>
        <v/>
      </c>
      <c r="H675" s="163"/>
      <c r="I675" s="163"/>
      <c r="J675" s="148">
        <f t="shared" si="1"/>
        <v>0</v>
      </c>
      <c r="K675" s="148">
        <f>IF(A675="","",SUMIF(Chi_tiet_don_hang!$A$2:$A$989,A675,Chi_tiet_don_hang!$I$2:$I$989))+H675</f>
        <v>0</v>
      </c>
      <c r="L675" s="163"/>
      <c r="M675" s="152"/>
      <c r="N675" s="152"/>
      <c r="O675" s="163"/>
      <c r="P675" s="148" t="str">
        <f t="shared" si="4"/>
        <v/>
      </c>
      <c r="Q675" s="148" t="s">
        <v>484</v>
      </c>
      <c r="R675" s="154" t="s">
        <v>485</v>
      </c>
      <c r="S675" s="154" t="s">
        <v>418</v>
      </c>
      <c r="T675" s="155"/>
      <c r="U675" s="142"/>
      <c r="V675" s="142"/>
      <c r="W675" s="142"/>
      <c r="X675" s="142"/>
      <c r="Y675" s="142"/>
      <c r="Z675" s="142"/>
      <c r="AA675" s="142"/>
      <c r="AB675" s="142"/>
      <c r="AC675" s="142"/>
      <c r="AD675" s="142"/>
      <c r="AE675" s="142"/>
      <c r="AF675" s="142"/>
      <c r="AG675" s="142"/>
      <c r="AH675" s="142"/>
      <c r="AI675" s="142"/>
    </row>
    <row r="676">
      <c r="A676" s="166"/>
      <c r="B676" s="164"/>
      <c r="C676" s="155"/>
      <c r="D676" s="165"/>
      <c r="E676" s="147" t="str">
        <f t="array" ref="E676">IF(C676="","",IFERROR(INDEX(Khach_hang!$C$2:$C$999,MATCH(C676,Khach_hang!$A$2:$A$999,0)),""))</f>
        <v/>
      </c>
      <c r="F676" s="148" t="str">
        <f t="array" ref="F676">IF(C676="","",IFERROR(INDEX(Khach_hang!$B$2:$B$999,MATCH(C676,Khach_hang!$A$2:$A$999,0)),""))</f>
        <v/>
      </c>
      <c r="G676" s="148" t="str">
        <f>IF(A676="","",SUMIF(Chi_tiet_don_hang!$A$2:$A$989,A676,Chi_tiet_don_hang!$F$2:$F$989))</f>
        <v/>
      </c>
      <c r="H676" s="163"/>
      <c r="I676" s="163"/>
      <c r="J676" s="148">
        <f t="shared" si="1"/>
        <v>0</v>
      </c>
      <c r="K676" s="148">
        <f>IF(A676="","",SUMIF(Chi_tiet_don_hang!$A$2:$A$989,A676,Chi_tiet_don_hang!$I$2:$I$989))+H676</f>
        <v>0</v>
      </c>
      <c r="L676" s="163"/>
      <c r="M676" s="152"/>
      <c r="N676" s="152"/>
      <c r="O676" s="163"/>
      <c r="P676" s="148" t="str">
        <f t="shared" si="4"/>
        <v/>
      </c>
      <c r="Q676" s="148" t="s">
        <v>484</v>
      </c>
      <c r="R676" s="154" t="s">
        <v>485</v>
      </c>
      <c r="S676" s="154" t="s">
        <v>418</v>
      </c>
      <c r="T676" s="155"/>
      <c r="U676" s="142"/>
      <c r="V676" s="142"/>
      <c r="W676" s="142"/>
      <c r="X676" s="142"/>
      <c r="Y676" s="142"/>
      <c r="Z676" s="142"/>
      <c r="AA676" s="142"/>
      <c r="AB676" s="142"/>
      <c r="AC676" s="142"/>
      <c r="AD676" s="142"/>
      <c r="AE676" s="142"/>
      <c r="AF676" s="142"/>
      <c r="AG676" s="142"/>
      <c r="AH676" s="142"/>
      <c r="AI676" s="142"/>
    </row>
    <row r="677">
      <c r="A677" s="166"/>
      <c r="B677" s="164"/>
      <c r="C677" s="155"/>
      <c r="D677" s="165"/>
      <c r="E677" s="147" t="str">
        <f t="array" ref="E677">IF(C677="","",IFERROR(INDEX(Khach_hang!$C$2:$C$999,MATCH(C677,Khach_hang!$A$2:$A$999,0)),""))</f>
        <v/>
      </c>
      <c r="F677" s="148" t="str">
        <f t="array" ref="F677">IF(C677="","",IFERROR(INDEX(Khach_hang!$B$2:$B$999,MATCH(C677,Khach_hang!$A$2:$A$999,0)),""))</f>
        <v/>
      </c>
      <c r="G677" s="148" t="str">
        <f>IF(A677="","",SUMIF(Chi_tiet_don_hang!$A$2:$A$989,A677,Chi_tiet_don_hang!$F$2:$F$989))</f>
        <v/>
      </c>
      <c r="H677" s="163"/>
      <c r="I677" s="163"/>
      <c r="J677" s="148">
        <f t="shared" si="1"/>
        <v>0</v>
      </c>
      <c r="K677" s="148">
        <f>IF(A677="","",SUMIF(Chi_tiet_don_hang!$A$2:$A$989,A677,Chi_tiet_don_hang!$I$2:$I$989))+H677</f>
        <v>0</v>
      </c>
      <c r="L677" s="163"/>
      <c r="M677" s="152"/>
      <c r="N677" s="152"/>
      <c r="O677" s="163"/>
      <c r="P677" s="148" t="str">
        <f t="shared" si="4"/>
        <v/>
      </c>
      <c r="Q677" s="148" t="s">
        <v>484</v>
      </c>
      <c r="R677" s="154" t="s">
        <v>485</v>
      </c>
      <c r="S677" s="154" t="s">
        <v>418</v>
      </c>
      <c r="T677" s="155"/>
      <c r="U677" s="142"/>
      <c r="V677" s="142"/>
      <c r="W677" s="142"/>
      <c r="X677" s="142"/>
      <c r="Y677" s="142"/>
      <c r="Z677" s="142"/>
      <c r="AA677" s="142"/>
      <c r="AB677" s="142"/>
      <c r="AC677" s="142"/>
      <c r="AD677" s="142"/>
      <c r="AE677" s="142"/>
      <c r="AF677" s="142"/>
      <c r="AG677" s="142"/>
      <c r="AH677" s="142"/>
      <c r="AI677" s="142"/>
    </row>
    <row r="678">
      <c r="A678" s="166"/>
      <c r="B678" s="164"/>
      <c r="C678" s="155"/>
      <c r="D678" s="165"/>
      <c r="E678" s="147" t="str">
        <f t="array" ref="E678">IF(C678="","",IFERROR(INDEX(Khach_hang!$C$2:$C$999,MATCH(C678,Khach_hang!$A$2:$A$999,0)),""))</f>
        <v/>
      </c>
      <c r="F678" s="148" t="str">
        <f t="array" ref="F678">IF(C678="","",IFERROR(INDEX(Khach_hang!$B$2:$B$999,MATCH(C678,Khach_hang!$A$2:$A$999,0)),""))</f>
        <v/>
      </c>
      <c r="G678" s="148" t="str">
        <f>IF(A678="","",SUMIF(Chi_tiet_don_hang!$A$2:$A$989,A678,Chi_tiet_don_hang!$F$2:$F$989))</f>
        <v/>
      </c>
      <c r="H678" s="163"/>
      <c r="I678" s="163"/>
      <c r="J678" s="148">
        <f t="shared" si="1"/>
        <v>0</v>
      </c>
      <c r="K678" s="148">
        <f>IF(A678="","",SUMIF(Chi_tiet_don_hang!$A$2:$A$989,A678,Chi_tiet_don_hang!$I$2:$I$989))+H678</f>
        <v>0</v>
      </c>
      <c r="L678" s="163"/>
      <c r="M678" s="152"/>
      <c r="N678" s="152"/>
      <c r="O678" s="163"/>
      <c r="P678" s="148" t="str">
        <f t="shared" si="4"/>
        <v/>
      </c>
      <c r="Q678" s="148" t="s">
        <v>484</v>
      </c>
      <c r="R678" s="154" t="s">
        <v>485</v>
      </c>
      <c r="S678" s="154" t="s">
        <v>418</v>
      </c>
      <c r="T678" s="155"/>
      <c r="U678" s="142"/>
      <c r="V678" s="142"/>
      <c r="W678" s="142"/>
      <c r="X678" s="142"/>
      <c r="Y678" s="142"/>
      <c r="Z678" s="142"/>
      <c r="AA678" s="142"/>
      <c r="AB678" s="142"/>
      <c r="AC678" s="142"/>
      <c r="AD678" s="142"/>
      <c r="AE678" s="142"/>
      <c r="AF678" s="142"/>
      <c r="AG678" s="142"/>
      <c r="AH678" s="142"/>
      <c r="AI678" s="142"/>
    </row>
    <row r="679">
      <c r="A679" s="166"/>
      <c r="B679" s="164"/>
      <c r="C679" s="155"/>
      <c r="D679" s="165"/>
      <c r="E679" s="147" t="str">
        <f t="array" ref="E679">IF(C679="","",IFERROR(INDEX(Khach_hang!$C$2:$C$999,MATCH(C679,Khach_hang!$A$2:$A$999,0)),""))</f>
        <v/>
      </c>
      <c r="F679" s="148" t="str">
        <f t="array" ref="F679">IF(C679="","",IFERROR(INDEX(Khach_hang!$B$2:$B$999,MATCH(C679,Khach_hang!$A$2:$A$999,0)),""))</f>
        <v/>
      </c>
      <c r="G679" s="148" t="str">
        <f>IF(A679="","",SUMIF(Chi_tiet_don_hang!$A$2:$A$989,A679,Chi_tiet_don_hang!$F$2:$F$989))</f>
        <v/>
      </c>
      <c r="H679" s="163"/>
      <c r="I679" s="163"/>
      <c r="J679" s="148">
        <f t="shared" si="1"/>
        <v>0</v>
      </c>
      <c r="K679" s="148">
        <f>IF(A679="","",SUMIF(Chi_tiet_don_hang!$A$2:$A$989,A679,Chi_tiet_don_hang!$I$2:$I$989))+H679</f>
        <v>0</v>
      </c>
      <c r="L679" s="163"/>
      <c r="M679" s="152"/>
      <c r="N679" s="152"/>
      <c r="O679" s="163"/>
      <c r="P679" s="148" t="str">
        <f t="shared" si="4"/>
        <v/>
      </c>
      <c r="Q679" s="148" t="s">
        <v>484</v>
      </c>
      <c r="R679" s="154" t="s">
        <v>485</v>
      </c>
      <c r="S679" s="154" t="s">
        <v>418</v>
      </c>
      <c r="T679" s="155"/>
      <c r="U679" s="142"/>
      <c r="V679" s="142"/>
      <c r="W679" s="142"/>
      <c r="X679" s="142"/>
      <c r="Y679" s="142"/>
      <c r="Z679" s="142"/>
      <c r="AA679" s="142"/>
      <c r="AB679" s="142"/>
      <c r="AC679" s="142"/>
      <c r="AD679" s="142"/>
      <c r="AE679" s="142"/>
      <c r="AF679" s="142"/>
      <c r="AG679" s="142"/>
      <c r="AH679" s="142"/>
      <c r="AI679" s="142"/>
    </row>
    <row r="680">
      <c r="A680" s="166"/>
      <c r="B680" s="164"/>
      <c r="C680" s="155"/>
      <c r="D680" s="165"/>
      <c r="E680" s="147" t="str">
        <f t="array" ref="E680">IF(C680="","",IFERROR(INDEX(Khach_hang!$C$2:$C$999,MATCH(C680,Khach_hang!$A$2:$A$999,0)),""))</f>
        <v/>
      </c>
      <c r="F680" s="148" t="str">
        <f t="array" ref="F680">IF(C680="","",IFERROR(INDEX(Khach_hang!$B$2:$B$999,MATCH(C680,Khach_hang!$A$2:$A$999,0)),""))</f>
        <v/>
      </c>
      <c r="G680" s="148" t="str">
        <f>IF(A680="","",SUMIF(Chi_tiet_don_hang!$A$2:$A$989,A680,Chi_tiet_don_hang!$F$2:$F$989))</f>
        <v/>
      </c>
      <c r="H680" s="163"/>
      <c r="I680" s="163"/>
      <c r="J680" s="148">
        <f t="shared" si="1"/>
        <v>0</v>
      </c>
      <c r="K680" s="148">
        <f>IF(A680="","",SUMIF(Chi_tiet_don_hang!$A$2:$A$989,A680,Chi_tiet_don_hang!$I$2:$I$989))+H680</f>
        <v>0</v>
      </c>
      <c r="L680" s="163"/>
      <c r="M680" s="152"/>
      <c r="N680" s="152"/>
      <c r="O680" s="163"/>
      <c r="P680" s="148" t="str">
        <f t="shared" si="4"/>
        <v/>
      </c>
      <c r="Q680" s="148" t="s">
        <v>484</v>
      </c>
      <c r="R680" s="154" t="s">
        <v>485</v>
      </c>
      <c r="S680" s="154" t="s">
        <v>418</v>
      </c>
      <c r="T680" s="155"/>
      <c r="U680" s="142"/>
      <c r="V680" s="142"/>
      <c r="W680" s="142"/>
      <c r="X680" s="142"/>
      <c r="Y680" s="142"/>
      <c r="Z680" s="142"/>
      <c r="AA680" s="142"/>
      <c r="AB680" s="142"/>
      <c r="AC680" s="142"/>
      <c r="AD680" s="142"/>
      <c r="AE680" s="142"/>
      <c r="AF680" s="142"/>
      <c r="AG680" s="142"/>
      <c r="AH680" s="142"/>
      <c r="AI680" s="142"/>
    </row>
    <row r="681">
      <c r="A681" s="166"/>
      <c r="B681" s="164"/>
      <c r="C681" s="155"/>
      <c r="D681" s="165"/>
      <c r="E681" s="147" t="str">
        <f t="array" ref="E681">IF(C681="","",IFERROR(INDEX(Khach_hang!$C$2:$C$999,MATCH(C681,Khach_hang!$A$2:$A$999,0)),""))</f>
        <v/>
      </c>
      <c r="F681" s="148" t="str">
        <f t="array" ref="F681">IF(C681="","",IFERROR(INDEX(Khach_hang!$B$2:$B$999,MATCH(C681,Khach_hang!$A$2:$A$999,0)),""))</f>
        <v/>
      </c>
      <c r="G681" s="148" t="str">
        <f>IF(A681="","",SUMIF(Chi_tiet_don_hang!$A$2:$A$989,A681,Chi_tiet_don_hang!$F$2:$F$989))</f>
        <v/>
      </c>
      <c r="H681" s="163"/>
      <c r="I681" s="163"/>
      <c r="J681" s="148">
        <f t="shared" si="1"/>
        <v>0</v>
      </c>
      <c r="K681" s="148">
        <f>IF(A681="","",SUMIF(Chi_tiet_don_hang!$A$2:$A$989,A681,Chi_tiet_don_hang!$I$2:$I$989))+H681</f>
        <v>0</v>
      </c>
      <c r="L681" s="163"/>
      <c r="M681" s="152"/>
      <c r="N681" s="152"/>
      <c r="O681" s="163"/>
      <c r="P681" s="148" t="str">
        <f t="shared" si="4"/>
        <v/>
      </c>
      <c r="Q681" s="148" t="s">
        <v>484</v>
      </c>
      <c r="R681" s="154" t="s">
        <v>485</v>
      </c>
      <c r="S681" s="154" t="s">
        <v>418</v>
      </c>
      <c r="T681" s="155"/>
      <c r="U681" s="142"/>
      <c r="V681" s="142"/>
      <c r="W681" s="142"/>
      <c r="X681" s="142"/>
      <c r="Y681" s="142"/>
      <c r="Z681" s="142"/>
      <c r="AA681" s="142"/>
      <c r="AB681" s="142"/>
      <c r="AC681" s="142"/>
      <c r="AD681" s="142"/>
      <c r="AE681" s="142"/>
      <c r="AF681" s="142"/>
      <c r="AG681" s="142"/>
      <c r="AH681" s="142"/>
      <c r="AI681" s="142"/>
    </row>
    <row r="682">
      <c r="A682" s="166"/>
      <c r="B682" s="164"/>
      <c r="C682" s="155"/>
      <c r="D682" s="165"/>
      <c r="E682" s="147" t="str">
        <f t="array" ref="E682">IF(C682="","",IFERROR(INDEX(Khach_hang!$C$2:$C$999,MATCH(C682,Khach_hang!$A$2:$A$999,0)),""))</f>
        <v/>
      </c>
      <c r="F682" s="148" t="str">
        <f t="array" ref="F682">IF(C682="","",IFERROR(INDEX(Khach_hang!$B$2:$B$999,MATCH(C682,Khach_hang!$A$2:$A$999,0)),""))</f>
        <v/>
      </c>
      <c r="G682" s="148" t="str">
        <f>IF(A682="","",SUMIF(Chi_tiet_don_hang!$A$2:$A$989,A682,Chi_tiet_don_hang!$F$2:$F$989))</f>
        <v/>
      </c>
      <c r="H682" s="163"/>
      <c r="I682" s="163"/>
      <c r="J682" s="148">
        <f t="shared" si="1"/>
        <v>0</v>
      </c>
      <c r="K682" s="148">
        <f>IF(A682="","",SUMIF(Chi_tiet_don_hang!$A$2:$A$989,A682,Chi_tiet_don_hang!$I$2:$I$989))+H682</f>
        <v>0</v>
      </c>
      <c r="L682" s="163"/>
      <c r="M682" s="152"/>
      <c r="N682" s="152"/>
      <c r="O682" s="163"/>
      <c r="P682" s="148" t="str">
        <f t="shared" si="4"/>
        <v/>
      </c>
      <c r="Q682" s="148" t="s">
        <v>484</v>
      </c>
      <c r="R682" s="154" t="s">
        <v>485</v>
      </c>
      <c r="S682" s="154" t="s">
        <v>418</v>
      </c>
      <c r="T682" s="155"/>
      <c r="U682" s="142"/>
      <c r="V682" s="142"/>
      <c r="W682" s="142"/>
      <c r="X682" s="142"/>
      <c r="Y682" s="142"/>
      <c r="Z682" s="142"/>
      <c r="AA682" s="142"/>
      <c r="AB682" s="142"/>
      <c r="AC682" s="142"/>
      <c r="AD682" s="142"/>
      <c r="AE682" s="142"/>
      <c r="AF682" s="142"/>
      <c r="AG682" s="142"/>
      <c r="AH682" s="142"/>
      <c r="AI682" s="142"/>
    </row>
    <row r="683">
      <c r="A683" s="166"/>
      <c r="B683" s="164"/>
      <c r="C683" s="155"/>
      <c r="D683" s="165"/>
      <c r="E683" s="147" t="str">
        <f t="array" ref="E683">IF(C683="","",IFERROR(INDEX(Khach_hang!$C$2:$C$999,MATCH(C683,Khach_hang!$A$2:$A$999,0)),""))</f>
        <v/>
      </c>
      <c r="F683" s="148" t="str">
        <f t="array" ref="F683">IF(C683="","",IFERROR(INDEX(Khach_hang!$B$2:$B$999,MATCH(C683,Khach_hang!$A$2:$A$999,0)),""))</f>
        <v/>
      </c>
      <c r="G683" s="148" t="str">
        <f>IF(A683="","",SUMIF(Chi_tiet_don_hang!$A$2:$A$989,A683,Chi_tiet_don_hang!$F$2:$F$989))</f>
        <v/>
      </c>
      <c r="H683" s="163"/>
      <c r="I683" s="163"/>
      <c r="J683" s="148">
        <f t="shared" si="1"/>
        <v>0</v>
      </c>
      <c r="K683" s="148">
        <f>IF(A683="","",SUMIF(Chi_tiet_don_hang!$A$2:$A$989,A683,Chi_tiet_don_hang!$I$2:$I$989))+H683</f>
        <v>0</v>
      </c>
      <c r="L683" s="163"/>
      <c r="M683" s="152"/>
      <c r="N683" s="152"/>
      <c r="O683" s="163"/>
      <c r="P683" s="148" t="str">
        <f t="shared" si="4"/>
        <v/>
      </c>
      <c r="Q683" s="148" t="s">
        <v>484</v>
      </c>
      <c r="R683" s="154" t="s">
        <v>485</v>
      </c>
      <c r="S683" s="154" t="s">
        <v>418</v>
      </c>
      <c r="T683" s="155"/>
      <c r="U683" s="142"/>
      <c r="V683" s="142"/>
      <c r="W683" s="142"/>
      <c r="X683" s="142"/>
      <c r="Y683" s="142"/>
      <c r="Z683" s="142"/>
      <c r="AA683" s="142"/>
      <c r="AB683" s="142"/>
      <c r="AC683" s="142"/>
      <c r="AD683" s="142"/>
      <c r="AE683" s="142"/>
      <c r="AF683" s="142"/>
      <c r="AG683" s="142"/>
      <c r="AH683" s="142"/>
      <c r="AI683" s="142"/>
    </row>
    <row r="684">
      <c r="A684" s="166"/>
      <c r="B684" s="164"/>
      <c r="C684" s="155"/>
      <c r="D684" s="165"/>
      <c r="E684" s="147" t="str">
        <f t="array" ref="E684">IF(C684="","",IFERROR(INDEX(Khach_hang!$C$2:$C$999,MATCH(C684,Khach_hang!$A$2:$A$999,0)),""))</f>
        <v/>
      </c>
      <c r="F684" s="148" t="str">
        <f t="array" ref="F684">IF(C684="","",IFERROR(INDEX(Khach_hang!$B$2:$B$999,MATCH(C684,Khach_hang!$A$2:$A$999,0)),""))</f>
        <v/>
      </c>
      <c r="G684" s="148" t="str">
        <f>IF(A684="","",SUMIF(Chi_tiet_don_hang!$A$2:$A$989,A684,Chi_tiet_don_hang!$F$2:$F$989))</f>
        <v/>
      </c>
      <c r="H684" s="163"/>
      <c r="I684" s="163"/>
      <c r="J684" s="148">
        <f t="shared" si="1"/>
        <v>0</v>
      </c>
      <c r="K684" s="148">
        <f>IF(A684="","",SUMIF(Chi_tiet_don_hang!$A$2:$A$989,A684,Chi_tiet_don_hang!$I$2:$I$989))+H684</f>
        <v>0</v>
      </c>
      <c r="L684" s="163"/>
      <c r="M684" s="152"/>
      <c r="N684" s="152"/>
      <c r="O684" s="163"/>
      <c r="P684" s="148" t="str">
        <f t="shared" si="4"/>
        <v/>
      </c>
      <c r="Q684" s="148" t="s">
        <v>484</v>
      </c>
      <c r="R684" s="154" t="s">
        <v>485</v>
      </c>
      <c r="S684" s="154" t="s">
        <v>418</v>
      </c>
      <c r="T684" s="155"/>
      <c r="U684" s="142"/>
      <c r="V684" s="142"/>
      <c r="W684" s="142"/>
      <c r="X684" s="142"/>
      <c r="Y684" s="142"/>
      <c r="Z684" s="142"/>
      <c r="AA684" s="142"/>
      <c r="AB684" s="142"/>
      <c r="AC684" s="142"/>
      <c r="AD684" s="142"/>
      <c r="AE684" s="142"/>
      <c r="AF684" s="142"/>
      <c r="AG684" s="142"/>
      <c r="AH684" s="142"/>
      <c r="AI684" s="142"/>
    </row>
    <row r="685">
      <c r="A685" s="166"/>
      <c r="B685" s="164"/>
      <c r="C685" s="155"/>
      <c r="D685" s="165"/>
      <c r="E685" s="147" t="str">
        <f t="array" ref="E685">IF(C685="","",IFERROR(INDEX(Khach_hang!$C$2:$C$999,MATCH(C685,Khach_hang!$A$2:$A$999,0)),""))</f>
        <v/>
      </c>
      <c r="F685" s="148" t="str">
        <f t="array" ref="F685">IF(C685="","",IFERROR(INDEX(Khach_hang!$B$2:$B$999,MATCH(C685,Khach_hang!$A$2:$A$999,0)),""))</f>
        <v/>
      </c>
      <c r="G685" s="148" t="str">
        <f>IF(A685="","",SUMIF(Chi_tiet_don_hang!$A$2:$A$989,A685,Chi_tiet_don_hang!$F$2:$F$989))</f>
        <v/>
      </c>
      <c r="H685" s="163"/>
      <c r="I685" s="163"/>
      <c r="J685" s="148">
        <f t="shared" si="1"/>
        <v>0</v>
      </c>
      <c r="K685" s="148">
        <f>IF(A685="","",SUMIF(Chi_tiet_don_hang!$A$2:$A$989,A685,Chi_tiet_don_hang!$I$2:$I$989))+H685</f>
        <v>0</v>
      </c>
      <c r="L685" s="163"/>
      <c r="M685" s="152"/>
      <c r="N685" s="152"/>
      <c r="O685" s="163"/>
      <c r="P685" s="148" t="str">
        <f t="shared" si="4"/>
        <v/>
      </c>
      <c r="Q685" s="148" t="s">
        <v>484</v>
      </c>
      <c r="R685" s="154" t="s">
        <v>485</v>
      </c>
      <c r="S685" s="154" t="s">
        <v>418</v>
      </c>
      <c r="T685" s="155"/>
      <c r="U685" s="142"/>
      <c r="V685" s="142"/>
      <c r="W685" s="142"/>
      <c r="X685" s="142"/>
      <c r="Y685" s="142"/>
      <c r="Z685" s="142"/>
      <c r="AA685" s="142"/>
      <c r="AB685" s="142"/>
      <c r="AC685" s="142"/>
      <c r="AD685" s="142"/>
      <c r="AE685" s="142"/>
      <c r="AF685" s="142"/>
      <c r="AG685" s="142"/>
      <c r="AH685" s="142"/>
      <c r="AI685" s="142"/>
    </row>
    <row r="686">
      <c r="A686" s="166"/>
      <c r="B686" s="164"/>
      <c r="C686" s="155"/>
      <c r="D686" s="165"/>
      <c r="E686" s="147" t="str">
        <f t="array" ref="E686">IF(C686="","",IFERROR(INDEX(Khach_hang!$C$2:$C$999,MATCH(C686,Khach_hang!$A$2:$A$999,0)),""))</f>
        <v/>
      </c>
      <c r="F686" s="148" t="str">
        <f t="array" ref="F686">IF(C686="","",IFERROR(INDEX(Khach_hang!$B$2:$B$999,MATCH(C686,Khach_hang!$A$2:$A$999,0)),""))</f>
        <v/>
      </c>
      <c r="G686" s="148" t="str">
        <f>IF(A686="","",SUMIF(Chi_tiet_don_hang!$A$2:$A$989,A686,Chi_tiet_don_hang!$F$2:$F$989))</f>
        <v/>
      </c>
      <c r="H686" s="163"/>
      <c r="I686" s="163"/>
      <c r="J686" s="148">
        <f t="shared" si="1"/>
        <v>0</v>
      </c>
      <c r="K686" s="148">
        <f>IF(A686="","",SUMIF(Chi_tiet_don_hang!$A$2:$A$989,A686,Chi_tiet_don_hang!$I$2:$I$989))+H686</f>
        <v>0</v>
      </c>
      <c r="L686" s="163"/>
      <c r="M686" s="152"/>
      <c r="N686" s="152"/>
      <c r="O686" s="163"/>
      <c r="P686" s="148" t="str">
        <f t="shared" si="4"/>
        <v/>
      </c>
      <c r="Q686" s="148" t="s">
        <v>484</v>
      </c>
      <c r="R686" s="154" t="s">
        <v>485</v>
      </c>
      <c r="S686" s="154" t="s">
        <v>418</v>
      </c>
      <c r="T686" s="155"/>
      <c r="U686" s="142"/>
      <c r="V686" s="142"/>
      <c r="W686" s="142"/>
      <c r="X686" s="142"/>
      <c r="Y686" s="142"/>
      <c r="Z686" s="142"/>
      <c r="AA686" s="142"/>
      <c r="AB686" s="142"/>
      <c r="AC686" s="142"/>
      <c r="AD686" s="142"/>
      <c r="AE686" s="142"/>
      <c r="AF686" s="142"/>
      <c r="AG686" s="142"/>
      <c r="AH686" s="142"/>
      <c r="AI686" s="142"/>
    </row>
    <row r="687">
      <c r="A687" s="166"/>
      <c r="B687" s="164"/>
      <c r="C687" s="155"/>
      <c r="D687" s="165"/>
      <c r="E687" s="147" t="str">
        <f t="array" ref="E687">IF(C687="","",IFERROR(INDEX(Khach_hang!$C$2:$C$999,MATCH(C687,Khach_hang!$A$2:$A$999,0)),""))</f>
        <v/>
      </c>
      <c r="F687" s="148" t="str">
        <f t="array" ref="F687">IF(C687="","",IFERROR(INDEX(Khach_hang!$B$2:$B$999,MATCH(C687,Khach_hang!$A$2:$A$999,0)),""))</f>
        <v/>
      </c>
      <c r="G687" s="148" t="str">
        <f>IF(A687="","",SUMIF(Chi_tiet_don_hang!$A$2:$A$989,A687,Chi_tiet_don_hang!$F$2:$F$989))</f>
        <v/>
      </c>
      <c r="H687" s="163"/>
      <c r="I687" s="163"/>
      <c r="J687" s="148">
        <f t="shared" si="1"/>
        <v>0</v>
      </c>
      <c r="K687" s="148">
        <f>IF(A687="","",SUMIF(Chi_tiet_don_hang!$A$2:$A$989,A687,Chi_tiet_don_hang!$I$2:$I$989))+H687</f>
        <v>0</v>
      </c>
      <c r="L687" s="163"/>
      <c r="M687" s="152"/>
      <c r="N687" s="152"/>
      <c r="O687" s="163"/>
      <c r="P687" s="148" t="str">
        <f t="shared" si="4"/>
        <v/>
      </c>
      <c r="Q687" s="148" t="s">
        <v>484</v>
      </c>
      <c r="R687" s="154" t="s">
        <v>485</v>
      </c>
      <c r="S687" s="154" t="s">
        <v>418</v>
      </c>
      <c r="T687" s="155"/>
      <c r="U687" s="142"/>
      <c r="V687" s="142"/>
      <c r="W687" s="142"/>
      <c r="X687" s="142"/>
      <c r="Y687" s="142"/>
      <c r="Z687" s="142"/>
      <c r="AA687" s="142"/>
      <c r="AB687" s="142"/>
      <c r="AC687" s="142"/>
      <c r="AD687" s="142"/>
      <c r="AE687" s="142"/>
      <c r="AF687" s="142"/>
      <c r="AG687" s="142"/>
      <c r="AH687" s="142"/>
      <c r="AI687" s="142"/>
    </row>
    <row r="688">
      <c r="A688" s="166"/>
      <c r="B688" s="164"/>
      <c r="C688" s="155"/>
      <c r="D688" s="165"/>
      <c r="E688" s="147" t="str">
        <f t="array" ref="E688">IF(C688="","",IFERROR(INDEX(Khach_hang!$C$2:$C$999,MATCH(C688,Khach_hang!$A$2:$A$999,0)),""))</f>
        <v/>
      </c>
      <c r="F688" s="148" t="str">
        <f t="array" ref="F688">IF(C688="","",IFERROR(INDEX(Khach_hang!$B$2:$B$999,MATCH(C688,Khach_hang!$A$2:$A$999,0)),""))</f>
        <v/>
      </c>
      <c r="G688" s="148" t="str">
        <f>IF(A688="","",SUMIF(Chi_tiet_don_hang!$A$2:$A$989,A688,Chi_tiet_don_hang!$F$2:$F$989))</f>
        <v/>
      </c>
      <c r="H688" s="163"/>
      <c r="I688" s="163"/>
      <c r="J688" s="148">
        <f t="shared" si="1"/>
        <v>0</v>
      </c>
      <c r="K688" s="148">
        <f>IF(A688="","",SUMIF(Chi_tiet_don_hang!$A$2:$A$989,A688,Chi_tiet_don_hang!$I$2:$I$989))+H688</f>
        <v>0</v>
      </c>
      <c r="L688" s="163"/>
      <c r="M688" s="152"/>
      <c r="N688" s="152"/>
      <c r="O688" s="163"/>
      <c r="P688" s="148" t="str">
        <f t="shared" si="4"/>
        <v/>
      </c>
      <c r="Q688" s="148" t="s">
        <v>484</v>
      </c>
      <c r="R688" s="154" t="s">
        <v>485</v>
      </c>
      <c r="S688" s="154" t="s">
        <v>418</v>
      </c>
      <c r="T688" s="155"/>
      <c r="U688" s="142"/>
      <c r="V688" s="142"/>
      <c r="W688" s="142"/>
      <c r="X688" s="142"/>
      <c r="Y688" s="142"/>
      <c r="Z688" s="142"/>
      <c r="AA688" s="142"/>
      <c r="AB688" s="142"/>
      <c r="AC688" s="142"/>
      <c r="AD688" s="142"/>
      <c r="AE688" s="142"/>
      <c r="AF688" s="142"/>
      <c r="AG688" s="142"/>
      <c r="AH688" s="142"/>
      <c r="AI688" s="142"/>
    </row>
    <row r="689">
      <c r="A689" s="166"/>
      <c r="B689" s="164"/>
      <c r="C689" s="155"/>
      <c r="D689" s="165"/>
      <c r="E689" s="147" t="str">
        <f t="array" ref="E689">IF(C689="","",IFERROR(INDEX(Khach_hang!$C$2:$C$999,MATCH(C689,Khach_hang!$A$2:$A$999,0)),""))</f>
        <v/>
      </c>
      <c r="F689" s="148" t="str">
        <f t="array" ref="F689">IF(C689="","",IFERROR(INDEX(Khach_hang!$B$2:$B$999,MATCH(C689,Khach_hang!$A$2:$A$999,0)),""))</f>
        <v/>
      </c>
      <c r="G689" s="148" t="str">
        <f>IF(A689="","",SUMIF(Chi_tiet_don_hang!$A$2:$A$989,A689,Chi_tiet_don_hang!$F$2:$F$989))</f>
        <v/>
      </c>
      <c r="H689" s="163"/>
      <c r="I689" s="163"/>
      <c r="J689" s="148">
        <f t="shared" si="1"/>
        <v>0</v>
      </c>
      <c r="K689" s="148">
        <f>IF(A689="","",SUMIF(Chi_tiet_don_hang!$A$2:$A$989,A689,Chi_tiet_don_hang!$I$2:$I$989))+H689</f>
        <v>0</v>
      </c>
      <c r="L689" s="163"/>
      <c r="M689" s="152"/>
      <c r="N689" s="152"/>
      <c r="O689" s="163"/>
      <c r="P689" s="148" t="str">
        <f t="shared" si="4"/>
        <v/>
      </c>
      <c r="Q689" s="148" t="s">
        <v>484</v>
      </c>
      <c r="R689" s="154" t="s">
        <v>485</v>
      </c>
      <c r="S689" s="154" t="s">
        <v>418</v>
      </c>
      <c r="T689" s="155"/>
      <c r="U689" s="142"/>
      <c r="V689" s="142"/>
      <c r="W689" s="142"/>
      <c r="X689" s="142"/>
      <c r="Y689" s="142"/>
      <c r="Z689" s="142"/>
      <c r="AA689" s="142"/>
      <c r="AB689" s="142"/>
      <c r="AC689" s="142"/>
      <c r="AD689" s="142"/>
      <c r="AE689" s="142"/>
      <c r="AF689" s="142"/>
      <c r="AG689" s="142"/>
      <c r="AH689" s="142"/>
      <c r="AI689" s="142"/>
    </row>
    <row r="690">
      <c r="A690" s="166"/>
      <c r="B690" s="164"/>
      <c r="C690" s="155"/>
      <c r="D690" s="165"/>
      <c r="E690" s="147" t="str">
        <f t="array" ref="E690">IF(C690="","",IFERROR(INDEX(Khach_hang!$C$2:$C$999,MATCH(C690,Khach_hang!$A$2:$A$999,0)),""))</f>
        <v/>
      </c>
      <c r="F690" s="148" t="str">
        <f t="array" ref="F690">IF(C690="","",IFERROR(INDEX(Khach_hang!$B$2:$B$999,MATCH(C690,Khach_hang!$A$2:$A$999,0)),""))</f>
        <v/>
      </c>
      <c r="G690" s="148" t="str">
        <f>IF(A690="","",SUMIF(Chi_tiet_don_hang!$A$2:$A$989,A690,Chi_tiet_don_hang!$F$2:$F$989))</f>
        <v/>
      </c>
      <c r="H690" s="163"/>
      <c r="I690" s="163"/>
      <c r="J690" s="148">
        <f t="shared" si="1"/>
        <v>0</v>
      </c>
      <c r="K690" s="148">
        <f>IF(A690="","",SUMIF(Chi_tiet_don_hang!$A$2:$A$989,A690,Chi_tiet_don_hang!$I$2:$I$989))+H690</f>
        <v>0</v>
      </c>
      <c r="L690" s="163"/>
      <c r="M690" s="152"/>
      <c r="N690" s="152"/>
      <c r="O690" s="163"/>
      <c r="P690" s="148" t="str">
        <f t="shared" si="4"/>
        <v/>
      </c>
      <c r="Q690" s="148" t="s">
        <v>484</v>
      </c>
      <c r="R690" s="154" t="s">
        <v>485</v>
      </c>
      <c r="S690" s="154" t="s">
        <v>418</v>
      </c>
      <c r="T690" s="155"/>
      <c r="U690" s="142"/>
      <c r="V690" s="142"/>
      <c r="W690" s="142"/>
      <c r="X690" s="142"/>
      <c r="Y690" s="142"/>
      <c r="Z690" s="142"/>
      <c r="AA690" s="142"/>
      <c r="AB690" s="142"/>
      <c r="AC690" s="142"/>
      <c r="AD690" s="142"/>
      <c r="AE690" s="142"/>
      <c r="AF690" s="142"/>
      <c r="AG690" s="142"/>
      <c r="AH690" s="142"/>
      <c r="AI690" s="142"/>
    </row>
    <row r="691">
      <c r="A691" s="166"/>
      <c r="B691" s="164"/>
      <c r="C691" s="155"/>
      <c r="D691" s="165"/>
      <c r="E691" s="147" t="str">
        <f t="array" ref="E691">IF(C691="","",IFERROR(INDEX(Khach_hang!$C$2:$C$999,MATCH(C691,Khach_hang!$A$2:$A$999,0)),""))</f>
        <v/>
      </c>
      <c r="F691" s="148" t="str">
        <f t="array" ref="F691">IF(C691="","",IFERROR(INDEX(Khach_hang!$B$2:$B$999,MATCH(C691,Khach_hang!$A$2:$A$999,0)),""))</f>
        <v/>
      </c>
      <c r="G691" s="148" t="str">
        <f>IF(A691="","",SUMIF(Chi_tiet_don_hang!$A$2:$A$989,A691,Chi_tiet_don_hang!$F$2:$F$989))</f>
        <v/>
      </c>
      <c r="H691" s="163"/>
      <c r="I691" s="163"/>
      <c r="J691" s="148">
        <f t="shared" si="1"/>
        <v>0</v>
      </c>
      <c r="K691" s="148">
        <f>IF(A691="","",SUMIF(Chi_tiet_don_hang!$A$2:$A$989,A691,Chi_tiet_don_hang!$I$2:$I$989))+H691</f>
        <v>0</v>
      </c>
      <c r="L691" s="163"/>
      <c r="M691" s="152"/>
      <c r="N691" s="152"/>
      <c r="O691" s="163"/>
      <c r="P691" s="148" t="str">
        <f t="shared" si="4"/>
        <v/>
      </c>
      <c r="Q691" s="148" t="s">
        <v>484</v>
      </c>
      <c r="R691" s="154" t="s">
        <v>485</v>
      </c>
      <c r="S691" s="154" t="s">
        <v>418</v>
      </c>
      <c r="T691" s="155"/>
      <c r="U691" s="142"/>
      <c r="V691" s="142"/>
      <c r="W691" s="142"/>
      <c r="X691" s="142"/>
      <c r="Y691" s="142"/>
      <c r="Z691" s="142"/>
      <c r="AA691" s="142"/>
      <c r="AB691" s="142"/>
      <c r="AC691" s="142"/>
      <c r="AD691" s="142"/>
      <c r="AE691" s="142"/>
      <c r="AF691" s="142"/>
      <c r="AG691" s="142"/>
      <c r="AH691" s="142"/>
      <c r="AI691" s="142"/>
    </row>
    <row r="692">
      <c r="A692" s="166"/>
      <c r="B692" s="164"/>
      <c r="C692" s="155"/>
      <c r="D692" s="165"/>
      <c r="E692" s="147" t="str">
        <f t="array" ref="E692">IF(C692="","",IFERROR(INDEX(Khach_hang!$C$2:$C$999,MATCH(C692,Khach_hang!$A$2:$A$999,0)),""))</f>
        <v/>
      </c>
      <c r="F692" s="148" t="str">
        <f t="array" ref="F692">IF(C692="","",IFERROR(INDEX(Khach_hang!$B$2:$B$999,MATCH(C692,Khach_hang!$A$2:$A$999,0)),""))</f>
        <v/>
      </c>
      <c r="G692" s="148" t="str">
        <f>IF(A692="","",SUMIF(Chi_tiet_don_hang!$A$2:$A$989,A692,Chi_tiet_don_hang!$F$2:$F$989))</f>
        <v/>
      </c>
      <c r="H692" s="163"/>
      <c r="I692" s="163"/>
      <c r="J692" s="148">
        <f t="shared" si="1"/>
        <v>0</v>
      </c>
      <c r="K692" s="148">
        <f>IF(A692="","",SUMIF(Chi_tiet_don_hang!$A$2:$A$989,A692,Chi_tiet_don_hang!$I$2:$I$989))+H692</f>
        <v>0</v>
      </c>
      <c r="L692" s="163"/>
      <c r="M692" s="152"/>
      <c r="N692" s="152"/>
      <c r="O692" s="163"/>
      <c r="P692" s="148" t="str">
        <f t="shared" si="4"/>
        <v/>
      </c>
      <c r="Q692" s="148" t="s">
        <v>484</v>
      </c>
      <c r="R692" s="154" t="s">
        <v>485</v>
      </c>
      <c r="S692" s="154" t="s">
        <v>418</v>
      </c>
      <c r="T692" s="155"/>
      <c r="U692" s="142"/>
      <c r="V692" s="142"/>
      <c r="W692" s="142"/>
      <c r="X692" s="142"/>
      <c r="Y692" s="142"/>
      <c r="Z692" s="142"/>
      <c r="AA692" s="142"/>
      <c r="AB692" s="142"/>
      <c r="AC692" s="142"/>
      <c r="AD692" s="142"/>
      <c r="AE692" s="142"/>
      <c r="AF692" s="142"/>
      <c r="AG692" s="142"/>
      <c r="AH692" s="142"/>
      <c r="AI692" s="142"/>
    </row>
    <row r="693">
      <c r="A693" s="166"/>
      <c r="B693" s="164"/>
      <c r="C693" s="155"/>
      <c r="D693" s="165"/>
      <c r="E693" s="147" t="str">
        <f t="array" ref="E693">IF(C693="","",IFERROR(INDEX(Khach_hang!$C$2:$C$999,MATCH(C693,Khach_hang!$A$2:$A$999,0)),""))</f>
        <v/>
      </c>
      <c r="F693" s="148" t="str">
        <f t="array" ref="F693">IF(C693="","",IFERROR(INDEX(Khach_hang!$B$2:$B$999,MATCH(C693,Khach_hang!$A$2:$A$999,0)),""))</f>
        <v/>
      </c>
      <c r="G693" s="148" t="str">
        <f>IF(A693="","",SUMIF(Chi_tiet_don_hang!$A$2:$A$989,A693,Chi_tiet_don_hang!$F$2:$F$989))</f>
        <v/>
      </c>
      <c r="H693" s="163"/>
      <c r="I693" s="163"/>
      <c r="J693" s="148">
        <f t="shared" si="1"/>
        <v>0</v>
      </c>
      <c r="K693" s="148">
        <f>IF(A693="","",SUMIF(Chi_tiet_don_hang!$A$2:$A$989,A693,Chi_tiet_don_hang!$I$2:$I$989))+H693</f>
        <v>0</v>
      </c>
      <c r="L693" s="163"/>
      <c r="M693" s="152"/>
      <c r="N693" s="152"/>
      <c r="O693" s="163"/>
      <c r="P693" s="148" t="str">
        <f t="shared" si="4"/>
        <v/>
      </c>
      <c r="Q693" s="148" t="s">
        <v>484</v>
      </c>
      <c r="R693" s="154" t="s">
        <v>485</v>
      </c>
      <c r="S693" s="154" t="s">
        <v>418</v>
      </c>
      <c r="T693" s="155"/>
      <c r="U693" s="142"/>
      <c r="V693" s="142"/>
      <c r="W693" s="142"/>
      <c r="X693" s="142"/>
      <c r="Y693" s="142"/>
      <c r="Z693" s="142"/>
      <c r="AA693" s="142"/>
      <c r="AB693" s="142"/>
      <c r="AC693" s="142"/>
      <c r="AD693" s="142"/>
      <c r="AE693" s="142"/>
      <c r="AF693" s="142"/>
      <c r="AG693" s="142"/>
      <c r="AH693" s="142"/>
      <c r="AI693" s="142"/>
    </row>
    <row r="694">
      <c r="A694" s="166"/>
      <c r="B694" s="164"/>
      <c r="C694" s="155"/>
      <c r="D694" s="165"/>
      <c r="E694" s="147" t="str">
        <f t="array" ref="E694">IF(C694="","",IFERROR(INDEX(Khach_hang!$C$2:$C$999,MATCH(C694,Khach_hang!$A$2:$A$999,0)),""))</f>
        <v/>
      </c>
      <c r="F694" s="148" t="str">
        <f t="array" ref="F694">IF(C694="","",IFERROR(INDEX(Khach_hang!$B$2:$B$999,MATCH(C694,Khach_hang!$A$2:$A$999,0)),""))</f>
        <v/>
      </c>
      <c r="G694" s="148" t="str">
        <f>IF(A694="","",SUMIF(Chi_tiet_don_hang!$A$2:$A$989,A694,Chi_tiet_don_hang!$F$2:$F$989))</f>
        <v/>
      </c>
      <c r="H694" s="163"/>
      <c r="I694" s="163"/>
      <c r="J694" s="148">
        <f t="shared" si="1"/>
        <v>0</v>
      </c>
      <c r="K694" s="148">
        <f>IF(A694="","",SUMIF(Chi_tiet_don_hang!$A$2:$A$989,A694,Chi_tiet_don_hang!$I$2:$I$989))+H694</f>
        <v>0</v>
      </c>
      <c r="L694" s="163"/>
      <c r="M694" s="152"/>
      <c r="N694" s="152"/>
      <c r="O694" s="163"/>
      <c r="P694" s="148" t="str">
        <f t="shared" si="4"/>
        <v/>
      </c>
      <c r="Q694" s="148" t="s">
        <v>484</v>
      </c>
      <c r="R694" s="154" t="s">
        <v>485</v>
      </c>
      <c r="S694" s="154" t="s">
        <v>418</v>
      </c>
      <c r="T694" s="155"/>
      <c r="U694" s="142"/>
      <c r="V694" s="142"/>
      <c r="W694" s="142"/>
      <c r="X694" s="142"/>
      <c r="Y694" s="142"/>
      <c r="Z694" s="142"/>
      <c r="AA694" s="142"/>
      <c r="AB694" s="142"/>
      <c r="AC694" s="142"/>
      <c r="AD694" s="142"/>
      <c r="AE694" s="142"/>
      <c r="AF694" s="142"/>
      <c r="AG694" s="142"/>
      <c r="AH694" s="142"/>
      <c r="AI694" s="142"/>
    </row>
    <row r="695">
      <c r="A695" s="166"/>
      <c r="B695" s="164"/>
      <c r="C695" s="155"/>
      <c r="D695" s="165"/>
      <c r="E695" s="147" t="str">
        <f t="array" ref="E695">IF(C695="","",IFERROR(INDEX(Khach_hang!$C$2:$C$999,MATCH(C695,Khach_hang!$A$2:$A$999,0)),""))</f>
        <v/>
      </c>
      <c r="F695" s="148" t="str">
        <f t="array" ref="F695">IF(C695="","",IFERROR(INDEX(Khach_hang!$B$2:$B$999,MATCH(C695,Khach_hang!$A$2:$A$999,0)),""))</f>
        <v/>
      </c>
      <c r="G695" s="148" t="str">
        <f>IF(A695="","",SUMIF(Chi_tiet_don_hang!$A$2:$A$989,A695,Chi_tiet_don_hang!$F$2:$F$989))</f>
        <v/>
      </c>
      <c r="H695" s="163"/>
      <c r="I695" s="163"/>
      <c r="J695" s="148">
        <f t="shared" si="1"/>
        <v>0</v>
      </c>
      <c r="K695" s="148">
        <f>IF(A695="","",SUMIF(Chi_tiet_don_hang!$A$2:$A$989,A695,Chi_tiet_don_hang!$I$2:$I$989))+H695</f>
        <v>0</v>
      </c>
      <c r="L695" s="163"/>
      <c r="M695" s="152"/>
      <c r="N695" s="152"/>
      <c r="O695" s="163"/>
      <c r="P695" s="148" t="str">
        <f t="shared" si="4"/>
        <v/>
      </c>
      <c r="Q695" s="148" t="s">
        <v>484</v>
      </c>
      <c r="R695" s="154" t="s">
        <v>485</v>
      </c>
      <c r="S695" s="154" t="s">
        <v>418</v>
      </c>
      <c r="T695" s="155"/>
      <c r="U695" s="142"/>
      <c r="V695" s="142"/>
      <c r="W695" s="142"/>
      <c r="X695" s="142"/>
      <c r="Y695" s="142"/>
      <c r="Z695" s="142"/>
      <c r="AA695" s="142"/>
      <c r="AB695" s="142"/>
      <c r="AC695" s="142"/>
      <c r="AD695" s="142"/>
      <c r="AE695" s="142"/>
      <c r="AF695" s="142"/>
      <c r="AG695" s="142"/>
      <c r="AH695" s="142"/>
      <c r="AI695" s="142"/>
    </row>
    <row r="696">
      <c r="A696" s="166"/>
      <c r="B696" s="164"/>
      <c r="C696" s="155"/>
      <c r="D696" s="165"/>
      <c r="E696" s="147" t="str">
        <f t="array" ref="E696">IF(C696="","",IFERROR(INDEX(Khach_hang!$C$2:$C$999,MATCH(C696,Khach_hang!$A$2:$A$999,0)),""))</f>
        <v/>
      </c>
      <c r="F696" s="148" t="str">
        <f t="array" ref="F696">IF(C696="","",IFERROR(INDEX(Khach_hang!$B$2:$B$999,MATCH(C696,Khach_hang!$A$2:$A$999,0)),""))</f>
        <v/>
      </c>
      <c r="G696" s="148" t="str">
        <f>IF(A696="","",SUMIF(Chi_tiet_don_hang!$A$2:$A$989,A696,Chi_tiet_don_hang!$F$2:$F$989))</f>
        <v/>
      </c>
      <c r="H696" s="163"/>
      <c r="I696" s="163"/>
      <c r="J696" s="148">
        <f t="shared" si="1"/>
        <v>0</v>
      </c>
      <c r="K696" s="148">
        <f>IF(A696="","",SUMIF(Chi_tiet_don_hang!$A$2:$A$989,A696,Chi_tiet_don_hang!$I$2:$I$989))+H696</f>
        <v>0</v>
      </c>
      <c r="L696" s="163"/>
      <c r="M696" s="152"/>
      <c r="N696" s="152"/>
      <c r="O696" s="163"/>
      <c r="P696" s="148" t="str">
        <f t="shared" si="4"/>
        <v/>
      </c>
      <c r="Q696" s="148" t="s">
        <v>484</v>
      </c>
      <c r="R696" s="154" t="s">
        <v>485</v>
      </c>
      <c r="S696" s="154" t="s">
        <v>418</v>
      </c>
      <c r="T696" s="155"/>
      <c r="U696" s="142"/>
      <c r="V696" s="142"/>
      <c r="W696" s="142"/>
      <c r="X696" s="142"/>
      <c r="Y696" s="142"/>
      <c r="Z696" s="142"/>
      <c r="AA696" s="142"/>
      <c r="AB696" s="142"/>
      <c r="AC696" s="142"/>
      <c r="AD696" s="142"/>
      <c r="AE696" s="142"/>
      <c r="AF696" s="142"/>
      <c r="AG696" s="142"/>
      <c r="AH696" s="142"/>
      <c r="AI696" s="142"/>
    </row>
    <row r="697">
      <c r="A697" s="166"/>
      <c r="B697" s="164"/>
      <c r="C697" s="155"/>
      <c r="D697" s="165"/>
      <c r="E697" s="147" t="str">
        <f t="array" ref="E697">IF(C697="","",IFERROR(INDEX(Khach_hang!$C$2:$C$999,MATCH(C697,Khach_hang!$A$2:$A$999,0)),""))</f>
        <v/>
      </c>
      <c r="F697" s="148" t="str">
        <f t="array" ref="F697">IF(C697="","",IFERROR(INDEX(Khach_hang!$B$2:$B$999,MATCH(C697,Khach_hang!$A$2:$A$999,0)),""))</f>
        <v/>
      </c>
      <c r="G697" s="148" t="str">
        <f>IF(A697="","",SUMIF(Chi_tiet_don_hang!$A$2:$A$989,A697,Chi_tiet_don_hang!$F$2:$F$989))</f>
        <v/>
      </c>
      <c r="H697" s="163"/>
      <c r="I697" s="163"/>
      <c r="J697" s="148">
        <f t="shared" si="1"/>
        <v>0</v>
      </c>
      <c r="K697" s="148">
        <f>IF(A697="","",SUMIF(Chi_tiet_don_hang!$A$2:$A$989,A697,Chi_tiet_don_hang!$I$2:$I$989))+H697</f>
        <v>0</v>
      </c>
      <c r="L697" s="163"/>
      <c r="M697" s="152"/>
      <c r="N697" s="152"/>
      <c r="O697" s="163"/>
      <c r="P697" s="148" t="str">
        <f t="shared" si="4"/>
        <v/>
      </c>
      <c r="Q697" s="148" t="s">
        <v>484</v>
      </c>
      <c r="R697" s="154" t="s">
        <v>485</v>
      </c>
      <c r="S697" s="154" t="s">
        <v>418</v>
      </c>
      <c r="T697" s="155"/>
      <c r="U697" s="142"/>
      <c r="V697" s="142"/>
      <c r="W697" s="142"/>
      <c r="X697" s="142"/>
      <c r="Y697" s="142"/>
      <c r="Z697" s="142"/>
      <c r="AA697" s="142"/>
      <c r="AB697" s="142"/>
      <c r="AC697" s="142"/>
      <c r="AD697" s="142"/>
      <c r="AE697" s="142"/>
      <c r="AF697" s="142"/>
      <c r="AG697" s="142"/>
      <c r="AH697" s="142"/>
      <c r="AI697" s="142"/>
    </row>
    <row r="698">
      <c r="A698" s="166"/>
      <c r="B698" s="164"/>
      <c r="C698" s="155"/>
      <c r="D698" s="165"/>
      <c r="E698" s="147" t="str">
        <f t="array" ref="E698">IF(C698="","",IFERROR(INDEX(Khach_hang!$C$2:$C$999,MATCH(C698,Khach_hang!$A$2:$A$999,0)),""))</f>
        <v/>
      </c>
      <c r="F698" s="148" t="str">
        <f t="array" ref="F698">IF(C698="","",IFERROR(INDEX(Khach_hang!$B$2:$B$999,MATCH(C698,Khach_hang!$A$2:$A$999,0)),""))</f>
        <v/>
      </c>
      <c r="G698" s="148" t="str">
        <f>IF(A698="","",SUMIF(Chi_tiet_don_hang!$A$2:$A$989,A698,Chi_tiet_don_hang!$F$2:$F$989))</f>
        <v/>
      </c>
      <c r="H698" s="163"/>
      <c r="I698" s="163"/>
      <c r="J698" s="148">
        <f t="shared" si="1"/>
        <v>0</v>
      </c>
      <c r="K698" s="148">
        <f>IF(A698="","",SUMIF(Chi_tiet_don_hang!$A$2:$A$989,A698,Chi_tiet_don_hang!$I$2:$I$989))+H698</f>
        <v>0</v>
      </c>
      <c r="L698" s="163"/>
      <c r="M698" s="152"/>
      <c r="N698" s="152"/>
      <c r="O698" s="163"/>
      <c r="P698" s="148" t="str">
        <f t="shared" si="4"/>
        <v/>
      </c>
      <c r="Q698" s="148" t="s">
        <v>484</v>
      </c>
      <c r="R698" s="154" t="s">
        <v>485</v>
      </c>
      <c r="S698" s="154" t="s">
        <v>418</v>
      </c>
      <c r="T698" s="155"/>
      <c r="U698" s="142"/>
      <c r="V698" s="142"/>
      <c r="W698" s="142"/>
      <c r="X698" s="142"/>
      <c r="Y698" s="142"/>
      <c r="Z698" s="142"/>
      <c r="AA698" s="142"/>
      <c r="AB698" s="142"/>
      <c r="AC698" s="142"/>
      <c r="AD698" s="142"/>
      <c r="AE698" s="142"/>
      <c r="AF698" s="142"/>
      <c r="AG698" s="142"/>
      <c r="AH698" s="142"/>
      <c r="AI698" s="142"/>
    </row>
    <row r="699">
      <c r="A699" s="166"/>
      <c r="B699" s="164"/>
      <c r="C699" s="155"/>
      <c r="D699" s="165"/>
      <c r="E699" s="147" t="str">
        <f t="array" ref="E699">IF(C699="","",IFERROR(INDEX(Khach_hang!$C$2:$C$999,MATCH(C699,Khach_hang!$A$2:$A$999,0)),""))</f>
        <v/>
      </c>
      <c r="F699" s="148" t="str">
        <f t="array" ref="F699">IF(C699="","",IFERROR(INDEX(Khach_hang!$B$2:$B$999,MATCH(C699,Khach_hang!$A$2:$A$999,0)),""))</f>
        <v/>
      </c>
      <c r="G699" s="148" t="str">
        <f>IF(A699="","",SUMIF(Chi_tiet_don_hang!$A$2:$A$989,A699,Chi_tiet_don_hang!$F$2:$F$989))</f>
        <v/>
      </c>
      <c r="H699" s="163"/>
      <c r="I699" s="163"/>
      <c r="J699" s="148">
        <f t="shared" si="1"/>
        <v>0</v>
      </c>
      <c r="K699" s="148">
        <f>IF(A699="","",SUMIF(Chi_tiet_don_hang!$A$2:$A$989,A699,Chi_tiet_don_hang!$I$2:$I$989))+H699</f>
        <v>0</v>
      </c>
      <c r="L699" s="163"/>
      <c r="M699" s="152"/>
      <c r="N699" s="152"/>
      <c r="O699" s="163"/>
      <c r="P699" s="148" t="str">
        <f t="shared" si="4"/>
        <v/>
      </c>
      <c r="Q699" s="148" t="s">
        <v>484</v>
      </c>
      <c r="R699" s="154" t="s">
        <v>485</v>
      </c>
      <c r="S699" s="154" t="s">
        <v>418</v>
      </c>
      <c r="T699" s="155"/>
      <c r="U699" s="142"/>
      <c r="V699" s="142"/>
      <c r="W699" s="142"/>
      <c r="X699" s="142"/>
      <c r="Y699" s="142"/>
      <c r="Z699" s="142"/>
      <c r="AA699" s="142"/>
      <c r="AB699" s="142"/>
      <c r="AC699" s="142"/>
      <c r="AD699" s="142"/>
      <c r="AE699" s="142"/>
      <c r="AF699" s="142"/>
      <c r="AG699" s="142"/>
      <c r="AH699" s="142"/>
      <c r="AI699" s="142"/>
    </row>
    <row r="700">
      <c r="A700" s="166"/>
      <c r="B700" s="164"/>
      <c r="C700" s="155"/>
      <c r="D700" s="165"/>
      <c r="E700" s="147" t="str">
        <f t="array" ref="E700">IF(C700="","",IFERROR(INDEX(Khach_hang!$C$2:$C$999,MATCH(C700,Khach_hang!$A$2:$A$999,0)),""))</f>
        <v/>
      </c>
      <c r="F700" s="148" t="str">
        <f t="array" ref="F700">IF(C700="","",IFERROR(INDEX(Khach_hang!$B$2:$B$999,MATCH(C700,Khach_hang!$A$2:$A$999,0)),""))</f>
        <v/>
      </c>
      <c r="G700" s="148" t="str">
        <f>IF(A700="","",SUMIF(Chi_tiet_don_hang!$A$2:$A$989,A700,Chi_tiet_don_hang!$F$2:$F$989))</f>
        <v/>
      </c>
      <c r="H700" s="163"/>
      <c r="I700" s="163"/>
      <c r="J700" s="148">
        <f t="shared" si="1"/>
        <v>0</v>
      </c>
      <c r="K700" s="148">
        <f>IF(A700="","",SUMIF(Chi_tiet_don_hang!$A$2:$A$989,A700,Chi_tiet_don_hang!$I$2:$I$989))+H700</f>
        <v>0</v>
      </c>
      <c r="L700" s="163"/>
      <c r="M700" s="152"/>
      <c r="N700" s="152"/>
      <c r="O700" s="163"/>
      <c r="P700" s="148" t="str">
        <f t="shared" si="4"/>
        <v/>
      </c>
      <c r="Q700" s="148" t="s">
        <v>484</v>
      </c>
      <c r="R700" s="154" t="s">
        <v>485</v>
      </c>
      <c r="S700" s="154" t="s">
        <v>418</v>
      </c>
      <c r="T700" s="155"/>
      <c r="U700" s="142"/>
      <c r="V700" s="142"/>
      <c r="W700" s="142"/>
      <c r="X700" s="142"/>
      <c r="Y700" s="142"/>
      <c r="Z700" s="142"/>
      <c r="AA700" s="142"/>
      <c r="AB700" s="142"/>
      <c r="AC700" s="142"/>
      <c r="AD700" s="142"/>
      <c r="AE700" s="142"/>
      <c r="AF700" s="142"/>
      <c r="AG700" s="142"/>
      <c r="AH700" s="142"/>
      <c r="AI700" s="142"/>
    </row>
    <row r="701">
      <c r="A701" s="166"/>
      <c r="B701" s="164"/>
      <c r="C701" s="155"/>
      <c r="D701" s="165"/>
      <c r="E701" s="147" t="str">
        <f t="array" ref="E701">IF(C701="","",IFERROR(INDEX(Khach_hang!$C$2:$C$999,MATCH(C701,Khach_hang!$A$2:$A$999,0)),""))</f>
        <v/>
      </c>
      <c r="F701" s="148" t="str">
        <f t="array" ref="F701">IF(C701="","",IFERROR(INDEX(Khach_hang!$B$2:$B$999,MATCH(C701,Khach_hang!$A$2:$A$999,0)),""))</f>
        <v/>
      </c>
      <c r="G701" s="148" t="str">
        <f>IF(A701="","",SUMIF(Chi_tiet_don_hang!$A$2:$A$989,A701,Chi_tiet_don_hang!$F$2:$F$989))</f>
        <v/>
      </c>
      <c r="H701" s="163"/>
      <c r="I701" s="163"/>
      <c r="J701" s="148">
        <f t="shared" si="1"/>
        <v>0</v>
      </c>
      <c r="K701" s="148">
        <f>IF(A701="","",SUMIF(Chi_tiet_don_hang!$A$2:$A$989,A701,Chi_tiet_don_hang!$I$2:$I$989))+H701</f>
        <v>0</v>
      </c>
      <c r="L701" s="163"/>
      <c r="M701" s="152"/>
      <c r="N701" s="152"/>
      <c r="O701" s="163"/>
      <c r="P701" s="148" t="str">
        <f t="shared" si="4"/>
        <v/>
      </c>
      <c r="Q701" s="148" t="s">
        <v>484</v>
      </c>
      <c r="R701" s="154" t="s">
        <v>485</v>
      </c>
      <c r="S701" s="154" t="s">
        <v>418</v>
      </c>
      <c r="T701" s="155"/>
      <c r="U701" s="142"/>
      <c r="V701" s="142"/>
      <c r="W701" s="142"/>
      <c r="X701" s="142"/>
      <c r="Y701" s="142"/>
      <c r="Z701" s="142"/>
      <c r="AA701" s="142"/>
      <c r="AB701" s="142"/>
      <c r="AC701" s="142"/>
      <c r="AD701" s="142"/>
      <c r="AE701" s="142"/>
      <c r="AF701" s="142"/>
      <c r="AG701" s="142"/>
      <c r="AH701" s="142"/>
      <c r="AI701" s="142"/>
    </row>
    <row r="702">
      <c r="A702" s="166"/>
      <c r="B702" s="164"/>
      <c r="C702" s="155"/>
      <c r="D702" s="165"/>
      <c r="E702" s="147" t="str">
        <f t="array" ref="E702">IF(C702="","",IFERROR(INDEX(Khach_hang!$C$2:$C$999,MATCH(C702,Khach_hang!$A$2:$A$999,0)),""))</f>
        <v/>
      </c>
      <c r="F702" s="148" t="str">
        <f t="array" ref="F702">IF(C702="","",IFERROR(INDEX(Khach_hang!$B$2:$B$999,MATCH(C702,Khach_hang!$A$2:$A$999,0)),""))</f>
        <v/>
      </c>
      <c r="G702" s="148" t="str">
        <f>IF(A702="","",SUMIF(Chi_tiet_don_hang!$A$2:$A$989,A702,Chi_tiet_don_hang!$F$2:$F$989))</f>
        <v/>
      </c>
      <c r="H702" s="163"/>
      <c r="I702" s="163"/>
      <c r="J702" s="148">
        <f t="shared" si="1"/>
        <v>0</v>
      </c>
      <c r="K702" s="148">
        <f>IF(A702="","",SUMIF(Chi_tiet_don_hang!$A$2:$A$989,A702,Chi_tiet_don_hang!$I$2:$I$989))+H702</f>
        <v>0</v>
      </c>
      <c r="L702" s="163"/>
      <c r="M702" s="152"/>
      <c r="N702" s="152"/>
      <c r="O702" s="163"/>
      <c r="P702" s="148" t="str">
        <f t="shared" si="4"/>
        <v/>
      </c>
      <c r="Q702" s="148" t="s">
        <v>484</v>
      </c>
      <c r="R702" s="154" t="s">
        <v>485</v>
      </c>
      <c r="S702" s="154" t="s">
        <v>418</v>
      </c>
      <c r="T702" s="155"/>
      <c r="U702" s="142"/>
      <c r="V702" s="142"/>
      <c r="W702" s="142"/>
      <c r="X702" s="142"/>
      <c r="Y702" s="142"/>
      <c r="Z702" s="142"/>
      <c r="AA702" s="142"/>
      <c r="AB702" s="142"/>
      <c r="AC702" s="142"/>
      <c r="AD702" s="142"/>
      <c r="AE702" s="142"/>
      <c r="AF702" s="142"/>
      <c r="AG702" s="142"/>
      <c r="AH702" s="142"/>
      <c r="AI702" s="142"/>
    </row>
    <row r="703">
      <c r="A703" s="166"/>
      <c r="B703" s="164"/>
      <c r="C703" s="155"/>
      <c r="D703" s="165"/>
      <c r="E703" s="147" t="str">
        <f t="array" ref="E703">IF(C703="","",IFERROR(INDEX(Khach_hang!$C$2:$C$999,MATCH(C703,Khach_hang!$A$2:$A$999,0)),""))</f>
        <v/>
      </c>
      <c r="F703" s="148" t="str">
        <f t="array" ref="F703">IF(C703="","",IFERROR(INDEX(Khach_hang!$B$2:$B$999,MATCH(C703,Khach_hang!$A$2:$A$999,0)),""))</f>
        <v/>
      </c>
      <c r="G703" s="148" t="str">
        <f>IF(A703="","",SUMIF(Chi_tiet_don_hang!$A$2:$A$989,A703,Chi_tiet_don_hang!$F$2:$F$989))</f>
        <v/>
      </c>
      <c r="H703" s="163"/>
      <c r="I703" s="163"/>
      <c r="J703" s="148">
        <f t="shared" si="1"/>
        <v>0</v>
      </c>
      <c r="K703" s="148">
        <f>IF(A703="","",SUMIF(Chi_tiet_don_hang!$A$2:$A$989,A703,Chi_tiet_don_hang!$I$2:$I$989))+H703</f>
        <v>0</v>
      </c>
      <c r="L703" s="163"/>
      <c r="M703" s="152"/>
      <c r="N703" s="152"/>
      <c r="O703" s="163"/>
      <c r="P703" s="148" t="str">
        <f t="shared" si="4"/>
        <v/>
      </c>
      <c r="Q703" s="148" t="s">
        <v>484</v>
      </c>
      <c r="R703" s="154" t="s">
        <v>485</v>
      </c>
      <c r="S703" s="154" t="s">
        <v>418</v>
      </c>
      <c r="T703" s="155"/>
      <c r="U703" s="142"/>
      <c r="V703" s="142"/>
      <c r="W703" s="142"/>
      <c r="X703" s="142"/>
      <c r="Y703" s="142"/>
      <c r="Z703" s="142"/>
      <c r="AA703" s="142"/>
      <c r="AB703" s="142"/>
      <c r="AC703" s="142"/>
      <c r="AD703" s="142"/>
      <c r="AE703" s="142"/>
      <c r="AF703" s="142"/>
      <c r="AG703" s="142"/>
      <c r="AH703" s="142"/>
      <c r="AI703" s="142"/>
    </row>
    <row r="704">
      <c r="A704" s="166"/>
      <c r="B704" s="164"/>
      <c r="C704" s="155"/>
      <c r="D704" s="165"/>
      <c r="E704" s="147" t="str">
        <f t="array" ref="E704">IF(C704="","",IFERROR(INDEX(Khach_hang!$C$2:$C$999,MATCH(C704,Khach_hang!$A$2:$A$999,0)),""))</f>
        <v/>
      </c>
      <c r="F704" s="148" t="str">
        <f t="array" ref="F704">IF(C704="","",IFERROR(INDEX(Khach_hang!$B$2:$B$999,MATCH(C704,Khach_hang!$A$2:$A$999,0)),""))</f>
        <v/>
      </c>
      <c r="G704" s="148" t="str">
        <f>IF(A704="","",SUMIF(Chi_tiet_don_hang!$A$2:$A$989,A704,Chi_tiet_don_hang!$F$2:$F$989))</f>
        <v/>
      </c>
      <c r="H704" s="163"/>
      <c r="I704" s="163"/>
      <c r="J704" s="148">
        <f t="shared" si="1"/>
        <v>0</v>
      </c>
      <c r="K704" s="148">
        <f>IF(A704="","",SUMIF(Chi_tiet_don_hang!$A$2:$A$989,A704,Chi_tiet_don_hang!$I$2:$I$989))+H704</f>
        <v>0</v>
      </c>
      <c r="L704" s="163"/>
      <c r="M704" s="152"/>
      <c r="N704" s="152"/>
      <c r="O704" s="163"/>
      <c r="P704" s="148" t="str">
        <f t="shared" si="4"/>
        <v/>
      </c>
      <c r="Q704" s="148" t="s">
        <v>484</v>
      </c>
      <c r="R704" s="154" t="s">
        <v>485</v>
      </c>
      <c r="S704" s="154" t="s">
        <v>418</v>
      </c>
      <c r="T704" s="155"/>
      <c r="U704" s="142"/>
      <c r="V704" s="142"/>
      <c r="W704" s="142"/>
      <c r="X704" s="142"/>
      <c r="Y704" s="142"/>
      <c r="Z704" s="142"/>
      <c r="AA704" s="142"/>
      <c r="AB704" s="142"/>
      <c r="AC704" s="142"/>
      <c r="AD704" s="142"/>
      <c r="AE704" s="142"/>
      <c r="AF704" s="142"/>
      <c r="AG704" s="142"/>
      <c r="AH704" s="142"/>
      <c r="AI704" s="142"/>
    </row>
    <row r="705">
      <c r="A705" s="166"/>
      <c r="B705" s="164"/>
      <c r="C705" s="155"/>
      <c r="D705" s="165"/>
      <c r="E705" s="147" t="str">
        <f t="array" ref="E705">IF(C705="","",IFERROR(INDEX(Khach_hang!$C$2:$C$999,MATCH(C705,Khach_hang!$A$2:$A$999,0)),""))</f>
        <v/>
      </c>
      <c r="F705" s="148" t="str">
        <f t="array" ref="F705">IF(C705="","",IFERROR(INDEX(Khach_hang!$B$2:$B$999,MATCH(C705,Khach_hang!$A$2:$A$999,0)),""))</f>
        <v/>
      </c>
      <c r="G705" s="148" t="str">
        <f>IF(A705="","",SUMIF(Chi_tiet_don_hang!$A$2:$A$989,A705,Chi_tiet_don_hang!$F$2:$F$989))</f>
        <v/>
      </c>
      <c r="H705" s="163"/>
      <c r="I705" s="163"/>
      <c r="J705" s="148">
        <f t="shared" si="1"/>
        <v>0</v>
      </c>
      <c r="K705" s="148">
        <f>IF(A705="","",SUMIF(Chi_tiet_don_hang!$A$2:$A$989,A705,Chi_tiet_don_hang!$I$2:$I$989))+H705</f>
        <v>0</v>
      </c>
      <c r="L705" s="163"/>
      <c r="M705" s="152"/>
      <c r="N705" s="152"/>
      <c r="O705" s="163"/>
      <c r="P705" s="148" t="str">
        <f t="shared" si="4"/>
        <v/>
      </c>
      <c r="Q705" s="148" t="s">
        <v>484</v>
      </c>
      <c r="R705" s="154" t="s">
        <v>485</v>
      </c>
      <c r="S705" s="154" t="s">
        <v>418</v>
      </c>
      <c r="T705" s="155"/>
      <c r="U705" s="142"/>
      <c r="V705" s="142"/>
      <c r="W705" s="142"/>
      <c r="X705" s="142"/>
      <c r="Y705" s="142"/>
      <c r="Z705" s="142"/>
      <c r="AA705" s="142"/>
      <c r="AB705" s="142"/>
      <c r="AC705" s="142"/>
      <c r="AD705" s="142"/>
      <c r="AE705" s="142"/>
      <c r="AF705" s="142"/>
      <c r="AG705" s="142"/>
      <c r="AH705" s="142"/>
      <c r="AI705" s="142"/>
    </row>
    <row r="706">
      <c r="A706" s="166"/>
      <c r="B706" s="164"/>
      <c r="C706" s="155"/>
      <c r="D706" s="165"/>
      <c r="E706" s="147" t="str">
        <f t="array" ref="E706">IF(C706="","",IFERROR(INDEX(Khach_hang!$C$2:$C$999,MATCH(C706,Khach_hang!$A$2:$A$999,0)),""))</f>
        <v/>
      </c>
      <c r="F706" s="148" t="str">
        <f t="array" ref="F706">IF(C706="","",IFERROR(INDEX(Khach_hang!$B$2:$B$999,MATCH(C706,Khach_hang!$A$2:$A$999,0)),""))</f>
        <v/>
      </c>
      <c r="G706" s="148" t="str">
        <f>IF(A706="","",SUMIF(Chi_tiet_don_hang!$A$2:$A$989,A706,Chi_tiet_don_hang!$F$2:$F$989))</f>
        <v/>
      </c>
      <c r="H706" s="163"/>
      <c r="I706" s="163"/>
      <c r="J706" s="148">
        <f t="shared" si="1"/>
        <v>0</v>
      </c>
      <c r="K706" s="148">
        <f>IF(A706="","",SUMIF(Chi_tiet_don_hang!$A$2:$A$989,A706,Chi_tiet_don_hang!$I$2:$I$989))+H706</f>
        <v>0</v>
      </c>
      <c r="L706" s="163"/>
      <c r="M706" s="152"/>
      <c r="N706" s="152"/>
      <c r="O706" s="163"/>
      <c r="P706" s="148" t="str">
        <f t="shared" si="4"/>
        <v/>
      </c>
      <c r="Q706" s="148" t="s">
        <v>484</v>
      </c>
      <c r="R706" s="154" t="s">
        <v>485</v>
      </c>
      <c r="S706" s="154" t="s">
        <v>418</v>
      </c>
      <c r="T706" s="155"/>
      <c r="U706" s="142"/>
      <c r="V706" s="142"/>
      <c r="W706" s="142"/>
      <c r="X706" s="142"/>
      <c r="Y706" s="142"/>
      <c r="Z706" s="142"/>
      <c r="AA706" s="142"/>
      <c r="AB706" s="142"/>
      <c r="AC706" s="142"/>
      <c r="AD706" s="142"/>
      <c r="AE706" s="142"/>
      <c r="AF706" s="142"/>
      <c r="AG706" s="142"/>
      <c r="AH706" s="142"/>
      <c r="AI706" s="142"/>
    </row>
    <row r="707">
      <c r="A707" s="166"/>
      <c r="B707" s="164"/>
      <c r="C707" s="155"/>
      <c r="D707" s="165"/>
      <c r="E707" s="147" t="str">
        <f t="array" ref="E707">IF(C707="","",IFERROR(INDEX(Khach_hang!$C$2:$C$999,MATCH(C707,Khach_hang!$A$2:$A$999,0)),""))</f>
        <v/>
      </c>
      <c r="F707" s="148" t="str">
        <f t="array" ref="F707">IF(C707="","",IFERROR(INDEX(Khach_hang!$B$2:$B$999,MATCH(C707,Khach_hang!$A$2:$A$999,0)),""))</f>
        <v/>
      </c>
      <c r="G707" s="148" t="str">
        <f>IF(A707="","",SUMIF(Chi_tiet_don_hang!$A$2:$A$989,A707,Chi_tiet_don_hang!$F$2:$F$989))</f>
        <v/>
      </c>
      <c r="H707" s="163"/>
      <c r="I707" s="163"/>
      <c r="J707" s="148">
        <f t="shared" si="1"/>
        <v>0</v>
      </c>
      <c r="K707" s="148">
        <f>IF(A707="","",SUMIF(Chi_tiet_don_hang!$A$2:$A$989,A707,Chi_tiet_don_hang!$I$2:$I$989))+H707</f>
        <v>0</v>
      </c>
      <c r="L707" s="163"/>
      <c r="M707" s="152"/>
      <c r="N707" s="152"/>
      <c r="O707" s="163"/>
      <c r="P707" s="148" t="str">
        <f t="shared" si="4"/>
        <v/>
      </c>
      <c r="Q707" s="148" t="s">
        <v>484</v>
      </c>
      <c r="R707" s="154" t="s">
        <v>485</v>
      </c>
      <c r="S707" s="154" t="s">
        <v>418</v>
      </c>
      <c r="T707" s="155"/>
      <c r="U707" s="142"/>
      <c r="V707" s="142"/>
      <c r="W707" s="142"/>
      <c r="X707" s="142"/>
      <c r="Y707" s="142"/>
      <c r="Z707" s="142"/>
      <c r="AA707" s="142"/>
      <c r="AB707" s="142"/>
      <c r="AC707" s="142"/>
      <c r="AD707" s="142"/>
      <c r="AE707" s="142"/>
      <c r="AF707" s="142"/>
      <c r="AG707" s="142"/>
      <c r="AH707" s="142"/>
      <c r="AI707" s="142"/>
    </row>
    <row r="708">
      <c r="A708" s="166"/>
      <c r="B708" s="164"/>
      <c r="C708" s="155"/>
      <c r="D708" s="165"/>
      <c r="E708" s="147" t="str">
        <f t="array" ref="E708">IF(C708="","",IFERROR(INDEX(Khach_hang!$C$2:$C$999,MATCH(C708,Khach_hang!$A$2:$A$999,0)),""))</f>
        <v/>
      </c>
      <c r="F708" s="148" t="str">
        <f t="array" ref="F708">IF(C708="","",IFERROR(INDEX(Khach_hang!$B$2:$B$999,MATCH(C708,Khach_hang!$A$2:$A$999,0)),""))</f>
        <v/>
      </c>
      <c r="G708" s="148" t="str">
        <f>IF(A708="","",SUMIF(Chi_tiet_don_hang!$A$2:$A$989,A708,Chi_tiet_don_hang!$F$2:$F$989))</f>
        <v/>
      </c>
      <c r="H708" s="163"/>
      <c r="I708" s="163"/>
      <c r="J708" s="148">
        <f t="shared" si="1"/>
        <v>0</v>
      </c>
      <c r="K708" s="148">
        <f>IF(A708="","",SUMIF(Chi_tiet_don_hang!$A$2:$A$989,A708,Chi_tiet_don_hang!$I$2:$I$989))+H708</f>
        <v>0</v>
      </c>
      <c r="L708" s="163"/>
      <c r="M708" s="152"/>
      <c r="N708" s="152"/>
      <c r="O708" s="163"/>
      <c r="P708" s="148" t="str">
        <f t="shared" si="4"/>
        <v/>
      </c>
      <c r="Q708" s="148" t="s">
        <v>484</v>
      </c>
      <c r="R708" s="154" t="s">
        <v>485</v>
      </c>
      <c r="S708" s="154" t="s">
        <v>418</v>
      </c>
      <c r="T708" s="155"/>
      <c r="U708" s="142"/>
      <c r="V708" s="142"/>
      <c r="W708" s="142"/>
      <c r="X708" s="142"/>
      <c r="Y708" s="142"/>
      <c r="Z708" s="142"/>
      <c r="AA708" s="142"/>
      <c r="AB708" s="142"/>
      <c r="AC708" s="142"/>
      <c r="AD708" s="142"/>
      <c r="AE708" s="142"/>
      <c r="AF708" s="142"/>
      <c r="AG708" s="142"/>
      <c r="AH708" s="142"/>
      <c r="AI708" s="142"/>
    </row>
    <row r="709">
      <c r="A709" s="166"/>
      <c r="B709" s="164"/>
      <c r="C709" s="155"/>
      <c r="D709" s="165"/>
      <c r="E709" s="147" t="str">
        <f t="array" ref="E709">IF(C709="","",IFERROR(INDEX(Khach_hang!$C$2:$C$999,MATCH(C709,Khach_hang!$A$2:$A$999,0)),""))</f>
        <v/>
      </c>
      <c r="F709" s="148" t="str">
        <f t="array" ref="F709">IF(C709="","",IFERROR(INDEX(Khach_hang!$B$2:$B$999,MATCH(C709,Khach_hang!$A$2:$A$999,0)),""))</f>
        <v/>
      </c>
      <c r="G709" s="148" t="str">
        <f>IF(A709="","",SUMIF(Chi_tiet_don_hang!$A$2:$A$989,A709,Chi_tiet_don_hang!$F$2:$F$989))</f>
        <v/>
      </c>
      <c r="H709" s="163"/>
      <c r="I709" s="163"/>
      <c r="J709" s="148">
        <f t="shared" si="1"/>
        <v>0</v>
      </c>
      <c r="K709" s="148">
        <f>IF(A709="","",SUMIF(Chi_tiet_don_hang!$A$2:$A$989,A709,Chi_tiet_don_hang!$I$2:$I$989))+H709</f>
        <v>0</v>
      </c>
      <c r="L709" s="163"/>
      <c r="M709" s="152"/>
      <c r="N709" s="152"/>
      <c r="O709" s="163"/>
      <c r="P709" s="148" t="str">
        <f t="shared" si="4"/>
        <v/>
      </c>
      <c r="Q709" s="148" t="s">
        <v>484</v>
      </c>
      <c r="R709" s="154" t="s">
        <v>485</v>
      </c>
      <c r="S709" s="154" t="s">
        <v>418</v>
      </c>
      <c r="T709" s="155"/>
      <c r="U709" s="142"/>
      <c r="V709" s="142"/>
      <c r="W709" s="142"/>
      <c r="X709" s="142"/>
      <c r="Y709" s="142"/>
      <c r="Z709" s="142"/>
      <c r="AA709" s="142"/>
      <c r="AB709" s="142"/>
      <c r="AC709" s="142"/>
      <c r="AD709" s="142"/>
      <c r="AE709" s="142"/>
      <c r="AF709" s="142"/>
      <c r="AG709" s="142"/>
      <c r="AH709" s="142"/>
      <c r="AI709" s="142"/>
    </row>
    <row r="710">
      <c r="A710" s="166"/>
      <c r="B710" s="164"/>
      <c r="C710" s="155"/>
      <c r="D710" s="165"/>
      <c r="E710" s="147" t="str">
        <f t="array" ref="E710">IF(C710="","",IFERROR(INDEX(Khach_hang!$C$2:$C$999,MATCH(C710,Khach_hang!$A$2:$A$999,0)),""))</f>
        <v/>
      </c>
      <c r="F710" s="148" t="str">
        <f t="array" ref="F710">IF(C710="","",IFERROR(INDEX(Khach_hang!$B$2:$B$999,MATCH(C710,Khach_hang!$A$2:$A$999,0)),""))</f>
        <v/>
      </c>
      <c r="G710" s="148" t="str">
        <f>IF(A710="","",SUMIF(Chi_tiet_don_hang!$A$2:$A$989,A710,Chi_tiet_don_hang!$F$2:$F$989))</f>
        <v/>
      </c>
      <c r="H710" s="163"/>
      <c r="I710" s="163"/>
      <c r="J710" s="148">
        <f t="shared" si="1"/>
        <v>0</v>
      </c>
      <c r="K710" s="148">
        <f>IF(A710="","",SUMIF(Chi_tiet_don_hang!$A$2:$A$989,A710,Chi_tiet_don_hang!$I$2:$I$989))+H710</f>
        <v>0</v>
      </c>
      <c r="L710" s="163"/>
      <c r="M710" s="152"/>
      <c r="N710" s="152"/>
      <c r="O710" s="163"/>
      <c r="P710" s="148" t="str">
        <f t="shared" si="4"/>
        <v/>
      </c>
      <c r="Q710" s="148" t="s">
        <v>484</v>
      </c>
      <c r="R710" s="154" t="s">
        <v>485</v>
      </c>
      <c r="S710" s="154" t="s">
        <v>418</v>
      </c>
      <c r="T710" s="155"/>
      <c r="U710" s="142"/>
      <c r="V710" s="142"/>
      <c r="W710" s="142"/>
      <c r="X710" s="142"/>
      <c r="Y710" s="142"/>
      <c r="Z710" s="142"/>
      <c r="AA710" s="142"/>
      <c r="AB710" s="142"/>
      <c r="AC710" s="142"/>
      <c r="AD710" s="142"/>
      <c r="AE710" s="142"/>
      <c r="AF710" s="142"/>
      <c r="AG710" s="142"/>
      <c r="AH710" s="142"/>
      <c r="AI710" s="142"/>
    </row>
    <row r="711">
      <c r="A711" s="166"/>
      <c r="B711" s="164"/>
      <c r="C711" s="155"/>
      <c r="D711" s="165"/>
      <c r="E711" s="147" t="str">
        <f t="array" ref="E711">IF(C711="","",IFERROR(INDEX(Khach_hang!$C$2:$C$999,MATCH(C711,Khach_hang!$A$2:$A$999,0)),""))</f>
        <v/>
      </c>
      <c r="F711" s="148" t="str">
        <f t="array" ref="F711">IF(C711="","",IFERROR(INDEX(Khach_hang!$B$2:$B$999,MATCH(C711,Khach_hang!$A$2:$A$999,0)),""))</f>
        <v/>
      </c>
      <c r="G711" s="148" t="str">
        <f>IF(A711="","",SUMIF(Chi_tiet_don_hang!$A$2:$A$989,A711,Chi_tiet_don_hang!$F$2:$F$989))</f>
        <v/>
      </c>
      <c r="H711" s="163"/>
      <c r="I711" s="163"/>
      <c r="J711" s="148">
        <f t="shared" si="1"/>
        <v>0</v>
      </c>
      <c r="K711" s="148">
        <f>IF(A711="","",SUMIF(Chi_tiet_don_hang!$A$2:$A$989,A711,Chi_tiet_don_hang!$I$2:$I$989))+H711</f>
        <v>0</v>
      </c>
      <c r="L711" s="163"/>
      <c r="M711" s="152"/>
      <c r="N711" s="152"/>
      <c r="O711" s="163"/>
      <c r="P711" s="148" t="str">
        <f t="shared" si="4"/>
        <v/>
      </c>
      <c r="Q711" s="148" t="s">
        <v>484</v>
      </c>
      <c r="R711" s="154" t="s">
        <v>485</v>
      </c>
      <c r="S711" s="154" t="s">
        <v>418</v>
      </c>
      <c r="T711" s="155"/>
      <c r="U711" s="142"/>
      <c r="V711" s="142"/>
      <c r="W711" s="142"/>
      <c r="X711" s="142"/>
      <c r="Y711" s="142"/>
      <c r="Z711" s="142"/>
      <c r="AA711" s="142"/>
      <c r="AB711" s="142"/>
      <c r="AC711" s="142"/>
      <c r="AD711" s="142"/>
      <c r="AE711" s="142"/>
      <c r="AF711" s="142"/>
      <c r="AG711" s="142"/>
      <c r="AH711" s="142"/>
      <c r="AI711" s="142"/>
    </row>
    <row r="712">
      <c r="A712" s="166"/>
      <c r="B712" s="164"/>
      <c r="C712" s="155"/>
      <c r="D712" s="165"/>
      <c r="E712" s="147" t="str">
        <f t="array" ref="E712">IF(C712="","",IFERROR(INDEX(Khach_hang!$C$2:$C$999,MATCH(C712,Khach_hang!$A$2:$A$999,0)),""))</f>
        <v/>
      </c>
      <c r="F712" s="148" t="str">
        <f t="array" ref="F712">IF(C712="","",IFERROR(INDEX(Khach_hang!$B$2:$B$999,MATCH(C712,Khach_hang!$A$2:$A$999,0)),""))</f>
        <v/>
      </c>
      <c r="G712" s="148" t="str">
        <f>IF(A712="","",SUMIF(Chi_tiet_don_hang!$A$2:$A$989,A712,Chi_tiet_don_hang!$F$2:$F$989))</f>
        <v/>
      </c>
      <c r="H712" s="163"/>
      <c r="I712" s="163"/>
      <c r="J712" s="148">
        <f t="shared" si="1"/>
        <v>0</v>
      </c>
      <c r="K712" s="148">
        <f>IF(A712="","",SUMIF(Chi_tiet_don_hang!$A$2:$A$989,A712,Chi_tiet_don_hang!$I$2:$I$989))+H712</f>
        <v>0</v>
      </c>
      <c r="L712" s="163"/>
      <c r="M712" s="152"/>
      <c r="N712" s="152"/>
      <c r="O712" s="163"/>
      <c r="P712" s="148" t="str">
        <f t="shared" si="4"/>
        <v/>
      </c>
      <c r="Q712" s="148" t="s">
        <v>484</v>
      </c>
      <c r="R712" s="154" t="s">
        <v>485</v>
      </c>
      <c r="S712" s="154" t="s">
        <v>418</v>
      </c>
      <c r="T712" s="155"/>
      <c r="U712" s="142"/>
      <c r="V712" s="142"/>
      <c r="W712" s="142"/>
      <c r="X712" s="142"/>
      <c r="Y712" s="142"/>
      <c r="Z712" s="142"/>
      <c r="AA712" s="142"/>
      <c r="AB712" s="142"/>
      <c r="AC712" s="142"/>
      <c r="AD712" s="142"/>
      <c r="AE712" s="142"/>
      <c r="AF712" s="142"/>
      <c r="AG712" s="142"/>
      <c r="AH712" s="142"/>
      <c r="AI712" s="142"/>
    </row>
    <row r="713">
      <c r="A713" s="166"/>
      <c r="B713" s="164"/>
      <c r="C713" s="155"/>
      <c r="D713" s="165"/>
      <c r="E713" s="147" t="str">
        <f t="array" ref="E713">IF(C713="","",IFERROR(INDEX(Khach_hang!$C$2:$C$999,MATCH(C713,Khach_hang!$A$2:$A$999,0)),""))</f>
        <v/>
      </c>
      <c r="F713" s="148" t="str">
        <f t="array" ref="F713">IF(C713="","",IFERROR(INDEX(Khach_hang!$B$2:$B$999,MATCH(C713,Khach_hang!$A$2:$A$999,0)),""))</f>
        <v/>
      </c>
      <c r="G713" s="148" t="str">
        <f>IF(A713="","",SUMIF(Chi_tiet_don_hang!$A$2:$A$989,A713,Chi_tiet_don_hang!$F$2:$F$989))</f>
        <v/>
      </c>
      <c r="H713" s="163"/>
      <c r="I713" s="163"/>
      <c r="J713" s="148">
        <f t="shared" si="1"/>
        <v>0</v>
      </c>
      <c r="K713" s="148">
        <f>IF(A713="","",SUMIF(Chi_tiet_don_hang!$A$2:$A$989,A713,Chi_tiet_don_hang!$I$2:$I$989))+H713</f>
        <v>0</v>
      </c>
      <c r="L713" s="163"/>
      <c r="M713" s="152"/>
      <c r="N713" s="152"/>
      <c r="O713" s="163"/>
      <c r="P713" s="148" t="str">
        <f t="shared" si="4"/>
        <v/>
      </c>
      <c r="Q713" s="148" t="s">
        <v>484</v>
      </c>
      <c r="R713" s="154" t="s">
        <v>485</v>
      </c>
      <c r="S713" s="154" t="s">
        <v>418</v>
      </c>
      <c r="T713" s="155"/>
      <c r="U713" s="142"/>
      <c r="V713" s="142"/>
      <c r="W713" s="142"/>
      <c r="X713" s="142"/>
      <c r="Y713" s="142"/>
      <c r="Z713" s="142"/>
      <c r="AA713" s="142"/>
      <c r="AB713" s="142"/>
      <c r="AC713" s="142"/>
      <c r="AD713" s="142"/>
      <c r="AE713" s="142"/>
      <c r="AF713" s="142"/>
      <c r="AG713" s="142"/>
      <c r="AH713" s="142"/>
      <c r="AI713" s="142"/>
    </row>
    <row r="714">
      <c r="A714" s="166"/>
      <c r="B714" s="164"/>
      <c r="C714" s="155"/>
      <c r="D714" s="165"/>
      <c r="E714" s="147" t="str">
        <f t="array" ref="E714">IF(C714="","",IFERROR(INDEX(Khach_hang!$C$2:$C$999,MATCH(C714,Khach_hang!$A$2:$A$999,0)),""))</f>
        <v/>
      </c>
      <c r="F714" s="148" t="str">
        <f t="array" ref="F714">IF(C714="","",IFERROR(INDEX(Khach_hang!$B$2:$B$999,MATCH(C714,Khach_hang!$A$2:$A$999,0)),""))</f>
        <v/>
      </c>
      <c r="G714" s="148" t="str">
        <f>IF(A714="","",SUMIF(Chi_tiet_don_hang!$A$2:$A$989,A714,Chi_tiet_don_hang!$F$2:$F$989))</f>
        <v/>
      </c>
      <c r="H714" s="163"/>
      <c r="I714" s="163"/>
      <c r="J714" s="148">
        <f t="shared" si="1"/>
        <v>0</v>
      </c>
      <c r="K714" s="148">
        <f>IF(A714="","",SUMIF(Chi_tiet_don_hang!$A$2:$A$989,A714,Chi_tiet_don_hang!$I$2:$I$989))+H714</f>
        <v>0</v>
      </c>
      <c r="L714" s="163"/>
      <c r="M714" s="152"/>
      <c r="N714" s="152"/>
      <c r="O714" s="163"/>
      <c r="P714" s="148" t="str">
        <f t="shared" si="4"/>
        <v/>
      </c>
      <c r="Q714" s="148" t="s">
        <v>484</v>
      </c>
      <c r="R714" s="154" t="s">
        <v>485</v>
      </c>
      <c r="S714" s="154" t="s">
        <v>418</v>
      </c>
      <c r="T714" s="155"/>
      <c r="U714" s="142"/>
      <c r="V714" s="142"/>
      <c r="W714" s="142"/>
      <c r="X714" s="142"/>
      <c r="Y714" s="142"/>
      <c r="Z714" s="142"/>
      <c r="AA714" s="142"/>
      <c r="AB714" s="142"/>
      <c r="AC714" s="142"/>
      <c r="AD714" s="142"/>
      <c r="AE714" s="142"/>
      <c r="AF714" s="142"/>
      <c r="AG714" s="142"/>
      <c r="AH714" s="142"/>
      <c r="AI714" s="142"/>
    </row>
    <row r="715">
      <c r="A715" s="166"/>
      <c r="B715" s="164"/>
      <c r="C715" s="155"/>
      <c r="D715" s="165"/>
      <c r="E715" s="147" t="str">
        <f t="array" ref="E715">IF(C715="","",IFERROR(INDEX(Khach_hang!$C$2:$C$999,MATCH(C715,Khach_hang!$A$2:$A$999,0)),""))</f>
        <v/>
      </c>
      <c r="F715" s="148" t="str">
        <f t="array" ref="F715">IF(C715="","",IFERROR(INDEX(Khach_hang!$B$2:$B$999,MATCH(C715,Khach_hang!$A$2:$A$999,0)),""))</f>
        <v/>
      </c>
      <c r="G715" s="148" t="str">
        <f>IF(A715="","",SUMIF(Chi_tiet_don_hang!$A$2:$A$989,A715,Chi_tiet_don_hang!$F$2:$F$989))</f>
        <v/>
      </c>
      <c r="H715" s="163"/>
      <c r="I715" s="163"/>
      <c r="J715" s="148">
        <f t="shared" si="1"/>
        <v>0</v>
      </c>
      <c r="K715" s="148">
        <f>IF(A715="","",SUMIF(Chi_tiet_don_hang!$A$2:$A$989,A715,Chi_tiet_don_hang!$I$2:$I$989))+H715</f>
        <v>0</v>
      </c>
      <c r="L715" s="163"/>
      <c r="M715" s="152"/>
      <c r="N715" s="152"/>
      <c r="O715" s="163"/>
      <c r="P715" s="148" t="str">
        <f t="shared" si="4"/>
        <v/>
      </c>
      <c r="Q715" s="148" t="s">
        <v>484</v>
      </c>
      <c r="R715" s="154" t="s">
        <v>485</v>
      </c>
      <c r="S715" s="154" t="s">
        <v>418</v>
      </c>
      <c r="T715" s="155"/>
      <c r="U715" s="142"/>
      <c r="V715" s="142"/>
      <c r="W715" s="142"/>
      <c r="X715" s="142"/>
      <c r="Y715" s="142"/>
      <c r="Z715" s="142"/>
      <c r="AA715" s="142"/>
      <c r="AB715" s="142"/>
      <c r="AC715" s="142"/>
      <c r="AD715" s="142"/>
      <c r="AE715" s="142"/>
      <c r="AF715" s="142"/>
      <c r="AG715" s="142"/>
      <c r="AH715" s="142"/>
      <c r="AI715" s="142"/>
    </row>
    <row r="716">
      <c r="A716" s="166"/>
      <c r="B716" s="164"/>
      <c r="C716" s="155"/>
      <c r="D716" s="165"/>
      <c r="E716" s="147" t="str">
        <f t="array" ref="E716">IF(C716="","",IFERROR(INDEX(Khach_hang!$C$2:$C$999,MATCH(C716,Khach_hang!$A$2:$A$999,0)),""))</f>
        <v/>
      </c>
      <c r="F716" s="148" t="str">
        <f t="array" ref="F716">IF(C716="","",IFERROR(INDEX(Khach_hang!$B$2:$B$999,MATCH(C716,Khach_hang!$A$2:$A$999,0)),""))</f>
        <v/>
      </c>
      <c r="G716" s="148" t="str">
        <f>IF(A716="","",SUMIF(Chi_tiet_don_hang!$A$2:$A$989,A716,Chi_tiet_don_hang!$F$2:$F$989))</f>
        <v/>
      </c>
      <c r="H716" s="163"/>
      <c r="I716" s="163"/>
      <c r="J716" s="148">
        <f t="shared" si="1"/>
        <v>0</v>
      </c>
      <c r="K716" s="148">
        <f>IF(A716="","",SUMIF(Chi_tiet_don_hang!$A$2:$A$989,A716,Chi_tiet_don_hang!$I$2:$I$989))+H716</f>
        <v>0</v>
      </c>
      <c r="L716" s="163"/>
      <c r="M716" s="152"/>
      <c r="N716" s="152"/>
      <c r="O716" s="163"/>
      <c r="P716" s="148" t="str">
        <f t="shared" si="4"/>
        <v/>
      </c>
      <c r="Q716" s="148" t="s">
        <v>484</v>
      </c>
      <c r="R716" s="154" t="s">
        <v>485</v>
      </c>
      <c r="S716" s="154" t="s">
        <v>418</v>
      </c>
      <c r="T716" s="155"/>
      <c r="U716" s="142"/>
      <c r="V716" s="142"/>
      <c r="W716" s="142"/>
      <c r="X716" s="142"/>
      <c r="Y716" s="142"/>
      <c r="Z716" s="142"/>
      <c r="AA716" s="142"/>
      <c r="AB716" s="142"/>
      <c r="AC716" s="142"/>
      <c r="AD716" s="142"/>
      <c r="AE716" s="142"/>
      <c r="AF716" s="142"/>
      <c r="AG716" s="142"/>
      <c r="AH716" s="142"/>
      <c r="AI716" s="142"/>
    </row>
    <row r="717">
      <c r="A717" s="166"/>
      <c r="B717" s="164"/>
      <c r="C717" s="155"/>
      <c r="D717" s="165"/>
      <c r="E717" s="147" t="str">
        <f t="array" ref="E717">IF(C717="","",IFERROR(INDEX(Khach_hang!$C$2:$C$999,MATCH(C717,Khach_hang!$A$2:$A$999,0)),""))</f>
        <v/>
      </c>
      <c r="F717" s="148" t="str">
        <f t="array" ref="F717">IF(C717="","",IFERROR(INDEX(Khach_hang!$B$2:$B$999,MATCH(C717,Khach_hang!$A$2:$A$999,0)),""))</f>
        <v/>
      </c>
      <c r="G717" s="148" t="str">
        <f>IF(A717="","",SUMIF(Chi_tiet_don_hang!$A$2:$A$989,A717,Chi_tiet_don_hang!$F$2:$F$989))</f>
        <v/>
      </c>
      <c r="H717" s="163"/>
      <c r="I717" s="163"/>
      <c r="J717" s="148">
        <f t="shared" si="1"/>
        <v>0</v>
      </c>
      <c r="K717" s="148">
        <f>IF(A717="","",SUMIF(Chi_tiet_don_hang!$A$2:$A$989,A717,Chi_tiet_don_hang!$I$2:$I$989))+H717</f>
        <v>0</v>
      </c>
      <c r="L717" s="163"/>
      <c r="M717" s="152"/>
      <c r="N717" s="152"/>
      <c r="O717" s="163"/>
      <c r="P717" s="148" t="str">
        <f t="shared" si="4"/>
        <v/>
      </c>
      <c r="Q717" s="148" t="s">
        <v>484</v>
      </c>
      <c r="R717" s="154" t="s">
        <v>485</v>
      </c>
      <c r="S717" s="154" t="s">
        <v>418</v>
      </c>
      <c r="T717" s="155"/>
      <c r="U717" s="142"/>
      <c r="V717" s="142"/>
      <c r="W717" s="142"/>
      <c r="X717" s="142"/>
      <c r="Y717" s="142"/>
      <c r="Z717" s="142"/>
      <c r="AA717" s="142"/>
      <c r="AB717" s="142"/>
      <c r="AC717" s="142"/>
      <c r="AD717" s="142"/>
      <c r="AE717" s="142"/>
      <c r="AF717" s="142"/>
      <c r="AG717" s="142"/>
      <c r="AH717" s="142"/>
      <c r="AI717" s="142"/>
    </row>
    <row r="718">
      <c r="A718" s="166"/>
      <c r="B718" s="164"/>
      <c r="C718" s="155"/>
      <c r="D718" s="165"/>
      <c r="E718" s="147" t="str">
        <f t="array" ref="E718">IF(C718="","",IFERROR(INDEX(Khach_hang!$C$2:$C$999,MATCH(C718,Khach_hang!$A$2:$A$999,0)),""))</f>
        <v/>
      </c>
      <c r="F718" s="148" t="str">
        <f t="array" ref="F718">IF(C718="","",IFERROR(INDEX(Khach_hang!$B$2:$B$999,MATCH(C718,Khach_hang!$A$2:$A$999,0)),""))</f>
        <v/>
      </c>
      <c r="G718" s="148" t="str">
        <f>IF(A718="","",SUMIF(Chi_tiet_don_hang!$A$2:$A$989,A718,Chi_tiet_don_hang!$F$2:$F$989))</f>
        <v/>
      </c>
      <c r="H718" s="163"/>
      <c r="I718" s="163"/>
      <c r="J718" s="148">
        <f t="shared" si="1"/>
        <v>0</v>
      </c>
      <c r="K718" s="148">
        <f>IF(A718="","",SUMIF(Chi_tiet_don_hang!$A$2:$A$989,A718,Chi_tiet_don_hang!$I$2:$I$989))+H718</f>
        <v>0</v>
      </c>
      <c r="L718" s="163"/>
      <c r="M718" s="152"/>
      <c r="N718" s="152"/>
      <c r="O718" s="163"/>
      <c r="P718" s="148" t="str">
        <f t="shared" si="4"/>
        <v/>
      </c>
      <c r="Q718" s="148" t="s">
        <v>484</v>
      </c>
      <c r="R718" s="154" t="s">
        <v>485</v>
      </c>
      <c r="S718" s="154" t="s">
        <v>418</v>
      </c>
      <c r="T718" s="155"/>
      <c r="U718" s="142"/>
      <c r="V718" s="142"/>
      <c r="W718" s="142"/>
      <c r="X718" s="142"/>
      <c r="Y718" s="142"/>
      <c r="Z718" s="142"/>
      <c r="AA718" s="142"/>
      <c r="AB718" s="142"/>
      <c r="AC718" s="142"/>
      <c r="AD718" s="142"/>
      <c r="AE718" s="142"/>
      <c r="AF718" s="142"/>
      <c r="AG718" s="142"/>
      <c r="AH718" s="142"/>
      <c r="AI718" s="142"/>
    </row>
    <row r="719">
      <c r="A719" s="166"/>
      <c r="B719" s="164"/>
      <c r="C719" s="155"/>
      <c r="D719" s="165"/>
      <c r="E719" s="147" t="str">
        <f t="array" ref="E719">IF(C719="","",IFERROR(INDEX(Khach_hang!$C$2:$C$999,MATCH(C719,Khach_hang!$A$2:$A$999,0)),""))</f>
        <v/>
      </c>
      <c r="F719" s="148" t="str">
        <f t="array" ref="F719">IF(C719="","",IFERROR(INDEX(Khach_hang!$B$2:$B$999,MATCH(C719,Khach_hang!$A$2:$A$999,0)),""))</f>
        <v/>
      </c>
      <c r="G719" s="148" t="str">
        <f>IF(A719="","",SUMIF(Chi_tiet_don_hang!$A$2:$A$989,A719,Chi_tiet_don_hang!$F$2:$F$989))</f>
        <v/>
      </c>
      <c r="H719" s="163"/>
      <c r="I719" s="163"/>
      <c r="J719" s="148">
        <f t="shared" si="1"/>
        <v>0</v>
      </c>
      <c r="K719" s="148">
        <f>IF(A719="","",SUMIF(Chi_tiet_don_hang!$A$2:$A$989,A719,Chi_tiet_don_hang!$I$2:$I$989))+H719</f>
        <v>0</v>
      </c>
      <c r="L719" s="163"/>
      <c r="M719" s="152"/>
      <c r="N719" s="152"/>
      <c r="O719" s="163"/>
      <c r="P719" s="148" t="str">
        <f t="shared" si="4"/>
        <v/>
      </c>
      <c r="Q719" s="148" t="s">
        <v>484</v>
      </c>
      <c r="R719" s="154" t="s">
        <v>485</v>
      </c>
      <c r="S719" s="154" t="s">
        <v>418</v>
      </c>
      <c r="T719" s="155"/>
      <c r="U719" s="142"/>
      <c r="V719" s="142"/>
      <c r="W719" s="142"/>
      <c r="X719" s="142"/>
      <c r="Y719" s="142"/>
      <c r="Z719" s="142"/>
      <c r="AA719" s="142"/>
      <c r="AB719" s="142"/>
      <c r="AC719" s="142"/>
      <c r="AD719" s="142"/>
      <c r="AE719" s="142"/>
      <c r="AF719" s="142"/>
      <c r="AG719" s="142"/>
      <c r="AH719" s="142"/>
      <c r="AI719" s="142"/>
    </row>
    <row r="720">
      <c r="A720" s="166"/>
      <c r="B720" s="164"/>
      <c r="C720" s="155"/>
      <c r="D720" s="165"/>
      <c r="E720" s="147" t="str">
        <f t="array" ref="E720">IF(C720="","",IFERROR(INDEX(Khach_hang!$C$2:$C$999,MATCH(C720,Khach_hang!$A$2:$A$999,0)),""))</f>
        <v/>
      </c>
      <c r="F720" s="148" t="str">
        <f t="array" ref="F720">IF(C720="","",IFERROR(INDEX(Khach_hang!$B$2:$B$999,MATCH(C720,Khach_hang!$A$2:$A$999,0)),""))</f>
        <v/>
      </c>
      <c r="G720" s="148" t="str">
        <f>IF(A720="","",SUMIF(Chi_tiet_don_hang!$A$2:$A$989,A720,Chi_tiet_don_hang!$F$2:$F$989))</f>
        <v/>
      </c>
      <c r="H720" s="163"/>
      <c r="I720" s="163"/>
      <c r="J720" s="148">
        <f t="shared" si="1"/>
        <v>0</v>
      </c>
      <c r="K720" s="148">
        <f>IF(A720="","",SUMIF(Chi_tiet_don_hang!$A$2:$A$989,A720,Chi_tiet_don_hang!$I$2:$I$989))+H720</f>
        <v>0</v>
      </c>
      <c r="L720" s="163"/>
      <c r="M720" s="152"/>
      <c r="N720" s="152"/>
      <c r="O720" s="163"/>
      <c r="P720" s="148" t="str">
        <f t="shared" si="4"/>
        <v/>
      </c>
      <c r="Q720" s="148" t="s">
        <v>484</v>
      </c>
      <c r="R720" s="154" t="s">
        <v>485</v>
      </c>
      <c r="S720" s="154" t="s">
        <v>418</v>
      </c>
      <c r="T720" s="155"/>
      <c r="U720" s="142"/>
      <c r="V720" s="142"/>
      <c r="W720" s="142"/>
      <c r="X720" s="142"/>
      <c r="Y720" s="142"/>
      <c r="Z720" s="142"/>
      <c r="AA720" s="142"/>
      <c r="AB720" s="142"/>
      <c r="AC720" s="142"/>
      <c r="AD720" s="142"/>
      <c r="AE720" s="142"/>
      <c r="AF720" s="142"/>
      <c r="AG720" s="142"/>
      <c r="AH720" s="142"/>
      <c r="AI720" s="142"/>
    </row>
    <row r="721">
      <c r="A721" s="166"/>
      <c r="B721" s="164"/>
      <c r="C721" s="155"/>
      <c r="D721" s="165"/>
      <c r="E721" s="147" t="str">
        <f t="array" ref="E721">IF(C721="","",IFERROR(INDEX(Khach_hang!$C$2:$C$999,MATCH(C721,Khach_hang!$A$2:$A$999,0)),""))</f>
        <v/>
      </c>
      <c r="F721" s="148" t="str">
        <f t="array" ref="F721">IF(C721="","",IFERROR(INDEX(Khach_hang!$B$2:$B$999,MATCH(C721,Khach_hang!$A$2:$A$999,0)),""))</f>
        <v/>
      </c>
      <c r="G721" s="148" t="str">
        <f>IF(A721="","",SUMIF(Chi_tiet_don_hang!$A$2:$A$989,A721,Chi_tiet_don_hang!$F$2:$F$989))</f>
        <v/>
      </c>
      <c r="H721" s="163"/>
      <c r="I721" s="163"/>
      <c r="J721" s="148">
        <f t="shared" si="1"/>
        <v>0</v>
      </c>
      <c r="K721" s="148">
        <f>IF(A721="","",SUMIF(Chi_tiet_don_hang!$A$2:$A$989,A721,Chi_tiet_don_hang!$I$2:$I$989))+H721</f>
        <v>0</v>
      </c>
      <c r="L721" s="163"/>
      <c r="M721" s="152"/>
      <c r="N721" s="152"/>
      <c r="O721" s="163"/>
      <c r="P721" s="148" t="str">
        <f t="shared" si="4"/>
        <v/>
      </c>
      <c r="Q721" s="148" t="s">
        <v>484</v>
      </c>
      <c r="R721" s="154" t="s">
        <v>485</v>
      </c>
      <c r="S721" s="154" t="s">
        <v>418</v>
      </c>
      <c r="T721" s="155"/>
      <c r="U721" s="142"/>
      <c r="V721" s="142"/>
      <c r="W721" s="142"/>
      <c r="X721" s="142"/>
      <c r="Y721" s="142"/>
      <c r="Z721" s="142"/>
      <c r="AA721" s="142"/>
      <c r="AB721" s="142"/>
      <c r="AC721" s="142"/>
      <c r="AD721" s="142"/>
      <c r="AE721" s="142"/>
      <c r="AF721" s="142"/>
      <c r="AG721" s="142"/>
      <c r="AH721" s="142"/>
      <c r="AI721" s="142"/>
    </row>
    <row r="722">
      <c r="A722" s="166"/>
      <c r="B722" s="164"/>
      <c r="C722" s="155"/>
      <c r="D722" s="165"/>
      <c r="E722" s="147" t="str">
        <f t="array" ref="E722">IF(C722="","",IFERROR(INDEX(Khach_hang!$C$2:$C$999,MATCH(C722,Khach_hang!$A$2:$A$999,0)),""))</f>
        <v/>
      </c>
      <c r="F722" s="148" t="str">
        <f t="array" ref="F722">IF(C722="","",IFERROR(INDEX(Khach_hang!$B$2:$B$999,MATCH(C722,Khach_hang!$A$2:$A$999,0)),""))</f>
        <v/>
      </c>
      <c r="G722" s="148" t="str">
        <f>IF(A722="","",SUMIF(Chi_tiet_don_hang!$A$2:$A$989,A722,Chi_tiet_don_hang!$F$2:$F$989))</f>
        <v/>
      </c>
      <c r="H722" s="163"/>
      <c r="I722" s="163"/>
      <c r="J722" s="148">
        <f t="shared" si="1"/>
        <v>0</v>
      </c>
      <c r="K722" s="148">
        <f>IF(A722="","",SUMIF(Chi_tiet_don_hang!$A$2:$A$989,A722,Chi_tiet_don_hang!$I$2:$I$989))+H722</f>
        <v>0</v>
      </c>
      <c r="L722" s="163"/>
      <c r="M722" s="152"/>
      <c r="N722" s="152"/>
      <c r="O722" s="163"/>
      <c r="P722" s="148" t="str">
        <f t="shared" si="4"/>
        <v/>
      </c>
      <c r="Q722" s="148" t="s">
        <v>484</v>
      </c>
      <c r="R722" s="154" t="s">
        <v>485</v>
      </c>
      <c r="S722" s="154" t="s">
        <v>418</v>
      </c>
      <c r="T722" s="155"/>
      <c r="U722" s="142"/>
      <c r="V722" s="142"/>
      <c r="W722" s="142"/>
      <c r="X722" s="142"/>
      <c r="Y722" s="142"/>
      <c r="Z722" s="142"/>
      <c r="AA722" s="142"/>
      <c r="AB722" s="142"/>
      <c r="AC722" s="142"/>
      <c r="AD722" s="142"/>
      <c r="AE722" s="142"/>
      <c r="AF722" s="142"/>
      <c r="AG722" s="142"/>
      <c r="AH722" s="142"/>
      <c r="AI722" s="142"/>
    </row>
    <row r="723">
      <c r="A723" s="166"/>
      <c r="B723" s="164"/>
      <c r="C723" s="155"/>
      <c r="D723" s="165"/>
      <c r="E723" s="147" t="str">
        <f t="array" ref="E723">IF(C723="","",IFERROR(INDEX(Khach_hang!$C$2:$C$999,MATCH(C723,Khach_hang!$A$2:$A$999,0)),""))</f>
        <v/>
      </c>
      <c r="F723" s="148" t="str">
        <f t="array" ref="F723">IF(C723="","",IFERROR(INDEX(Khach_hang!$B$2:$B$999,MATCH(C723,Khach_hang!$A$2:$A$999,0)),""))</f>
        <v/>
      </c>
      <c r="G723" s="148" t="str">
        <f>IF(A723="","",SUMIF(Chi_tiet_don_hang!$A$2:$A$989,A723,Chi_tiet_don_hang!$F$2:$F$989))</f>
        <v/>
      </c>
      <c r="H723" s="163"/>
      <c r="I723" s="163"/>
      <c r="J723" s="148">
        <f t="shared" si="1"/>
        <v>0</v>
      </c>
      <c r="K723" s="148">
        <f>IF(A723="","",SUMIF(Chi_tiet_don_hang!$A$2:$A$989,A723,Chi_tiet_don_hang!$I$2:$I$989))+H723</f>
        <v>0</v>
      </c>
      <c r="L723" s="163"/>
      <c r="M723" s="152"/>
      <c r="N723" s="152"/>
      <c r="O723" s="163"/>
      <c r="P723" s="148" t="str">
        <f t="shared" si="4"/>
        <v/>
      </c>
      <c r="Q723" s="148" t="s">
        <v>484</v>
      </c>
      <c r="R723" s="154" t="s">
        <v>485</v>
      </c>
      <c r="S723" s="154" t="s">
        <v>418</v>
      </c>
      <c r="T723" s="155"/>
      <c r="U723" s="142"/>
      <c r="V723" s="142"/>
      <c r="W723" s="142"/>
      <c r="X723" s="142"/>
      <c r="Y723" s="142"/>
      <c r="Z723" s="142"/>
      <c r="AA723" s="142"/>
      <c r="AB723" s="142"/>
      <c r="AC723" s="142"/>
      <c r="AD723" s="142"/>
      <c r="AE723" s="142"/>
      <c r="AF723" s="142"/>
      <c r="AG723" s="142"/>
      <c r="AH723" s="142"/>
      <c r="AI723" s="142"/>
    </row>
    <row r="724">
      <c r="A724" s="166"/>
      <c r="B724" s="164"/>
      <c r="C724" s="155"/>
      <c r="D724" s="165"/>
      <c r="E724" s="147" t="str">
        <f t="array" ref="E724">IF(C724="","",IFERROR(INDEX(Khach_hang!$C$2:$C$999,MATCH(C724,Khach_hang!$A$2:$A$999,0)),""))</f>
        <v/>
      </c>
      <c r="F724" s="148" t="str">
        <f t="array" ref="F724">IF(C724="","",IFERROR(INDEX(Khach_hang!$B$2:$B$999,MATCH(C724,Khach_hang!$A$2:$A$999,0)),""))</f>
        <v/>
      </c>
      <c r="G724" s="148" t="str">
        <f>IF(A724="","",SUMIF(Chi_tiet_don_hang!$A$2:$A$989,A724,Chi_tiet_don_hang!$F$2:$F$989))</f>
        <v/>
      </c>
      <c r="H724" s="163"/>
      <c r="I724" s="163"/>
      <c r="J724" s="148">
        <f t="shared" si="1"/>
        <v>0</v>
      </c>
      <c r="K724" s="148">
        <f>IF(A724="","",SUMIF(Chi_tiet_don_hang!$A$2:$A$989,A724,Chi_tiet_don_hang!$I$2:$I$989))+H724</f>
        <v>0</v>
      </c>
      <c r="L724" s="163"/>
      <c r="M724" s="152"/>
      <c r="N724" s="152"/>
      <c r="O724" s="163"/>
      <c r="P724" s="148" t="str">
        <f t="shared" si="4"/>
        <v/>
      </c>
      <c r="Q724" s="148" t="s">
        <v>484</v>
      </c>
      <c r="R724" s="154" t="s">
        <v>485</v>
      </c>
      <c r="S724" s="154" t="s">
        <v>418</v>
      </c>
      <c r="T724" s="155"/>
      <c r="U724" s="142"/>
      <c r="V724" s="142"/>
      <c r="W724" s="142"/>
      <c r="X724" s="142"/>
      <c r="Y724" s="142"/>
      <c r="Z724" s="142"/>
      <c r="AA724" s="142"/>
      <c r="AB724" s="142"/>
      <c r="AC724" s="142"/>
      <c r="AD724" s="142"/>
      <c r="AE724" s="142"/>
      <c r="AF724" s="142"/>
      <c r="AG724" s="142"/>
      <c r="AH724" s="142"/>
      <c r="AI724" s="142"/>
    </row>
    <row r="725">
      <c r="A725" s="166"/>
      <c r="B725" s="164"/>
      <c r="C725" s="155"/>
      <c r="D725" s="165"/>
      <c r="E725" s="147" t="str">
        <f t="array" ref="E725">IF(C725="","",IFERROR(INDEX(Khach_hang!$C$2:$C$999,MATCH(C725,Khach_hang!$A$2:$A$999,0)),""))</f>
        <v/>
      </c>
      <c r="F725" s="148" t="str">
        <f t="array" ref="F725">IF(C725="","",IFERROR(INDEX(Khach_hang!$B$2:$B$999,MATCH(C725,Khach_hang!$A$2:$A$999,0)),""))</f>
        <v/>
      </c>
      <c r="G725" s="148" t="str">
        <f>IF(A725="","",SUMIF(Chi_tiet_don_hang!$A$2:$A$989,A725,Chi_tiet_don_hang!$F$2:$F$989))</f>
        <v/>
      </c>
      <c r="H725" s="163"/>
      <c r="I725" s="163"/>
      <c r="J725" s="148">
        <f t="shared" si="1"/>
        <v>0</v>
      </c>
      <c r="K725" s="148">
        <f>IF(A725="","",SUMIF(Chi_tiet_don_hang!$A$2:$A$989,A725,Chi_tiet_don_hang!$I$2:$I$989))+H725</f>
        <v>0</v>
      </c>
      <c r="L725" s="163"/>
      <c r="M725" s="152"/>
      <c r="N725" s="152"/>
      <c r="O725" s="163"/>
      <c r="P725" s="148" t="str">
        <f t="shared" si="4"/>
        <v/>
      </c>
      <c r="Q725" s="148" t="s">
        <v>484</v>
      </c>
      <c r="R725" s="154" t="s">
        <v>485</v>
      </c>
      <c r="S725" s="154" t="s">
        <v>418</v>
      </c>
      <c r="T725" s="155"/>
      <c r="U725" s="142"/>
      <c r="V725" s="142"/>
      <c r="W725" s="142"/>
      <c r="X725" s="142"/>
      <c r="Y725" s="142"/>
      <c r="Z725" s="142"/>
      <c r="AA725" s="142"/>
      <c r="AB725" s="142"/>
      <c r="AC725" s="142"/>
      <c r="AD725" s="142"/>
      <c r="AE725" s="142"/>
      <c r="AF725" s="142"/>
      <c r="AG725" s="142"/>
      <c r="AH725" s="142"/>
      <c r="AI725" s="142"/>
    </row>
    <row r="726">
      <c r="A726" s="166"/>
      <c r="B726" s="164"/>
      <c r="C726" s="155"/>
      <c r="D726" s="165"/>
      <c r="E726" s="147" t="str">
        <f t="array" ref="E726">IF(C726="","",IFERROR(INDEX(Khach_hang!$C$2:$C$999,MATCH(C726,Khach_hang!$A$2:$A$999,0)),""))</f>
        <v/>
      </c>
      <c r="F726" s="148" t="str">
        <f t="array" ref="F726">IF(C726="","",IFERROR(INDEX(Khach_hang!$B$2:$B$999,MATCH(C726,Khach_hang!$A$2:$A$999,0)),""))</f>
        <v/>
      </c>
      <c r="G726" s="148" t="str">
        <f>IF(A726="","",SUMIF(Chi_tiet_don_hang!$A$2:$A$989,A726,Chi_tiet_don_hang!$F$2:$F$989))</f>
        <v/>
      </c>
      <c r="H726" s="163"/>
      <c r="I726" s="163"/>
      <c r="J726" s="148">
        <f t="shared" si="1"/>
        <v>0</v>
      </c>
      <c r="K726" s="148">
        <f>IF(A726="","",SUMIF(Chi_tiet_don_hang!$A$2:$A$989,A726,Chi_tiet_don_hang!$I$2:$I$989))+H726</f>
        <v>0</v>
      </c>
      <c r="L726" s="163"/>
      <c r="M726" s="152"/>
      <c r="N726" s="152"/>
      <c r="O726" s="163"/>
      <c r="P726" s="148" t="str">
        <f t="shared" si="4"/>
        <v/>
      </c>
      <c r="Q726" s="148" t="s">
        <v>484</v>
      </c>
      <c r="R726" s="154" t="s">
        <v>485</v>
      </c>
      <c r="S726" s="154" t="s">
        <v>418</v>
      </c>
      <c r="T726" s="155"/>
      <c r="U726" s="142"/>
      <c r="V726" s="142"/>
      <c r="W726" s="142"/>
      <c r="X726" s="142"/>
      <c r="Y726" s="142"/>
      <c r="Z726" s="142"/>
      <c r="AA726" s="142"/>
      <c r="AB726" s="142"/>
      <c r="AC726" s="142"/>
      <c r="AD726" s="142"/>
      <c r="AE726" s="142"/>
      <c r="AF726" s="142"/>
      <c r="AG726" s="142"/>
      <c r="AH726" s="142"/>
      <c r="AI726" s="142"/>
    </row>
    <row r="727">
      <c r="A727" s="166"/>
      <c r="B727" s="164"/>
      <c r="C727" s="155"/>
      <c r="D727" s="165"/>
      <c r="E727" s="147" t="str">
        <f t="array" ref="E727">IF(C727="","",IFERROR(INDEX(Khach_hang!$C$2:$C$999,MATCH(C727,Khach_hang!$A$2:$A$999,0)),""))</f>
        <v/>
      </c>
      <c r="F727" s="148" t="str">
        <f t="array" ref="F727">IF(C727="","",IFERROR(INDEX(Khach_hang!$B$2:$B$999,MATCH(C727,Khach_hang!$A$2:$A$999,0)),""))</f>
        <v/>
      </c>
      <c r="G727" s="148" t="str">
        <f>IF(A727="","",SUMIF(Chi_tiet_don_hang!$A$2:$A$989,A727,Chi_tiet_don_hang!$F$2:$F$989))</f>
        <v/>
      </c>
      <c r="H727" s="163"/>
      <c r="I727" s="163"/>
      <c r="J727" s="148">
        <f t="shared" si="1"/>
        <v>0</v>
      </c>
      <c r="K727" s="148">
        <f>IF(A727="","",SUMIF(Chi_tiet_don_hang!$A$2:$A$989,A727,Chi_tiet_don_hang!$I$2:$I$989))+H727</f>
        <v>0</v>
      </c>
      <c r="L727" s="163"/>
      <c r="M727" s="152"/>
      <c r="N727" s="152"/>
      <c r="O727" s="163"/>
      <c r="P727" s="148" t="str">
        <f t="shared" si="4"/>
        <v/>
      </c>
      <c r="Q727" s="148" t="s">
        <v>484</v>
      </c>
      <c r="R727" s="154" t="s">
        <v>485</v>
      </c>
      <c r="S727" s="154" t="s">
        <v>418</v>
      </c>
      <c r="T727" s="155"/>
      <c r="U727" s="142"/>
      <c r="V727" s="142"/>
      <c r="W727" s="142"/>
      <c r="X727" s="142"/>
      <c r="Y727" s="142"/>
      <c r="Z727" s="142"/>
      <c r="AA727" s="142"/>
      <c r="AB727" s="142"/>
      <c r="AC727" s="142"/>
      <c r="AD727" s="142"/>
      <c r="AE727" s="142"/>
      <c r="AF727" s="142"/>
      <c r="AG727" s="142"/>
      <c r="AH727" s="142"/>
      <c r="AI727" s="142"/>
    </row>
    <row r="728">
      <c r="A728" s="166"/>
      <c r="B728" s="164"/>
      <c r="C728" s="155"/>
      <c r="D728" s="165"/>
      <c r="E728" s="147" t="str">
        <f t="array" ref="E728">IF(C728="","",IFERROR(INDEX(Khach_hang!$C$2:$C$999,MATCH(C728,Khach_hang!$A$2:$A$999,0)),""))</f>
        <v/>
      </c>
      <c r="F728" s="148" t="str">
        <f t="array" ref="F728">IF(C728="","",IFERROR(INDEX(Khach_hang!$B$2:$B$999,MATCH(C728,Khach_hang!$A$2:$A$999,0)),""))</f>
        <v/>
      </c>
      <c r="G728" s="148" t="str">
        <f>IF(A728="","",SUMIF(Chi_tiet_don_hang!$A$2:$A$989,A728,Chi_tiet_don_hang!$F$2:$F$989))</f>
        <v/>
      </c>
      <c r="H728" s="163"/>
      <c r="I728" s="163"/>
      <c r="J728" s="148">
        <f t="shared" si="1"/>
        <v>0</v>
      </c>
      <c r="K728" s="148">
        <f>IF(A728="","",SUMIF(Chi_tiet_don_hang!$A$2:$A$989,A728,Chi_tiet_don_hang!$I$2:$I$989))+H728</f>
        <v>0</v>
      </c>
      <c r="L728" s="163"/>
      <c r="M728" s="152"/>
      <c r="N728" s="152"/>
      <c r="O728" s="163"/>
      <c r="P728" s="148" t="str">
        <f t="shared" si="4"/>
        <v/>
      </c>
      <c r="Q728" s="148" t="s">
        <v>484</v>
      </c>
      <c r="R728" s="154" t="s">
        <v>485</v>
      </c>
      <c r="S728" s="154" t="s">
        <v>418</v>
      </c>
      <c r="T728" s="155"/>
      <c r="U728" s="142"/>
      <c r="V728" s="142"/>
      <c r="W728" s="142"/>
      <c r="X728" s="142"/>
      <c r="Y728" s="142"/>
      <c r="Z728" s="142"/>
      <c r="AA728" s="142"/>
      <c r="AB728" s="142"/>
      <c r="AC728" s="142"/>
      <c r="AD728" s="142"/>
      <c r="AE728" s="142"/>
      <c r="AF728" s="142"/>
      <c r="AG728" s="142"/>
      <c r="AH728" s="142"/>
      <c r="AI728" s="142"/>
    </row>
    <row r="729">
      <c r="A729" s="166"/>
      <c r="B729" s="164"/>
      <c r="C729" s="155"/>
      <c r="D729" s="165"/>
      <c r="E729" s="147" t="str">
        <f t="array" ref="E729">IF(C729="","",IFERROR(INDEX(Khach_hang!$C$2:$C$999,MATCH(C729,Khach_hang!$A$2:$A$999,0)),""))</f>
        <v/>
      </c>
      <c r="F729" s="148" t="str">
        <f t="array" ref="F729">IF(C729="","",IFERROR(INDEX(Khach_hang!$B$2:$B$999,MATCH(C729,Khach_hang!$A$2:$A$999,0)),""))</f>
        <v/>
      </c>
      <c r="G729" s="148" t="str">
        <f>IF(A729="","",SUMIF(Chi_tiet_don_hang!$A$2:$A$989,A729,Chi_tiet_don_hang!$F$2:$F$989))</f>
        <v/>
      </c>
      <c r="H729" s="163"/>
      <c r="I729" s="163"/>
      <c r="J729" s="148">
        <f t="shared" si="1"/>
        <v>0</v>
      </c>
      <c r="K729" s="148">
        <f>IF(A729="","",SUMIF(Chi_tiet_don_hang!$A$2:$A$989,A729,Chi_tiet_don_hang!$I$2:$I$989))+H729</f>
        <v>0</v>
      </c>
      <c r="L729" s="163"/>
      <c r="M729" s="152"/>
      <c r="N729" s="152"/>
      <c r="O729" s="163"/>
      <c r="P729" s="148" t="str">
        <f t="shared" si="4"/>
        <v/>
      </c>
      <c r="Q729" s="148" t="s">
        <v>484</v>
      </c>
      <c r="R729" s="154" t="s">
        <v>485</v>
      </c>
      <c r="S729" s="154" t="s">
        <v>418</v>
      </c>
      <c r="T729" s="155"/>
      <c r="U729" s="142"/>
      <c r="V729" s="142"/>
      <c r="W729" s="142"/>
      <c r="X729" s="142"/>
      <c r="Y729" s="142"/>
      <c r="Z729" s="142"/>
      <c r="AA729" s="142"/>
      <c r="AB729" s="142"/>
      <c r="AC729" s="142"/>
      <c r="AD729" s="142"/>
      <c r="AE729" s="142"/>
      <c r="AF729" s="142"/>
      <c r="AG729" s="142"/>
      <c r="AH729" s="142"/>
      <c r="AI729" s="142"/>
    </row>
    <row r="730">
      <c r="A730" s="166"/>
      <c r="B730" s="164"/>
      <c r="C730" s="155"/>
      <c r="D730" s="165"/>
      <c r="E730" s="147" t="str">
        <f t="array" ref="E730">IF(C730="","",IFERROR(INDEX(Khach_hang!$C$2:$C$999,MATCH(C730,Khach_hang!$A$2:$A$999,0)),""))</f>
        <v/>
      </c>
      <c r="F730" s="148" t="str">
        <f t="array" ref="F730">IF(C730="","",IFERROR(INDEX(Khach_hang!$B$2:$B$999,MATCH(C730,Khach_hang!$A$2:$A$999,0)),""))</f>
        <v/>
      </c>
      <c r="G730" s="148" t="str">
        <f>IF(A730="","",SUMIF(Chi_tiet_don_hang!$A$2:$A$989,A730,Chi_tiet_don_hang!$F$2:$F$989))</f>
        <v/>
      </c>
      <c r="H730" s="163"/>
      <c r="I730" s="163"/>
      <c r="J730" s="148">
        <f t="shared" si="1"/>
        <v>0</v>
      </c>
      <c r="K730" s="148">
        <f>IF(A730="","",SUMIF(Chi_tiet_don_hang!$A$2:$A$989,A730,Chi_tiet_don_hang!$I$2:$I$989))+H730</f>
        <v>0</v>
      </c>
      <c r="L730" s="163"/>
      <c r="M730" s="152"/>
      <c r="N730" s="152"/>
      <c r="O730" s="163"/>
      <c r="P730" s="148" t="str">
        <f t="shared" si="4"/>
        <v/>
      </c>
      <c r="Q730" s="148" t="s">
        <v>484</v>
      </c>
      <c r="R730" s="154" t="s">
        <v>485</v>
      </c>
      <c r="S730" s="154" t="s">
        <v>418</v>
      </c>
      <c r="T730" s="155"/>
      <c r="U730" s="142"/>
      <c r="V730" s="142"/>
      <c r="W730" s="142"/>
      <c r="X730" s="142"/>
      <c r="Y730" s="142"/>
      <c r="Z730" s="142"/>
      <c r="AA730" s="142"/>
      <c r="AB730" s="142"/>
      <c r="AC730" s="142"/>
      <c r="AD730" s="142"/>
      <c r="AE730" s="142"/>
      <c r="AF730" s="142"/>
      <c r="AG730" s="142"/>
      <c r="AH730" s="142"/>
      <c r="AI730" s="142"/>
    </row>
    <row r="731">
      <c r="A731" s="166"/>
      <c r="B731" s="164"/>
      <c r="C731" s="155"/>
      <c r="D731" s="165"/>
      <c r="E731" s="147" t="str">
        <f t="array" ref="E731">IF(C731="","",IFERROR(INDEX(Khach_hang!$C$2:$C$999,MATCH(C731,Khach_hang!$A$2:$A$999,0)),""))</f>
        <v/>
      </c>
      <c r="F731" s="148" t="str">
        <f t="array" ref="F731">IF(C731="","",IFERROR(INDEX(Khach_hang!$B$2:$B$999,MATCH(C731,Khach_hang!$A$2:$A$999,0)),""))</f>
        <v/>
      </c>
      <c r="G731" s="148" t="str">
        <f>IF(A731="","",SUMIF(Chi_tiet_don_hang!$A$2:$A$989,A731,Chi_tiet_don_hang!$F$2:$F$989))</f>
        <v/>
      </c>
      <c r="H731" s="163"/>
      <c r="I731" s="163"/>
      <c r="J731" s="148">
        <f t="shared" si="1"/>
        <v>0</v>
      </c>
      <c r="K731" s="148">
        <f>IF(A731="","",SUMIF(Chi_tiet_don_hang!$A$2:$A$989,A731,Chi_tiet_don_hang!$I$2:$I$989))+H731</f>
        <v>0</v>
      </c>
      <c r="L731" s="163"/>
      <c r="M731" s="152"/>
      <c r="N731" s="152"/>
      <c r="O731" s="163"/>
      <c r="P731" s="148" t="str">
        <f t="shared" si="4"/>
        <v/>
      </c>
      <c r="Q731" s="148" t="s">
        <v>484</v>
      </c>
      <c r="R731" s="154" t="s">
        <v>485</v>
      </c>
      <c r="S731" s="154" t="s">
        <v>418</v>
      </c>
      <c r="T731" s="155"/>
      <c r="U731" s="142"/>
      <c r="V731" s="142"/>
      <c r="W731" s="142"/>
      <c r="X731" s="142"/>
      <c r="Y731" s="142"/>
      <c r="Z731" s="142"/>
      <c r="AA731" s="142"/>
      <c r="AB731" s="142"/>
      <c r="AC731" s="142"/>
      <c r="AD731" s="142"/>
      <c r="AE731" s="142"/>
      <c r="AF731" s="142"/>
      <c r="AG731" s="142"/>
      <c r="AH731" s="142"/>
      <c r="AI731" s="142"/>
    </row>
    <row r="732">
      <c r="A732" s="166"/>
      <c r="B732" s="164"/>
      <c r="C732" s="155"/>
      <c r="D732" s="165"/>
      <c r="E732" s="147" t="str">
        <f t="array" ref="E732">IF(C732="","",IFERROR(INDEX(Khach_hang!$C$2:$C$999,MATCH(C732,Khach_hang!$A$2:$A$999,0)),""))</f>
        <v/>
      </c>
      <c r="F732" s="148" t="str">
        <f t="array" ref="F732">IF(C732="","",IFERROR(INDEX(Khach_hang!$B$2:$B$999,MATCH(C732,Khach_hang!$A$2:$A$999,0)),""))</f>
        <v/>
      </c>
      <c r="G732" s="148" t="str">
        <f>IF(A732="","",SUMIF(Chi_tiet_don_hang!$A$2:$A$989,A732,Chi_tiet_don_hang!$F$2:$F$989))</f>
        <v/>
      </c>
      <c r="H732" s="163"/>
      <c r="I732" s="163"/>
      <c r="J732" s="148">
        <f t="shared" si="1"/>
        <v>0</v>
      </c>
      <c r="K732" s="148">
        <f>IF(A732="","",SUMIF(Chi_tiet_don_hang!$A$2:$A$989,A732,Chi_tiet_don_hang!$I$2:$I$989))+H732</f>
        <v>0</v>
      </c>
      <c r="L732" s="163"/>
      <c r="M732" s="152"/>
      <c r="N732" s="152"/>
      <c r="O732" s="163"/>
      <c r="P732" s="148" t="str">
        <f t="shared" si="4"/>
        <v/>
      </c>
      <c r="Q732" s="148" t="s">
        <v>484</v>
      </c>
      <c r="R732" s="154" t="s">
        <v>485</v>
      </c>
      <c r="S732" s="154" t="s">
        <v>418</v>
      </c>
      <c r="T732" s="155"/>
      <c r="U732" s="142"/>
      <c r="V732" s="142"/>
      <c r="W732" s="142"/>
      <c r="X732" s="142"/>
      <c r="Y732" s="142"/>
      <c r="Z732" s="142"/>
      <c r="AA732" s="142"/>
      <c r="AB732" s="142"/>
      <c r="AC732" s="142"/>
      <c r="AD732" s="142"/>
      <c r="AE732" s="142"/>
      <c r="AF732" s="142"/>
      <c r="AG732" s="142"/>
      <c r="AH732" s="142"/>
      <c r="AI732" s="142"/>
    </row>
    <row r="733">
      <c r="A733" s="166"/>
      <c r="B733" s="164"/>
      <c r="C733" s="155"/>
      <c r="D733" s="165"/>
      <c r="E733" s="147" t="str">
        <f t="array" ref="E733">IF(C733="","",IFERROR(INDEX(Khach_hang!$C$2:$C$999,MATCH(C733,Khach_hang!$A$2:$A$999,0)),""))</f>
        <v/>
      </c>
      <c r="F733" s="148" t="str">
        <f t="array" ref="F733">IF(C733="","",IFERROR(INDEX(Khach_hang!$B$2:$B$999,MATCH(C733,Khach_hang!$A$2:$A$999,0)),""))</f>
        <v/>
      </c>
      <c r="G733" s="148" t="str">
        <f>IF(A733="","",SUMIF(Chi_tiet_don_hang!$A$2:$A$989,A733,Chi_tiet_don_hang!$F$2:$F$989))</f>
        <v/>
      </c>
      <c r="H733" s="163"/>
      <c r="I733" s="163"/>
      <c r="J733" s="148">
        <f t="shared" si="1"/>
        <v>0</v>
      </c>
      <c r="K733" s="148">
        <f>IF(A733="","",SUMIF(Chi_tiet_don_hang!$A$2:$A$989,A733,Chi_tiet_don_hang!$I$2:$I$989))+H733</f>
        <v>0</v>
      </c>
      <c r="L733" s="163"/>
      <c r="M733" s="152"/>
      <c r="N733" s="152"/>
      <c r="O733" s="163"/>
      <c r="P733" s="148" t="str">
        <f t="shared" si="4"/>
        <v/>
      </c>
      <c r="Q733" s="148" t="s">
        <v>484</v>
      </c>
      <c r="R733" s="154" t="s">
        <v>485</v>
      </c>
      <c r="S733" s="154" t="s">
        <v>418</v>
      </c>
      <c r="T733" s="155"/>
      <c r="U733" s="142"/>
      <c r="V733" s="142"/>
      <c r="W733" s="142"/>
      <c r="X733" s="142"/>
      <c r="Y733" s="142"/>
      <c r="Z733" s="142"/>
      <c r="AA733" s="142"/>
      <c r="AB733" s="142"/>
      <c r="AC733" s="142"/>
      <c r="AD733" s="142"/>
      <c r="AE733" s="142"/>
      <c r="AF733" s="142"/>
      <c r="AG733" s="142"/>
      <c r="AH733" s="142"/>
      <c r="AI733" s="142"/>
    </row>
    <row r="734">
      <c r="A734" s="166"/>
      <c r="B734" s="164"/>
      <c r="C734" s="155"/>
      <c r="D734" s="165"/>
      <c r="E734" s="147" t="str">
        <f t="array" ref="E734">IF(C734="","",IFERROR(INDEX(Khach_hang!$C$2:$C$999,MATCH(C734,Khach_hang!$A$2:$A$999,0)),""))</f>
        <v/>
      </c>
      <c r="F734" s="148" t="str">
        <f t="array" ref="F734">IF(C734="","",IFERROR(INDEX(Khach_hang!$B$2:$B$999,MATCH(C734,Khach_hang!$A$2:$A$999,0)),""))</f>
        <v/>
      </c>
      <c r="G734" s="148" t="str">
        <f>IF(A734="","",SUMIF(Chi_tiet_don_hang!$A$2:$A$989,A734,Chi_tiet_don_hang!$F$2:$F$989))</f>
        <v/>
      </c>
      <c r="H734" s="163"/>
      <c r="I734" s="163"/>
      <c r="J734" s="148">
        <f t="shared" si="1"/>
        <v>0</v>
      </c>
      <c r="K734" s="148">
        <f>IF(A734="","",SUMIF(Chi_tiet_don_hang!$A$2:$A$989,A734,Chi_tiet_don_hang!$I$2:$I$989))+H734</f>
        <v>0</v>
      </c>
      <c r="L734" s="163"/>
      <c r="M734" s="152"/>
      <c r="N734" s="152"/>
      <c r="O734" s="163"/>
      <c r="P734" s="148" t="str">
        <f t="shared" si="4"/>
        <v/>
      </c>
      <c r="Q734" s="148" t="s">
        <v>484</v>
      </c>
      <c r="R734" s="154" t="s">
        <v>485</v>
      </c>
      <c r="S734" s="154" t="s">
        <v>418</v>
      </c>
      <c r="T734" s="155"/>
      <c r="U734" s="142"/>
      <c r="V734" s="142"/>
      <c r="W734" s="142"/>
      <c r="X734" s="142"/>
      <c r="Y734" s="142"/>
      <c r="Z734" s="142"/>
      <c r="AA734" s="142"/>
      <c r="AB734" s="142"/>
      <c r="AC734" s="142"/>
      <c r="AD734" s="142"/>
      <c r="AE734" s="142"/>
      <c r="AF734" s="142"/>
      <c r="AG734" s="142"/>
      <c r="AH734" s="142"/>
      <c r="AI734" s="142"/>
    </row>
    <row r="735">
      <c r="A735" s="166"/>
      <c r="B735" s="164"/>
      <c r="C735" s="155"/>
      <c r="D735" s="165"/>
      <c r="E735" s="147" t="str">
        <f t="array" ref="E735">IF(C735="","",IFERROR(INDEX(Khach_hang!$C$2:$C$999,MATCH(C735,Khach_hang!$A$2:$A$999,0)),""))</f>
        <v/>
      </c>
      <c r="F735" s="148" t="str">
        <f t="array" ref="F735">IF(C735="","",IFERROR(INDEX(Khach_hang!$B$2:$B$999,MATCH(C735,Khach_hang!$A$2:$A$999,0)),""))</f>
        <v/>
      </c>
      <c r="G735" s="148" t="str">
        <f>IF(A735="","",SUMIF(Chi_tiet_don_hang!$A$2:$A$989,A735,Chi_tiet_don_hang!$F$2:$F$989))</f>
        <v/>
      </c>
      <c r="H735" s="163"/>
      <c r="I735" s="163"/>
      <c r="J735" s="148">
        <f t="shared" si="1"/>
        <v>0</v>
      </c>
      <c r="K735" s="148">
        <f>IF(A735="","",SUMIF(Chi_tiet_don_hang!$A$2:$A$989,A735,Chi_tiet_don_hang!$I$2:$I$989))+H735</f>
        <v>0</v>
      </c>
      <c r="L735" s="163"/>
      <c r="M735" s="152"/>
      <c r="N735" s="152"/>
      <c r="O735" s="163"/>
      <c r="P735" s="148" t="str">
        <f t="shared" si="4"/>
        <v/>
      </c>
      <c r="Q735" s="148" t="s">
        <v>484</v>
      </c>
      <c r="R735" s="154" t="s">
        <v>485</v>
      </c>
      <c r="S735" s="154" t="s">
        <v>418</v>
      </c>
      <c r="T735" s="155"/>
      <c r="U735" s="142"/>
      <c r="V735" s="142"/>
      <c r="W735" s="142"/>
      <c r="X735" s="142"/>
      <c r="Y735" s="142"/>
      <c r="Z735" s="142"/>
      <c r="AA735" s="142"/>
      <c r="AB735" s="142"/>
      <c r="AC735" s="142"/>
      <c r="AD735" s="142"/>
      <c r="AE735" s="142"/>
      <c r="AF735" s="142"/>
      <c r="AG735" s="142"/>
      <c r="AH735" s="142"/>
      <c r="AI735" s="142"/>
    </row>
    <row r="736">
      <c r="A736" s="166"/>
      <c r="B736" s="164"/>
      <c r="C736" s="155"/>
      <c r="D736" s="165"/>
      <c r="E736" s="147" t="str">
        <f t="array" ref="E736">IF(C736="","",IFERROR(INDEX(Khach_hang!$C$2:$C$999,MATCH(C736,Khach_hang!$A$2:$A$999,0)),""))</f>
        <v/>
      </c>
      <c r="F736" s="148" t="str">
        <f t="array" ref="F736">IF(C736="","",IFERROR(INDEX(Khach_hang!$B$2:$B$999,MATCH(C736,Khach_hang!$A$2:$A$999,0)),""))</f>
        <v/>
      </c>
      <c r="G736" s="148" t="str">
        <f>IF(A736="","",SUMIF(Chi_tiet_don_hang!$A$2:$A$989,A736,Chi_tiet_don_hang!$F$2:$F$989))</f>
        <v/>
      </c>
      <c r="H736" s="163"/>
      <c r="I736" s="163"/>
      <c r="J736" s="148">
        <f t="shared" si="1"/>
        <v>0</v>
      </c>
      <c r="K736" s="148">
        <f>IF(A736="","",SUMIF(Chi_tiet_don_hang!$A$2:$A$989,A736,Chi_tiet_don_hang!$I$2:$I$989))+H736</f>
        <v>0</v>
      </c>
      <c r="L736" s="163"/>
      <c r="M736" s="152"/>
      <c r="N736" s="152"/>
      <c r="O736" s="163"/>
      <c r="P736" s="148" t="str">
        <f t="shared" si="4"/>
        <v/>
      </c>
      <c r="Q736" s="148" t="s">
        <v>484</v>
      </c>
      <c r="R736" s="154" t="s">
        <v>485</v>
      </c>
      <c r="S736" s="154" t="s">
        <v>418</v>
      </c>
      <c r="T736" s="155"/>
      <c r="U736" s="142"/>
      <c r="V736" s="142"/>
      <c r="W736" s="142"/>
      <c r="X736" s="142"/>
      <c r="Y736" s="142"/>
      <c r="Z736" s="142"/>
      <c r="AA736" s="142"/>
      <c r="AB736" s="142"/>
      <c r="AC736" s="142"/>
      <c r="AD736" s="142"/>
      <c r="AE736" s="142"/>
      <c r="AF736" s="142"/>
      <c r="AG736" s="142"/>
      <c r="AH736" s="142"/>
      <c r="AI736" s="142"/>
    </row>
    <row r="737">
      <c r="A737" s="166"/>
      <c r="B737" s="164"/>
      <c r="C737" s="155"/>
      <c r="D737" s="165"/>
      <c r="E737" s="147" t="str">
        <f t="array" ref="E737">IF(C737="","",IFERROR(INDEX(Khach_hang!$C$2:$C$999,MATCH(C737,Khach_hang!$A$2:$A$999,0)),""))</f>
        <v/>
      </c>
      <c r="F737" s="148" t="str">
        <f t="array" ref="F737">IF(C737="","",IFERROR(INDEX(Khach_hang!$B$2:$B$999,MATCH(C737,Khach_hang!$A$2:$A$999,0)),""))</f>
        <v/>
      </c>
      <c r="G737" s="148" t="str">
        <f>IF(A737="","",SUMIF(Chi_tiet_don_hang!$A$2:$A$989,A737,Chi_tiet_don_hang!$F$2:$F$989))</f>
        <v/>
      </c>
      <c r="H737" s="163"/>
      <c r="I737" s="163"/>
      <c r="J737" s="148">
        <f t="shared" si="1"/>
        <v>0</v>
      </c>
      <c r="K737" s="148">
        <f>IF(A737="","",SUMIF(Chi_tiet_don_hang!$A$2:$A$989,A737,Chi_tiet_don_hang!$I$2:$I$989))+H737</f>
        <v>0</v>
      </c>
      <c r="L737" s="163"/>
      <c r="M737" s="152"/>
      <c r="N737" s="152"/>
      <c r="O737" s="163"/>
      <c r="P737" s="148" t="str">
        <f t="shared" si="4"/>
        <v/>
      </c>
      <c r="Q737" s="148" t="s">
        <v>484</v>
      </c>
      <c r="R737" s="154" t="s">
        <v>485</v>
      </c>
      <c r="S737" s="154" t="s">
        <v>418</v>
      </c>
      <c r="T737" s="155"/>
      <c r="U737" s="142"/>
      <c r="V737" s="142"/>
      <c r="W737" s="142"/>
      <c r="X737" s="142"/>
      <c r="Y737" s="142"/>
      <c r="Z737" s="142"/>
      <c r="AA737" s="142"/>
      <c r="AB737" s="142"/>
      <c r="AC737" s="142"/>
      <c r="AD737" s="142"/>
      <c r="AE737" s="142"/>
      <c r="AF737" s="142"/>
      <c r="AG737" s="142"/>
      <c r="AH737" s="142"/>
      <c r="AI737" s="142"/>
    </row>
    <row r="738">
      <c r="A738" s="166"/>
      <c r="B738" s="164"/>
      <c r="C738" s="155"/>
      <c r="D738" s="165"/>
      <c r="E738" s="147" t="str">
        <f t="array" ref="E738">IF(C738="","",IFERROR(INDEX(Khach_hang!$C$2:$C$999,MATCH(C738,Khach_hang!$A$2:$A$999,0)),""))</f>
        <v/>
      </c>
      <c r="F738" s="148" t="str">
        <f t="array" ref="F738">IF(C738="","",IFERROR(INDEX(Khach_hang!$B$2:$B$999,MATCH(C738,Khach_hang!$A$2:$A$999,0)),""))</f>
        <v/>
      </c>
      <c r="G738" s="148" t="str">
        <f>IF(A738="","",SUMIF(Chi_tiet_don_hang!$A$2:$A$989,A738,Chi_tiet_don_hang!$F$2:$F$989))</f>
        <v/>
      </c>
      <c r="H738" s="163"/>
      <c r="I738" s="163"/>
      <c r="J738" s="148">
        <f t="shared" si="1"/>
        <v>0</v>
      </c>
      <c r="K738" s="148">
        <f>IF(A738="","",SUMIF(Chi_tiet_don_hang!$A$2:$A$989,A738,Chi_tiet_don_hang!$I$2:$I$989))+H738</f>
        <v>0</v>
      </c>
      <c r="L738" s="163"/>
      <c r="M738" s="152"/>
      <c r="N738" s="152"/>
      <c r="O738" s="163"/>
      <c r="P738" s="148" t="str">
        <f t="shared" si="4"/>
        <v/>
      </c>
      <c r="Q738" s="148" t="s">
        <v>484</v>
      </c>
      <c r="R738" s="154" t="s">
        <v>485</v>
      </c>
      <c r="S738" s="154" t="s">
        <v>418</v>
      </c>
      <c r="T738" s="155"/>
      <c r="U738" s="142"/>
      <c r="V738" s="142"/>
      <c r="W738" s="142"/>
      <c r="X738" s="142"/>
      <c r="Y738" s="142"/>
      <c r="Z738" s="142"/>
      <c r="AA738" s="142"/>
      <c r="AB738" s="142"/>
      <c r="AC738" s="142"/>
      <c r="AD738" s="142"/>
      <c r="AE738" s="142"/>
      <c r="AF738" s="142"/>
      <c r="AG738" s="142"/>
      <c r="AH738" s="142"/>
      <c r="AI738" s="142"/>
    </row>
    <row r="739">
      <c r="A739" s="166"/>
      <c r="B739" s="164"/>
      <c r="C739" s="155"/>
      <c r="D739" s="165"/>
      <c r="E739" s="147" t="str">
        <f t="array" ref="E739">IF(C739="","",IFERROR(INDEX(Khach_hang!$C$2:$C$999,MATCH(C739,Khach_hang!$A$2:$A$999,0)),""))</f>
        <v/>
      </c>
      <c r="F739" s="148" t="str">
        <f t="array" ref="F739">IF(C739="","",IFERROR(INDEX(Khach_hang!$B$2:$B$999,MATCH(C739,Khach_hang!$A$2:$A$999,0)),""))</f>
        <v/>
      </c>
      <c r="G739" s="148" t="str">
        <f>IF(A739="","",SUMIF(Chi_tiet_don_hang!$A$2:$A$989,A739,Chi_tiet_don_hang!$F$2:$F$989))</f>
        <v/>
      </c>
      <c r="H739" s="163"/>
      <c r="I739" s="163"/>
      <c r="J739" s="148">
        <f t="shared" si="1"/>
        <v>0</v>
      </c>
      <c r="K739" s="148">
        <f>IF(A739="","",SUMIF(Chi_tiet_don_hang!$A$2:$A$989,A739,Chi_tiet_don_hang!$I$2:$I$989))+H739</f>
        <v>0</v>
      </c>
      <c r="L739" s="163"/>
      <c r="M739" s="152"/>
      <c r="N739" s="152"/>
      <c r="O739" s="163"/>
      <c r="P739" s="148" t="str">
        <f t="shared" si="4"/>
        <v/>
      </c>
      <c r="Q739" s="148" t="s">
        <v>484</v>
      </c>
      <c r="R739" s="154" t="s">
        <v>485</v>
      </c>
      <c r="S739" s="154" t="s">
        <v>418</v>
      </c>
      <c r="T739" s="155"/>
      <c r="U739" s="142"/>
      <c r="V739" s="142"/>
      <c r="W739" s="142"/>
      <c r="X739" s="142"/>
      <c r="Y739" s="142"/>
      <c r="Z739" s="142"/>
      <c r="AA739" s="142"/>
      <c r="AB739" s="142"/>
      <c r="AC739" s="142"/>
      <c r="AD739" s="142"/>
      <c r="AE739" s="142"/>
      <c r="AF739" s="142"/>
      <c r="AG739" s="142"/>
      <c r="AH739" s="142"/>
      <c r="AI739" s="142"/>
    </row>
    <row r="740">
      <c r="A740" s="166"/>
      <c r="B740" s="164"/>
      <c r="C740" s="155"/>
      <c r="D740" s="165"/>
      <c r="E740" s="147" t="str">
        <f t="array" ref="E740">IF(C740="","",IFERROR(INDEX(Khach_hang!$C$2:$C$999,MATCH(C740,Khach_hang!$A$2:$A$999,0)),""))</f>
        <v/>
      </c>
      <c r="F740" s="148" t="str">
        <f t="array" ref="F740">IF(C740="","",IFERROR(INDEX(Khach_hang!$B$2:$B$999,MATCH(C740,Khach_hang!$A$2:$A$999,0)),""))</f>
        <v/>
      </c>
      <c r="G740" s="148" t="str">
        <f>IF(A740="","",SUMIF(Chi_tiet_don_hang!$A$2:$A$989,A740,Chi_tiet_don_hang!$F$2:$F$989))</f>
        <v/>
      </c>
      <c r="H740" s="163"/>
      <c r="I740" s="163"/>
      <c r="J740" s="148">
        <f t="shared" si="1"/>
        <v>0</v>
      </c>
      <c r="K740" s="148">
        <f>IF(A740="","",SUMIF(Chi_tiet_don_hang!$A$2:$A$989,A740,Chi_tiet_don_hang!$I$2:$I$989))+H740</f>
        <v>0</v>
      </c>
      <c r="L740" s="163"/>
      <c r="M740" s="152"/>
      <c r="N740" s="152"/>
      <c r="O740" s="163"/>
      <c r="P740" s="148" t="str">
        <f t="shared" si="4"/>
        <v/>
      </c>
      <c r="Q740" s="148" t="s">
        <v>484</v>
      </c>
      <c r="R740" s="154" t="s">
        <v>485</v>
      </c>
      <c r="S740" s="154" t="s">
        <v>418</v>
      </c>
      <c r="T740" s="155"/>
      <c r="U740" s="142"/>
      <c r="V740" s="142"/>
      <c r="W740" s="142"/>
      <c r="X740" s="142"/>
      <c r="Y740" s="142"/>
      <c r="Z740" s="142"/>
      <c r="AA740" s="142"/>
      <c r="AB740" s="142"/>
      <c r="AC740" s="142"/>
      <c r="AD740" s="142"/>
      <c r="AE740" s="142"/>
      <c r="AF740" s="142"/>
      <c r="AG740" s="142"/>
      <c r="AH740" s="142"/>
      <c r="AI740" s="142"/>
    </row>
    <row r="741">
      <c r="A741" s="166"/>
      <c r="B741" s="164"/>
      <c r="C741" s="155"/>
      <c r="D741" s="165"/>
      <c r="E741" s="147" t="str">
        <f t="array" ref="E741">IF(C741="","",IFERROR(INDEX(Khach_hang!$C$2:$C$999,MATCH(C741,Khach_hang!$A$2:$A$999,0)),""))</f>
        <v/>
      </c>
      <c r="F741" s="148" t="str">
        <f t="array" ref="F741">IF(C741="","",IFERROR(INDEX(Khach_hang!$B$2:$B$999,MATCH(C741,Khach_hang!$A$2:$A$999,0)),""))</f>
        <v/>
      </c>
      <c r="G741" s="148" t="str">
        <f>IF(A741="","",SUMIF(Chi_tiet_don_hang!$A$2:$A$989,A741,Chi_tiet_don_hang!$F$2:$F$989))</f>
        <v/>
      </c>
      <c r="H741" s="163"/>
      <c r="I741" s="163"/>
      <c r="J741" s="148">
        <f t="shared" si="1"/>
        <v>0</v>
      </c>
      <c r="K741" s="148">
        <f>IF(A741="","",SUMIF(Chi_tiet_don_hang!$A$2:$A$989,A741,Chi_tiet_don_hang!$I$2:$I$989))+H741</f>
        <v>0</v>
      </c>
      <c r="L741" s="163"/>
      <c r="M741" s="152"/>
      <c r="N741" s="152"/>
      <c r="O741" s="163"/>
      <c r="P741" s="148" t="str">
        <f t="shared" si="4"/>
        <v/>
      </c>
      <c r="Q741" s="148" t="s">
        <v>484</v>
      </c>
      <c r="R741" s="154" t="s">
        <v>485</v>
      </c>
      <c r="S741" s="154" t="s">
        <v>418</v>
      </c>
      <c r="T741" s="155"/>
      <c r="U741" s="142"/>
      <c r="V741" s="142"/>
      <c r="W741" s="142"/>
      <c r="X741" s="142"/>
      <c r="Y741" s="142"/>
      <c r="Z741" s="142"/>
      <c r="AA741" s="142"/>
      <c r="AB741" s="142"/>
      <c r="AC741" s="142"/>
      <c r="AD741" s="142"/>
      <c r="AE741" s="142"/>
      <c r="AF741" s="142"/>
      <c r="AG741" s="142"/>
      <c r="AH741" s="142"/>
      <c r="AI741" s="142"/>
    </row>
    <row r="742">
      <c r="A742" s="166"/>
      <c r="B742" s="164"/>
      <c r="C742" s="155"/>
      <c r="D742" s="165"/>
      <c r="E742" s="147" t="str">
        <f t="array" ref="E742">IF(C742="","",IFERROR(INDEX(Khach_hang!$C$2:$C$999,MATCH(C742,Khach_hang!$A$2:$A$999,0)),""))</f>
        <v/>
      </c>
      <c r="F742" s="148" t="str">
        <f t="array" ref="F742">IF(C742="","",IFERROR(INDEX(Khach_hang!$B$2:$B$999,MATCH(C742,Khach_hang!$A$2:$A$999,0)),""))</f>
        <v/>
      </c>
      <c r="G742" s="148" t="str">
        <f>IF(A742="","",SUMIF(Chi_tiet_don_hang!$A$2:$A$989,A742,Chi_tiet_don_hang!$F$2:$F$989))</f>
        <v/>
      </c>
      <c r="H742" s="163"/>
      <c r="I742" s="163"/>
      <c r="J742" s="148">
        <f t="shared" si="1"/>
        <v>0</v>
      </c>
      <c r="K742" s="148">
        <f>IF(A742="","",SUMIF(Chi_tiet_don_hang!$A$2:$A$989,A742,Chi_tiet_don_hang!$I$2:$I$989))+H742</f>
        <v>0</v>
      </c>
      <c r="L742" s="163"/>
      <c r="M742" s="152"/>
      <c r="N742" s="152"/>
      <c r="O742" s="163"/>
      <c r="P742" s="148" t="str">
        <f t="shared" si="4"/>
        <v/>
      </c>
      <c r="Q742" s="148" t="s">
        <v>484</v>
      </c>
      <c r="R742" s="154" t="s">
        <v>485</v>
      </c>
      <c r="S742" s="154" t="s">
        <v>418</v>
      </c>
      <c r="T742" s="155"/>
      <c r="U742" s="142"/>
      <c r="V742" s="142"/>
      <c r="W742" s="142"/>
      <c r="X742" s="142"/>
      <c r="Y742" s="142"/>
      <c r="Z742" s="142"/>
      <c r="AA742" s="142"/>
      <c r="AB742" s="142"/>
      <c r="AC742" s="142"/>
      <c r="AD742" s="142"/>
      <c r="AE742" s="142"/>
      <c r="AF742" s="142"/>
      <c r="AG742" s="142"/>
      <c r="AH742" s="142"/>
      <c r="AI742" s="142"/>
    </row>
    <row r="743">
      <c r="A743" s="166"/>
      <c r="B743" s="164"/>
      <c r="C743" s="155"/>
      <c r="D743" s="165"/>
      <c r="E743" s="147" t="str">
        <f t="array" ref="E743">IF(C743="","",IFERROR(INDEX(Khach_hang!$C$2:$C$999,MATCH(C743,Khach_hang!$A$2:$A$999,0)),""))</f>
        <v/>
      </c>
      <c r="F743" s="148" t="str">
        <f t="array" ref="F743">IF(C743="","",IFERROR(INDEX(Khach_hang!$B$2:$B$999,MATCH(C743,Khach_hang!$A$2:$A$999,0)),""))</f>
        <v/>
      </c>
      <c r="G743" s="148" t="str">
        <f>IF(A743="","",SUMIF(Chi_tiet_don_hang!$A$2:$A$989,A743,Chi_tiet_don_hang!$F$2:$F$989))</f>
        <v/>
      </c>
      <c r="H743" s="163"/>
      <c r="I743" s="163"/>
      <c r="J743" s="148">
        <f t="shared" si="1"/>
        <v>0</v>
      </c>
      <c r="K743" s="148">
        <f>IF(A743="","",SUMIF(Chi_tiet_don_hang!$A$2:$A$989,A743,Chi_tiet_don_hang!$I$2:$I$989))+H743</f>
        <v>0</v>
      </c>
      <c r="L743" s="163"/>
      <c r="M743" s="152"/>
      <c r="N743" s="152"/>
      <c r="O743" s="163"/>
      <c r="P743" s="148" t="str">
        <f t="shared" si="4"/>
        <v/>
      </c>
      <c r="Q743" s="148" t="s">
        <v>484</v>
      </c>
      <c r="R743" s="154" t="s">
        <v>485</v>
      </c>
      <c r="S743" s="154" t="s">
        <v>418</v>
      </c>
      <c r="T743" s="155"/>
      <c r="U743" s="142"/>
      <c r="V743" s="142"/>
      <c r="W743" s="142"/>
      <c r="X743" s="142"/>
      <c r="Y743" s="142"/>
      <c r="Z743" s="142"/>
      <c r="AA743" s="142"/>
      <c r="AB743" s="142"/>
      <c r="AC743" s="142"/>
      <c r="AD743" s="142"/>
      <c r="AE743" s="142"/>
      <c r="AF743" s="142"/>
      <c r="AG743" s="142"/>
      <c r="AH743" s="142"/>
      <c r="AI743" s="142"/>
    </row>
    <row r="744">
      <c r="A744" s="166"/>
      <c r="B744" s="164"/>
      <c r="C744" s="155"/>
      <c r="D744" s="165"/>
      <c r="E744" s="147" t="str">
        <f t="array" ref="E744">IF(C744="","",IFERROR(INDEX(Khach_hang!$C$2:$C$999,MATCH(C744,Khach_hang!$A$2:$A$999,0)),""))</f>
        <v/>
      </c>
      <c r="F744" s="148" t="str">
        <f t="array" ref="F744">IF(C744="","",IFERROR(INDEX(Khach_hang!$B$2:$B$999,MATCH(C744,Khach_hang!$A$2:$A$999,0)),""))</f>
        <v/>
      </c>
      <c r="G744" s="148" t="str">
        <f>IF(A744="","",SUMIF(Chi_tiet_don_hang!$A$2:$A$989,A744,Chi_tiet_don_hang!$F$2:$F$989))</f>
        <v/>
      </c>
      <c r="H744" s="163"/>
      <c r="I744" s="163"/>
      <c r="J744" s="148">
        <f t="shared" si="1"/>
        <v>0</v>
      </c>
      <c r="K744" s="148">
        <f>IF(A744="","",SUMIF(Chi_tiet_don_hang!$A$2:$A$989,A744,Chi_tiet_don_hang!$I$2:$I$989))+H744</f>
        <v>0</v>
      </c>
      <c r="L744" s="163"/>
      <c r="M744" s="152"/>
      <c r="N744" s="152"/>
      <c r="O744" s="163"/>
      <c r="P744" s="148" t="str">
        <f t="shared" si="4"/>
        <v/>
      </c>
      <c r="Q744" s="148" t="s">
        <v>484</v>
      </c>
      <c r="R744" s="154" t="s">
        <v>485</v>
      </c>
      <c r="S744" s="154" t="s">
        <v>418</v>
      </c>
      <c r="T744" s="155"/>
      <c r="U744" s="142"/>
      <c r="V744" s="142"/>
      <c r="W744" s="142"/>
      <c r="X744" s="142"/>
      <c r="Y744" s="142"/>
      <c r="Z744" s="142"/>
      <c r="AA744" s="142"/>
      <c r="AB744" s="142"/>
      <c r="AC744" s="142"/>
      <c r="AD744" s="142"/>
      <c r="AE744" s="142"/>
      <c r="AF744" s="142"/>
      <c r="AG744" s="142"/>
      <c r="AH744" s="142"/>
      <c r="AI744" s="142"/>
    </row>
    <row r="745">
      <c r="A745" s="166"/>
      <c r="B745" s="164"/>
      <c r="C745" s="155"/>
      <c r="D745" s="165"/>
      <c r="E745" s="147" t="str">
        <f t="array" ref="E745">IF(C745="","",IFERROR(INDEX(Khach_hang!$C$2:$C$999,MATCH(C745,Khach_hang!$A$2:$A$999,0)),""))</f>
        <v/>
      </c>
      <c r="F745" s="148" t="str">
        <f t="array" ref="F745">IF(C745="","",IFERROR(INDEX(Khach_hang!$B$2:$B$999,MATCH(C745,Khach_hang!$A$2:$A$999,0)),""))</f>
        <v/>
      </c>
      <c r="G745" s="148" t="str">
        <f>IF(A745="","",SUMIF(Chi_tiet_don_hang!$A$2:$A$989,A745,Chi_tiet_don_hang!$F$2:$F$989))</f>
        <v/>
      </c>
      <c r="H745" s="163"/>
      <c r="I745" s="163"/>
      <c r="J745" s="148">
        <f t="shared" si="1"/>
        <v>0</v>
      </c>
      <c r="K745" s="148">
        <f>IF(A745="","",SUMIF(Chi_tiet_don_hang!$A$2:$A$989,A745,Chi_tiet_don_hang!$I$2:$I$989))+H745</f>
        <v>0</v>
      </c>
      <c r="L745" s="163"/>
      <c r="M745" s="152"/>
      <c r="N745" s="152"/>
      <c r="O745" s="163"/>
      <c r="P745" s="148" t="str">
        <f t="shared" si="4"/>
        <v/>
      </c>
      <c r="Q745" s="148" t="s">
        <v>484</v>
      </c>
      <c r="R745" s="154" t="s">
        <v>485</v>
      </c>
      <c r="S745" s="154" t="s">
        <v>418</v>
      </c>
      <c r="T745" s="155"/>
      <c r="U745" s="142"/>
      <c r="V745" s="142"/>
      <c r="W745" s="142"/>
      <c r="X745" s="142"/>
      <c r="Y745" s="142"/>
      <c r="Z745" s="142"/>
      <c r="AA745" s="142"/>
      <c r="AB745" s="142"/>
      <c r="AC745" s="142"/>
      <c r="AD745" s="142"/>
      <c r="AE745" s="142"/>
      <c r="AF745" s="142"/>
      <c r="AG745" s="142"/>
      <c r="AH745" s="142"/>
      <c r="AI745" s="142"/>
    </row>
    <row r="746">
      <c r="A746" s="166"/>
      <c r="B746" s="164"/>
      <c r="C746" s="155"/>
      <c r="D746" s="165"/>
      <c r="E746" s="147" t="str">
        <f t="array" ref="E746">IF(C746="","",IFERROR(INDEX(Khach_hang!$C$2:$C$999,MATCH(C746,Khach_hang!$A$2:$A$999,0)),""))</f>
        <v/>
      </c>
      <c r="F746" s="148" t="str">
        <f t="array" ref="F746">IF(C746="","",IFERROR(INDEX(Khach_hang!$B$2:$B$999,MATCH(C746,Khach_hang!$A$2:$A$999,0)),""))</f>
        <v/>
      </c>
      <c r="G746" s="148" t="str">
        <f>IF(A746="","",SUMIF(Chi_tiet_don_hang!$A$2:$A$989,A746,Chi_tiet_don_hang!$F$2:$F$989))</f>
        <v/>
      </c>
      <c r="H746" s="163"/>
      <c r="I746" s="163"/>
      <c r="J746" s="148">
        <f t="shared" si="1"/>
        <v>0</v>
      </c>
      <c r="K746" s="148">
        <f>IF(A746="","",SUMIF(Chi_tiet_don_hang!$A$2:$A$989,A746,Chi_tiet_don_hang!$I$2:$I$989))+H746</f>
        <v>0</v>
      </c>
      <c r="L746" s="163"/>
      <c r="M746" s="152"/>
      <c r="N746" s="152"/>
      <c r="O746" s="163"/>
      <c r="P746" s="148" t="str">
        <f t="shared" si="4"/>
        <v/>
      </c>
      <c r="Q746" s="148" t="s">
        <v>484</v>
      </c>
      <c r="R746" s="154" t="s">
        <v>485</v>
      </c>
      <c r="S746" s="154" t="s">
        <v>418</v>
      </c>
      <c r="T746" s="155"/>
      <c r="U746" s="142"/>
      <c r="V746" s="142"/>
      <c r="W746" s="142"/>
      <c r="X746" s="142"/>
      <c r="Y746" s="142"/>
      <c r="Z746" s="142"/>
      <c r="AA746" s="142"/>
      <c r="AB746" s="142"/>
      <c r="AC746" s="142"/>
      <c r="AD746" s="142"/>
      <c r="AE746" s="142"/>
      <c r="AF746" s="142"/>
      <c r="AG746" s="142"/>
      <c r="AH746" s="142"/>
      <c r="AI746" s="142"/>
    </row>
    <row r="747">
      <c r="A747" s="166"/>
      <c r="B747" s="164"/>
      <c r="C747" s="155"/>
      <c r="D747" s="165"/>
      <c r="E747" s="147" t="str">
        <f t="array" ref="E747">IF(C747="","",IFERROR(INDEX(Khach_hang!$C$2:$C$999,MATCH(C747,Khach_hang!$A$2:$A$999,0)),""))</f>
        <v/>
      </c>
      <c r="F747" s="148" t="str">
        <f t="array" ref="F747">IF(C747="","",IFERROR(INDEX(Khach_hang!$B$2:$B$999,MATCH(C747,Khach_hang!$A$2:$A$999,0)),""))</f>
        <v/>
      </c>
      <c r="G747" s="148" t="str">
        <f>IF(A747="","",SUMIF(Chi_tiet_don_hang!$A$2:$A$989,A747,Chi_tiet_don_hang!$F$2:$F$989))</f>
        <v/>
      </c>
      <c r="H747" s="163"/>
      <c r="I747" s="163"/>
      <c r="J747" s="148">
        <f t="shared" si="1"/>
        <v>0</v>
      </c>
      <c r="K747" s="148">
        <f>IF(A747="","",SUMIF(Chi_tiet_don_hang!$A$2:$A$989,A747,Chi_tiet_don_hang!$I$2:$I$989))+H747</f>
        <v>0</v>
      </c>
      <c r="L747" s="163"/>
      <c r="M747" s="152"/>
      <c r="N747" s="152"/>
      <c r="O747" s="163"/>
      <c r="P747" s="148" t="str">
        <f t="shared" si="4"/>
        <v/>
      </c>
      <c r="Q747" s="148" t="s">
        <v>484</v>
      </c>
      <c r="R747" s="154" t="s">
        <v>485</v>
      </c>
      <c r="S747" s="154" t="s">
        <v>418</v>
      </c>
      <c r="T747" s="155"/>
      <c r="U747" s="142"/>
      <c r="V747" s="142"/>
      <c r="W747" s="142"/>
      <c r="X747" s="142"/>
      <c r="Y747" s="142"/>
      <c r="Z747" s="142"/>
      <c r="AA747" s="142"/>
      <c r="AB747" s="142"/>
      <c r="AC747" s="142"/>
      <c r="AD747" s="142"/>
      <c r="AE747" s="142"/>
      <c r="AF747" s="142"/>
      <c r="AG747" s="142"/>
      <c r="AH747" s="142"/>
      <c r="AI747" s="142"/>
    </row>
    <row r="748">
      <c r="A748" s="166"/>
      <c r="B748" s="164"/>
      <c r="C748" s="155"/>
      <c r="D748" s="165"/>
      <c r="E748" s="147" t="str">
        <f t="array" ref="E748">IF(C748="","",IFERROR(INDEX(Khach_hang!$C$2:$C$999,MATCH(C748,Khach_hang!$A$2:$A$999,0)),""))</f>
        <v/>
      </c>
      <c r="F748" s="148" t="str">
        <f t="array" ref="F748">IF(C748="","",IFERROR(INDEX(Khach_hang!$B$2:$B$999,MATCH(C748,Khach_hang!$A$2:$A$999,0)),""))</f>
        <v/>
      </c>
      <c r="G748" s="148" t="str">
        <f>IF(A748="","",SUMIF(Chi_tiet_don_hang!$A$2:$A$989,A748,Chi_tiet_don_hang!$F$2:$F$989))</f>
        <v/>
      </c>
      <c r="H748" s="163"/>
      <c r="I748" s="163"/>
      <c r="J748" s="148">
        <f t="shared" si="1"/>
        <v>0</v>
      </c>
      <c r="K748" s="148">
        <f>IF(A748="","",SUMIF(Chi_tiet_don_hang!$A$2:$A$989,A748,Chi_tiet_don_hang!$I$2:$I$989))+H748</f>
        <v>0</v>
      </c>
      <c r="L748" s="163"/>
      <c r="M748" s="152"/>
      <c r="N748" s="152"/>
      <c r="O748" s="163"/>
      <c r="P748" s="148" t="str">
        <f t="shared" si="4"/>
        <v/>
      </c>
      <c r="Q748" s="148" t="s">
        <v>484</v>
      </c>
      <c r="R748" s="154" t="s">
        <v>485</v>
      </c>
      <c r="S748" s="154" t="s">
        <v>418</v>
      </c>
      <c r="T748" s="155"/>
      <c r="U748" s="142"/>
      <c r="V748" s="142"/>
      <c r="W748" s="142"/>
      <c r="X748" s="142"/>
      <c r="Y748" s="142"/>
      <c r="Z748" s="142"/>
      <c r="AA748" s="142"/>
      <c r="AB748" s="142"/>
      <c r="AC748" s="142"/>
      <c r="AD748" s="142"/>
      <c r="AE748" s="142"/>
      <c r="AF748" s="142"/>
      <c r="AG748" s="142"/>
      <c r="AH748" s="142"/>
      <c r="AI748" s="142"/>
    </row>
    <row r="749">
      <c r="A749" s="166"/>
      <c r="B749" s="164"/>
      <c r="C749" s="155"/>
      <c r="D749" s="165"/>
      <c r="E749" s="147" t="str">
        <f t="array" ref="E749">IF(C749="","",IFERROR(INDEX(Khach_hang!$C$2:$C$999,MATCH(C749,Khach_hang!$A$2:$A$999,0)),""))</f>
        <v/>
      </c>
      <c r="F749" s="148" t="str">
        <f t="array" ref="F749">IF(C749="","",IFERROR(INDEX(Khach_hang!$B$2:$B$999,MATCH(C749,Khach_hang!$A$2:$A$999,0)),""))</f>
        <v/>
      </c>
      <c r="G749" s="148" t="str">
        <f>IF(A749="","",SUMIF(Chi_tiet_don_hang!$A$2:$A$989,A749,Chi_tiet_don_hang!$F$2:$F$989))</f>
        <v/>
      </c>
      <c r="H749" s="163"/>
      <c r="I749" s="163"/>
      <c r="J749" s="148">
        <f t="shared" si="1"/>
        <v>0</v>
      </c>
      <c r="K749" s="148">
        <f>IF(A749="","",SUMIF(Chi_tiet_don_hang!$A$2:$A$989,A749,Chi_tiet_don_hang!$I$2:$I$989))+H749</f>
        <v>0</v>
      </c>
      <c r="L749" s="163"/>
      <c r="M749" s="152"/>
      <c r="N749" s="152"/>
      <c r="O749" s="163"/>
      <c r="P749" s="148" t="str">
        <f t="shared" si="4"/>
        <v/>
      </c>
      <c r="Q749" s="148" t="s">
        <v>484</v>
      </c>
      <c r="R749" s="154" t="s">
        <v>485</v>
      </c>
      <c r="S749" s="154" t="s">
        <v>418</v>
      </c>
      <c r="T749" s="155"/>
      <c r="U749" s="142"/>
      <c r="V749" s="142"/>
      <c r="W749" s="142"/>
      <c r="X749" s="142"/>
      <c r="Y749" s="142"/>
      <c r="Z749" s="142"/>
      <c r="AA749" s="142"/>
      <c r="AB749" s="142"/>
      <c r="AC749" s="142"/>
      <c r="AD749" s="142"/>
      <c r="AE749" s="142"/>
      <c r="AF749" s="142"/>
      <c r="AG749" s="142"/>
      <c r="AH749" s="142"/>
      <c r="AI749" s="142"/>
    </row>
    <row r="750">
      <c r="A750" s="166"/>
      <c r="B750" s="164"/>
      <c r="C750" s="155"/>
      <c r="D750" s="165"/>
      <c r="E750" s="147" t="str">
        <f t="array" ref="E750">IF(C750="","",IFERROR(INDEX(Khach_hang!$C$2:$C$999,MATCH(C750,Khach_hang!$A$2:$A$999,0)),""))</f>
        <v/>
      </c>
      <c r="F750" s="148" t="str">
        <f t="array" ref="F750">IF(C750="","",IFERROR(INDEX(Khach_hang!$B$2:$B$999,MATCH(C750,Khach_hang!$A$2:$A$999,0)),""))</f>
        <v/>
      </c>
      <c r="G750" s="148" t="str">
        <f>IF(A750="","",SUMIF(Chi_tiet_don_hang!$A$2:$A$989,A750,Chi_tiet_don_hang!$F$2:$F$989))</f>
        <v/>
      </c>
      <c r="H750" s="163"/>
      <c r="I750" s="163"/>
      <c r="J750" s="148">
        <f t="shared" si="1"/>
        <v>0</v>
      </c>
      <c r="K750" s="148">
        <f>IF(A750="","",SUMIF(Chi_tiet_don_hang!$A$2:$A$989,A750,Chi_tiet_don_hang!$I$2:$I$989))+H750</f>
        <v>0</v>
      </c>
      <c r="L750" s="163"/>
      <c r="M750" s="152"/>
      <c r="N750" s="152"/>
      <c r="O750" s="163"/>
      <c r="P750" s="148" t="str">
        <f t="shared" si="4"/>
        <v/>
      </c>
      <c r="Q750" s="148" t="s">
        <v>484</v>
      </c>
      <c r="R750" s="154" t="s">
        <v>485</v>
      </c>
      <c r="S750" s="154" t="s">
        <v>418</v>
      </c>
      <c r="T750" s="155"/>
      <c r="U750" s="142"/>
      <c r="V750" s="142"/>
      <c r="W750" s="142"/>
      <c r="X750" s="142"/>
      <c r="Y750" s="142"/>
      <c r="Z750" s="142"/>
      <c r="AA750" s="142"/>
      <c r="AB750" s="142"/>
      <c r="AC750" s="142"/>
      <c r="AD750" s="142"/>
      <c r="AE750" s="142"/>
      <c r="AF750" s="142"/>
      <c r="AG750" s="142"/>
      <c r="AH750" s="142"/>
      <c r="AI750" s="142"/>
    </row>
    <row r="751">
      <c r="A751" s="166"/>
      <c r="B751" s="164"/>
      <c r="C751" s="155"/>
      <c r="D751" s="165"/>
      <c r="E751" s="147" t="str">
        <f t="array" ref="E751">IF(C751="","",IFERROR(INDEX(Khach_hang!$C$2:$C$999,MATCH(C751,Khach_hang!$A$2:$A$999,0)),""))</f>
        <v/>
      </c>
      <c r="F751" s="148" t="str">
        <f t="array" ref="F751">IF(C751="","",IFERROR(INDEX(Khach_hang!$B$2:$B$999,MATCH(C751,Khach_hang!$A$2:$A$999,0)),""))</f>
        <v/>
      </c>
      <c r="G751" s="148" t="str">
        <f>IF(A751="","",SUMIF(Chi_tiet_don_hang!$A$2:$A$989,A751,Chi_tiet_don_hang!$F$2:$F$989))</f>
        <v/>
      </c>
      <c r="H751" s="163"/>
      <c r="I751" s="163"/>
      <c r="J751" s="148">
        <f t="shared" si="1"/>
        <v>0</v>
      </c>
      <c r="K751" s="148">
        <f>IF(A751="","",SUMIF(Chi_tiet_don_hang!$A$2:$A$989,A751,Chi_tiet_don_hang!$I$2:$I$989))+H751</f>
        <v>0</v>
      </c>
      <c r="L751" s="163"/>
      <c r="M751" s="152"/>
      <c r="N751" s="152"/>
      <c r="O751" s="163"/>
      <c r="P751" s="148" t="str">
        <f t="shared" si="4"/>
        <v/>
      </c>
      <c r="Q751" s="148" t="s">
        <v>484</v>
      </c>
      <c r="R751" s="154" t="s">
        <v>485</v>
      </c>
      <c r="S751" s="154" t="s">
        <v>418</v>
      </c>
      <c r="T751" s="155"/>
      <c r="U751" s="142"/>
      <c r="V751" s="142"/>
      <c r="W751" s="142"/>
      <c r="X751" s="142"/>
      <c r="Y751" s="142"/>
      <c r="Z751" s="142"/>
      <c r="AA751" s="142"/>
      <c r="AB751" s="142"/>
      <c r="AC751" s="142"/>
      <c r="AD751" s="142"/>
      <c r="AE751" s="142"/>
      <c r="AF751" s="142"/>
      <c r="AG751" s="142"/>
      <c r="AH751" s="142"/>
      <c r="AI751" s="142"/>
    </row>
    <row r="752">
      <c r="A752" s="166"/>
      <c r="B752" s="164"/>
      <c r="C752" s="155"/>
      <c r="D752" s="165"/>
      <c r="E752" s="147" t="str">
        <f t="array" ref="E752">IF(C752="","",IFERROR(INDEX(Khach_hang!$C$2:$C$999,MATCH(C752,Khach_hang!$A$2:$A$999,0)),""))</f>
        <v/>
      </c>
      <c r="F752" s="148" t="str">
        <f t="array" ref="F752">IF(C752="","",IFERROR(INDEX(Khach_hang!$B$2:$B$999,MATCH(C752,Khach_hang!$A$2:$A$999,0)),""))</f>
        <v/>
      </c>
      <c r="G752" s="148" t="str">
        <f>IF(A752="","",SUMIF(Chi_tiet_don_hang!$A$2:$A$989,A752,Chi_tiet_don_hang!$F$2:$F$989))</f>
        <v/>
      </c>
      <c r="H752" s="163"/>
      <c r="I752" s="163"/>
      <c r="J752" s="148">
        <f t="shared" si="1"/>
        <v>0</v>
      </c>
      <c r="K752" s="148">
        <f>IF(A752="","",SUMIF(Chi_tiet_don_hang!$A$2:$A$989,A752,Chi_tiet_don_hang!$I$2:$I$989))+H752</f>
        <v>0</v>
      </c>
      <c r="L752" s="163"/>
      <c r="M752" s="152"/>
      <c r="N752" s="152"/>
      <c r="O752" s="163"/>
      <c r="P752" s="148" t="str">
        <f t="shared" si="4"/>
        <v/>
      </c>
      <c r="Q752" s="148" t="s">
        <v>484</v>
      </c>
      <c r="R752" s="154" t="s">
        <v>485</v>
      </c>
      <c r="S752" s="154" t="s">
        <v>418</v>
      </c>
      <c r="T752" s="155"/>
      <c r="U752" s="142"/>
      <c r="V752" s="142"/>
      <c r="W752" s="142"/>
      <c r="X752" s="142"/>
      <c r="Y752" s="142"/>
      <c r="Z752" s="142"/>
      <c r="AA752" s="142"/>
      <c r="AB752" s="142"/>
      <c r="AC752" s="142"/>
      <c r="AD752" s="142"/>
      <c r="AE752" s="142"/>
      <c r="AF752" s="142"/>
      <c r="AG752" s="142"/>
      <c r="AH752" s="142"/>
      <c r="AI752" s="142"/>
    </row>
    <row r="753">
      <c r="A753" s="166"/>
      <c r="B753" s="164"/>
      <c r="C753" s="155"/>
      <c r="D753" s="165"/>
      <c r="E753" s="147" t="str">
        <f t="array" ref="E753">IF(C753="","",IFERROR(INDEX(Khach_hang!$C$2:$C$999,MATCH(C753,Khach_hang!$A$2:$A$999,0)),""))</f>
        <v/>
      </c>
      <c r="F753" s="148" t="str">
        <f t="array" ref="F753">IF(C753="","",IFERROR(INDEX(Khach_hang!$B$2:$B$999,MATCH(C753,Khach_hang!$A$2:$A$999,0)),""))</f>
        <v/>
      </c>
      <c r="G753" s="148" t="str">
        <f>IF(A753="","",SUMIF(Chi_tiet_don_hang!$A$2:$A$989,A753,Chi_tiet_don_hang!$F$2:$F$989))</f>
        <v/>
      </c>
      <c r="H753" s="163"/>
      <c r="I753" s="163"/>
      <c r="J753" s="148">
        <f t="shared" si="1"/>
        <v>0</v>
      </c>
      <c r="K753" s="148">
        <f>IF(A753="","",SUMIF(Chi_tiet_don_hang!$A$2:$A$989,A753,Chi_tiet_don_hang!$I$2:$I$989))+H753</f>
        <v>0</v>
      </c>
      <c r="L753" s="163"/>
      <c r="M753" s="152"/>
      <c r="N753" s="152"/>
      <c r="O753" s="163"/>
      <c r="P753" s="148" t="str">
        <f t="shared" si="4"/>
        <v/>
      </c>
      <c r="Q753" s="148" t="s">
        <v>484</v>
      </c>
      <c r="R753" s="154" t="s">
        <v>485</v>
      </c>
      <c r="S753" s="154" t="s">
        <v>418</v>
      </c>
      <c r="T753" s="155"/>
      <c r="U753" s="142"/>
      <c r="V753" s="142"/>
      <c r="W753" s="142"/>
      <c r="X753" s="142"/>
      <c r="Y753" s="142"/>
      <c r="Z753" s="142"/>
      <c r="AA753" s="142"/>
      <c r="AB753" s="142"/>
      <c r="AC753" s="142"/>
      <c r="AD753" s="142"/>
      <c r="AE753" s="142"/>
      <c r="AF753" s="142"/>
      <c r="AG753" s="142"/>
      <c r="AH753" s="142"/>
      <c r="AI753" s="142"/>
    </row>
    <row r="754">
      <c r="A754" s="166"/>
      <c r="B754" s="164"/>
      <c r="C754" s="155"/>
      <c r="D754" s="165"/>
      <c r="E754" s="147" t="str">
        <f t="array" ref="E754">IF(C754="","",IFERROR(INDEX(Khach_hang!$C$2:$C$999,MATCH(C754,Khach_hang!$A$2:$A$999,0)),""))</f>
        <v/>
      </c>
      <c r="F754" s="148" t="str">
        <f t="array" ref="F754">IF(C754="","",IFERROR(INDEX(Khach_hang!$B$2:$B$999,MATCH(C754,Khach_hang!$A$2:$A$999,0)),""))</f>
        <v/>
      </c>
      <c r="G754" s="148" t="str">
        <f>IF(A754="","",SUMIF(Chi_tiet_don_hang!$A$2:$A$989,A754,Chi_tiet_don_hang!$F$2:$F$989))</f>
        <v/>
      </c>
      <c r="H754" s="163"/>
      <c r="I754" s="163"/>
      <c r="J754" s="148">
        <f t="shared" si="1"/>
        <v>0</v>
      </c>
      <c r="K754" s="148">
        <f>IF(A754="","",SUMIF(Chi_tiet_don_hang!$A$2:$A$989,A754,Chi_tiet_don_hang!$I$2:$I$989))+H754</f>
        <v>0</v>
      </c>
      <c r="L754" s="163"/>
      <c r="M754" s="152"/>
      <c r="N754" s="152"/>
      <c r="O754" s="163"/>
      <c r="P754" s="148" t="str">
        <f t="shared" si="4"/>
        <v/>
      </c>
      <c r="Q754" s="148" t="s">
        <v>484</v>
      </c>
      <c r="R754" s="154" t="s">
        <v>485</v>
      </c>
      <c r="S754" s="154" t="s">
        <v>418</v>
      </c>
      <c r="T754" s="155"/>
      <c r="U754" s="142"/>
      <c r="V754" s="142"/>
      <c r="W754" s="142"/>
      <c r="X754" s="142"/>
      <c r="Y754" s="142"/>
      <c r="Z754" s="142"/>
      <c r="AA754" s="142"/>
      <c r="AB754" s="142"/>
      <c r="AC754" s="142"/>
      <c r="AD754" s="142"/>
      <c r="AE754" s="142"/>
      <c r="AF754" s="142"/>
      <c r="AG754" s="142"/>
      <c r="AH754" s="142"/>
      <c r="AI754" s="142"/>
    </row>
    <row r="755">
      <c r="A755" s="166"/>
      <c r="B755" s="164"/>
      <c r="C755" s="155"/>
      <c r="D755" s="165"/>
      <c r="E755" s="147" t="str">
        <f t="array" ref="E755">IF(C755="","",IFERROR(INDEX(Khach_hang!$C$2:$C$999,MATCH(C755,Khach_hang!$A$2:$A$999,0)),""))</f>
        <v/>
      </c>
      <c r="F755" s="148" t="str">
        <f t="array" ref="F755">IF(C755="","",IFERROR(INDEX(Khach_hang!$B$2:$B$999,MATCH(C755,Khach_hang!$A$2:$A$999,0)),""))</f>
        <v/>
      </c>
      <c r="G755" s="148" t="str">
        <f>IF(A755="","",SUMIF(Chi_tiet_don_hang!$A$2:$A$989,A755,Chi_tiet_don_hang!$F$2:$F$989))</f>
        <v/>
      </c>
      <c r="H755" s="163"/>
      <c r="I755" s="163"/>
      <c r="J755" s="148">
        <f t="shared" si="1"/>
        <v>0</v>
      </c>
      <c r="K755" s="148">
        <f>IF(A755="","",SUMIF(Chi_tiet_don_hang!$A$2:$A$989,A755,Chi_tiet_don_hang!$I$2:$I$989))+H755</f>
        <v>0</v>
      </c>
      <c r="L755" s="163"/>
      <c r="M755" s="152"/>
      <c r="N755" s="152"/>
      <c r="O755" s="163"/>
      <c r="P755" s="148" t="str">
        <f t="shared" si="4"/>
        <v/>
      </c>
      <c r="Q755" s="148" t="s">
        <v>484</v>
      </c>
      <c r="R755" s="154" t="s">
        <v>485</v>
      </c>
      <c r="S755" s="154" t="s">
        <v>418</v>
      </c>
      <c r="T755" s="155"/>
      <c r="U755" s="142"/>
      <c r="V755" s="142"/>
      <c r="W755" s="142"/>
      <c r="X755" s="142"/>
      <c r="Y755" s="142"/>
      <c r="Z755" s="142"/>
      <c r="AA755" s="142"/>
      <c r="AB755" s="142"/>
      <c r="AC755" s="142"/>
      <c r="AD755" s="142"/>
      <c r="AE755" s="142"/>
      <c r="AF755" s="142"/>
      <c r="AG755" s="142"/>
      <c r="AH755" s="142"/>
      <c r="AI755" s="142"/>
    </row>
    <row r="756">
      <c r="A756" s="166"/>
      <c r="B756" s="164"/>
      <c r="C756" s="155"/>
      <c r="D756" s="165"/>
      <c r="E756" s="147" t="str">
        <f t="array" ref="E756">IF(C756="","",IFERROR(INDEX(Khach_hang!$C$2:$C$999,MATCH(C756,Khach_hang!$A$2:$A$999,0)),""))</f>
        <v/>
      </c>
      <c r="F756" s="148" t="str">
        <f t="array" ref="F756">IF(C756="","",IFERROR(INDEX(Khach_hang!$B$2:$B$999,MATCH(C756,Khach_hang!$A$2:$A$999,0)),""))</f>
        <v/>
      </c>
      <c r="G756" s="148" t="str">
        <f>IF(A756="","",SUMIF(Chi_tiet_don_hang!$A$2:$A$989,A756,Chi_tiet_don_hang!$F$2:$F$989))</f>
        <v/>
      </c>
      <c r="H756" s="163"/>
      <c r="I756" s="163"/>
      <c r="J756" s="148">
        <f t="shared" si="1"/>
        <v>0</v>
      </c>
      <c r="K756" s="148">
        <f>IF(A756="","",SUMIF(Chi_tiet_don_hang!$A$2:$A$989,A756,Chi_tiet_don_hang!$I$2:$I$989))+H756</f>
        <v>0</v>
      </c>
      <c r="L756" s="163"/>
      <c r="M756" s="152"/>
      <c r="N756" s="152"/>
      <c r="O756" s="163"/>
      <c r="P756" s="148" t="str">
        <f t="shared" si="4"/>
        <v/>
      </c>
      <c r="Q756" s="148" t="s">
        <v>484</v>
      </c>
      <c r="R756" s="154" t="s">
        <v>485</v>
      </c>
      <c r="S756" s="154" t="s">
        <v>418</v>
      </c>
      <c r="T756" s="155"/>
      <c r="U756" s="142"/>
      <c r="V756" s="142"/>
      <c r="W756" s="142"/>
      <c r="X756" s="142"/>
      <c r="Y756" s="142"/>
      <c r="Z756" s="142"/>
      <c r="AA756" s="142"/>
      <c r="AB756" s="142"/>
      <c r="AC756" s="142"/>
      <c r="AD756" s="142"/>
      <c r="AE756" s="142"/>
      <c r="AF756" s="142"/>
      <c r="AG756" s="142"/>
      <c r="AH756" s="142"/>
      <c r="AI756" s="142"/>
    </row>
    <row r="757">
      <c r="A757" s="166"/>
      <c r="B757" s="164"/>
      <c r="C757" s="155"/>
      <c r="D757" s="165"/>
      <c r="E757" s="147" t="str">
        <f t="array" ref="E757">IF(C757="","",IFERROR(INDEX(Khach_hang!$C$2:$C$999,MATCH(C757,Khach_hang!$A$2:$A$999,0)),""))</f>
        <v/>
      </c>
      <c r="F757" s="148" t="str">
        <f t="array" ref="F757">IF(C757="","",IFERROR(INDEX(Khach_hang!$B$2:$B$999,MATCH(C757,Khach_hang!$A$2:$A$999,0)),""))</f>
        <v/>
      </c>
      <c r="G757" s="148" t="str">
        <f>IF(A757="","",SUMIF(Chi_tiet_don_hang!$A$2:$A$989,A757,Chi_tiet_don_hang!$F$2:$F$989))</f>
        <v/>
      </c>
      <c r="H757" s="163"/>
      <c r="I757" s="163"/>
      <c r="J757" s="148">
        <f t="shared" si="1"/>
        <v>0</v>
      </c>
      <c r="K757" s="148">
        <f>IF(A757="","",SUMIF(Chi_tiet_don_hang!$A$2:$A$989,A757,Chi_tiet_don_hang!$I$2:$I$989))+H757</f>
        <v>0</v>
      </c>
      <c r="L757" s="163"/>
      <c r="M757" s="152"/>
      <c r="N757" s="152"/>
      <c r="O757" s="163"/>
      <c r="P757" s="148" t="str">
        <f t="shared" si="4"/>
        <v/>
      </c>
      <c r="Q757" s="148" t="s">
        <v>484</v>
      </c>
      <c r="R757" s="154" t="s">
        <v>485</v>
      </c>
      <c r="S757" s="154" t="s">
        <v>418</v>
      </c>
      <c r="T757" s="155"/>
      <c r="U757" s="142"/>
      <c r="V757" s="142"/>
      <c r="W757" s="142"/>
      <c r="X757" s="142"/>
      <c r="Y757" s="142"/>
      <c r="Z757" s="142"/>
      <c r="AA757" s="142"/>
      <c r="AB757" s="142"/>
      <c r="AC757" s="142"/>
      <c r="AD757" s="142"/>
      <c r="AE757" s="142"/>
      <c r="AF757" s="142"/>
      <c r="AG757" s="142"/>
      <c r="AH757" s="142"/>
      <c r="AI757" s="142"/>
    </row>
    <row r="758">
      <c r="A758" s="166"/>
      <c r="B758" s="164"/>
      <c r="C758" s="155"/>
      <c r="D758" s="165"/>
      <c r="E758" s="147" t="str">
        <f t="array" ref="E758">IF(C758="","",IFERROR(INDEX(Khach_hang!$C$2:$C$999,MATCH(C758,Khach_hang!$A$2:$A$999,0)),""))</f>
        <v/>
      </c>
      <c r="F758" s="148" t="str">
        <f t="array" ref="F758">IF(C758="","",IFERROR(INDEX(Khach_hang!$B$2:$B$999,MATCH(C758,Khach_hang!$A$2:$A$999,0)),""))</f>
        <v/>
      </c>
      <c r="G758" s="148" t="str">
        <f>IF(A758="","",SUMIF(Chi_tiet_don_hang!$A$2:$A$989,A758,Chi_tiet_don_hang!$F$2:$F$989))</f>
        <v/>
      </c>
      <c r="H758" s="163"/>
      <c r="I758" s="163"/>
      <c r="J758" s="148">
        <f t="shared" si="1"/>
        <v>0</v>
      </c>
      <c r="K758" s="148">
        <f>IF(A758="","",SUMIF(Chi_tiet_don_hang!$A$2:$A$989,A758,Chi_tiet_don_hang!$I$2:$I$989))+H758</f>
        <v>0</v>
      </c>
      <c r="L758" s="163"/>
      <c r="M758" s="152"/>
      <c r="N758" s="152"/>
      <c r="O758" s="163"/>
      <c r="P758" s="148" t="str">
        <f t="shared" si="4"/>
        <v/>
      </c>
      <c r="Q758" s="148" t="s">
        <v>484</v>
      </c>
      <c r="R758" s="154" t="s">
        <v>485</v>
      </c>
      <c r="S758" s="154" t="s">
        <v>418</v>
      </c>
      <c r="T758" s="155"/>
      <c r="U758" s="142"/>
      <c r="V758" s="142"/>
      <c r="W758" s="142"/>
      <c r="X758" s="142"/>
      <c r="Y758" s="142"/>
      <c r="Z758" s="142"/>
      <c r="AA758" s="142"/>
      <c r="AB758" s="142"/>
      <c r="AC758" s="142"/>
      <c r="AD758" s="142"/>
      <c r="AE758" s="142"/>
      <c r="AF758" s="142"/>
      <c r="AG758" s="142"/>
      <c r="AH758" s="142"/>
      <c r="AI758" s="142"/>
    </row>
    <row r="759">
      <c r="A759" s="166"/>
      <c r="B759" s="164"/>
      <c r="C759" s="155"/>
      <c r="D759" s="165"/>
      <c r="E759" s="147" t="str">
        <f t="array" ref="E759">IF(C759="","",IFERROR(INDEX(Khach_hang!$C$2:$C$999,MATCH(C759,Khach_hang!$A$2:$A$999,0)),""))</f>
        <v/>
      </c>
      <c r="F759" s="148" t="str">
        <f t="array" ref="F759">IF(C759="","",IFERROR(INDEX(Khach_hang!$B$2:$B$999,MATCH(C759,Khach_hang!$A$2:$A$999,0)),""))</f>
        <v/>
      </c>
      <c r="G759" s="148" t="str">
        <f>IF(A759="","",SUMIF(Chi_tiet_don_hang!$A$2:$A$989,A759,Chi_tiet_don_hang!$F$2:$F$989))</f>
        <v/>
      </c>
      <c r="H759" s="163"/>
      <c r="I759" s="163"/>
      <c r="J759" s="148">
        <f t="shared" si="1"/>
        <v>0</v>
      </c>
      <c r="K759" s="148">
        <f>IF(A759="","",SUMIF(Chi_tiet_don_hang!$A$2:$A$989,A759,Chi_tiet_don_hang!$I$2:$I$989))+H759</f>
        <v>0</v>
      </c>
      <c r="L759" s="163"/>
      <c r="M759" s="152"/>
      <c r="N759" s="152"/>
      <c r="O759" s="163"/>
      <c r="P759" s="148" t="str">
        <f t="shared" si="4"/>
        <v/>
      </c>
      <c r="Q759" s="148" t="s">
        <v>484</v>
      </c>
      <c r="R759" s="154" t="s">
        <v>485</v>
      </c>
      <c r="S759" s="154" t="s">
        <v>418</v>
      </c>
      <c r="T759" s="155"/>
      <c r="U759" s="142"/>
      <c r="V759" s="142"/>
      <c r="W759" s="142"/>
      <c r="X759" s="142"/>
      <c r="Y759" s="142"/>
      <c r="Z759" s="142"/>
      <c r="AA759" s="142"/>
      <c r="AB759" s="142"/>
      <c r="AC759" s="142"/>
      <c r="AD759" s="142"/>
      <c r="AE759" s="142"/>
      <c r="AF759" s="142"/>
      <c r="AG759" s="142"/>
      <c r="AH759" s="142"/>
      <c r="AI759" s="142"/>
    </row>
    <row r="760">
      <c r="A760" s="166"/>
      <c r="B760" s="164"/>
      <c r="C760" s="155"/>
      <c r="D760" s="165"/>
      <c r="E760" s="147" t="str">
        <f t="array" ref="E760">IF(C760="","",IFERROR(INDEX(Khach_hang!$C$2:$C$999,MATCH(C760,Khach_hang!$A$2:$A$999,0)),""))</f>
        <v/>
      </c>
      <c r="F760" s="148" t="str">
        <f t="array" ref="F760">IF(C760="","",IFERROR(INDEX(Khach_hang!$B$2:$B$999,MATCH(C760,Khach_hang!$A$2:$A$999,0)),""))</f>
        <v/>
      </c>
      <c r="G760" s="148" t="str">
        <f>IF(A760="","",SUMIF(Chi_tiet_don_hang!$A$2:$A$989,A760,Chi_tiet_don_hang!$F$2:$F$989))</f>
        <v/>
      </c>
      <c r="H760" s="163"/>
      <c r="I760" s="163"/>
      <c r="J760" s="148">
        <f t="shared" si="1"/>
        <v>0</v>
      </c>
      <c r="K760" s="148">
        <f>IF(A760="","",SUMIF(Chi_tiet_don_hang!$A$2:$A$989,A760,Chi_tiet_don_hang!$I$2:$I$989))+H760</f>
        <v>0</v>
      </c>
      <c r="L760" s="163"/>
      <c r="M760" s="152"/>
      <c r="N760" s="152"/>
      <c r="O760" s="163"/>
      <c r="P760" s="148" t="str">
        <f t="shared" si="4"/>
        <v/>
      </c>
      <c r="Q760" s="148" t="s">
        <v>484</v>
      </c>
      <c r="R760" s="154" t="s">
        <v>485</v>
      </c>
      <c r="S760" s="154" t="s">
        <v>418</v>
      </c>
      <c r="T760" s="155"/>
      <c r="U760" s="142"/>
      <c r="V760" s="142"/>
      <c r="W760" s="142"/>
      <c r="X760" s="142"/>
      <c r="Y760" s="142"/>
      <c r="Z760" s="142"/>
      <c r="AA760" s="142"/>
      <c r="AB760" s="142"/>
      <c r="AC760" s="142"/>
      <c r="AD760" s="142"/>
      <c r="AE760" s="142"/>
      <c r="AF760" s="142"/>
      <c r="AG760" s="142"/>
      <c r="AH760" s="142"/>
      <c r="AI760" s="142"/>
    </row>
    <row r="761">
      <c r="A761" s="166"/>
      <c r="B761" s="164"/>
      <c r="C761" s="155"/>
      <c r="D761" s="165"/>
      <c r="E761" s="147" t="str">
        <f t="array" ref="E761">IF(C761="","",IFERROR(INDEX(Khach_hang!$C$2:$C$999,MATCH(C761,Khach_hang!$A$2:$A$999,0)),""))</f>
        <v/>
      </c>
      <c r="F761" s="148" t="str">
        <f t="array" ref="F761">IF(C761="","",IFERROR(INDEX(Khach_hang!$B$2:$B$999,MATCH(C761,Khach_hang!$A$2:$A$999,0)),""))</f>
        <v/>
      </c>
      <c r="G761" s="148" t="str">
        <f>IF(A761="","",SUMIF(Chi_tiet_don_hang!$A$2:$A$989,A761,Chi_tiet_don_hang!$F$2:$F$989))</f>
        <v/>
      </c>
      <c r="H761" s="163"/>
      <c r="I761" s="163"/>
      <c r="J761" s="148">
        <f t="shared" si="1"/>
        <v>0</v>
      </c>
      <c r="K761" s="148">
        <f>IF(A761="","",SUMIF(Chi_tiet_don_hang!$A$2:$A$989,A761,Chi_tiet_don_hang!$I$2:$I$989))+H761</f>
        <v>0</v>
      </c>
      <c r="L761" s="163"/>
      <c r="M761" s="152"/>
      <c r="N761" s="152"/>
      <c r="O761" s="163"/>
      <c r="P761" s="148" t="str">
        <f t="shared" si="4"/>
        <v/>
      </c>
      <c r="Q761" s="148" t="s">
        <v>484</v>
      </c>
      <c r="R761" s="154" t="s">
        <v>485</v>
      </c>
      <c r="S761" s="154" t="s">
        <v>418</v>
      </c>
      <c r="T761" s="155"/>
      <c r="U761" s="142"/>
      <c r="V761" s="142"/>
      <c r="W761" s="142"/>
      <c r="X761" s="142"/>
      <c r="Y761" s="142"/>
      <c r="Z761" s="142"/>
      <c r="AA761" s="142"/>
      <c r="AB761" s="142"/>
      <c r="AC761" s="142"/>
      <c r="AD761" s="142"/>
      <c r="AE761" s="142"/>
      <c r="AF761" s="142"/>
      <c r="AG761" s="142"/>
      <c r="AH761" s="142"/>
      <c r="AI761" s="142"/>
    </row>
    <row r="762">
      <c r="A762" s="166"/>
      <c r="B762" s="164"/>
      <c r="C762" s="155"/>
      <c r="D762" s="165"/>
      <c r="E762" s="147" t="str">
        <f t="array" ref="E762">IF(C762="","",IFERROR(INDEX(Khach_hang!$C$2:$C$999,MATCH(C762,Khach_hang!$A$2:$A$999,0)),""))</f>
        <v/>
      </c>
      <c r="F762" s="148" t="str">
        <f t="array" ref="F762">IF(C762="","",IFERROR(INDEX(Khach_hang!$B$2:$B$999,MATCH(C762,Khach_hang!$A$2:$A$999,0)),""))</f>
        <v/>
      </c>
      <c r="G762" s="148" t="str">
        <f>IF(A762="","",SUMIF(Chi_tiet_don_hang!$A$2:$A$989,A762,Chi_tiet_don_hang!$F$2:$F$989))</f>
        <v/>
      </c>
      <c r="H762" s="163"/>
      <c r="I762" s="163"/>
      <c r="J762" s="148">
        <f t="shared" si="1"/>
        <v>0</v>
      </c>
      <c r="K762" s="148">
        <f>IF(A762="","",SUMIF(Chi_tiet_don_hang!$A$2:$A$989,A762,Chi_tiet_don_hang!$I$2:$I$989))+H762</f>
        <v>0</v>
      </c>
      <c r="L762" s="163"/>
      <c r="M762" s="152"/>
      <c r="N762" s="152"/>
      <c r="O762" s="163"/>
      <c r="P762" s="148" t="str">
        <f t="shared" si="4"/>
        <v/>
      </c>
      <c r="Q762" s="148" t="s">
        <v>484</v>
      </c>
      <c r="R762" s="154" t="s">
        <v>485</v>
      </c>
      <c r="S762" s="154" t="s">
        <v>418</v>
      </c>
      <c r="T762" s="155"/>
      <c r="U762" s="142"/>
      <c r="V762" s="142"/>
      <c r="W762" s="142"/>
      <c r="X762" s="142"/>
      <c r="Y762" s="142"/>
      <c r="Z762" s="142"/>
      <c r="AA762" s="142"/>
      <c r="AB762" s="142"/>
      <c r="AC762" s="142"/>
      <c r="AD762" s="142"/>
      <c r="AE762" s="142"/>
      <c r="AF762" s="142"/>
      <c r="AG762" s="142"/>
      <c r="AH762" s="142"/>
      <c r="AI762" s="142"/>
    </row>
    <row r="763">
      <c r="A763" s="166"/>
      <c r="B763" s="164"/>
      <c r="C763" s="155"/>
      <c r="D763" s="165"/>
      <c r="E763" s="147" t="str">
        <f t="array" ref="E763">IF(C763="","",IFERROR(INDEX(Khach_hang!$C$2:$C$999,MATCH(C763,Khach_hang!$A$2:$A$999,0)),""))</f>
        <v/>
      </c>
      <c r="F763" s="148" t="str">
        <f t="array" ref="F763">IF(C763="","",IFERROR(INDEX(Khach_hang!$B$2:$B$999,MATCH(C763,Khach_hang!$A$2:$A$999,0)),""))</f>
        <v/>
      </c>
      <c r="G763" s="148" t="str">
        <f>IF(A763="","",SUMIF(Chi_tiet_don_hang!$A$2:$A$989,A763,Chi_tiet_don_hang!$F$2:$F$989))</f>
        <v/>
      </c>
      <c r="H763" s="163"/>
      <c r="I763" s="163"/>
      <c r="J763" s="148">
        <f t="shared" si="1"/>
        <v>0</v>
      </c>
      <c r="K763" s="148">
        <f>IF(A763="","",SUMIF(Chi_tiet_don_hang!$A$2:$A$989,A763,Chi_tiet_don_hang!$I$2:$I$989))+H763</f>
        <v>0</v>
      </c>
      <c r="L763" s="163"/>
      <c r="M763" s="152"/>
      <c r="N763" s="152"/>
      <c r="O763" s="163"/>
      <c r="P763" s="148" t="str">
        <f t="shared" si="4"/>
        <v/>
      </c>
      <c r="Q763" s="148" t="s">
        <v>484</v>
      </c>
      <c r="R763" s="154" t="s">
        <v>485</v>
      </c>
      <c r="S763" s="154" t="s">
        <v>418</v>
      </c>
      <c r="T763" s="155"/>
      <c r="U763" s="142"/>
      <c r="V763" s="142"/>
      <c r="W763" s="142"/>
      <c r="X763" s="142"/>
      <c r="Y763" s="142"/>
      <c r="Z763" s="142"/>
      <c r="AA763" s="142"/>
      <c r="AB763" s="142"/>
      <c r="AC763" s="142"/>
      <c r="AD763" s="142"/>
      <c r="AE763" s="142"/>
      <c r="AF763" s="142"/>
      <c r="AG763" s="142"/>
      <c r="AH763" s="142"/>
      <c r="AI763" s="142"/>
    </row>
    <row r="764">
      <c r="A764" s="166"/>
      <c r="B764" s="164"/>
      <c r="C764" s="155"/>
      <c r="D764" s="165"/>
      <c r="E764" s="147" t="str">
        <f t="array" ref="E764">IF(C764="","",IFERROR(INDEX(Khach_hang!$C$2:$C$999,MATCH(C764,Khach_hang!$A$2:$A$999,0)),""))</f>
        <v/>
      </c>
      <c r="F764" s="148" t="str">
        <f t="array" ref="F764">IF(C764="","",IFERROR(INDEX(Khach_hang!$B$2:$B$999,MATCH(C764,Khach_hang!$A$2:$A$999,0)),""))</f>
        <v/>
      </c>
      <c r="G764" s="148" t="str">
        <f>IF(A764="","",SUMIF(Chi_tiet_don_hang!$A$2:$A$989,A764,Chi_tiet_don_hang!$F$2:$F$989))</f>
        <v/>
      </c>
      <c r="H764" s="163"/>
      <c r="I764" s="163"/>
      <c r="J764" s="148">
        <f t="shared" si="1"/>
        <v>0</v>
      </c>
      <c r="K764" s="148">
        <f>IF(A764="","",SUMIF(Chi_tiet_don_hang!$A$2:$A$989,A764,Chi_tiet_don_hang!$I$2:$I$989))+H764</f>
        <v>0</v>
      </c>
      <c r="L764" s="163"/>
      <c r="M764" s="152"/>
      <c r="N764" s="152"/>
      <c r="O764" s="163"/>
      <c r="P764" s="148" t="str">
        <f t="shared" si="4"/>
        <v/>
      </c>
      <c r="Q764" s="148" t="s">
        <v>484</v>
      </c>
      <c r="R764" s="154" t="s">
        <v>485</v>
      </c>
      <c r="S764" s="154" t="s">
        <v>418</v>
      </c>
      <c r="T764" s="155"/>
      <c r="U764" s="142"/>
      <c r="V764" s="142"/>
      <c r="W764" s="142"/>
      <c r="X764" s="142"/>
      <c r="Y764" s="142"/>
      <c r="Z764" s="142"/>
      <c r="AA764" s="142"/>
      <c r="AB764" s="142"/>
      <c r="AC764" s="142"/>
      <c r="AD764" s="142"/>
      <c r="AE764" s="142"/>
      <c r="AF764" s="142"/>
      <c r="AG764" s="142"/>
      <c r="AH764" s="142"/>
      <c r="AI764" s="142"/>
    </row>
    <row r="765">
      <c r="A765" s="166"/>
      <c r="B765" s="164"/>
      <c r="C765" s="155"/>
      <c r="D765" s="165"/>
      <c r="E765" s="147" t="str">
        <f t="array" ref="E765">IF(C765="","",IFERROR(INDEX(Khach_hang!$C$2:$C$999,MATCH(C765,Khach_hang!$A$2:$A$999,0)),""))</f>
        <v/>
      </c>
      <c r="F765" s="148" t="str">
        <f t="array" ref="F765">IF(C765="","",IFERROR(INDEX(Khach_hang!$B$2:$B$999,MATCH(C765,Khach_hang!$A$2:$A$999,0)),""))</f>
        <v/>
      </c>
      <c r="G765" s="148" t="str">
        <f>IF(A765="","",SUMIF(Chi_tiet_don_hang!$A$2:$A$989,A765,Chi_tiet_don_hang!$F$2:$F$989))</f>
        <v/>
      </c>
      <c r="H765" s="163"/>
      <c r="I765" s="163"/>
      <c r="J765" s="148">
        <f t="shared" si="1"/>
        <v>0</v>
      </c>
      <c r="K765" s="148">
        <f>IF(A765="","",SUMIF(Chi_tiet_don_hang!$A$2:$A$989,A765,Chi_tiet_don_hang!$I$2:$I$989))+H765</f>
        <v>0</v>
      </c>
      <c r="L765" s="163"/>
      <c r="M765" s="152"/>
      <c r="N765" s="152"/>
      <c r="O765" s="163"/>
      <c r="P765" s="148" t="str">
        <f t="shared" si="4"/>
        <v/>
      </c>
      <c r="Q765" s="148" t="s">
        <v>484</v>
      </c>
      <c r="R765" s="154" t="s">
        <v>485</v>
      </c>
      <c r="S765" s="154" t="s">
        <v>418</v>
      </c>
      <c r="T765" s="155"/>
      <c r="U765" s="142"/>
      <c r="V765" s="142"/>
      <c r="W765" s="142"/>
      <c r="X765" s="142"/>
      <c r="Y765" s="142"/>
      <c r="Z765" s="142"/>
      <c r="AA765" s="142"/>
      <c r="AB765" s="142"/>
      <c r="AC765" s="142"/>
      <c r="AD765" s="142"/>
      <c r="AE765" s="142"/>
      <c r="AF765" s="142"/>
      <c r="AG765" s="142"/>
      <c r="AH765" s="142"/>
      <c r="AI765" s="142"/>
    </row>
    <row r="766">
      <c r="A766" s="166"/>
      <c r="B766" s="164"/>
      <c r="C766" s="155"/>
      <c r="D766" s="165"/>
      <c r="E766" s="147" t="str">
        <f t="array" ref="E766">IF(C766="","",IFERROR(INDEX(Khach_hang!$C$2:$C$999,MATCH(C766,Khach_hang!$A$2:$A$999,0)),""))</f>
        <v/>
      </c>
      <c r="F766" s="148" t="str">
        <f t="array" ref="F766">IF(C766="","",IFERROR(INDEX(Khach_hang!$B$2:$B$999,MATCH(C766,Khach_hang!$A$2:$A$999,0)),""))</f>
        <v/>
      </c>
      <c r="G766" s="148" t="str">
        <f>IF(A766="","",SUMIF(Chi_tiet_don_hang!$A$2:$A$989,A766,Chi_tiet_don_hang!$F$2:$F$989))</f>
        <v/>
      </c>
      <c r="H766" s="163"/>
      <c r="I766" s="163"/>
      <c r="J766" s="148">
        <f t="shared" si="1"/>
        <v>0</v>
      </c>
      <c r="K766" s="148">
        <f>IF(A766="","",SUMIF(Chi_tiet_don_hang!$A$2:$A$989,A766,Chi_tiet_don_hang!$I$2:$I$989))+H766</f>
        <v>0</v>
      </c>
      <c r="L766" s="163"/>
      <c r="M766" s="152"/>
      <c r="N766" s="152"/>
      <c r="O766" s="163"/>
      <c r="P766" s="148" t="str">
        <f t="shared" si="4"/>
        <v/>
      </c>
      <c r="Q766" s="148" t="s">
        <v>484</v>
      </c>
      <c r="R766" s="154" t="s">
        <v>485</v>
      </c>
      <c r="S766" s="154" t="s">
        <v>418</v>
      </c>
      <c r="T766" s="155"/>
      <c r="U766" s="142"/>
      <c r="V766" s="142"/>
      <c r="W766" s="142"/>
      <c r="X766" s="142"/>
      <c r="Y766" s="142"/>
      <c r="Z766" s="142"/>
      <c r="AA766" s="142"/>
      <c r="AB766" s="142"/>
      <c r="AC766" s="142"/>
      <c r="AD766" s="142"/>
      <c r="AE766" s="142"/>
      <c r="AF766" s="142"/>
      <c r="AG766" s="142"/>
      <c r="AH766" s="142"/>
      <c r="AI766" s="142"/>
    </row>
    <row r="767">
      <c r="A767" s="166"/>
      <c r="B767" s="164"/>
      <c r="C767" s="155"/>
      <c r="D767" s="165"/>
      <c r="E767" s="147" t="str">
        <f t="array" ref="E767">IF(C767="","",IFERROR(INDEX(Khach_hang!$C$2:$C$999,MATCH(C767,Khach_hang!$A$2:$A$999,0)),""))</f>
        <v/>
      </c>
      <c r="F767" s="148" t="str">
        <f t="array" ref="F767">IF(C767="","",IFERROR(INDEX(Khach_hang!$B$2:$B$999,MATCH(C767,Khach_hang!$A$2:$A$999,0)),""))</f>
        <v/>
      </c>
      <c r="G767" s="148" t="str">
        <f>IF(A767="","",SUMIF(Chi_tiet_don_hang!$A$2:$A$989,A767,Chi_tiet_don_hang!$F$2:$F$989))</f>
        <v/>
      </c>
      <c r="H767" s="163"/>
      <c r="I767" s="163"/>
      <c r="J767" s="148">
        <f t="shared" si="1"/>
        <v>0</v>
      </c>
      <c r="K767" s="148">
        <f>IF(A767="","",SUMIF(Chi_tiet_don_hang!$A$2:$A$989,A767,Chi_tiet_don_hang!$I$2:$I$989))+H767</f>
        <v>0</v>
      </c>
      <c r="L767" s="163"/>
      <c r="M767" s="152"/>
      <c r="N767" s="152"/>
      <c r="O767" s="163"/>
      <c r="P767" s="148" t="str">
        <f t="shared" si="4"/>
        <v/>
      </c>
      <c r="Q767" s="148" t="s">
        <v>484</v>
      </c>
      <c r="R767" s="154" t="s">
        <v>485</v>
      </c>
      <c r="S767" s="154" t="s">
        <v>418</v>
      </c>
      <c r="T767" s="155"/>
      <c r="U767" s="142"/>
      <c r="V767" s="142"/>
      <c r="W767" s="142"/>
      <c r="X767" s="142"/>
      <c r="Y767" s="142"/>
      <c r="Z767" s="142"/>
      <c r="AA767" s="142"/>
      <c r="AB767" s="142"/>
      <c r="AC767" s="142"/>
      <c r="AD767" s="142"/>
      <c r="AE767" s="142"/>
      <c r="AF767" s="142"/>
      <c r="AG767" s="142"/>
      <c r="AH767" s="142"/>
      <c r="AI767" s="142"/>
    </row>
    <row r="768">
      <c r="A768" s="166"/>
      <c r="B768" s="164"/>
      <c r="C768" s="155"/>
      <c r="D768" s="165"/>
      <c r="E768" s="147" t="str">
        <f t="array" ref="E768">IF(C768="","",IFERROR(INDEX(Khach_hang!$C$2:$C$999,MATCH(C768,Khach_hang!$A$2:$A$999,0)),""))</f>
        <v/>
      </c>
      <c r="F768" s="148" t="str">
        <f t="array" ref="F768">IF(C768="","",IFERROR(INDEX(Khach_hang!$B$2:$B$999,MATCH(C768,Khach_hang!$A$2:$A$999,0)),""))</f>
        <v/>
      </c>
      <c r="G768" s="148" t="str">
        <f>IF(A768="","",SUMIF(Chi_tiet_don_hang!$A$2:$A$989,A768,Chi_tiet_don_hang!$F$2:$F$989))</f>
        <v/>
      </c>
      <c r="H768" s="163"/>
      <c r="I768" s="163"/>
      <c r="J768" s="148">
        <f t="shared" si="1"/>
        <v>0</v>
      </c>
      <c r="K768" s="148">
        <f>IF(A768="","",SUMIF(Chi_tiet_don_hang!$A$2:$A$989,A768,Chi_tiet_don_hang!$I$2:$I$989))+H768</f>
        <v>0</v>
      </c>
      <c r="L768" s="163"/>
      <c r="M768" s="152"/>
      <c r="N768" s="152"/>
      <c r="O768" s="163"/>
      <c r="P768" s="148" t="str">
        <f t="shared" si="4"/>
        <v/>
      </c>
      <c r="Q768" s="148" t="s">
        <v>484</v>
      </c>
      <c r="R768" s="154" t="s">
        <v>485</v>
      </c>
      <c r="S768" s="154" t="s">
        <v>418</v>
      </c>
      <c r="T768" s="155"/>
      <c r="U768" s="142"/>
      <c r="V768" s="142"/>
      <c r="W768" s="142"/>
      <c r="X768" s="142"/>
      <c r="Y768" s="142"/>
      <c r="Z768" s="142"/>
      <c r="AA768" s="142"/>
      <c r="AB768" s="142"/>
      <c r="AC768" s="142"/>
      <c r="AD768" s="142"/>
      <c r="AE768" s="142"/>
      <c r="AF768" s="142"/>
      <c r="AG768" s="142"/>
      <c r="AH768" s="142"/>
      <c r="AI768" s="142"/>
    </row>
    <row r="769">
      <c r="A769" s="166"/>
      <c r="B769" s="164"/>
      <c r="C769" s="155"/>
      <c r="D769" s="165"/>
      <c r="E769" s="147" t="str">
        <f t="array" ref="E769">IF(C769="","",IFERROR(INDEX(Khach_hang!$C$2:$C$999,MATCH(C769,Khach_hang!$A$2:$A$999,0)),""))</f>
        <v/>
      </c>
      <c r="F769" s="148" t="str">
        <f t="array" ref="F769">IF(C769="","",IFERROR(INDEX(Khach_hang!$B$2:$B$999,MATCH(C769,Khach_hang!$A$2:$A$999,0)),""))</f>
        <v/>
      </c>
      <c r="G769" s="148" t="str">
        <f>IF(A769="","",SUMIF(Chi_tiet_don_hang!$A$2:$A$989,A769,Chi_tiet_don_hang!$F$2:$F$989))</f>
        <v/>
      </c>
      <c r="H769" s="163"/>
      <c r="I769" s="163"/>
      <c r="J769" s="148">
        <f t="shared" si="1"/>
        <v>0</v>
      </c>
      <c r="K769" s="148">
        <f>IF(A769="","",SUMIF(Chi_tiet_don_hang!$A$2:$A$989,A769,Chi_tiet_don_hang!$I$2:$I$989))+H769</f>
        <v>0</v>
      </c>
      <c r="L769" s="163"/>
      <c r="M769" s="152"/>
      <c r="N769" s="152"/>
      <c r="O769" s="163"/>
      <c r="P769" s="148" t="str">
        <f t="shared" si="4"/>
        <v/>
      </c>
      <c r="Q769" s="148" t="s">
        <v>484</v>
      </c>
      <c r="R769" s="154" t="s">
        <v>485</v>
      </c>
      <c r="S769" s="154" t="s">
        <v>418</v>
      </c>
      <c r="T769" s="155"/>
      <c r="U769" s="142"/>
      <c r="V769" s="142"/>
      <c r="W769" s="142"/>
      <c r="X769" s="142"/>
      <c r="Y769" s="142"/>
      <c r="Z769" s="142"/>
      <c r="AA769" s="142"/>
      <c r="AB769" s="142"/>
      <c r="AC769" s="142"/>
      <c r="AD769" s="142"/>
      <c r="AE769" s="142"/>
      <c r="AF769" s="142"/>
      <c r="AG769" s="142"/>
      <c r="AH769" s="142"/>
      <c r="AI769" s="142"/>
    </row>
    <row r="770">
      <c r="A770" s="166"/>
      <c r="B770" s="164"/>
      <c r="C770" s="155"/>
      <c r="D770" s="165"/>
      <c r="E770" s="147" t="str">
        <f t="array" ref="E770">IF(C770="","",IFERROR(INDEX(Khach_hang!$C$2:$C$999,MATCH(C770,Khach_hang!$A$2:$A$999,0)),""))</f>
        <v/>
      </c>
      <c r="F770" s="148" t="str">
        <f t="array" ref="F770">IF(C770="","",IFERROR(INDEX(Khach_hang!$B$2:$B$999,MATCH(C770,Khach_hang!$A$2:$A$999,0)),""))</f>
        <v/>
      </c>
      <c r="G770" s="148" t="str">
        <f>IF(A770="","",SUMIF(Chi_tiet_don_hang!$A$2:$A$989,A770,Chi_tiet_don_hang!$F$2:$F$989))</f>
        <v/>
      </c>
      <c r="H770" s="163"/>
      <c r="I770" s="163"/>
      <c r="J770" s="148">
        <f t="shared" si="1"/>
        <v>0</v>
      </c>
      <c r="K770" s="148">
        <f>IF(A770="","",SUMIF(Chi_tiet_don_hang!$A$2:$A$989,A770,Chi_tiet_don_hang!$I$2:$I$989))+H770</f>
        <v>0</v>
      </c>
      <c r="L770" s="163"/>
      <c r="M770" s="152"/>
      <c r="N770" s="152"/>
      <c r="O770" s="163"/>
      <c r="P770" s="148" t="str">
        <f t="shared" si="4"/>
        <v/>
      </c>
      <c r="Q770" s="148" t="s">
        <v>484</v>
      </c>
      <c r="R770" s="154" t="s">
        <v>485</v>
      </c>
      <c r="S770" s="154" t="s">
        <v>418</v>
      </c>
      <c r="T770" s="155"/>
      <c r="U770" s="142"/>
      <c r="V770" s="142"/>
      <c r="W770" s="142"/>
      <c r="X770" s="142"/>
      <c r="Y770" s="142"/>
      <c r="Z770" s="142"/>
      <c r="AA770" s="142"/>
      <c r="AB770" s="142"/>
      <c r="AC770" s="142"/>
      <c r="AD770" s="142"/>
      <c r="AE770" s="142"/>
      <c r="AF770" s="142"/>
      <c r="AG770" s="142"/>
      <c r="AH770" s="142"/>
      <c r="AI770" s="142"/>
    </row>
    <row r="771">
      <c r="A771" s="166"/>
      <c r="B771" s="164"/>
      <c r="C771" s="155"/>
      <c r="D771" s="165"/>
      <c r="E771" s="147" t="str">
        <f t="array" ref="E771">IF(C771="","",IFERROR(INDEX(Khach_hang!$C$2:$C$999,MATCH(C771,Khach_hang!$A$2:$A$999,0)),""))</f>
        <v/>
      </c>
      <c r="F771" s="148" t="str">
        <f t="array" ref="F771">IF(C771="","",IFERROR(INDEX(Khach_hang!$B$2:$B$999,MATCH(C771,Khach_hang!$A$2:$A$999,0)),""))</f>
        <v/>
      </c>
      <c r="G771" s="148" t="str">
        <f>IF(A771="","",SUMIF(Chi_tiet_don_hang!$A$2:$A$989,A771,Chi_tiet_don_hang!$F$2:$F$989))</f>
        <v/>
      </c>
      <c r="H771" s="163"/>
      <c r="I771" s="163"/>
      <c r="J771" s="148">
        <f t="shared" si="1"/>
        <v>0</v>
      </c>
      <c r="K771" s="148">
        <f>IF(A771="","",SUMIF(Chi_tiet_don_hang!$A$2:$A$989,A771,Chi_tiet_don_hang!$I$2:$I$989))+H771</f>
        <v>0</v>
      </c>
      <c r="L771" s="163"/>
      <c r="M771" s="152"/>
      <c r="N771" s="152"/>
      <c r="O771" s="163"/>
      <c r="P771" s="148" t="str">
        <f t="shared" si="4"/>
        <v/>
      </c>
      <c r="Q771" s="148" t="s">
        <v>484</v>
      </c>
      <c r="R771" s="154" t="s">
        <v>485</v>
      </c>
      <c r="S771" s="154" t="s">
        <v>418</v>
      </c>
      <c r="T771" s="155"/>
      <c r="U771" s="142"/>
      <c r="V771" s="142"/>
      <c r="W771" s="142"/>
      <c r="X771" s="142"/>
      <c r="Y771" s="142"/>
      <c r="Z771" s="142"/>
      <c r="AA771" s="142"/>
      <c r="AB771" s="142"/>
      <c r="AC771" s="142"/>
      <c r="AD771" s="142"/>
      <c r="AE771" s="142"/>
      <c r="AF771" s="142"/>
      <c r="AG771" s="142"/>
      <c r="AH771" s="142"/>
      <c r="AI771" s="142"/>
    </row>
    <row r="772">
      <c r="A772" s="166"/>
      <c r="B772" s="164"/>
      <c r="C772" s="155"/>
      <c r="D772" s="165"/>
      <c r="E772" s="147" t="str">
        <f t="array" ref="E772">IF(C772="","",IFERROR(INDEX(Khach_hang!$C$2:$C$999,MATCH(C772,Khach_hang!$A$2:$A$999,0)),""))</f>
        <v/>
      </c>
      <c r="F772" s="148" t="str">
        <f t="array" ref="F772">IF(C772="","",IFERROR(INDEX(Khach_hang!$B$2:$B$999,MATCH(C772,Khach_hang!$A$2:$A$999,0)),""))</f>
        <v/>
      </c>
      <c r="G772" s="148" t="str">
        <f>IF(A772="","",SUMIF(Chi_tiet_don_hang!$A$2:$A$989,A772,Chi_tiet_don_hang!$F$2:$F$989))</f>
        <v/>
      </c>
      <c r="H772" s="163"/>
      <c r="I772" s="163"/>
      <c r="J772" s="148">
        <f t="shared" si="1"/>
        <v>0</v>
      </c>
      <c r="K772" s="148">
        <f>IF(A772="","",SUMIF(Chi_tiet_don_hang!$A$2:$A$989,A772,Chi_tiet_don_hang!$I$2:$I$989))+H772</f>
        <v>0</v>
      </c>
      <c r="L772" s="163"/>
      <c r="M772" s="152"/>
      <c r="N772" s="152"/>
      <c r="O772" s="163"/>
      <c r="P772" s="148" t="str">
        <f t="shared" si="4"/>
        <v/>
      </c>
      <c r="Q772" s="148" t="s">
        <v>484</v>
      </c>
      <c r="R772" s="154" t="s">
        <v>485</v>
      </c>
      <c r="S772" s="154" t="s">
        <v>418</v>
      </c>
      <c r="T772" s="155"/>
      <c r="U772" s="142"/>
      <c r="V772" s="142"/>
      <c r="W772" s="142"/>
      <c r="X772" s="142"/>
      <c r="Y772" s="142"/>
      <c r="Z772" s="142"/>
      <c r="AA772" s="142"/>
      <c r="AB772" s="142"/>
      <c r="AC772" s="142"/>
      <c r="AD772" s="142"/>
      <c r="AE772" s="142"/>
      <c r="AF772" s="142"/>
      <c r="AG772" s="142"/>
      <c r="AH772" s="142"/>
      <c r="AI772" s="142"/>
    </row>
    <row r="773">
      <c r="A773" s="166"/>
      <c r="B773" s="164"/>
      <c r="C773" s="155"/>
      <c r="D773" s="165"/>
      <c r="E773" s="147" t="str">
        <f t="array" ref="E773">IF(C773="","",IFERROR(INDEX(Khach_hang!$C$2:$C$999,MATCH(C773,Khach_hang!$A$2:$A$999,0)),""))</f>
        <v/>
      </c>
      <c r="F773" s="148" t="str">
        <f t="array" ref="F773">IF(C773="","",IFERROR(INDEX(Khach_hang!$B$2:$B$999,MATCH(C773,Khach_hang!$A$2:$A$999,0)),""))</f>
        <v/>
      </c>
      <c r="G773" s="148" t="str">
        <f>IF(A773="","",SUMIF(Chi_tiet_don_hang!$A$2:$A$989,A773,Chi_tiet_don_hang!$F$2:$F$989))</f>
        <v/>
      </c>
      <c r="H773" s="163"/>
      <c r="I773" s="163"/>
      <c r="J773" s="148">
        <f t="shared" si="1"/>
        <v>0</v>
      </c>
      <c r="K773" s="148">
        <f>IF(A773="","",SUMIF(Chi_tiet_don_hang!$A$2:$A$989,A773,Chi_tiet_don_hang!$I$2:$I$989))+H773</f>
        <v>0</v>
      </c>
      <c r="L773" s="163"/>
      <c r="M773" s="152"/>
      <c r="N773" s="152"/>
      <c r="O773" s="163"/>
      <c r="P773" s="148" t="str">
        <f t="shared" si="4"/>
        <v/>
      </c>
      <c r="Q773" s="148" t="s">
        <v>484</v>
      </c>
      <c r="R773" s="154" t="s">
        <v>485</v>
      </c>
      <c r="S773" s="154" t="s">
        <v>418</v>
      </c>
      <c r="T773" s="155"/>
      <c r="U773" s="142"/>
      <c r="V773" s="142"/>
      <c r="W773" s="142"/>
      <c r="X773" s="142"/>
      <c r="Y773" s="142"/>
      <c r="Z773" s="142"/>
      <c r="AA773" s="142"/>
      <c r="AB773" s="142"/>
      <c r="AC773" s="142"/>
      <c r="AD773" s="142"/>
      <c r="AE773" s="142"/>
      <c r="AF773" s="142"/>
      <c r="AG773" s="142"/>
      <c r="AH773" s="142"/>
      <c r="AI773" s="142"/>
    </row>
    <row r="774">
      <c r="A774" s="166"/>
      <c r="B774" s="164"/>
      <c r="C774" s="155"/>
      <c r="D774" s="165"/>
      <c r="E774" s="147" t="str">
        <f t="array" ref="E774">IF(C774="","",IFERROR(INDEX(Khach_hang!$C$2:$C$999,MATCH(C774,Khach_hang!$A$2:$A$999,0)),""))</f>
        <v/>
      </c>
      <c r="F774" s="148" t="str">
        <f t="array" ref="F774">IF(C774="","",IFERROR(INDEX(Khach_hang!$B$2:$B$999,MATCH(C774,Khach_hang!$A$2:$A$999,0)),""))</f>
        <v/>
      </c>
      <c r="G774" s="148" t="str">
        <f>IF(A774="","",SUMIF(Chi_tiet_don_hang!$A$2:$A$989,A774,Chi_tiet_don_hang!$F$2:$F$989))</f>
        <v/>
      </c>
      <c r="H774" s="163"/>
      <c r="I774" s="163"/>
      <c r="J774" s="148">
        <f t="shared" si="1"/>
        <v>0</v>
      </c>
      <c r="K774" s="148">
        <f>IF(A774="","",SUMIF(Chi_tiet_don_hang!$A$2:$A$989,A774,Chi_tiet_don_hang!$I$2:$I$989))+H774</f>
        <v>0</v>
      </c>
      <c r="L774" s="163"/>
      <c r="M774" s="152"/>
      <c r="N774" s="152"/>
      <c r="O774" s="163"/>
      <c r="P774" s="148" t="str">
        <f t="shared" si="4"/>
        <v/>
      </c>
      <c r="Q774" s="148" t="s">
        <v>484</v>
      </c>
      <c r="R774" s="154" t="s">
        <v>485</v>
      </c>
      <c r="S774" s="154" t="s">
        <v>418</v>
      </c>
      <c r="T774" s="155"/>
      <c r="U774" s="142"/>
      <c r="V774" s="142"/>
      <c r="W774" s="142"/>
      <c r="X774" s="142"/>
      <c r="Y774" s="142"/>
      <c r="Z774" s="142"/>
      <c r="AA774" s="142"/>
      <c r="AB774" s="142"/>
      <c r="AC774" s="142"/>
      <c r="AD774" s="142"/>
      <c r="AE774" s="142"/>
      <c r="AF774" s="142"/>
      <c r="AG774" s="142"/>
      <c r="AH774" s="142"/>
      <c r="AI774" s="142"/>
    </row>
    <row r="775">
      <c r="A775" s="166"/>
      <c r="B775" s="164"/>
      <c r="C775" s="155"/>
      <c r="D775" s="165"/>
      <c r="E775" s="147" t="str">
        <f t="array" ref="E775">IF(C775="","",IFERROR(INDEX(Khach_hang!$C$2:$C$999,MATCH(C775,Khach_hang!$A$2:$A$999,0)),""))</f>
        <v/>
      </c>
      <c r="F775" s="148" t="str">
        <f t="array" ref="F775">IF(C775="","",IFERROR(INDEX(Khach_hang!$B$2:$B$999,MATCH(C775,Khach_hang!$A$2:$A$999,0)),""))</f>
        <v/>
      </c>
      <c r="G775" s="148" t="str">
        <f>IF(A775="","",SUMIF(Chi_tiet_don_hang!$A$2:$A$989,A775,Chi_tiet_don_hang!$F$2:$F$989))</f>
        <v/>
      </c>
      <c r="H775" s="163"/>
      <c r="I775" s="163"/>
      <c r="J775" s="148">
        <f t="shared" si="1"/>
        <v>0</v>
      </c>
      <c r="K775" s="148">
        <f>IF(A775="","",SUMIF(Chi_tiet_don_hang!$A$2:$A$989,A775,Chi_tiet_don_hang!$I$2:$I$989))+H775</f>
        <v>0</v>
      </c>
      <c r="L775" s="163"/>
      <c r="M775" s="152"/>
      <c r="N775" s="152"/>
      <c r="O775" s="163"/>
      <c r="P775" s="148" t="str">
        <f t="shared" si="4"/>
        <v/>
      </c>
      <c r="Q775" s="148" t="s">
        <v>484</v>
      </c>
      <c r="R775" s="154" t="s">
        <v>485</v>
      </c>
      <c r="S775" s="154" t="s">
        <v>418</v>
      </c>
      <c r="T775" s="155"/>
      <c r="U775" s="142"/>
      <c r="V775" s="142"/>
      <c r="W775" s="142"/>
      <c r="X775" s="142"/>
      <c r="Y775" s="142"/>
      <c r="Z775" s="142"/>
      <c r="AA775" s="142"/>
      <c r="AB775" s="142"/>
      <c r="AC775" s="142"/>
      <c r="AD775" s="142"/>
      <c r="AE775" s="142"/>
      <c r="AF775" s="142"/>
      <c r="AG775" s="142"/>
      <c r="AH775" s="142"/>
      <c r="AI775" s="142"/>
    </row>
    <row r="776">
      <c r="A776" s="166"/>
      <c r="B776" s="164"/>
      <c r="C776" s="155"/>
      <c r="D776" s="165"/>
      <c r="E776" s="147" t="str">
        <f t="array" ref="E776">IF(C776="","",IFERROR(INDEX(Khach_hang!$C$2:$C$999,MATCH(C776,Khach_hang!$A$2:$A$999,0)),""))</f>
        <v/>
      </c>
      <c r="F776" s="148" t="str">
        <f t="array" ref="F776">IF(C776="","",IFERROR(INDEX(Khach_hang!$B$2:$B$999,MATCH(C776,Khach_hang!$A$2:$A$999,0)),""))</f>
        <v/>
      </c>
      <c r="G776" s="148" t="str">
        <f>IF(A776="","",SUMIF(Chi_tiet_don_hang!$A$2:$A$989,A776,Chi_tiet_don_hang!$F$2:$F$989))</f>
        <v/>
      </c>
      <c r="H776" s="163"/>
      <c r="I776" s="163"/>
      <c r="J776" s="148">
        <f t="shared" si="1"/>
        <v>0</v>
      </c>
      <c r="K776" s="148">
        <f>IF(A776="","",SUMIF(Chi_tiet_don_hang!$A$2:$A$989,A776,Chi_tiet_don_hang!$I$2:$I$989))+H776</f>
        <v>0</v>
      </c>
      <c r="L776" s="163"/>
      <c r="M776" s="152"/>
      <c r="N776" s="152"/>
      <c r="O776" s="163"/>
      <c r="P776" s="148" t="str">
        <f t="shared" si="4"/>
        <v/>
      </c>
      <c r="Q776" s="148" t="s">
        <v>484</v>
      </c>
      <c r="R776" s="154" t="s">
        <v>485</v>
      </c>
      <c r="S776" s="154" t="s">
        <v>418</v>
      </c>
      <c r="T776" s="155"/>
      <c r="U776" s="142"/>
      <c r="V776" s="142"/>
      <c r="W776" s="142"/>
      <c r="X776" s="142"/>
      <c r="Y776" s="142"/>
      <c r="Z776" s="142"/>
      <c r="AA776" s="142"/>
      <c r="AB776" s="142"/>
      <c r="AC776" s="142"/>
      <c r="AD776" s="142"/>
      <c r="AE776" s="142"/>
      <c r="AF776" s="142"/>
      <c r="AG776" s="142"/>
      <c r="AH776" s="142"/>
      <c r="AI776" s="142"/>
    </row>
    <row r="777">
      <c r="A777" s="166"/>
      <c r="B777" s="164"/>
      <c r="C777" s="155"/>
      <c r="D777" s="165"/>
      <c r="E777" s="147" t="str">
        <f t="array" ref="E777">IF(C777="","",IFERROR(INDEX(Khach_hang!$C$2:$C$999,MATCH(C777,Khach_hang!$A$2:$A$999,0)),""))</f>
        <v/>
      </c>
      <c r="F777" s="148" t="str">
        <f t="array" ref="F777">IF(C777="","",IFERROR(INDEX(Khach_hang!$B$2:$B$999,MATCH(C777,Khach_hang!$A$2:$A$999,0)),""))</f>
        <v/>
      </c>
      <c r="G777" s="148" t="str">
        <f>IF(A777="","",SUMIF(Chi_tiet_don_hang!$A$2:$A$989,A777,Chi_tiet_don_hang!$F$2:$F$989))</f>
        <v/>
      </c>
      <c r="H777" s="163"/>
      <c r="I777" s="163"/>
      <c r="J777" s="148">
        <f t="shared" si="1"/>
        <v>0</v>
      </c>
      <c r="K777" s="148">
        <f>IF(A777="","",SUMIF(Chi_tiet_don_hang!$A$2:$A$989,A777,Chi_tiet_don_hang!$I$2:$I$989))+H777</f>
        <v>0</v>
      </c>
      <c r="L777" s="163"/>
      <c r="M777" s="152"/>
      <c r="N777" s="152"/>
      <c r="O777" s="163"/>
      <c r="P777" s="148" t="str">
        <f t="shared" si="4"/>
        <v/>
      </c>
      <c r="Q777" s="148" t="s">
        <v>484</v>
      </c>
      <c r="R777" s="154" t="s">
        <v>485</v>
      </c>
      <c r="S777" s="154" t="s">
        <v>418</v>
      </c>
      <c r="T777" s="155"/>
      <c r="U777" s="142"/>
      <c r="V777" s="142"/>
      <c r="W777" s="142"/>
      <c r="X777" s="142"/>
      <c r="Y777" s="142"/>
      <c r="Z777" s="142"/>
      <c r="AA777" s="142"/>
      <c r="AB777" s="142"/>
      <c r="AC777" s="142"/>
      <c r="AD777" s="142"/>
      <c r="AE777" s="142"/>
      <c r="AF777" s="142"/>
      <c r="AG777" s="142"/>
      <c r="AH777" s="142"/>
      <c r="AI777" s="142"/>
    </row>
    <row r="778">
      <c r="A778" s="166"/>
      <c r="B778" s="164"/>
      <c r="C778" s="155"/>
      <c r="D778" s="165"/>
      <c r="E778" s="147" t="str">
        <f t="array" ref="E778">IF(C778="","",IFERROR(INDEX(Khach_hang!$C$2:$C$999,MATCH(C778,Khach_hang!$A$2:$A$999,0)),""))</f>
        <v/>
      </c>
      <c r="F778" s="148" t="str">
        <f t="array" ref="F778">IF(C778="","",IFERROR(INDEX(Khach_hang!$B$2:$B$999,MATCH(C778,Khach_hang!$A$2:$A$999,0)),""))</f>
        <v/>
      </c>
      <c r="G778" s="148" t="str">
        <f>IF(A778="","",SUMIF(Chi_tiet_don_hang!$A$2:$A$989,A778,Chi_tiet_don_hang!$F$2:$F$989))</f>
        <v/>
      </c>
      <c r="H778" s="163"/>
      <c r="I778" s="163"/>
      <c r="J778" s="148">
        <f t="shared" si="1"/>
        <v>0</v>
      </c>
      <c r="K778" s="148">
        <f>IF(A778="","",SUMIF(Chi_tiet_don_hang!$A$2:$A$989,A778,Chi_tiet_don_hang!$I$2:$I$989))+H778</f>
        <v>0</v>
      </c>
      <c r="L778" s="163"/>
      <c r="M778" s="152"/>
      <c r="N778" s="152"/>
      <c r="O778" s="163"/>
      <c r="P778" s="148" t="str">
        <f t="shared" si="4"/>
        <v/>
      </c>
      <c r="Q778" s="148" t="s">
        <v>484</v>
      </c>
      <c r="R778" s="154" t="s">
        <v>485</v>
      </c>
      <c r="S778" s="154" t="s">
        <v>418</v>
      </c>
      <c r="T778" s="155"/>
      <c r="U778" s="142"/>
      <c r="V778" s="142"/>
      <c r="W778" s="142"/>
      <c r="X778" s="142"/>
      <c r="Y778" s="142"/>
      <c r="Z778" s="142"/>
      <c r="AA778" s="142"/>
      <c r="AB778" s="142"/>
      <c r="AC778" s="142"/>
      <c r="AD778" s="142"/>
      <c r="AE778" s="142"/>
      <c r="AF778" s="142"/>
      <c r="AG778" s="142"/>
      <c r="AH778" s="142"/>
      <c r="AI778" s="142"/>
    </row>
    <row r="779">
      <c r="A779" s="166"/>
      <c r="B779" s="164"/>
      <c r="C779" s="155"/>
      <c r="D779" s="165"/>
      <c r="E779" s="147" t="str">
        <f t="array" ref="E779">IF(C779="","",IFERROR(INDEX(Khach_hang!$C$2:$C$999,MATCH(C779,Khach_hang!$A$2:$A$999,0)),""))</f>
        <v/>
      </c>
      <c r="F779" s="148" t="str">
        <f t="array" ref="F779">IF(C779="","",IFERROR(INDEX(Khach_hang!$B$2:$B$999,MATCH(C779,Khach_hang!$A$2:$A$999,0)),""))</f>
        <v/>
      </c>
      <c r="G779" s="148" t="str">
        <f>IF(A779="","",SUMIF(Chi_tiet_don_hang!$A$2:$A$989,A779,Chi_tiet_don_hang!$F$2:$F$989))</f>
        <v/>
      </c>
      <c r="H779" s="163"/>
      <c r="I779" s="163"/>
      <c r="J779" s="148">
        <f t="shared" si="1"/>
        <v>0</v>
      </c>
      <c r="K779" s="148">
        <f>IF(A779="","",SUMIF(Chi_tiet_don_hang!$A$2:$A$989,A779,Chi_tiet_don_hang!$I$2:$I$989))+H779</f>
        <v>0</v>
      </c>
      <c r="L779" s="163"/>
      <c r="M779" s="152"/>
      <c r="N779" s="152"/>
      <c r="O779" s="163"/>
      <c r="P779" s="148" t="str">
        <f t="shared" si="4"/>
        <v/>
      </c>
      <c r="Q779" s="148" t="s">
        <v>484</v>
      </c>
      <c r="R779" s="154" t="s">
        <v>485</v>
      </c>
      <c r="S779" s="154" t="s">
        <v>418</v>
      </c>
      <c r="T779" s="155"/>
      <c r="U779" s="142"/>
      <c r="V779" s="142"/>
      <c r="W779" s="142"/>
      <c r="X779" s="142"/>
      <c r="Y779" s="142"/>
      <c r="Z779" s="142"/>
      <c r="AA779" s="142"/>
      <c r="AB779" s="142"/>
      <c r="AC779" s="142"/>
      <c r="AD779" s="142"/>
      <c r="AE779" s="142"/>
      <c r="AF779" s="142"/>
      <c r="AG779" s="142"/>
      <c r="AH779" s="142"/>
      <c r="AI779" s="142"/>
    </row>
    <row r="780">
      <c r="A780" s="166"/>
      <c r="B780" s="164"/>
      <c r="C780" s="155"/>
      <c r="D780" s="165"/>
      <c r="E780" s="147" t="str">
        <f t="array" ref="E780">IF(C780="","",IFERROR(INDEX(Khach_hang!$C$2:$C$999,MATCH(C780,Khach_hang!$A$2:$A$999,0)),""))</f>
        <v/>
      </c>
      <c r="F780" s="148" t="str">
        <f t="array" ref="F780">IF(C780="","",IFERROR(INDEX(Khach_hang!$B$2:$B$999,MATCH(C780,Khach_hang!$A$2:$A$999,0)),""))</f>
        <v/>
      </c>
      <c r="G780" s="148" t="str">
        <f>IF(A780="","",SUMIF(Chi_tiet_don_hang!$A$2:$A$989,A780,Chi_tiet_don_hang!$F$2:$F$989))</f>
        <v/>
      </c>
      <c r="H780" s="163"/>
      <c r="I780" s="163"/>
      <c r="J780" s="148">
        <f t="shared" si="1"/>
        <v>0</v>
      </c>
      <c r="K780" s="148">
        <f>IF(A780="","",SUMIF(Chi_tiet_don_hang!$A$2:$A$989,A780,Chi_tiet_don_hang!$I$2:$I$989))+H780</f>
        <v>0</v>
      </c>
      <c r="L780" s="163"/>
      <c r="M780" s="152"/>
      <c r="N780" s="152"/>
      <c r="O780" s="163"/>
      <c r="P780" s="148" t="str">
        <f t="shared" si="4"/>
        <v/>
      </c>
      <c r="Q780" s="148" t="s">
        <v>484</v>
      </c>
      <c r="R780" s="154" t="s">
        <v>485</v>
      </c>
      <c r="S780" s="154" t="s">
        <v>418</v>
      </c>
      <c r="T780" s="155"/>
      <c r="U780" s="142"/>
      <c r="V780" s="142"/>
      <c r="W780" s="142"/>
      <c r="X780" s="142"/>
      <c r="Y780" s="142"/>
      <c r="Z780" s="142"/>
      <c r="AA780" s="142"/>
      <c r="AB780" s="142"/>
      <c r="AC780" s="142"/>
      <c r="AD780" s="142"/>
      <c r="AE780" s="142"/>
      <c r="AF780" s="142"/>
      <c r="AG780" s="142"/>
      <c r="AH780" s="142"/>
      <c r="AI780" s="142"/>
    </row>
    <row r="781">
      <c r="A781" s="166"/>
      <c r="B781" s="164"/>
      <c r="C781" s="155"/>
      <c r="D781" s="165"/>
      <c r="E781" s="147" t="str">
        <f t="array" ref="E781">IF(C781="","",IFERROR(INDEX(Khach_hang!$C$2:$C$999,MATCH(C781,Khach_hang!$A$2:$A$999,0)),""))</f>
        <v/>
      </c>
      <c r="F781" s="148" t="str">
        <f t="array" ref="F781">IF(C781="","",IFERROR(INDEX(Khach_hang!$B$2:$B$999,MATCH(C781,Khach_hang!$A$2:$A$999,0)),""))</f>
        <v/>
      </c>
      <c r="G781" s="148" t="str">
        <f>IF(A781="","",SUMIF(Chi_tiet_don_hang!$A$2:$A$989,A781,Chi_tiet_don_hang!$F$2:$F$989))</f>
        <v/>
      </c>
      <c r="H781" s="163"/>
      <c r="I781" s="163"/>
      <c r="J781" s="148">
        <f t="shared" si="1"/>
        <v>0</v>
      </c>
      <c r="K781" s="148">
        <f>IF(A781="","",SUMIF(Chi_tiet_don_hang!$A$2:$A$989,A781,Chi_tiet_don_hang!$I$2:$I$989))+H781</f>
        <v>0</v>
      </c>
      <c r="L781" s="163"/>
      <c r="M781" s="152"/>
      <c r="N781" s="152"/>
      <c r="O781" s="163"/>
      <c r="P781" s="148" t="str">
        <f t="shared" si="4"/>
        <v/>
      </c>
      <c r="Q781" s="148" t="s">
        <v>484</v>
      </c>
      <c r="R781" s="154" t="s">
        <v>485</v>
      </c>
      <c r="S781" s="154" t="s">
        <v>418</v>
      </c>
      <c r="T781" s="155"/>
      <c r="U781" s="142"/>
      <c r="V781" s="142"/>
      <c r="W781" s="142"/>
      <c r="X781" s="142"/>
      <c r="Y781" s="142"/>
      <c r="Z781" s="142"/>
      <c r="AA781" s="142"/>
      <c r="AB781" s="142"/>
      <c r="AC781" s="142"/>
      <c r="AD781" s="142"/>
      <c r="AE781" s="142"/>
      <c r="AF781" s="142"/>
      <c r="AG781" s="142"/>
      <c r="AH781" s="142"/>
      <c r="AI781" s="142"/>
    </row>
    <row r="782">
      <c r="A782" s="166"/>
      <c r="B782" s="164"/>
      <c r="C782" s="155"/>
      <c r="D782" s="165"/>
      <c r="E782" s="147" t="str">
        <f t="array" ref="E782">IF(C782="","",IFERROR(INDEX(Khach_hang!$C$2:$C$999,MATCH(C782,Khach_hang!$A$2:$A$999,0)),""))</f>
        <v/>
      </c>
      <c r="F782" s="148" t="str">
        <f t="array" ref="F782">IF(C782="","",IFERROR(INDEX(Khach_hang!$B$2:$B$999,MATCH(C782,Khach_hang!$A$2:$A$999,0)),""))</f>
        <v/>
      </c>
      <c r="G782" s="148" t="str">
        <f>IF(A782="","",SUMIF(Chi_tiet_don_hang!$A$2:$A$989,A782,Chi_tiet_don_hang!$F$2:$F$989))</f>
        <v/>
      </c>
      <c r="H782" s="163"/>
      <c r="I782" s="163"/>
      <c r="J782" s="148">
        <f t="shared" si="1"/>
        <v>0</v>
      </c>
      <c r="K782" s="148">
        <f>IF(A782="","",SUMIF(Chi_tiet_don_hang!$A$2:$A$989,A782,Chi_tiet_don_hang!$I$2:$I$989))+H782</f>
        <v>0</v>
      </c>
      <c r="L782" s="163"/>
      <c r="M782" s="152"/>
      <c r="N782" s="152"/>
      <c r="O782" s="163"/>
      <c r="P782" s="148" t="str">
        <f t="shared" si="4"/>
        <v/>
      </c>
      <c r="Q782" s="148" t="s">
        <v>484</v>
      </c>
      <c r="R782" s="154" t="s">
        <v>485</v>
      </c>
      <c r="S782" s="154" t="s">
        <v>418</v>
      </c>
      <c r="T782" s="155"/>
      <c r="U782" s="142"/>
      <c r="V782" s="142"/>
      <c r="W782" s="142"/>
      <c r="X782" s="142"/>
      <c r="Y782" s="142"/>
      <c r="Z782" s="142"/>
      <c r="AA782" s="142"/>
      <c r="AB782" s="142"/>
      <c r="AC782" s="142"/>
      <c r="AD782" s="142"/>
      <c r="AE782" s="142"/>
      <c r="AF782" s="142"/>
      <c r="AG782" s="142"/>
      <c r="AH782" s="142"/>
      <c r="AI782" s="142"/>
    </row>
    <row r="783">
      <c r="A783" s="166"/>
      <c r="B783" s="164"/>
      <c r="C783" s="155"/>
      <c r="D783" s="165"/>
      <c r="E783" s="147" t="str">
        <f t="array" ref="E783">IF(C783="","",IFERROR(INDEX(Khach_hang!$C$2:$C$999,MATCH(C783,Khach_hang!$A$2:$A$999,0)),""))</f>
        <v/>
      </c>
      <c r="F783" s="148" t="str">
        <f t="array" ref="F783">IF(C783="","",IFERROR(INDEX(Khach_hang!$B$2:$B$999,MATCH(C783,Khach_hang!$A$2:$A$999,0)),""))</f>
        <v/>
      </c>
      <c r="G783" s="148" t="str">
        <f>IF(A783="","",SUMIF(Chi_tiet_don_hang!$A$2:$A$989,A783,Chi_tiet_don_hang!$F$2:$F$989))</f>
        <v/>
      </c>
      <c r="H783" s="163"/>
      <c r="I783" s="163"/>
      <c r="J783" s="148">
        <f t="shared" si="1"/>
        <v>0</v>
      </c>
      <c r="K783" s="148">
        <f>IF(A783="","",SUMIF(Chi_tiet_don_hang!$A$2:$A$989,A783,Chi_tiet_don_hang!$I$2:$I$989))+H783</f>
        <v>0</v>
      </c>
      <c r="L783" s="163"/>
      <c r="M783" s="152"/>
      <c r="N783" s="152"/>
      <c r="O783" s="163"/>
      <c r="P783" s="148" t="str">
        <f t="shared" si="4"/>
        <v/>
      </c>
      <c r="Q783" s="148" t="s">
        <v>484</v>
      </c>
      <c r="R783" s="154" t="s">
        <v>485</v>
      </c>
      <c r="S783" s="154" t="s">
        <v>418</v>
      </c>
      <c r="T783" s="155"/>
      <c r="U783" s="142"/>
      <c r="V783" s="142"/>
      <c r="W783" s="142"/>
      <c r="X783" s="142"/>
      <c r="Y783" s="142"/>
      <c r="Z783" s="142"/>
      <c r="AA783" s="142"/>
      <c r="AB783" s="142"/>
      <c r="AC783" s="142"/>
      <c r="AD783" s="142"/>
      <c r="AE783" s="142"/>
      <c r="AF783" s="142"/>
      <c r="AG783" s="142"/>
      <c r="AH783" s="142"/>
      <c r="AI783" s="142"/>
    </row>
    <row r="784">
      <c r="A784" s="166"/>
      <c r="B784" s="164"/>
      <c r="C784" s="155"/>
      <c r="D784" s="165"/>
      <c r="E784" s="147" t="str">
        <f t="array" ref="E784">IF(C784="","",IFERROR(INDEX(Khach_hang!$C$2:$C$999,MATCH(C784,Khach_hang!$A$2:$A$999,0)),""))</f>
        <v/>
      </c>
      <c r="F784" s="148" t="str">
        <f t="array" ref="F784">IF(C784="","",IFERROR(INDEX(Khach_hang!$B$2:$B$999,MATCH(C784,Khach_hang!$A$2:$A$999,0)),""))</f>
        <v/>
      </c>
      <c r="G784" s="148" t="str">
        <f>IF(A784="","",SUMIF(Chi_tiet_don_hang!$A$2:$A$989,A784,Chi_tiet_don_hang!$F$2:$F$989))</f>
        <v/>
      </c>
      <c r="H784" s="163"/>
      <c r="I784" s="163"/>
      <c r="J784" s="148">
        <f t="shared" si="1"/>
        <v>0</v>
      </c>
      <c r="K784" s="148">
        <f>IF(A784="","",SUMIF(Chi_tiet_don_hang!$A$2:$A$989,A784,Chi_tiet_don_hang!$I$2:$I$989))+H784</f>
        <v>0</v>
      </c>
      <c r="L784" s="163"/>
      <c r="M784" s="152"/>
      <c r="N784" s="152"/>
      <c r="O784" s="163"/>
      <c r="P784" s="148" t="str">
        <f t="shared" si="4"/>
        <v/>
      </c>
      <c r="Q784" s="148" t="s">
        <v>484</v>
      </c>
      <c r="R784" s="154" t="s">
        <v>485</v>
      </c>
      <c r="S784" s="154" t="s">
        <v>418</v>
      </c>
      <c r="T784" s="155"/>
      <c r="U784" s="142"/>
      <c r="V784" s="142"/>
      <c r="W784" s="142"/>
      <c r="X784" s="142"/>
      <c r="Y784" s="142"/>
      <c r="Z784" s="142"/>
      <c r="AA784" s="142"/>
      <c r="AB784" s="142"/>
      <c r="AC784" s="142"/>
      <c r="AD784" s="142"/>
      <c r="AE784" s="142"/>
      <c r="AF784" s="142"/>
      <c r="AG784" s="142"/>
      <c r="AH784" s="142"/>
      <c r="AI784" s="142"/>
    </row>
    <row r="785">
      <c r="A785" s="166"/>
      <c r="B785" s="164"/>
      <c r="C785" s="155"/>
      <c r="D785" s="165"/>
      <c r="E785" s="147" t="str">
        <f t="array" ref="E785">IF(C785="","",IFERROR(INDEX(Khach_hang!$C$2:$C$999,MATCH(C785,Khach_hang!$A$2:$A$999,0)),""))</f>
        <v/>
      </c>
      <c r="F785" s="148" t="str">
        <f t="array" ref="F785">IF(C785="","",IFERROR(INDEX(Khach_hang!$B$2:$B$999,MATCH(C785,Khach_hang!$A$2:$A$999,0)),""))</f>
        <v/>
      </c>
      <c r="G785" s="148" t="str">
        <f>IF(A785="","",SUMIF(Chi_tiet_don_hang!$A$2:$A$989,A785,Chi_tiet_don_hang!$F$2:$F$989))</f>
        <v/>
      </c>
      <c r="H785" s="163"/>
      <c r="I785" s="163"/>
      <c r="J785" s="148">
        <f t="shared" si="1"/>
        <v>0</v>
      </c>
      <c r="K785" s="148">
        <f>IF(A785="","",SUMIF(Chi_tiet_don_hang!$A$2:$A$989,A785,Chi_tiet_don_hang!$I$2:$I$989))+H785</f>
        <v>0</v>
      </c>
      <c r="L785" s="163"/>
      <c r="M785" s="152"/>
      <c r="N785" s="152"/>
      <c r="O785" s="163"/>
      <c r="P785" s="148" t="str">
        <f t="shared" si="4"/>
        <v/>
      </c>
      <c r="Q785" s="148" t="s">
        <v>484</v>
      </c>
      <c r="R785" s="154" t="s">
        <v>485</v>
      </c>
      <c r="S785" s="154" t="s">
        <v>418</v>
      </c>
      <c r="T785" s="155"/>
      <c r="U785" s="142"/>
      <c r="V785" s="142"/>
      <c r="W785" s="142"/>
      <c r="X785" s="142"/>
      <c r="Y785" s="142"/>
      <c r="Z785" s="142"/>
      <c r="AA785" s="142"/>
      <c r="AB785" s="142"/>
      <c r="AC785" s="142"/>
      <c r="AD785" s="142"/>
      <c r="AE785" s="142"/>
      <c r="AF785" s="142"/>
      <c r="AG785" s="142"/>
      <c r="AH785" s="142"/>
      <c r="AI785" s="142"/>
    </row>
    <row r="786">
      <c r="A786" s="166"/>
      <c r="B786" s="164"/>
      <c r="C786" s="155"/>
      <c r="D786" s="165"/>
      <c r="E786" s="147" t="str">
        <f t="array" ref="E786">IF(C786="","",IFERROR(INDEX(Khach_hang!$C$2:$C$999,MATCH(C786,Khach_hang!$A$2:$A$999,0)),""))</f>
        <v/>
      </c>
      <c r="F786" s="148" t="str">
        <f t="array" ref="F786">IF(C786="","",IFERROR(INDEX(Khach_hang!$B$2:$B$999,MATCH(C786,Khach_hang!$A$2:$A$999,0)),""))</f>
        <v/>
      </c>
      <c r="G786" s="148" t="str">
        <f>IF(A786="","",SUMIF(Chi_tiet_don_hang!$A$2:$A$989,A786,Chi_tiet_don_hang!$F$2:$F$989))</f>
        <v/>
      </c>
      <c r="H786" s="163"/>
      <c r="I786" s="163"/>
      <c r="J786" s="148">
        <f t="shared" si="1"/>
        <v>0</v>
      </c>
      <c r="K786" s="148">
        <f>IF(A786="","",SUMIF(Chi_tiet_don_hang!$A$2:$A$989,A786,Chi_tiet_don_hang!$I$2:$I$989))+H786</f>
        <v>0</v>
      </c>
      <c r="L786" s="163"/>
      <c r="M786" s="152"/>
      <c r="N786" s="152"/>
      <c r="O786" s="163"/>
      <c r="P786" s="148" t="str">
        <f t="shared" si="4"/>
        <v/>
      </c>
      <c r="Q786" s="148" t="s">
        <v>484</v>
      </c>
      <c r="R786" s="154" t="s">
        <v>485</v>
      </c>
      <c r="S786" s="154" t="s">
        <v>418</v>
      </c>
      <c r="T786" s="155"/>
      <c r="U786" s="142"/>
      <c r="V786" s="142"/>
      <c r="W786" s="142"/>
      <c r="X786" s="142"/>
      <c r="Y786" s="142"/>
      <c r="Z786" s="142"/>
      <c r="AA786" s="142"/>
      <c r="AB786" s="142"/>
      <c r="AC786" s="142"/>
      <c r="AD786" s="142"/>
      <c r="AE786" s="142"/>
      <c r="AF786" s="142"/>
      <c r="AG786" s="142"/>
      <c r="AH786" s="142"/>
      <c r="AI786" s="142"/>
    </row>
    <row r="787">
      <c r="A787" s="166"/>
      <c r="B787" s="164"/>
      <c r="C787" s="155"/>
      <c r="D787" s="165"/>
      <c r="E787" s="147" t="str">
        <f t="array" ref="E787">IF(C787="","",IFERROR(INDEX(Khach_hang!$C$2:$C$999,MATCH(C787,Khach_hang!$A$2:$A$999,0)),""))</f>
        <v/>
      </c>
      <c r="F787" s="148" t="str">
        <f t="array" ref="F787">IF(C787="","",IFERROR(INDEX(Khach_hang!$B$2:$B$999,MATCH(C787,Khach_hang!$A$2:$A$999,0)),""))</f>
        <v/>
      </c>
      <c r="G787" s="148" t="str">
        <f>IF(A787="","",SUMIF(Chi_tiet_don_hang!$A$2:$A$989,A787,Chi_tiet_don_hang!$F$2:$F$989))</f>
        <v/>
      </c>
      <c r="H787" s="163"/>
      <c r="I787" s="163"/>
      <c r="J787" s="148">
        <f t="shared" si="1"/>
        <v>0</v>
      </c>
      <c r="K787" s="148">
        <f>IF(A787="","",SUMIF(Chi_tiet_don_hang!$A$2:$A$989,A787,Chi_tiet_don_hang!$I$2:$I$989))+H787</f>
        <v>0</v>
      </c>
      <c r="L787" s="163"/>
      <c r="M787" s="152"/>
      <c r="N787" s="152"/>
      <c r="O787" s="163"/>
      <c r="P787" s="148" t="str">
        <f t="shared" si="4"/>
        <v/>
      </c>
      <c r="Q787" s="148" t="s">
        <v>484</v>
      </c>
      <c r="R787" s="154" t="s">
        <v>485</v>
      </c>
      <c r="S787" s="154" t="s">
        <v>418</v>
      </c>
      <c r="T787" s="155"/>
      <c r="U787" s="142"/>
      <c r="V787" s="142"/>
      <c r="W787" s="142"/>
      <c r="X787" s="142"/>
      <c r="Y787" s="142"/>
      <c r="Z787" s="142"/>
      <c r="AA787" s="142"/>
      <c r="AB787" s="142"/>
      <c r="AC787" s="142"/>
      <c r="AD787" s="142"/>
      <c r="AE787" s="142"/>
      <c r="AF787" s="142"/>
      <c r="AG787" s="142"/>
      <c r="AH787" s="142"/>
      <c r="AI787" s="142"/>
    </row>
    <row r="788">
      <c r="A788" s="166"/>
      <c r="B788" s="164"/>
      <c r="C788" s="155"/>
      <c r="D788" s="165"/>
      <c r="E788" s="147" t="str">
        <f t="array" ref="E788">IF(C788="","",IFERROR(INDEX(Khach_hang!$C$2:$C$999,MATCH(C788,Khach_hang!$A$2:$A$999,0)),""))</f>
        <v/>
      </c>
      <c r="F788" s="148" t="str">
        <f t="array" ref="F788">IF(C788="","",IFERROR(INDEX(Khach_hang!$B$2:$B$999,MATCH(C788,Khach_hang!$A$2:$A$999,0)),""))</f>
        <v/>
      </c>
      <c r="G788" s="148" t="str">
        <f>IF(A788="","",SUMIF(Chi_tiet_don_hang!$A$2:$A$989,A788,Chi_tiet_don_hang!$F$2:$F$989))</f>
        <v/>
      </c>
      <c r="H788" s="163"/>
      <c r="I788" s="163"/>
      <c r="J788" s="148">
        <f t="shared" si="1"/>
        <v>0</v>
      </c>
      <c r="K788" s="148">
        <f>IF(A788="","",SUMIF(Chi_tiet_don_hang!$A$2:$A$989,A788,Chi_tiet_don_hang!$I$2:$I$989))+H788</f>
        <v>0</v>
      </c>
      <c r="L788" s="163"/>
      <c r="M788" s="152"/>
      <c r="N788" s="152"/>
      <c r="O788" s="163"/>
      <c r="P788" s="148" t="str">
        <f t="shared" si="4"/>
        <v/>
      </c>
      <c r="Q788" s="148" t="s">
        <v>484</v>
      </c>
      <c r="R788" s="154" t="s">
        <v>485</v>
      </c>
      <c r="S788" s="154" t="s">
        <v>418</v>
      </c>
      <c r="T788" s="155"/>
      <c r="U788" s="142"/>
      <c r="V788" s="142"/>
      <c r="W788" s="142"/>
      <c r="X788" s="142"/>
      <c r="Y788" s="142"/>
      <c r="Z788" s="142"/>
      <c r="AA788" s="142"/>
      <c r="AB788" s="142"/>
      <c r="AC788" s="142"/>
      <c r="AD788" s="142"/>
      <c r="AE788" s="142"/>
      <c r="AF788" s="142"/>
      <c r="AG788" s="142"/>
      <c r="AH788" s="142"/>
      <c r="AI788" s="142"/>
    </row>
    <row r="789">
      <c r="A789" s="166"/>
      <c r="B789" s="164"/>
      <c r="C789" s="155"/>
      <c r="D789" s="165"/>
      <c r="E789" s="147" t="str">
        <f t="array" ref="E789">IF(C789="","",IFERROR(INDEX(Khach_hang!$C$2:$C$999,MATCH(C789,Khach_hang!$A$2:$A$999,0)),""))</f>
        <v/>
      </c>
      <c r="F789" s="148" t="str">
        <f t="array" ref="F789">IF(C789="","",IFERROR(INDEX(Khach_hang!$B$2:$B$999,MATCH(C789,Khach_hang!$A$2:$A$999,0)),""))</f>
        <v/>
      </c>
      <c r="G789" s="148" t="str">
        <f>IF(A789="","",SUMIF(Chi_tiet_don_hang!$A$2:$A$989,A789,Chi_tiet_don_hang!$F$2:$F$989))</f>
        <v/>
      </c>
      <c r="H789" s="163"/>
      <c r="I789" s="163"/>
      <c r="J789" s="148">
        <f t="shared" si="1"/>
        <v>0</v>
      </c>
      <c r="K789" s="148">
        <f>IF(A789="","",SUMIF(Chi_tiet_don_hang!$A$2:$A$989,A789,Chi_tiet_don_hang!$I$2:$I$989))+H789</f>
        <v>0</v>
      </c>
      <c r="L789" s="163"/>
      <c r="M789" s="152"/>
      <c r="N789" s="152"/>
      <c r="O789" s="163"/>
      <c r="P789" s="148" t="str">
        <f t="shared" si="4"/>
        <v/>
      </c>
      <c r="Q789" s="148" t="s">
        <v>484</v>
      </c>
      <c r="R789" s="154" t="s">
        <v>485</v>
      </c>
      <c r="S789" s="154" t="s">
        <v>418</v>
      </c>
      <c r="T789" s="155"/>
      <c r="U789" s="142"/>
      <c r="V789" s="142"/>
      <c r="W789" s="142"/>
      <c r="X789" s="142"/>
      <c r="Y789" s="142"/>
      <c r="Z789" s="142"/>
      <c r="AA789" s="142"/>
      <c r="AB789" s="142"/>
      <c r="AC789" s="142"/>
      <c r="AD789" s="142"/>
      <c r="AE789" s="142"/>
      <c r="AF789" s="142"/>
      <c r="AG789" s="142"/>
      <c r="AH789" s="142"/>
      <c r="AI789" s="142"/>
    </row>
    <row r="790">
      <c r="A790" s="166"/>
      <c r="B790" s="164"/>
      <c r="C790" s="155"/>
      <c r="D790" s="165"/>
      <c r="E790" s="147" t="str">
        <f t="array" ref="E790">IF(C790="","",IFERROR(INDEX(Khach_hang!$C$2:$C$999,MATCH(C790,Khach_hang!$A$2:$A$999,0)),""))</f>
        <v/>
      </c>
      <c r="F790" s="148" t="str">
        <f t="array" ref="F790">IF(C790="","",IFERROR(INDEX(Khach_hang!$B$2:$B$999,MATCH(C790,Khach_hang!$A$2:$A$999,0)),""))</f>
        <v/>
      </c>
      <c r="G790" s="148" t="str">
        <f>IF(A790="","",SUMIF(Chi_tiet_don_hang!$A$2:$A$989,A790,Chi_tiet_don_hang!$F$2:$F$989))</f>
        <v/>
      </c>
      <c r="H790" s="163"/>
      <c r="I790" s="163"/>
      <c r="J790" s="148">
        <f t="shared" si="1"/>
        <v>0</v>
      </c>
      <c r="K790" s="148">
        <f>IF(A790="","",SUMIF(Chi_tiet_don_hang!$A$2:$A$989,A790,Chi_tiet_don_hang!$I$2:$I$989))+H790</f>
        <v>0</v>
      </c>
      <c r="L790" s="163"/>
      <c r="M790" s="152"/>
      <c r="N790" s="152"/>
      <c r="O790" s="163"/>
      <c r="P790" s="148" t="str">
        <f t="shared" si="4"/>
        <v/>
      </c>
      <c r="Q790" s="148" t="s">
        <v>484</v>
      </c>
      <c r="R790" s="154" t="s">
        <v>485</v>
      </c>
      <c r="S790" s="154" t="s">
        <v>418</v>
      </c>
      <c r="T790" s="155"/>
      <c r="U790" s="142"/>
      <c r="V790" s="142"/>
      <c r="W790" s="142"/>
      <c r="X790" s="142"/>
      <c r="Y790" s="142"/>
      <c r="Z790" s="142"/>
      <c r="AA790" s="142"/>
      <c r="AB790" s="142"/>
      <c r="AC790" s="142"/>
      <c r="AD790" s="142"/>
      <c r="AE790" s="142"/>
      <c r="AF790" s="142"/>
      <c r="AG790" s="142"/>
      <c r="AH790" s="142"/>
      <c r="AI790" s="142"/>
    </row>
    <row r="791">
      <c r="A791" s="166"/>
      <c r="B791" s="164"/>
      <c r="C791" s="155"/>
      <c r="D791" s="165"/>
      <c r="E791" s="147" t="str">
        <f t="array" ref="E791">IF(C791="","",IFERROR(INDEX(Khach_hang!$C$2:$C$999,MATCH(C791,Khach_hang!$A$2:$A$999,0)),""))</f>
        <v/>
      </c>
      <c r="F791" s="148" t="str">
        <f t="array" ref="F791">IF(C791="","",IFERROR(INDEX(Khach_hang!$B$2:$B$999,MATCH(C791,Khach_hang!$A$2:$A$999,0)),""))</f>
        <v/>
      </c>
      <c r="G791" s="148" t="str">
        <f>IF(A791="","",SUMIF(Chi_tiet_don_hang!$A$2:$A$989,A791,Chi_tiet_don_hang!$F$2:$F$989))</f>
        <v/>
      </c>
      <c r="H791" s="163"/>
      <c r="I791" s="163"/>
      <c r="J791" s="148">
        <f t="shared" si="1"/>
        <v>0</v>
      </c>
      <c r="K791" s="148">
        <f>IF(A791="","",SUMIF(Chi_tiet_don_hang!$A$2:$A$989,A791,Chi_tiet_don_hang!$I$2:$I$989))+H791</f>
        <v>0</v>
      </c>
      <c r="L791" s="163"/>
      <c r="M791" s="152"/>
      <c r="N791" s="152"/>
      <c r="O791" s="163"/>
      <c r="P791" s="148" t="str">
        <f t="shared" si="4"/>
        <v/>
      </c>
      <c r="Q791" s="148" t="s">
        <v>484</v>
      </c>
      <c r="R791" s="154" t="s">
        <v>485</v>
      </c>
      <c r="S791" s="154" t="s">
        <v>418</v>
      </c>
      <c r="T791" s="155"/>
      <c r="U791" s="142"/>
      <c r="V791" s="142"/>
      <c r="W791" s="142"/>
      <c r="X791" s="142"/>
      <c r="Y791" s="142"/>
      <c r="Z791" s="142"/>
      <c r="AA791" s="142"/>
      <c r="AB791" s="142"/>
      <c r="AC791" s="142"/>
      <c r="AD791" s="142"/>
      <c r="AE791" s="142"/>
      <c r="AF791" s="142"/>
      <c r="AG791" s="142"/>
      <c r="AH791" s="142"/>
      <c r="AI791" s="142"/>
    </row>
    <row r="792">
      <c r="A792" s="166"/>
      <c r="B792" s="164"/>
      <c r="C792" s="155"/>
      <c r="D792" s="165"/>
      <c r="E792" s="147" t="str">
        <f t="array" ref="E792">IF(C792="","",IFERROR(INDEX(Khach_hang!$C$2:$C$999,MATCH(C792,Khach_hang!$A$2:$A$999,0)),""))</f>
        <v/>
      </c>
      <c r="F792" s="148" t="str">
        <f t="array" ref="F792">IF(C792="","",IFERROR(INDEX(Khach_hang!$B$2:$B$999,MATCH(C792,Khach_hang!$A$2:$A$999,0)),""))</f>
        <v/>
      </c>
      <c r="G792" s="148" t="str">
        <f>IF(A792="","",SUMIF(Chi_tiet_don_hang!$A$2:$A$989,A792,Chi_tiet_don_hang!$F$2:$F$989))</f>
        <v/>
      </c>
      <c r="H792" s="163"/>
      <c r="I792" s="163"/>
      <c r="J792" s="148">
        <f t="shared" si="1"/>
        <v>0</v>
      </c>
      <c r="K792" s="148">
        <f>IF(A792="","",SUMIF(Chi_tiet_don_hang!$A$2:$A$989,A792,Chi_tiet_don_hang!$I$2:$I$989))+H792</f>
        <v>0</v>
      </c>
      <c r="L792" s="163"/>
      <c r="M792" s="152"/>
      <c r="N792" s="152"/>
      <c r="O792" s="163"/>
      <c r="P792" s="148" t="str">
        <f t="shared" si="4"/>
        <v/>
      </c>
      <c r="Q792" s="148" t="s">
        <v>484</v>
      </c>
      <c r="R792" s="154" t="s">
        <v>485</v>
      </c>
      <c r="S792" s="154" t="s">
        <v>418</v>
      </c>
      <c r="T792" s="155"/>
      <c r="U792" s="142"/>
      <c r="V792" s="142"/>
      <c r="W792" s="142"/>
      <c r="X792" s="142"/>
      <c r="Y792" s="142"/>
      <c r="Z792" s="142"/>
      <c r="AA792" s="142"/>
      <c r="AB792" s="142"/>
      <c r="AC792" s="142"/>
      <c r="AD792" s="142"/>
      <c r="AE792" s="142"/>
      <c r="AF792" s="142"/>
      <c r="AG792" s="142"/>
      <c r="AH792" s="142"/>
      <c r="AI792" s="142"/>
    </row>
    <row r="793">
      <c r="A793" s="166"/>
      <c r="B793" s="164"/>
      <c r="C793" s="155"/>
      <c r="D793" s="165"/>
      <c r="E793" s="147" t="str">
        <f t="array" ref="E793">IF(C793="","",IFERROR(INDEX(Khach_hang!$C$2:$C$999,MATCH(C793,Khach_hang!$A$2:$A$999,0)),""))</f>
        <v/>
      </c>
      <c r="F793" s="148" t="str">
        <f t="array" ref="F793">IF(C793="","",IFERROR(INDEX(Khach_hang!$B$2:$B$999,MATCH(C793,Khach_hang!$A$2:$A$999,0)),""))</f>
        <v/>
      </c>
      <c r="G793" s="148" t="str">
        <f>IF(A793="","",SUMIF(Chi_tiet_don_hang!$A$2:$A$989,A793,Chi_tiet_don_hang!$F$2:$F$989))</f>
        <v/>
      </c>
      <c r="H793" s="163"/>
      <c r="I793" s="163"/>
      <c r="J793" s="148">
        <f t="shared" si="1"/>
        <v>0</v>
      </c>
      <c r="K793" s="148">
        <f>IF(A793="","",SUMIF(Chi_tiet_don_hang!$A$2:$A$989,A793,Chi_tiet_don_hang!$I$2:$I$989))+H793</f>
        <v>0</v>
      </c>
      <c r="L793" s="163"/>
      <c r="M793" s="152"/>
      <c r="N793" s="152"/>
      <c r="O793" s="163"/>
      <c r="P793" s="148" t="str">
        <f t="shared" si="4"/>
        <v/>
      </c>
      <c r="Q793" s="148" t="s">
        <v>484</v>
      </c>
      <c r="R793" s="154" t="s">
        <v>485</v>
      </c>
      <c r="S793" s="154" t="s">
        <v>418</v>
      </c>
      <c r="T793" s="155"/>
      <c r="U793" s="142"/>
      <c r="V793" s="142"/>
      <c r="W793" s="142"/>
      <c r="X793" s="142"/>
      <c r="Y793" s="142"/>
      <c r="Z793" s="142"/>
      <c r="AA793" s="142"/>
      <c r="AB793" s="142"/>
      <c r="AC793" s="142"/>
      <c r="AD793" s="142"/>
      <c r="AE793" s="142"/>
      <c r="AF793" s="142"/>
      <c r="AG793" s="142"/>
      <c r="AH793" s="142"/>
      <c r="AI793" s="142"/>
    </row>
    <row r="794">
      <c r="A794" s="166"/>
      <c r="B794" s="164"/>
      <c r="C794" s="155"/>
      <c r="D794" s="165"/>
      <c r="E794" s="147" t="str">
        <f t="array" ref="E794">IF(C794="","",IFERROR(INDEX(Khach_hang!$C$2:$C$999,MATCH(C794,Khach_hang!$A$2:$A$999,0)),""))</f>
        <v/>
      </c>
      <c r="F794" s="148" t="str">
        <f t="array" ref="F794">IF(C794="","",IFERROR(INDEX(Khach_hang!$B$2:$B$999,MATCH(C794,Khach_hang!$A$2:$A$999,0)),""))</f>
        <v/>
      </c>
      <c r="G794" s="148" t="str">
        <f>IF(A794="","",SUMIF(Chi_tiet_don_hang!$A$2:$A$989,A794,Chi_tiet_don_hang!$F$2:$F$989))</f>
        <v/>
      </c>
      <c r="H794" s="163"/>
      <c r="I794" s="163"/>
      <c r="J794" s="148">
        <f t="shared" si="1"/>
        <v>0</v>
      </c>
      <c r="K794" s="148">
        <f>IF(A794="","",SUMIF(Chi_tiet_don_hang!$A$2:$A$989,A794,Chi_tiet_don_hang!$I$2:$I$989))+H794</f>
        <v>0</v>
      </c>
      <c r="L794" s="163"/>
      <c r="M794" s="152"/>
      <c r="N794" s="152"/>
      <c r="O794" s="163"/>
      <c r="P794" s="148" t="str">
        <f t="shared" si="4"/>
        <v/>
      </c>
      <c r="Q794" s="148" t="s">
        <v>484</v>
      </c>
      <c r="R794" s="154" t="s">
        <v>485</v>
      </c>
      <c r="S794" s="154" t="s">
        <v>418</v>
      </c>
      <c r="T794" s="155"/>
      <c r="U794" s="142"/>
      <c r="V794" s="142"/>
      <c r="W794" s="142"/>
      <c r="X794" s="142"/>
      <c r="Y794" s="142"/>
      <c r="Z794" s="142"/>
      <c r="AA794" s="142"/>
      <c r="AB794" s="142"/>
      <c r="AC794" s="142"/>
      <c r="AD794" s="142"/>
      <c r="AE794" s="142"/>
      <c r="AF794" s="142"/>
      <c r="AG794" s="142"/>
      <c r="AH794" s="142"/>
      <c r="AI794" s="142"/>
    </row>
    <row r="795">
      <c r="A795" s="166"/>
      <c r="B795" s="164"/>
      <c r="C795" s="155"/>
      <c r="D795" s="165"/>
      <c r="E795" s="147" t="str">
        <f t="array" ref="E795">IF(C795="","",IFERROR(INDEX(Khach_hang!$C$2:$C$999,MATCH(C795,Khach_hang!$A$2:$A$999,0)),""))</f>
        <v/>
      </c>
      <c r="F795" s="148" t="str">
        <f t="array" ref="F795">IF(C795="","",IFERROR(INDEX(Khach_hang!$B$2:$B$999,MATCH(C795,Khach_hang!$A$2:$A$999,0)),""))</f>
        <v/>
      </c>
      <c r="G795" s="148" t="str">
        <f>IF(A795="","",SUMIF(Chi_tiet_don_hang!$A$2:$A$989,A795,Chi_tiet_don_hang!$F$2:$F$989))</f>
        <v/>
      </c>
      <c r="H795" s="163"/>
      <c r="I795" s="163"/>
      <c r="J795" s="148">
        <f t="shared" si="1"/>
        <v>0</v>
      </c>
      <c r="K795" s="148">
        <f>IF(A795="","",SUMIF(Chi_tiet_don_hang!$A$2:$A$989,A795,Chi_tiet_don_hang!$I$2:$I$989))+H795</f>
        <v>0</v>
      </c>
      <c r="L795" s="163"/>
      <c r="M795" s="152"/>
      <c r="N795" s="152"/>
      <c r="O795" s="163"/>
      <c r="P795" s="148" t="str">
        <f t="shared" si="4"/>
        <v/>
      </c>
      <c r="Q795" s="148" t="s">
        <v>484</v>
      </c>
      <c r="R795" s="154" t="s">
        <v>485</v>
      </c>
      <c r="S795" s="154" t="s">
        <v>418</v>
      </c>
      <c r="T795" s="155"/>
      <c r="U795" s="142"/>
      <c r="V795" s="142"/>
      <c r="W795" s="142"/>
      <c r="X795" s="142"/>
      <c r="Y795" s="142"/>
      <c r="Z795" s="142"/>
      <c r="AA795" s="142"/>
      <c r="AB795" s="142"/>
      <c r="AC795" s="142"/>
      <c r="AD795" s="142"/>
      <c r="AE795" s="142"/>
      <c r="AF795" s="142"/>
      <c r="AG795" s="142"/>
      <c r="AH795" s="142"/>
      <c r="AI795" s="142"/>
    </row>
    <row r="796">
      <c r="A796" s="166"/>
      <c r="B796" s="164"/>
      <c r="C796" s="155"/>
      <c r="D796" s="165"/>
      <c r="E796" s="147" t="str">
        <f t="array" ref="E796">IF(C796="","",IFERROR(INDEX(Khach_hang!$C$2:$C$999,MATCH(C796,Khach_hang!$A$2:$A$999,0)),""))</f>
        <v/>
      </c>
      <c r="F796" s="148" t="str">
        <f t="array" ref="F796">IF(C796="","",IFERROR(INDEX(Khach_hang!$B$2:$B$999,MATCH(C796,Khach_hang!$A$2:$A$999,0)),""))</f>
        <v/>
      </c>
      <c r="G796" s="148" t="str">
        <f>IF(A796="","",SUMIF(Chi_tiet_don_hang!$A$2:$A$989,A796,Chi_tiet_don_hang!$F$2:$F$989))</f>
        <v/>
      </c>
      <c r="H796" s="163"/>
      <c r="I796" s="163"/>
      <c r="J796" s="148">
        <f t="shared" si="1"/>
        <v>0</v>
      </c>
      <c r="K796" s="148">
        <f>IF(A796="","",SUMIF(Chi_tiet_don_hang!$A$2:$A$989,A796,Chi_tiet_don_hang!$I$2:$I$989))+H796</f>
        <v>0</v>
      </c>
      <c r="L796" s="163"/>
      <c r="M796" s="152"/>
      <c r="N796" s="152"/>
      <c r="O796" s="163"/>
      <c r="P796" s="148" t="str">
        <f t="shared" si="4"/>
        <v/>
      </c>
      <c r="Q796" s="148" t="s">
        <v>484</v>
      </c>
      <c r="R796" s="154" t="s">
        <v>485</v>
      </c>
      <c r="S796" s="154" t="s">
        <v>418</v>
      </c>
      <c r="T796" s="155"/>
      <c r="U796" s="142"/>
      <c r="V796" s="142"/>
      <c r="W796" s="142"/>
      <c r="X796" s="142"/>
      <c r="Y796" s="142"/>
      <c r="Z796" s="142"/>
      <c r="AA796" s="142"/>
      <c r="AB796" s="142"/>
      <c r="AC796" s="142"/>
      <c r="AD796" s="142"/>
      <c r="AE796" s="142"/>
      <c r="AF796" s="142"/>
      <c r="AG796" s="142"/>
      <c r="AH796" s="142"/>
      <c r="AI796" s="142"/>
    </row>
    <row r="797">
      <c r="A797" s="166"/>
      <c r="B797" s="164"/>
      <c r="C797" s="155"/>
      <c r="D797" s="165"/>
      <c r="E797" s="147" t="str">
        <f t="array" ref="E797">IF(C797="","",IFERROR(INDEX(Khach_hang!$C$2:$C$999,MATCH(C797,Khach_hang!$A$2:$A$999,0)),""))</f>
        <v/>
      </c>
      <c r="F797" s="148" t="str">
        <f t="array" ref="F797">IF(C797="","",IFERROR(INDEX(Khach_hang!$B$2:$B$999,MATCH(C797,Khach_hang!$A$2:$A$999,0)),""))</f>
        <v/>
      </c>
      <c r="G797" s="148" t="str">
        <f>IF(A797="","",SUMIF(Chi_tiet_don_hang!$A$2:$A$989,A797,Chi_tiet_don_hang!$F$2:$F$989))</f>
        <v/>
      </c>
      <c r="H797" s="163"/>
      <c r="I797" s="163"/>
      <c r="J797" s="148">
        <f t="shared" si="1"/>
        <v>0</v>
      </c>
      <c r="K797" s="148">
        <f>IF(A797="","",SUMIF(Chi_tiet_don_hang!$A$2:$A$989,A797,Chi_tiet_don_hang!$I$2:$I$989))+H797</f>
        <v>0</v>
      </c>
      <c r="L797" s="163"/>
      <c r="M797" s="152"/>
      <c r="N797" s="152"/>
      <c r="O797" s="163"/>
      <c r="P797" s="148" t="str">
        <f t="shared" si="4"/>
        <v/>
      </c>
      <c r="Q797" s="148" t="s">
        <v>484</v>
      </c>
      <c r="R797" s="154" t="s">
        <v>485</v>
      </c>
      <c r="S797" s="154" t="s">
        <v>418</v>
      </c>
      <c r="T797" s="155"/>
      <c r="U797" s="142"/>
      <c r="V797" s="142"/>
      <c r="W797" s="142"/>
      <c r="X797" s="142"/>
      <c r="Y797" s="142"/>
      <c r="Z797" s="142"/>
      <c r="AA797" s="142"/>
      <c r="AB797" s="142"/>
      <c r="AC797" s="142"/>
      <c r="AD797" s="142"/>
      <c r="AE797" s="142"/>
      <c r="AF797" s="142"/>
      <c r="AG797" s="142"/>
      <c r="AH797" s="142"/>
      <c r="AI797" s="142"/>
    </row>
    <row r="798">
      <c r="A798" s="166"/>
      <c r="B798" s="164"/>
      <c r="C798" s="155"/>
      <c r="D798" s="165"/>
      <c r="E798" s="147" t="str">
        <f t="array" ref="E798">IF(C798="","",IFERROR(INDEX(Khach_hang!$C$2:$C$999,MATCH(C798,Khach_hang!$A$2:$A$999,0)),""))</f>
        <v/>
      </c>
      <c r="F798" s="148" t="str">
        <f t="array" ref="F798">IF(C798="","",IFERROR(INDEX(Khach_hang!$B$2:$B$999,MATCH(C798,Khach_hang!$A$2:$A$999,0)),""))</f>
        <v/>
      </c>
      <c r="G798" s="148" t="str">
        <f>IF(A798="","",SUMIF(Chi_tiet_don_hang!$A$2:$A$989,A798,Chi_tiet_don_hang!$F$2:$F$989))</f>
        <v/>
      </c>
      <c r="H798" s="163"/>
      <c r="I798" s="163"/>
      <c r="J798" s="148">
        <f t="shared" si="1"/>
        <v>0</v>
      </c>
      <c r="K798" s="148">
        <f>IF(A798="","",SUMIF(Chi_tiet_don_hang!$A$2:$A$989,A798,Chi_tiet_don_hang!$I$2:$I$989))+H798</f>
        <v>0</v>
      </c>
      <c r="L798" s="163"/>
      <c r="M798" s="152"/>
      <c r="N798" s="152"/>
      <c r="O798" s="163"/>
      <c r="P798" s="148" t="str">
        <f t="shared" si="4"/>
        <v/>
      </c>
      <c r="Q798" s="148" t="s">
        <v>484</v>
      </c>
      <c r="R798" s="154" t="s">
        <v>485</v>
      </c>
      <c r="S798" s="154" t="s">
        <v>418</v>
      </c>
      <c r="T798" s="155"/>
      <c r="U798" s="142"/>
      <c r="V798" s="142"/>
      <c r="W798" s="142"/>
      <c r="X798" s="142"/>
      <c r="Y798" s="142"/>
      <c r="Z798" s="142"/>
      <c r="AA798" s="142"/>
      <c r="AB798" s="142"/>
      <c r="AC798" s="142"/>
      <c r="AD798" s="142"/>
      <c r="AE798" s="142"/>
      <c r="AF798" s="142"/>
      <c r="AG798" s="142"/>
      <c r="AH798" s="142"/>
      <c r="AI798" s="142"/>
    </row>
    <row r="799">
      <c r="A799" s="166"/>
      <c r="B799" s="164"/>
      <c r="C799" s="155"/>
      <c r="D799" s="165"/>
      <c r="E799" s="147" t="str">
        <f t="array" ref="E799">IF(C799="","",IFERROR(INDEX(Khach_hang!$C$2:$C$999,MATCH(C799,Khach_hang!$A$2:$A$999,0)),""))</f>
        <v/>
      </c>
      <c r="F799" s="148" t="str">
        <f t="array" ref="F799">IF(C799="","",IFERROR(INDEX(Khach_hang!$B$2:$B$999,MATCH(C799,Khach_hang!$A$2:$A$999,0)),""))</f>
        <v/>
      </c>
      <c r="G799" s="148" t="str">
        <f>IF(A799="","",SUMIF(Chi_tiet_don_hang!$A$2:$A$989,A799,Chi_tiet_don_hang!$F$2:$F$989))</f>
        <v/>
      </c>
      <c r="H799" s="163"/>
      <c r="I799" s="163"/>
      <c r="J799" s="148">
        <f t="shared" si="1"/>
        <v>0</v>
      </c>
      <c r="K799" s="148">
        <f>IF(A799="","",SUMIF(Chi_tiet_don_hang!$A$2:$A$989,A799,Chi_tiet_don_hang!$I$2:$I$989))+H799</f>
        <v>0</v>
      </c>
      <c r="L799" s="163"/>
      <c r="M799" s="152"/>
      <c r="N799" s="152"/>
      <c r="O799" s="163"/>
      <c r="P799" s="148" t="str">
        <f t="shared" si="4"/>
        <v/>
      </c>
      <c r="Q799" s="148" t="s">
        <v>484</v>
      </c>
      <c r="R799" s="154" t="s">
        <v>485</v>
      </c>
      <c r="S799" s="154" t="s">
        <v>418</v>
      </c>
      <c r="T799" s="155"/>
      <c r="U799" s="142"/>
      <c r="V799" s="142"/>
      <c r="W799" s="142"/>
      <c r="X799" s="142"/>
      <c r="Y799" s="142"/>
      <c r="Z799" s="142"/>
      <c r="AA799" s="142"/>
      <c r="AB799" s="142"/>
      <c r="AC799" s="142"/>
      <c r="AD799" s="142"/>
      <c r="AE799" s="142"/>
      <c r="AF799" s="142"/>
      <c r="AG799" s="142"/>
      <c r="AH799" s="142"/>
      <c r="AI799" s="142"/>
    </row>
    <row r="800">
      <c r="A800" s="166"/>
      <c r="B800" s="164"/>
      <c r="C800" s="155"/>
      <c r="D800" s="165"/>
      <c r="E800" s="147" t="str">
        <f t="array" ref="E800">IF(C800="","",IFERROR(INDEX(Khach_hang!$C$2:$C$999,MATCH(C800,Khach_hang!$A$2:$A$999,0)),""))</f>
        <v/>
      </c>
      <c r="F800" s="148" t="str">
        <f t="array" ref="F800">IF(C800="","",IFERROR(INDEX(Khach_hang!$B$2:$B$999,MATCH(C800,Khach_hang!$A$2:$A$999,0)),""))</f>
        <v/>
      </c>
      <c r="G800" s="148" t="str">
        <f>IF(A800="","",SUMIF(Chi_tiet_don_hang!$A$2:$A$989,A800,Chi_tiet_don_hang!$F$2:$F$989))</f>
        <v/>
      </c>
      <c r="H800" s="163"/>
      <c r="I800" s="163"/>
      <c r="J800" s="148">
        <f t="shared" si="1"/>
        <v>0</v>
      </c>
      <c r="K800" s="148">
        <f>IF(A800="","",SUMIF(Chi_tiet_don_hang!$A$2:$A$989,A800,Chi_tiet_don_hang!$I$2:$I$989))+H800</f>
        <v>0</v>
      </c>
      <c r="L800" s="163"/>
      <c r="M800" s="152"/>
      <c r="N800" s="152"/>
      <c r="O800" s="163"/>
      <c r="P800" s="148" t="str">
        <f t="shared" si="4"/>
        <v/>
      </c>
      <c r="Q800" s="148" t="s">
        <v>484</v>
      </c>
      <c r="R800" s="154" t="s">
        <v>485</v>
      </c>
      <c r="S800" s="154" t="s">
        <v>418</v>
      </c>
      <c r="T800" s="155"/>
      <c r="U800" s="142"/>
      <c r="V800" s="142"/>
      <c r="W800" s="142"/>
      <c r="X800" s="142"/>
      <c r="Y800" s="142"/>
      <c r="Z800" s="142"/>
      <c r="AA800" s="142"/>
      <c r="AB800" s="142"/>
      <c r="AC800" s="142"/>
      <c r="AD800" s="142"/>
      <c r="AE800" s="142"/>
      <c r="AF800" s="142"/>
      <c r="AG800" s="142"/>
      <c r="AH800" s="142"/>
      <c r="AI800" s="142"/>
    </row>
    <row r="801">
      <c r="A801" s="166"/>
      <c r="B801" s="164"/>
      <c r="C801" s="155"/>
      <c r="D801" s="165"/>
      <c r="E801" s="147" t="str">
        <f t="array" ref="E801">IF(C801="","",IFERROR(INDEX(Khach_hang!$C$2:$C$999,MATCH(C801,Khach_hang!$A$2:$A$999,0)),""))</f>
        <v/>
      </c>
      <c r="F801" s="148" t="str">
        <f t="array" ref="F801">IF(C801="","",IFERROR(INDEX(Khach_hang!$B$2:$B$999,MATCH(C801,Khach_hang!$A$2:$A$999,0)),""))</f>
        <v/>
      </c>
      <c r="G801" s="148" t="str">
        <f>IF(A801="","",SUMIF(Chi_tiet_don_hang!$A$2:$A$989,A801,Chi_tiet_don_hang!$F$2:$F$989))</f>
        <v/>
      </c>
      <c r="H801" s="163"/>
      <c r="I801" s="163"/>
      <c r="J801" s="148">
        <f t="shared" si="1"/>
        <v>0</v>
      </c>
      <c r="K801" s="148">
        <f>IF(A801="","",SUMIF(Chi_tiet_don_hang!$A$2:$A$989,A801,Chi_tiet_don_hang!$I$2:$I$989))+H801</f>
        <v>0</v>
      </c>
      <c r="L801" s="163"/>
      <c r="M801" s="152"/>
      <c r="N801" s="152"/>
      <c r="O801" s="163"/>
      <c r="P801" s="148" t="str">
        <f t="shared" si="4"/>
        <v/>
      </c>
      <c r="Q801" s="148" t="s">
        <v>484</v>
      </c>
      <c r="R801" s="154" t="s">
        <v>485</v>
      </c>
      <c r="S801" s="154" t="s">
        <v>418</v>
      </c>
      <c r="T801" s="155"/>
      <c r="U801" s="142"/>
      <c r="V801" s="142"/>
      <c r="W801" s="142"/>
      <c r="X801" s="142"/>
      <c r="Y801" s="142"/>
      <c r="Z801" s="142"/>
      <c r="AA801" s="142"/>
      <c r="AB801" s="142"/>
      <c r="AC801" s="142"/>
      <c r="AD801" s="142"/>
      <c r="AE801" s="142"/>
      <c r="AF801" s="142"/>
      <c r="AG801" s="142"/>
      <c r="AH801" s="142"/>
      <c r="AI801" s="142"/>
    </row>
    <row r="802">
      <c r="A802" s="166"/>
      <c r="B802" s="164"/>
      <c r="C802" s="155"/>
      <c r="D802" s="165"/>
      <c r="E802" s="147" t="str">
        <f t="array" ref="E802">IF(C802="","",IFERROR(INDEX(Khach_hang!$C$2:$C$999,MATCH(C802,Khach_hang!$A$2:$A$999,0)),""))</f>
        <v/>
      </c>
      <c r="F802" s="148" t="str">
        <f t="array" ref="F802">IF(C802="","",IFERROR(INDEX(Khach_hang!$B$2:$B$999,MATCH(C802,Khach_hang!$A$2:$A$999,0)),""))</f>
        <v/>
      </c>
      <c r="G802" s="148" t="str">
        <f>IF(A802="","",SUMIF(Chi_tiet_don_hang!$A$2:$A$989,A802,Chi_tiet_don_hang!$F$2:$F$989))</f>
        <v/>
      </c>
      <c r="H802" s="163"/>
      <c r="I802" s="163"/>
      <c r="J802" s="148">
        <f t="shared" si="1"/>
        <v>0</v>
      </c>
      <c r="K802" s="148">
        <f>IF(A802="","",SUMIF(Chi_tiet_don_hang!$A$2:$A$989,A802,Chi_tiet_don_hang!$I$2:$I$989))+H802</f>
        <v>0</v>
      </c>
      <c r="L802" s="163"/>
      <c r="M802" s="152"/>
      <c r="N802" s="152"/>
      <c r="O802" s="163"/>
      <c r="P802" s="148" t="str">
        <f t="shared" si="4"/>
        <v/>
      </c>
      <c r="Q802" s="148" t="s">
        <v>484</v>
      </c>
      <c r="R802" s="154" t="s">
        <v>485</v>
      </c>
      <c r="S802" s="154" t="s">
        <v>418</v>
      </c>
      <c r="T802" s="155"/>
      <c r="U802" s="142"/>
      <c r="V802" s="142"/>
      <c r="W802" s="142"/>
      <c r="X802" s="142"/>
      <c r="Y802" s="142"/>
      <c r="Z802" s="142"/>
      <c r="AA802" s="142"/>
      <c r="AB802" s="142"/>
      <c r="AC802" s="142"/>
      <c r="AD802" s="142"/>
      <c r="AE802" s="142"/>
      <c r="AF802" s="142"/>
      <c r="AG802" s="142"/>
      <c r="AH802" s="142"/>
      <c r="AI802" s="142"/>
    </row>
    <row r="803">
      <c r="A803" s="166"/>
      <c r="B803" s="164"/>
      <c r="C803" s="155"/>
      <c r="D803" s="165"/>
      <c r="E803" s="147" t="str">
        <f t="array" ref="E803">IF(C803="","",IFERROR(INDEX(Khach_hang!$C$2:$C$999,MATCH(C803,Khach_hang!$A$2:$A$999,0)),""))</f>
        <v/>
      </c>
      <c r="F803" s="148" t="str">
        <f t="array" ref="F803">IF(C803="","",IFERROR(INDEX(Khach_hang!$B$2:$B$999,MATCH(C803,Khach_hang!$A$2:$A$999,0)),""))</f>
        <v/>
      </c>
      <c r="G803" s="148" t="str">
        <f>IF(A803="","",SUMIF(Chi_tiet_don_hang!$A$2:$A$989,A803,Chi_tiet_don_hang!$F$2:$F$989))</f>
        <v/>
      </c>
      <c r="H803" s="163"/>
      <c r="I803" s="163"/>
      <c r="J803" s="148">
        <f t="shared" si="1"/>
        <v>0</v>
      </c>
      <c r="K803" s="148">
        <f>IF(A803="","",SUMIF(Chi_tiet_don_hang!$A$2:$A$989,A803,Chi_tiet_don_hang!$I$2:$I$989))+H803</f>
        <v>0</v>
      </c>
      <c r="L803" s="163"/>
      <c r="M803" s="152"/>
      <c r="N803" s="152"/>
      <c r="O803" s="163"/>
      <c r="P803" s="148" t="str">
        <f t="shared" si="4"/>
        <v/>
      </c>
      <c r="Q803" s="148" t="s">
        <v>484</v>
      </c>
      <c r="R803" s="154" t="s">
        <v>485</v>
      </c>
      <c r="S803" s="154" t="s">
        <v>418</v>
      </c>
      <c r="T803" s="155"/>
      <c r="U803" s="142"/>
      <c r="V803" s="142"/>
      <c r="W803" s="142"/>
      <c r="X803" s="142"/>
      <c r="Y803" s="142"/>
      <c r="Z803" s="142"/>
      <c r="AA803" s="142"/>
      <c r="AB803" s="142"/>
      <c r="AC803" s="142"/>
      <c r="AD803" s="142"/>
      <c r="AE803" s="142"/>
      <c r="AF803" s="142"/>
      <c r="AG803" s="142"/>
      <c r="AH803" s="142"/>
      <c r="AI803" s="142"/>
    </row>
    <row r="804">
      <c r="A804" s="166"/>
      <c r="B804" s="164"/>
      <c r="C804" s="155"/>
      <c r="D804" s="165"/>
      <c r="E804" s="147" t="str">
        <f t="array" ref="E804">IF(C804="","",IFERROR(INDEX(Khach_hang!$C$2:$C$999,MATCH(C804,Khach_hang!$A$2:$A$999,0)),""))</f>
        <v/>
      </c>
      <c r="F804" s="148" t="str">
        <f t="array" ref="F804">IF(C804="","",IFERROR(INDEX(Khach_hang!$B$2:$B$999,MATCH(C804,Khach_hang!$A$2:$A$999,0)),""))</f>
        <v/>
      </c>
      <c r="G804" s="148" t="str">
        <f>IF(A804="","",SUMIF(Chi_tiet_don_hang!$A$2:$A$989,A804,Chi_tiet_don_hang!$F$2:$F$989))</f>
        <v/>
      </c>
      <c r="H804" s="163"/>
      <c r="I804" s="163"/>
      <c r="J804" s="148">
        <f t="shared" si="1"/>
        <v>0</v>
      </c>
      <c r="K804" s="148">
        <f>IF(A804="","",SUMIF(Chi_tiet_don_hang!$A$2:$A$989,A804,Chi_tiet_don_hang!$I$2:$I$989))+H804</f>
        <v>0</v>
      </c>
      <c r="L804" s="163"/>
      <c r="M804" s="152"/>
      <c r="N804" s="152"/>
      <c r="O804" s="163"/>
      <c r="P804" s="148" t="str">
        <f t="shared" si="4"/>
        <v/>
      </c>
      <c r="Q804" s="148" t="s">
        <v>484</v>
      </c>
      <c r="R804" s="154" t="s">
        <v>485</v>
      </c>
      <c r="S804" s="154" t="s">
        <v>418</v>
      </c>
      <c r="T804" s="155"/>
      <c r="U804" s="142"/>
      <c r="V804" s="142"/>
      <c r="W804" s="142"/>
      <c r="X804" s="142"/>
      <c r="Y804" s="142"/>
      <c r="Z804" s="142"/>
      <c r="AA804" s="142"/>
      <c r="AB804" s="142"/>
      <c r="AC804" s="142"/>
      <c r="AD804" s="142"/>
      <c r="AE804" s="142"/>
      <c r="AF804" s="142"/>
      <c r="AG804" s="142"/>
      <c r="AH804" s="142"/>
      <c r="AI804" s="142"/>
    </row>
    <row r="805">
      <c r="A805" s="166"/>
      <c r="B805" s="164"/>
      <c r="C805" s="155"/>
      <c r="D805" s="165"/>
      <c r="E805" s="147" t="str">
        <f t="array" ref="E805">IF(C805="","",IFERROR(INDEX(Khach_hang!$C$2:$C$999,MATCH(C805,Khach_hang!$A$2:$A$999,0)),""))</f>
        <v/>
      </c>
      <c r="F805" s="148" t="str">
        <f t="array" ref="F805">IF(C805="","",IFERROR(INDEX(Khach_hang!$B$2:$B$999,MATCH(C805,Khach_hang!$A$2:$A$999,0)),""))</f>
        <v/>
      </c>
      <c r="G805" s="148" t="str">
        <f>IF(A805="","",SUMIF(Chi_tiet_don_hang!$A$2:$A$989,A805,Chi_tiet_don_hang!$F$2:$F$989))</f>
        <v/>
      </c>
      <c r="H805" s="163"/>
      <c r="I805" s="163"/>
      <c r="J805" s="148">
        <f t="shared" si="1"/>
        <v>0</v>
      </c>
      <c r="K805" s="148">
        <f>IF(A805="","",SUMIF(Chi_tiet_don_hang!$A$2:$A$989,A805,Chi_tiet_don_hang!$I$2:$I$989))+H805</f>
        <v>0</v>
      </c>
      <c r="L805" s="163"/>
      <c r="M805" s="152"/>
      <c r="N805" s="152"/>
      <c r="O805" s="163"/>
      <c r="P805" s="148" t="str">
        <f t="shared" si="4"/>
        <v/>
      </c>
      <c r="Q805" s="148" t="s">
        <v>484</v>
      </c>
      <c r="R805" s="154" t="s">
        <v>485</v>
      </c>
      <c r="S805" s="154" t="s">
        <v>418</v>
      </c>
      <c r="T805" s="155"/>
      <c r="U805" s="142"/>
      <c r="V805" s="142"/>
      <c r="W805" s="142"/>
      <c r="X805" s="142"/>
      <c r="Y805" s="142"/>
      <c r="Z805" s="142"/>
      <c r="AA805" s="142"/>
      <c r="AB805" s="142"/>
      <c r="AC805" s="142"/>
      <c r="AD805" s="142"/>
      <c r="AE805" s="142"/>
      <c r="AF805" s="142"/>
      <c r="AG805" s="142"/>
      <c r="AH805" s="142"/>
      <c r="AI805" s="142"/>
    </row>
    <row r="806">
      <c r="A806" s="166"/>
      <c r="B806" s="164"/>
      <c r="C806" s="155"/>
      <c r="D806" s="165"/>
      <c r="E806" s="147" t="str">
        <f t="array" ref="E806">IF(C806="","",IFERROR(INDEX(Khach_hang!$C$2:$C$999,MATCH(C806,Khach_hang!$A$2:$A$999,0)),""))</f>
        <v/>
      </c>
      <c r="F806" s="148" t="str">
        <f t="array" ref="F806">IF(C806="","",IFERROR(INDEX(Khach_hang!$B$2:$B$999,MATCH(C806,Khach_hang!$A$2:$A$999,0)),""))</f>
        <v/>
      </c>
      <c r="G806" s="148" t="str">
        <f>IF(A806="","",SUMIF(Chi_tiet_don_hang!$A$2:$A$989,A806,Chi_tiet_don_hang!$F$2:$F$989))</f>
        <v/>
      </c>
      <c r="H806" s="163"/>
      <c r="I806" s="163"/>
      <c r="J806" s="148">
        <f t="shared" si="1"/>
        <v>0</v>
      </c>
      <c r="K806" s="148">
        <f>IF(A806="","",SUMIF(Chi_tiet_don_hang!$A$2:$A$989,A806,Chi_tiet_don_hang!$I$2:$I$989))+H806</f>
        <v>0</v>
      </c>
      <c r="L806" s="163"/>
      <c r="M806" s="152"/>
      <c r="N806" s="152"/>
      <c r="O806" s="163"/>
      <c r="P806" s="148" t="str">
        <f t="shared" si="4"/>
        <v/>
      </c>
      <c r="Q806" s="148" t="s">
        <v>484</v>
      </c>
      <c r="R806" s="154" t="s">
        <v>485</v>
      </c>
      <c r="S806" s="154" t="s">
        <v>418</v>
      </c>
      <c r="T806" s="155"/>
      <c r="U806" s="142"/>
      <c r="V806" s="142"/>
      <c r="W806" s="142"/>
      <c r="X806" s="142"/>
      <c r="Y806" s="142"/>
      <c r="Z806" s="142"/>
      <c r="AA806" s="142"/>
      <c r="AB806" s="142"/>
      <c r="AC806" s="142"/>
      <c r="AD806" s="142"/>
      <c r="AE806" s="142"/>
      <c r="AF806" s="142"/>
      <c r="AG806" s="142"/>
      <c r="AH806" s="142"/>
      <c r="AI806" s="142"/>
    </row>
    <row r="807">
      <c r="A807" s="166"/>
      <c r="B807" s="164"/>
      <c r="C807" s="155"/>
      <c r="D807" s="165"/>
      <c r="E807" s="147" t="str">
        <f t="array" ref="E807">IF(C807="","",IFERROR(INDEX(Khach_hang!$C$2:$C$999,MATCH(C807,Khach_hang!$A$2:$A$999,0)),""))</f>
        <v/>
      </c>
      <c r="F807" s="148" t="str">
        <f t="array" ref="F807">IF(C807="","",IFERROR(INDEX(Khach_hang!$B$2:$B$999,MATCH(C807,Khach_hang!$A$2:$A$999,0)),""))</f>
        <v/>
      </c>
      <c r="G807" s="148" t="str">
        <f>IF(A807="","",SUMIF(Chi_tiet_don_hang!$A$2:$A$989,A807,Chi_tiet_don_hang!$F$2:$F$989))</f>
        <v/>
      </c>
      <c r="H807" s="163"/>
      <c r="I807" s="163"/>
      <c r="J807" s="148">
        <f t="shared" si="1"/>
        <v>0</v>
      </c>
      <c r="K807" s="148">
        <f>IF(A807="","",SUMIF(Chi_tiet_don_hang!$A$2:$A$989,A807,Chi_tiet_don_hang!$I$2:$I$989))+H807</f>
        <v>0</v>
      </c>
      <c r="L807" s="163"/>
      <c r="M807" s="152"/>
      <c r="N807" s="152"/>
      <c r="O807" s="163"/>
      <c r="P807" s="148" t="str">
        <f t="shared" si="4"/>
        <v/>
      </c>
      <c r="Q807" s="148" t="s">
        <v>484</v>
      </c>
      <c r="R807" s="154" t="s">
        <v>485</v>
      </c>
      <c r="S807" s="154" t="s">
        <v>418</v>
      </c>
      <c r="T807" s="155"/>
      <c r="U807" s="142"/>
      <c r="V807" s="142"/>
      <c r="W807" s="142"/>
      <c r="X807" s="142"/>
      <c r="Y807" s="142"/>
      <c r="Z807" s="142"/>
      <c r="AA807" s="142"/>
      <c r="AB807" s="142"/>
      <c r="AC807" s="142"/>
      <c r="AD807" s="142"/>
      <c r="AE807" s="142"/>
      <c r="AF807" s="142"/>
      <c r="AG807" s="142"/>
      <c r="AH807" s="142"/>
      <c r="AI807" s="142"/>
    </row>
    <row r="808">
      <c r="A808" s="166"/>
      <c r="B808" s="164"/>
      <c r="C808" s="155"/>
      <c r="D808" s="165"/>
      <c r="E808" s="147" t="str">
        <f t="array" ref="E808">IF(C808="","",IFERROR(INDEX(Khach_hang!$C$2:$C$999,MATCH(C808,Khach_hang!$A$2:$A$999,0)),""))</f>
        <v/>
      </c>
      <c r="F808" s="148" t="str">
        <f t="array" ref="F808">IF(C808="","",IFERROR(INDEX(Khach_hang!$B$2:$B$999,MATCH(C808,Khach_hang!$A$2:$A$999,0)),""))</f>
        <v/>
      </c>
      <c r="G808" s="148" t="str">
        <f>IF(A808="","",SUMIF(Chi_tiet_don_hang!$A$2:$A$989,A808,Chi_tiet_don_hang!$F$2:$F$989))</f>
        <v/>
      </c>
      <c r="H808" s="163"/>
      <c r="I808" s="163"/>
      <c r="J808" s="148">
        <f t="shared" si="1"/>
        <v>0</v>
      </c>
      <c r="K808" s="148">
        <f>IF(A808="","",SUMIF(Chi_tiet_don_hang!$A$2:$A$989,A808,Chi_tiet_don_hang!$I$2:$I$989))+H808</f>
        <v>0</v>
      </c>
      <c r="L808" s="163"/>
      <c r="M808" s="152"/>
      <c r="N808" s="152"/>
      <c r="O808" s="163"/>
      <c r="P808" s="148" t="str">
        <f t="shared" si="4"/>
        <v/>
      </c>
      <c r="Q808" s="148" t="s">
        <v>484</v>
      </c>
      <c r="R808" s="154" t="s">
        <v>485</v>
      </c>
      <c r="S808" s="154" t="s">
        <v>418</v>
      </c>
      <c r="T808" s="155"/>
      <c r="U808" s="142"/>
      <c r="V808" s="142"/>
      <c r="W808" s="142"/>
      <c r="X808" s="142"/>
      <c r="Y808" s="142"/>
      <c r="Z808" s="142"/>
      <c r="AA808" s="142"/>
      <c r="AB808" s="142"/>
      <c r="AC808" s="142"/>
      <c r="AD808" s="142"/>
      <c r="AE808" s="142"/>
      <c r="AF808" s="142"/>
      <c r="AG808" s="142"/>
      <c r="AH808" s="142"/>
      <c r="AI808" s="142"/>
    </row>
    <row r="809">
      <c r="A809" s="166"/>
      <c r="B809" s="164"/>
      <c r="C809" s="155"/>
      <c r="D809" s="165"/>
      <c r="E809" s="147" t="str">
        <f t="array" ref="E809">IF(C809="","",IFERROR(INDEX(Khach_hang!$C$2:$C$999,MATCH(C809,Khach_hang!$A$2:$A$999,0)),""))</f>
        <v/>
      </c>
      <c r="F809" s="148" t="str">
        <f t="array" ref="F809">IF(C809="","",IFERROR(INDEX(Khach_hang!$B$2:$B$999,MATCH(C809,Khach_hang!$A$2:$A$999,0)),""))</f>
        <v/>
      </c>
      <c r="G809" s="148" t="str">
        <f>IF(A809="","",SUMIF(Chi_tiet_don_hang!$A$2:$A$989,A809,Chi_tiet_don_hang!$F$2:$F$989))</f>
        <v/>
      </c>
      <c r="H809" s="163"/>
      <c r="I809" s="163"/>
      <c r="J809" s="148">
        <f t="shared" si="1"/>
        <v>0</v>
      </c>
      <c r="K809" s="148">
        <f>IF(A809="","",SUMIF(Chi_tiet_don_hang!$A$2:$A$989,A809,Chi_tiet_don_hang!$I$2:$I$989))+H809</f>
        <v>0</v>
      </c>
      <c r="L809" s="163"/>
      <c r="M809" s="152"/>
      <c r="N809" s="152"/>
      <c r="O809" s="163"/>
      <c r="P809" s="148" t="str">
        <f t="shared" si="4"/>
        <v/>
      </c>
      <c r="Q809" s="148" t="s">
        <v>484</v>
      </c>
      <c r="R809" s="154" t="s">
        <v>485</v>
      </c>
      <c r="S809" s="154" t="s">
        <v>418</v>
      </c>
      <c r="T809" s="155"/>
      <c r="U809" s="142"/>
      <c r="V809" s="142"/>
      <c r="W809" s="142"/>
      <c r="X809" s="142"/>
      <c r="Y809" s="142"/>
      <c r="Z809" s="142"/>
      <c r="AA809" s="142"/>
      <c r="AB809" s="142"/>
      <c r="AC809" s="142"/>
      <c r="AD809" s="142"/>
      <c r="AE809" s="142"/>
      <c r="AF809" s="142"/>
      <c r="AG809" s="142"/>
      <c r="AH809" s="142"/>
      <c r="AI809" s="142"/>
    </row>
    <row r="810">
      <c r="A810" s="166"/>
      <c r="B810" s="164"/>
      <c r="C810" s="155"/>
      <c r="D810" s="165"/>
      <c r="E810" s="147" t="str">
        <f t="array" ref="E810">IF(C810="","",IFERROR(INDEX(Khach_hang!$C$2:$C$999,MATCH(C810,Khach_hang!$A$2:$A$999,0)),""))</f>
        <v/>
      </c>
      <c r="F810" s="148" t="str">
        <f t="array" ref="F810">IF(C810="","",IFERROR(INDEX(Khach_hang!$B$2:$B$999,MATCH(C810,Khach_hang!$A$2:$A$999,0)),""))</f>
        <v/>
      </c>
      <c r="G810" s="148" t="str">
        <f>IF(A810="","",SUMIF(Chi_tiet_don_hang!$A$2:$A$989,A810,Chi_tiet_don_hang!$F$2:$F$989))</f>
        <v/>
      </c>
      <c r="H810" s="163"/>
      <c r="I810" s="163"/>
      <c r="J810" s="148">
        <f t="shared" si="1"/>
        <v>0</v>
      </c>
      <c r="K810" s="148">
        <f>IF(A810="","",SUMIF(Chi_tiet_don_hang!$A$2:$A$989,A810,Chi_tiet_don_hang!$I$2:$I$989))+H810</f>
        <v>0</v>
      </c>
      <c r="L810" s="163"/>
      <c r="M810" s="152"/>
      <c r="N810" s="152"/>
      <c r="O810" s="163"/>
      <c r="P810" s="148" t="str">
        <f t="shared" si="4"/>
        <v/>
      </c>
      <c r="Q810" s="148" t="s">
        <v>484</v>
      </c>
      <c r="R810" s="154" t="s">
        <v>485</v>
      </c>
      <c r="S810" s="154" t="s">
        <v>418</v>
      </c>
      <c r="T810" s="155"/>
      <c r="U810" s="142"/>
      <c r="V810" s="142"/>
      <c r="W810" s="142"/>
      <c r="X810" s="142"/>
      <c r="Y810" s="142"/>
      <c r="Z810" s="142"/>
      <c r="AA810" s="142"/>
      <c r="AB810" s="142"/>
      <c r="AC810" s="142"/>
      <c r="AD810" s="142"/>
      <c r="AE810" s="142"/>
      <c r="AF810" s="142"/>
      <c r="AG810" s="142"/>
      <c r="AH810" s="142"/>
      <c r="AI810" s="142"/>
    </row>
    <row r="811">
      <c r="A811" s="166"/>
      <c r="B811" s="164"/>
      <c r="C811" s="155"/>
      <c r="D811" s="165"/>
      <c r="E811" s="147" t="str">
        <f t="array" ref="E811">IF(C811="","",IFERROR(INDEX(Khach_hang!$C$2:$C$999,MATCH(C811,Khach_hang!$A$2:$A$999,0)),""))</f>
        <v/>
      </c>
      <c r="F811" s="148" t="str">
        <f t="array" ref="F811">IF(C811="","",IFERROR(INDEX(Khach_hang!$B$2:$B$999,MATCH(C811,Khach_hang!$A$2:$A$999,0)),""))</f>
        <v/>
      </c>
      <c r="G811" s="148" t="str">
        <f>IF(A811="","",SUMIF(Chi_tiet_don_hang!$A$2:$A$989,A811,Chi_tiet_don_hang!$F$2:$F$989))</f>
        <v/>
      </c>
      <c r="H811" s="163"/>
      <c r="I811" s="163"/>
      <c r="J811" s="148">
        <f t="shared" si="1"/>
        <v>0</v>
      </c>
      <c r="K811" s="148">
        <f>IF(A811="","",SUMIF(Chi_tiet_don_hang!$A$2:$A$989,A811,Chi_tiet_don_hang!$I$2:$I$989))+H811</f>
        <v>0</v>
      </c>
      <c r="L811" s="163"/>
      <c r="M811" s="152"/>
      <c r="N811" s="152"/>
      <c r="O811" s="163"/>
      <c r="P811" s="148" t="str">
        <f t="shared" si="4"/>
        <v/>
      </c>
      <c r="Q811" s="148" t="s">
        <v>484</v>
      </c>
      <c r="R811" s="154" t="s">
        <v>485</v>
      </c>
      <c r="S811" s="154" t="s">
        <v>418</v>
      </c>
      <c r="T811" s="155"/>
      <c r="U811" s="142"/>
      <c r="V811" s="142"/>
      <c r="W811" s="142"/>
      <c r="X811" s="142"/>
      <c r="Y811" s="142"/>
      <c r="Z811" s="142"/>
      <c r="AA811" s="142"/>
      <c r="AB811" s="142"/>
      <c r="AC811" s="142"/>
      <c r="AD811" s="142"/>
      <c r="AE811" s="142"/>
      <c r="AF811" s="142"/>
      <c r="AG811" s="142"/>
      <c r="AH811" s="142"/>
      <c r="AI811" s="142"/>
    </row>
    <row r="812">
      <c r="A812" s="166"/>
      <c r="B812" s="164"/>
      <c r="C812" s="155"/>
      <c r="D812" s="165"/>
      <c r="E812" s="147" t="str">
        <f t="array" ref="E812">IF(C812="","",IFERROR(INDEX(Khach_hang!$C$2:$C$999,MATCH(C812,Khach_hang!$A$2:$A$999,0)),""))</f>
        <v/>
      </c>
      <c r="F812" s="148" t="str">
        <f t="array" ref="F812">IF(C812="","",IFERROR(INDEX(Khach_hang!$B$2:$B$999,MATCH(C812,Khach_hang!$A$2:$A$999,0)),""))</f>
        <v/>
      </c>
      <c r="G812" s="148" t="str">
        <f>IF(A812="","",SUMIF(Chi_tiet_don_hang!$A$2:$A$989,A812,Chi_tiet_don_hang!$F$2:$F$989))</f>
        <v/>
      </c>
      <c r="H812" s="163"/>
      <c r="I812" s="163"/>
      <c r="J812" s="148">
        <f t="shared" si="1"/>
        <v>0</v>
      </c>
      <c r="K812" s="148">
        <f>IF(A812="","",SUMIF(Chi_tiet_don_hang!$A$2:$A$989,A812,Chi_tiet_don_hang!$I$2:$I$989))+H812</f>
        <v>0</v>
      </c>
      <c r="L812" s="163"/>
      <c r="M812" s="152"/>
      <c r="N812" s="152"/>
      <c r="O812" s="163"/>
      <c r="P812" s="148" t="str">
        <f t="shared" si="4"/>
        <v/>
      </c>
      <c r="Q812" s="148" t="s">
        <v>484</v>
      </c>
      <c r="R812" s="154" t="s">
        <v>485</v>
      </c>
      <c r="S812" s="154" t="s">
        <v>418</v>
      </c>
      <c r="T812" s="155"/>
      <c r="U812" s="142"/>
      <c r="V812" s="142"/>
      <c r="W812" s="142"/>
      <c r="X812" s="142"/>
      <c r="Y812" s="142"/>
      <c r="Z812" s="142"/>
      <c r="AA812" s="142"/>
      <c r="AB812" s="142"/>
      <c r="AC812" s="142"/>
      <c r="AD812" s="142"/>
      <c r="AE812" s="142"/>
      <c r="AF812" s="142"/>
      <c r="AG812" s="142"/>
      <c r="AH812" s="142"/>
      <c r="AI812" s="142"/>
    </row>
    <row r="813">
      <c r="A813" s="166"/>
      <c r="B813" s="164"/>
      <c r="C813" s="155"/>
      <c r="D813" s="165"/>
      <c r="E813" s="147" t="str">
        <f t="array" ref="E813">IF(C813="","",IFERROR(INDEX(Khach_hang!$C$2:$C$999,MATCH(C813,Khach_hang!$A$2:$A$999,0)),""))</f>
        <v/>
      </c>
      <c r="F813" s="148" t="str">
        <f t="array" ref="F813">IF(C813="","",IFERROR(INDEX(Khach_hang!$B$2:$B$999,MATCH(C813,Khach_hang!$A$2:$A$999,0)),""))</f>
        <v/>
      </c>
      <c r="G813" s="148" t="str">
        <f>IF(A813="","",SUMIF(Chi_tiet_don_hang!$A$2:$A$989,A813,Chi_tiet_don_hang!$F$2:$F$989))</f>
        <v/>
      </c>
      <c r="H813" s="163"/>
      <c r="I813" s="163"/>
      <c r="J813" s="148">
        <f t="shared" si="1"/>
        <v>0</v>
      </c>
      <c r="K813" s="148">
        <f>IF(A813="","",SUMIF(Chi_tiet_don_hang!$A$2:$A$989,A813,Chi_tiet_don_hang!$I$2:$I$989))+H813</f>
        <v>0</v>
      </c>
      <c r="L813" s="163"/>
      <c r="M813" s="152"/>
      <c r="N813" s="152"/>
      <c r="O813" s="163"/>
      <c r="P813" s="148" t="str">
        <f t="shared" si="4"/>
        <v/>
      </c>
      <c r="Q813" s="148" t="s">
        <v>484</v>
      </c>
      <c r="R813" s="154" t="s">
        <v>485</v>
      </c>
      <c r="S813" s="154" t="s">
        <v>418</v>
      </c>
      <c r="T813" s="155"/>
      <c r="U813" s="142"/>
      <c r="V813" s="142"/>
      <c r="W813" s="142"/>
      <c r="X813" s="142"/>
      <c r="Y813" s="142"/>
      <c r="Z813" s="142"/>
      <c r="AA813" s="142"/>
      <c r="AB813" s="142"/>
      <c r="AC813" s="142"/>
      <c r="AD813" s="142"/>
      <c r="AE813" s="142"/>
      <c r="AF813" s="142"/>
      <c r="AG813" s="142"/>
      <c r="AH813" s="142"/>
      <c r="AI813" s="142"/>
    </row>
    <row r="814">
      <c r="A814" s="166"/>
      <c r="B814" s="164"/>
      <c r="C814" s="155"/>
      <c r="D814" s="165"/>
      <c r="E814" s="147" t="str">
        <f t="array" ref="E814">IF(C814="","",IFERROR(INDEX(Khach_hang!$C$2:$C$999,MATCH(C814,Khach_hang!$A$2:$A$999,0)),""))</f>
        <v/>
      </c>
      <c r="F814" s="148" t="str">
        <f t="array" ref="F814">IF(C814="","",IFERROR(INDEX(Khach_hang!$B$2:$B$999,MATCH(C814,Khach_hang!$A$2:$A$999,0)),""))</f>
        <v/>
      </c>
      <c r="G814" s="148" t="str">
        <f>IF(A814="","",SUMIF(Chi_tiet_don_hang!$A$2:$A$989,A814,Chi_tiet_don_hang!$F$2:$F$989))</f>
        <v/>
      </c>
      <c r="H814" s="163"/>
      <c r="I814" s="163"/>
      <c r="J814" s="148">
        <f t="shared" si="1"/>
        <v>0</v>
      </c>
      <c r="K814" s="148">
        <f>IF(A814="","",SUMIF(Chi_tiet_don_hang!$A$2:$A$989,A814,Chi_tiet_don_hang!$I$2:$I$989))+H814</f>
        <v>0</v>
      </c>
      <c r="L814" s="163"/>
      <c r="M814" s="152"/>
      <c r="N814" s="152"/>
      <c r="O814" s="163"/>
      <c r="P814" s="148" t="str">
        <f t="shared" si="4"/>
        <v/>
      </c>
      <c r="Q814" s="148" t="s">
        <v>484</v>
      </c>
      <c r="R814" s="154" t="s">
        <v>485</v>
      </c>
      <c r="S814" s="154" t="s">
        <v>418</v>
      </c>
      <c r="T814" s="155"/>
      <c r="U814" s="142"/>
      <c r="V814" s="142"/>
      <c r="W814" s="142"/>
      <c r="X814" s="142"/>
      <c r="Y814" s="142"/>
      <c r="Z814" s="142"/>
      <c r="AA814" s="142"/>
      <c r="AB814" s="142"/>
      <c r="AC814" s="142"/>
      <c r="AD814" s="142"/>
      <c r="AE814" s="142"/>
      <c r="AF814" s="142"/>
      <c r="AG814" s="142"/>
      <c r="AH814" s="142"/>
      <c r="AI814" s="142"/>
    </row>
    <row r="815">
      <c r="A815" s="166"/>
      <c r="B815" s="164"/>
      <c r="C815" s="155"/>
      <c r="D815" s="165"/>
      <c r="E815" s="147" t="str">
        <f t="array" ref="E815">IF(C815="","",IFERROR(INDEX(Khach_hang!$C$2:$C$999,MATCH(C815,Khach_hang!$A$2:$A$999,0)),""))</f>
        <v/>
      </c>
      <c r="F815" s="148" t="str">
        <f t="array" ref="F815">IF(C815="","",IFERROR(INDEX(Khach_hang!$B$2:$B$999,MATCH(C815,Khach_hang!$A$2:$A$999,0)),""))</f>
        <v/>
      </c>
      <c r="G815" s="148" t="str">
        <f>IF(A815="","",SUMIF(Chi_tiet_don_hang!$A$2:$A$989,A815,Chi_tiet_don_hang!$F$2:$F$989))</f>
        <v/>
      </c>
      <c r="H815" s="163"/>
      <c r="I815" s="163"/>
      <c r="J815" s="148">
        <f t="shared" si="1"/>
        <v>0</v>
      </c>
      <c r="K815" s="148">
        <f>IF(A815="","",SUMIF(Chi_tiet_don_hang!$A$2:$A$989,A815,Chi_tiet_don_hang!$I$2:$I$989))+H815</f>
        <v>0</v>
      </c>
      <c r="L815" s="163"/>
      <c r="M815" s="152"/>
      <c r="N815" s="152"/>
      <c r="O815" s="163"/>
      <c r="P815" s="148" t="str">
        <f t="shared" si="4"/>
        <v/>
      </c>
      <c r="Q815" s="148" t="s">
        <v>484</v>
      </c>
      <c r="R815" s="154" t="s">
        <v>485</v>
      </c>
      <c r="S815" s="154" t="s">
        <v>418</v>
      </c>
      <c r="T815" s="155"/>
      <c r="U815" s="142"/>
      <c r="V815" s="142"/>
      <c r="W815" s="142"/>
      <c r="X815" s="142"/>
      <c r="Y815" s="142"/>
      <c r="Z815" s="142"/>
      <c r="AA815" s="142"/>
      <c r="AB815" s="142"/>
      <c r="AC815" s="142"/>
      <c r="AD815" s="142"/>
      <c r="AE815" s="142"/>
      <c r="AF815" s="142"/>
      <c r="AG815" s="142"/>
      <c r="AH815" s="142"/>
      <c r="AI815" s="142"/>
    </row>
    <row r="816">
      <c r="A816" s="166"/>
      <c r="B816" s="164"/>
      <c r="C816" s="155"/>
      <c r="D816" s="165"/>
      <c r="E816" s="147" t="str">
        <f t="array" ref="E816">IF(C816="","",IFERROR(INDEX(Khach_hang!$C$2:$C$999,MATCH(C816,Khach_hang!$A$2:$A$999,0)),""))</f>
        <v/>
      </c>
      <c r="F816" s="148" t="str">
        <f t="array" ref="F816">IF(C816="","",IFERROR(INDEX(Khach_hang!$B$2:$B$999,MATCH(C816,Khach_hang!$A$2:$A$999,0)),""))</f>
        <v/>
      </c>
      <c r="G816" s="148" t="str">
        <f>IF(A816="","",SUMIF(Chi_tiet_don_hang!$A$2:$A$989,A816,Chi_tiet_don_hang!$F$2:$F$989))</f>
        <v/>
      </c>
      <c r="H816" s="163"/>
      <c r="I816" s="163"/>
      <c r="J816" s="148">
        <f t="shared" si="1"/>
        <v>0</v>
      </c>
      <c r="K816" s="148">
        <f>IF(A816="","",SUMIF(Chi_tiet_don_hang!$A$2:$A$989,A816,Chi_tiet_don_hang!$I$2:$I$989))+H816</f>
        <v>0</v>
      </c>
      <c r="L816" s="163"/>
      <c r="M816" s="152"/>
      <c r="N816" s="152"/>
      <c r="O816" s="163"/>
      <c r="P816" s="148" t="str">
        <f t="shared" si="4"/>
        <v/>
      </c>
      <c r="Q816" s="148" t="s">
        <v>484</v>
      </c>
      <c r="R816" s="154" t="s">
        <v>485</v>
      </c>
      <c r="S816" s="154" t="s">
        <v>418</v>
      </c>
      <c r="T816" s="155"/>
      <c r="U816" s="142"/>
      <c r="V816" s="142"/>
      <c r="W816" s="142"/>
      <c r="X816" s="142"/>
      <c r="Y816" s="142"/>
      <c r="Z816" s="142"/>
      <c r="AA816" s="142"/>
      <c r="AB816" s="142"/>
      <c r="AC816" s="142"/>
      <c r="AD816" s="142"/>
      <c r="AE816" s="142"/>
      <c r="AF816" s="142"/>
      <c r="AG816" s="142"/>
      <c r="AH816" s="142"/>
      <c r="AI816" s="142"/>
    </row>
    <row r="817">
      <c r="A817" s="166"/>
      <c r="B817" s="164"/>
      <c r="C817" s="155"/>
      <c r="D817" s="165"/>
      <c r="E817" s="147" t="str">
        <f t="array" ref="E817">IF(C817="","",IFERROR(INDEX(Khach_hang!$C$2:$C$999,MATCH(C817,Khach_hang!$A$2:$A$999,0)),""))</f>
        <v/>
      </c>
      <c r="F817" s="148" t="str">
        <f t="array" ref="F817">IF(C817="","",IFERROR(INDEX(Khach_hang!$B$2:$B$999,MATCH(C817,Khach_hang!$A$2:$A$999,0)),""))</f>
        <v/>
      </c>
      <c r="G817" s="148" t="str">
        <f>IF(A817="","",SUMIF(Chi_tiet_don_hang!$A$2:$A$989,A817,Chi_tiet_don_hang!$F$2:$F$989))</f>
        <v/>
      </c>
      <c r="H817" s="163"/>
      <c r="I817" s="163"/>
      <c r="J817" s="148">
        <f t="shared" si="1"/>
        <v>0</v>
      </c>
      <c r="K817" s="148">
        <f>IF(A817="","",SUMIF(Chi_tiet_don_hang!$A$2:$A$989,A817,Chi_tiet_don_hang!$I$2:$I$989))+H817</f>
        <v>0</v>
      </c>
      <c r="L817" s="163"/>
      <c r="M817" s="152"/>
      <c r="N817" s="152"/>
      <c r="O817" s="163"/>
      <c r="P817" s="148" t="str">
        <f t="shared" si="4"/>
        <v/>
      </c>
      <c r="Q817" s="148" t="s">
        <v>484</v>
      </c>
      <c r="R817" s="154" t="s">
        <v>485</v>
      </c>
      <c r="S817" s="154" t="s">
        <v>418</v>
      </c>
      <c r="T817" s="155"/>
      <c r="U817" s="142"/>
      <c r="V817" s="142"/>
      <c r="W817" s="142"/>
      <c r="X817" s="142"/>
      <c r="Y817" s="142"/>
      <c r="Z817" s="142"/>
      <c r="AA817" s="142"/>
      <c r="AB817" s="142"/>
      <c r="AC817" s="142"/>
      <c r="AD817" s="142"/>
      <c r="AE817" s="142"/>
      <c r="AF817" s="142"/>
      <c r="AG817" s="142"/>
      <c r="AH817" s="142"/>
      <c r="AI817" s="142"/>
    </row>
    <row r="818">
      <c r="A818" s="166"/>
      <c r="B818" s="164"/>
      <c r="C818" s="155"/>
      <c r="D818" s="165"/>
      <c r="E818" s="147" t="str">
        <f t="array" ref="E818">IF(C818="","",IFERROR(INDEX(Khach_hang!$C$2:$C$999,MATCH(C818,Khach_hang!$A$2:$A$999,0)),""))</f>
        <v/>
      </c>
      <c r="F818" s="148" t="str">
        <f t="array" ref="F818">IF(C818="","",IFERROR(INDEX(Khach_hang!$B$2:$B$999,MATCH(C818,Khach_hang!$A$2:$A$999,0)),""))</f>
        <v/>
      </c>
      <c r="G818" s="148" t="str">
        <f>IF(A818="","",SUMIF(Chi_tiet_don_hang!$A$2:$A$989,A818,Chi_tiet_don_hang!$F$2:$F$989))</f>
        <v/>
      </c>
      <c r="H818" s="163"/>
      <c r="I818" s="163"/>
      <c r="J818" s="148">
        <f t="shared" si="1"/>
        <v>0</v>
      </c>
      <c r="K818" s="148">
        <f>IF(A818="","",SUMIF(Chi_tiet_don_hang!$A$2:$A$989,A818,Chi_tiet_don_hang!$I$2:$I$989))+H818</f>
        <v>0</v>
      </c>
      <c r="L818" s="163"/>
      <c r="M818" s="152"/>
      <c r="N818" s="152"/>
      <c r="O818" s="163"/>
      <c r="P818" s="148" t="str">
        <f t="shared" si="4"/>
        <v/>
      </c>
      <c r="Q818" s="148" t="s">
        <v>484</v>
      </c>
      <c r="R818" s="154" t="s">
        <v>485</v>
      </c>
      <c r="S818" s="154" t="s">
        <v>418</v>
      </c>
      <c r="T818" s="155"/>
      <c r="U818" s="142"/>
      <c r="V818" s="142"/>
      <c r="W818" s="142"/>
      <c r="X818" s="142"/>
      <c r="Y818" s="142"/>
      <c r="Z818" s="142"/>
      <c r="AA818" s="142"/>
      <c r="AB818" s="142"/>
      <c r="AC818" s="142"/>
      <c r="AD818" s="142"/>
      <c r="AE818" s="142"/>
      <c r="AF818" s="142"/>
      <c r="AG818" s="142"/>
      <c r="AH818" s="142"/>
      <c r="AI818" s="142"/>
    </row>
    <row r="819">
      <c r="A819" s="166"/>
      <c r="B819" s="164"/>
      <c r="C819" s="155"/>
      <c r="D819" s="165"/>
      <c r="E819" s="147" t="str">
        <f t="array" ref="E819">IF(C819="","",IFERROR(INDEX(Khach_hang!$C$2:$C$999,MATCH(C819,Khach_hang!$A$2:$A$999,0)),""))</f>
        <v/>
      </c>
      <c r="F819" s="148" t="str">
        <f t="array" ref="F819">IF(C819="","",IFERROR(INDEX(Khach_hang!$B$2:$B$999,MATCH(C819,Khach_hang!$A$2:$A$999,0)),""))</f>
        <v/>
      </c>
      <c r="G819" s="148" t="str">
        <f>IF(A819="","",SUMIF(Chi_tiet_don_hang!$A$2:$A$989,A819,Chi_tiet_don_hang!$F$2:$F$989))</f>
        <v/>
      </c>
      <c r="H819" s="163"/>
      <c r="I819" s="163"/>
      <c r="J819" s="148">
        <f t="shared" si="1"/>
        <v>0</v>
      </c>
      <c r="K819" s="148">
        <f>IF(A819="","",SUMIF(Chi_tiet_don_hang!$A$2:$A$989,A819,Chi_tiet_don_hang!$I$2:$I$989))+H819</f>
        <v>0</v>
      </c>
      <c r="L819" s="163"/>
      <c r="M819" s="152"/>
      <c r="N819" s="152"/>
      <c r="O819" s="163"/>
      <c r="P819" s="148" t="str">
        <f t="shared" si="4"/>
        <v/>
      </c>
      <c r="Q819" s="148" t="s">
        <v>484</v>
      </c>
      <c r="R819" s="154" t="s">
        <v>485</v>
      </c>
      <c r="S819" s="154" t="s">
        <v>418</v>
      </c>
      <c r="T819" s="155"/>
      <c r="U819" s="142"/>
      <c r="V819" s="142"/>
      <c r="W819" s="142"/>
      <c r="X819" s="142"/>
      <c r="Y819" s="142"/>
      <c r="Z819" s="142"/>
      <c r="AA819" s="142"/>
      <c r="AB819" s="142"/>
      <c r="AC819" s="142"/>
      <c r="AD819" s="142"/>
      <c r="AE819" s="142"/>
      <c r="AF819" s="142"/>
      <c r="AG819" s="142"/>
      <c r="AH819" s="142"/>
      <c r="AI819" s="142"/>
    </row>
    <row r="820">
      <c r="A820" s="166"/>
      <c r="B820" s="164"/>
      <c r="C820" s="155"/>
      <c r="D820" s="165"/>
      <c r="E820" s="147" t="str">
        <f t="array" ref="E820">IF(C820="","",IFERROR(INDEX(Khach_hang!$C$2:$C$999,MATCH(C820,Khach_hang!$A$2:$A$999,0)),""))</f>
        <v/>
      </c>
      <c r="F820" s="148" t="str">
        <f t="array" ref="F820">IF(C820="","",IFERROR(INDEX(Khach_hang!$B$2:$B$999,MATCH(C820,Khach_hang!$A$2:$A$999,0)),""))</f>
        <v/>
      </c>
      <c r="G820" s="148" t="str">
        <f>IF(A820="","",SUMIF(Chi_tiet_don_hang!$A$2:$A$989,A820,Chi_tiet_don_hang!$F$2:$F$989))</f>
        <v/>
      </c>
      <c r="H820" s="163"/>
      <c r="I820" s="163"/>
      <c r="J820" s="148">
        <f t="shared" si="1"/>
        <v>0</v>
      </c>
      <c r="K820" s="148">
        <f>IF(A820="","",SUMIF(Chi_tiet_don_hang!$A$2:$A$989,A820,Chi_tiet_don_hang!$I$2:$I$989))+H820</f>
        <v>0</v>
      </c>
      <c r="L820" s="163"/>
      <c r="M820" s="152"/>
      <c r="N820" s="152"/>
      <c r="O820" s="163"/>
      <c r="P820" s="148" t="str">
        <f t="shared" si="4"/>
        <v/>
      </c>
      <c r="Q820" s="148" t="s">
        <v>484</v>
      </c>
      <c r="R820" s="154" t="s">
        <v>485</v>
      </c>
      <c r="S820" s="154" t="s">
        <v>418</v>
      </c>
      <c r="T820" s="155"/>
      <c r="U820" s="142"/>
      <c r="V820" s="142"/>
      <c r="W820" s="142"/>
      <c r="X820" s="142"/>
      <c r="Y820" s="142"/>
      <c r="Z820" s="142"/>
      <c r="AA820" s="142"/>
      <c r="AB820" s="142"/>
      <c r="AC820" s="142"/>
      <c r="AD820" s="142"/>
      <c r="AE820" s="142"/>
      <c r="AF820" s="142"/>
      <c r="AG820" s="142"/>
      <c r="AH820" s="142"/>
      <c r="AI820" s="142"/>
    </row>
    <row r="821">
      <c r="A821" s="166"/>
      <c r="B821" s="164"/>
      <c r="C821" s="155"/>
      <c r="D821" s="165"/>
      <c r="E821" s="147" t="str">
        <f t="array" ref="E821">IF(C821="","",IFERROR(INDEX(Khach_hang!$C$2:$C$999,MATCH(C821,Khach_hang!$A$2:$A$999,0)),""))</f>
        <v/>
      </c>
      <c r="F821" s="148" t="str">
        <f t="array" ref="F821">IF(C821="","",IFERROR(INDEX(Khach_hang!$B$2:$B$999,MATCH(C821,Khach_hang!$A$2:$A$999,0)),""))</f>
        <v/>
      </c>
      <c r="G821" s="148" t="str">
        <f>IF(A821="","",SUMIF(Chi_tiet_don_hang!$A$2:$A$989,A821,Chi_tiet_don_hang!$F$2:$F$989))</f>
        <v/>
      </c>
      <c r="H821" s="163"/>
      <c r="I821" s="163"/>
      <c r="J821" s="148">
        <f t="shared" si="1"/>
        <v>0</v>
      </c>
      <c r="K821" s="148">
        <f>IF(A821="","",SUMIF(Chi_tiet_don_hang!$A$2:$A$989,A821,Chi_tiet_don_hang!$I$2:$I$989))+H821</f>
        <v>0</v>
      </c>
      <c r="L821" s="163"/>
      <c r="M821" s="152"/>
      <c r="N821" s="152"/>
      <c r="O821" s="163"/>
      <c r="P821" s="148" t="str">
        <f t="shared" si="4"/>
        <v/>
      </c>
      <c r="Q821" s="148" t="s">
        <v>484</v>
      </c>
      <c r="R821" s="154" t="s">
        <v>485</v>
      </c>
      <c r="S821" s="154" t="s">
        <v>418</v>
      </c>
      <c r="T821" s="155"/>
      <c r="U821" s="142"/>
      <c r="V821" s="142"/>
      <c r="W821" s="142"/>
      <c r="X821" s="142"/>
      <c r="Y821" s="142"/>
      <c r="Z821" s="142"/>
      <c r="AA821" s="142"/>
      <c r="AB821" s="142"/>
      <c r="AC821" s="142"/>
      <c r="AD821" s="142"/>
      <c r="AE821" s="142"/>
      <c r="AF821" s="142"/>
      <c r="AG821" s="142"/>
      <c r="AH821" s="142"/>
      <c r="AI821" s="142"/>
    </row>
    <row r="822">
      <c r="A822" s="166"/>
      <c r="B822" s="164"/>
      <c r="C822" s="155"/>
      <c r="D822" s="165"/>
      <c r="E822" s="147" t="str">
        <f t="array" ref="E822">IF(C822="","",IFERROR(INDEX(Khach_hang!$C$2:$C$999,MATCH(C822,Khach_hang!$A$2:$A$999,0)),""))</f>
        <v/>
      </c>
      <c r="F822" s="148" t="str">
        <f t="array" ref="F822">IF(C822="","",IFERROR(INDEX(Khach_hang!$B$2:$B$999,MATCH(C822,Khach_hang!$A$2:$A$999,0)),""))</f>
        <v/>
      </c>
      <c r="G822" s="148" t="str">
        <f>IF(A822="","",SUMIF(Chi_tiet_don_hang!$A$2:$A$989,A822,Chi_tiet_don_hang!$F$2:$F$989))</f>
        <v/>
      </c>
      <c r="H822" s="163"/>
      <c r="I822" s="163"/>
      <c r="J822" s="148">
        <f t="shared" si="1"/>
        <v>0</v>
      </c>
      <c r="K822" s="148">
        <f>IF(A822="","",SUMIF(Chi_tiet_don_hang!$A$2:$A$989,A822,Chi_tiet_don_hang!$I$2:$I$989))+H822</f>
        <v>0</v>
      </c>
      <c r="L822" s="163"/>
      <c r="M822" s="152"/>
      <c r="N822" s="152"/>
      <c r="O822" s="163"/>
      <c r="P822" s="148" t="str">
        <f t="shared" si="4"/>
        <v/>
      </c>
      <c r="Q822" s="148" t="s">
        <v>484</v>
      </c>
      <c r="R822" s="154" t="s">
        <v>485</v>
      </c>
      <c r="S822" s="154" t="s">
        <v>418</v>
      </c>
      <c r="T822" s="155"/>
      <c r="U822" s="142"/>
      <c r="V822" s="142"/>
      <c r="W822" s="142"/>
      <c r="X822" s="142"/>
      <c r="Y822" s="142"/>
      <c r="Z822" s="142"/>
      <c r="AA822" s="142"/>
      <c r="AB822" s="142"/>
      <c r="AC822" s="142"/>
      <c r="AD822" s="142"/>
      <c r="AE822" s="142"/>
      <c r="AF822" s="142"/>
      <c r="AG822" s="142"/>
      <c r="AH822" s="142"/>
      <c r="AI822" s="142"/>
    </row>
    <row r="823">
      <c r="A823" s="166"/>
      <c r="B823" s="164"/>
      <c r="C823" s="155"/>
      <c r="D823" s="165"/>
      <c r="E823" s="147" t="str">
        <f t="array" ref="E823">IF(C823="","",IFERROR(INDEX(Khach_hang!$C$2:$C$999,MATCH(C823,Khach_hang!$A$2:$A$999,0)),""))</f>
        <v/>
      </c>
      <c r="F823" s="148" t="str">
        <f t="array" ref="F823">IF(C823="","",IFERROR(INDEX(Khach_hang!$B$2:$B$999,MATCH(C823,Khach_hang!$A$2:$A$999,0)),""))</f>
        <v/>
      </c>
      <c r="G823" s="148" t="str">
        <f>IF(A823="","",SUMIF(Chi_tiet_don_hang!$A$2:$A$989,A823,Chi_tiet_don_hang!$F$2:$F$989))</f>
        <v/>
      </c>
      <c r="H823" s="163"/>
      <c r="I823" s="163"/>
      <c r="J823" s="148">
        <f t="shared" si="1"/>
        <v>0</v>
      </c>
      <c r="K823" s="148">
        <f>IF(A823="","",SUMIF(Chi_tiet_don_hang!$A$2:$A$989,A823,Chi_tiet_don_hang!$I$2:$I$989))+H823</f>
        <v>0</v>
      </c>
      <c r="L823" s="163"/>
      <c r="M823" s="152"/>
      <c r="N823" s="152"/>
      <c r="O823" s="163"/>
      <c r="P823" s="148" t="str">
        <f t="shared" si="4"/>
        <v/>
      </c>
      <c r="Q823" s="148" t="s">
        <v>484</v>
      </c>
      <c r="R823" s="154" t="s">
        <v>485</v>
      </c>
      <c r="S823" s="154" t="s">
        <v>418</v>
      </c>
      <c r="T823" s="155"/>
      <c r="U823" s="142"/>
      <c r="V823" s="142"/>
      <c r="W823" s="142"/>
      <c r="X823" s="142"/>
      <c r="Y823" s="142"/>
      <c r="Z823" s="142"/>
      <c r="AA823" s="142"/>
      <c r="AB823" s="142"/>
      <c r="AC823" s="142"/>
      <c r="AD823" s="142"/>
      <c r="AE823" s="142"/>
      <c r="AF823" s="142"/>
      <c r="AG823" s="142"/>
      <c r="AH823" s="142"/>
      <c r="AI823" s="142"/>
    </row>
    <row r="824">
      <c r="A824" s="166"/>
      <c r="B824" s="164"/>
      <c r="C824" s="155"/>
      <c r="D824" s="165"/>
      <c r="E824" s="147" t="str">
        <f t="array" ref="E824">IF(C824="","",IFERROR(INDEX(Khach_hang!$C$2:$C$999,MATCH(C824,Khach_hang!$A$2:$A$999,0)),""))</f>
        <v/>
      </c>
      <c r="F824" s="148" t="str">
        <f t="array" ref="F824">IF(C824="","",IFERROR(INDEX(Khach_hang!$B$2:$B$999,MATCH(C824,Khach_hang!$A$2:$A$999,0)),""))</f>
        <v/>
      </c>
      <c r="G824" s="148" t="str">
        <f>IF(A824="","",SUMIF(Chi_tiet_don_hang!$A$2:$A$989,A824,Chi_tiet_don_hang!$F$2:$F$989))</f>
        <v/>
      </c>
      <c r="H824" s="163"/>
      <c r="I824" s="163"/>
      <c r="J824" s="148">
        <f t="shared" si="1"/>
        <v>0</v>
      </c>
      <c r="K824" s="148">
        <f>IF(A824="","",SUMIF(Chi_tiet_don_hang!$A$2:$A$989,A824,Chi_tiet_don_hang!$I$2:$I$989))+H824</f>
        <v>0</v>
      </c>
      <c r="L824" s="163"/>
      <c r="M824" s="152"/>
      <c r="N824" s="152"/>
      <c r="O824" s="163"/>
      <c r="P824" s="148" t="str">
        <f t="shared" si="4"/>
        <v/>
      </c>
      <c r="Q824" s="148" t="s">
        <v>484</v>
      </c>
      <c r="R824" s="154" t="s">
        <v>485</v>
      </c>
      <c r="S824" s="154" t="s">
        <v>418</v>
      </c>
      <c r="T824" s="155"/>
      <c r="U824" s="142"/>
      <c r="V824" s="142"/>
      <c r="W824" s="142"/>
      <c r="X824" s="142"/>
      <c r="Y824" s="142"/>
      <c r="Z824" s="142"/>
      <c r="AA824" s="142"/>
      <c r="AB824" s="142"/>
      <c r="AC824" s="142"/>
      <c r="AD824" s="142"/>
      <c r="AE824" s="142"/>
      <c r="AF824" s="142"/>
      <c r="AG824" s="142"/>
      <c r="AH824" s="142"/>
      <c r="AI824" s="142"/>
    </row>
    <row r="825">
      <c r="A825" s="166"/>
      <c r="B825" s="164"/>
      <c r="C825" s="155"/>
      <c r="D825" s="165"/>
      <c r="E825" s="147" t="str">
        <f t="array" ref="E825">IF(C825="","",IFERROR(INDEX(Khach_hang!$C$2:$C$999,MATCH(C825,Khach_hang!$A$2:$A$999,0)),""))</f>
        <v/>
      </c>
      <c r="F825" s="148" t="str">
        <f t="array" ref="F825">IF(C825="","",IFERROR(INDEX(Khach_hang!$B$2:$B$999,MATCH(C825,Khach_hang!$A$2:$A$999,0)),""))</f>
        <v/>
      </c>
      <c r="G825" s="148" t="str">
        <f>IF(A825="","",SUMIF(Chi_tiet_don_hang!$A$2:$A$989,A825,Chi_tiet_don_hang!$F$2:$F$989))</f>
        <v/>
      </c>
      <c r="H825" s="163"/>
      <c r="I825" s="163"/>
      <c r="J825" s="148">
        <f t="shared" si="1"/>
        <v>0</v>
      </c>
      <c r="K825" s="148">
        <f>IF(A825="","",SUMIF(Chi_tiet_don_hang!$A$2:$A$989,A825,Chi_tiet_don_hang!$I$2:$I$989))+H825</f>
        <v>0</v>
      </c>
      <c r="L825" s="163"/>
      <c r="M825" s="152"/>
      <c r="N825" s="152"/>
      <c r="O825" s="163"/>
      <c r="P825" s="148" t="str">
        <f t="shared" si="4"/>
        <v/>
      </c>
      <c r="Q825" s="148" t="s">
        <v>484</v>
      </c>
      <c r="R825" s="154" t="s">
        <v>485</v>
      </c>
      <c r="S825" s="154" t="s">
        <v>418</v>
      </c>
      <c r="T825" s="155"/>
      <c r="U825" s="142"/>
      <c r="V825" s="142"/>
      <c r="W825" s="142"/>
      <c r="X825" s="142"/>
      <c r="Y825" s="142"/>
      <c r="Z825" s="142"/>
      <c r="AA825" s="142"/>
      <c r="AB825" s="142"/>
      <c r="AC825" s="142"/>
      <c r="AD825" s="142"/>
      <c r="AE825" s="142"/>
      <c r="AF825" s="142"/>
      <c r="AG825" s="142"/>
      <c r="AH825" s="142"/>
      <c r="AI825" s="142"/>
    </row>
    <row r="826">
      <c r="A826" s="166"/>
      <c r="B826" s="164"/>
      <c r="C826" s="155"/>
      <c r="D826" s="165"/>
      <c r="E826" s="147" t="str">
        <f t="array" ref="E826">IF(C826="","",IFERROR(INDEX(Khach_hang!$C$2:$C$999,MATCH(C826,Khach_hang!$A$2:$A$999,0)),""))</f>
        <v/>
      </c>
      <c r="F826" s="148" t="str">
        <f t="array" ref="F826">IF(C826="","",IFERROR(INDEX(Khach_hang!$B$2:$B$999,MATCH(C826,Khach_hang!$A$2:$A$999,0)),""))</f>
        <v/>
      </c>
      <c r="G826" s="148" t="str">
        <f>IF(A826="","",SUMIF(Chi_tiet_don_hang!$A$2:$A$989,A826,Chi_tiet_don_hang!$F$2:$F$989))</f>
        <v/>
      </c>
      <c r="H826" s="163"/>
      <c r="I826" s="163"/>
      <c r="J826" s="148">
        <f t="shared" si="1"/>
        <v>0</v>
      </c>
      <c r="K826" s="148">
        <f>IF(A826="","",SUMIF(Chi_tiet_don_hang!$A$2:$A$989,A826,Chi_tiet_don_hang!$I$2:$I$989))+H826</f>
        <v>0</v>
      </c>
      <c r="L826" s="163"/>
      <c r="M826" s="152"/>
      <c r="N826" s="152"/>
      <c r="O826" s="163"/>
      <c r="P826" s="148" t="str">
        <f t="shared" si="4"/>
        <v/>
      </c>
      <c r="Q826" s="148" t="s">
        <v>484</v>
      </c>
      <c r="R826" s="154" t="s">
        <v>485</v>
      </c>
      <c r="S826" s="154" t="s">
        <v>418</v>
      </c>
      <c r="T826" s="155"/>
      <c r="U826" s="142"/>
      <c r="V826" s="142"/>
      <c r="W826" s="142"/>
      <c r="X826" s="142"/>
      <c r="Y826" s="142"/>
      <c r="Z826" s="142"/>
      <c r="AA826" s="142"/>
      <c r="AB826" s="142"/>
      <c r="AC826" s="142"/>
      <c r="AD826" s="142"/>
      <c r="AE826" s="142"/>
      <c r="AF826" s="142"/>
      <c r="AG826" s="142"/>
      <c r="AH826" s="142"/>
      <c r="AI826" s="142"/>
    </row>
    <row r="827">
      <c r="A827" s="166"/>
      <c r="B827" s="164"/>
      <c r="C827" s="155"/>
      <c r="D827" s="165"/>
      <c r="E827" s="147" t="str">
        <f t="array" ref="E827">IF(C827="","",IFERROR(INDEX(Khach_hang!$C$2:$C$999,MATCH(C827,Khach_hang!$A$2:$A$999,0)),""))</f>
        <v/>
      </c>
      <c r="F827" s="148" t="str">
        <f t="array" ref="F827">IF(C827="","",IFERROR(INDEX(Khach_hang!$B$2:$B$999,MATCH(C827,Khach_hang!$A$2:$A$999,0)),""))</f>
        <v/>
      </c>
      <c r="G827" s="148" t="str">
        <f>IF(A827="","",SUMIF(Chi_tiet_don_hang!$A$2:$A$989,A827,Chi_tiet_don_hang!$F$2:$F$989))</f>
        <v/>
      </c>
      <c r="H827" s="163"/>
      <c r="I827" s="163"/>
      <c r="J827" s="148">
        <f t="shared" si="1"/>
        <v>0</v>
      </c>
      <c r="K827" s="148">
        <f>IF(A827="","",SUMIF(Chi_tiet_don_hang!$A$2:$A$989,A827,Chi_tiet_don_hang!$I$2:$I$989))+H827</f>
        <v>0</v>
      </c>
      <c r="L827" s="163"/>
      <c r="M827" s="152"/>
      <c r="N827" s="152"/>
      <c r="O827" s="163"/>
      <c r="P827" s="148" t="str">
        <f t="shared" si="4"/>
        <v/>
      </c>
      <c r="Q827" s="148" t="s">
        <v>484</v>
      </c>
      <c r="R827" s="154" t="s">
        <v>485</v>
      </c>
      <c r="S827" s="154" t="s">
        <v>418</v>
      </c>
      <c r="T827" s="155"/>
      <c r="U827" s="142"/>
      <c r="V827" s="142"/>
      <c r="W827" s="142"/>
      <c r="X827" s="142"/>
      <c r="Y827" s="142"/>
      <c r="Z827" s="142"/>
      <c r="AA827" s="142"/>
      <c r="AB827" s="142"/>
      <c r="AC827" s="142"/>
      <c r="AD827" s="142"/>
      <c r="AE827" s="142"/>
      <c r="AF827" s="142"/>
      <c r="AG827" s="142"/>
      <c r="AH827" s="142"/>
      <c r="AI827" s="142"/>
    </row>
    <row r="828">
      <c r="A828" s="166"/>
      <c r="B828" s="164"/>
      <c r="C828" s="155"/>
      <c r="D828" s="165"/>
      <c r="E828" s="147" t="str">
        <f t="array" ref="E828">IF(C828="","",IFERROR(INDEX(Khach_hang!$C$2:$C$999,MATCH(C828,Khach_hang!$A$2:$A$999,0)),""))</f>
        <v/>
      </c>
      <c r="F828" s="148" t="str">
        <f t="array" ref="F828">IF(C828="","",IFERROR(INDEX(Khach_hang!$B$2:$B$999,MATCH(C828,Khach_hang!$A$2:$A$999,0)),""))</f>
        <v/>
      </c>
      <c r="G828" s="148" t="str">
        <f>IF(A828="","",SUMIF(Chi_tiet_don_hang!$A$2:$A$989,A828,Chi_tiet_don_hang!$F$2:$F$989))</f>
        <v/>
      </c>
      <c r="H828" s="163"/>
      <c r="I828" s="163"/>
      <c r="J828" s="148">
        <f t="shared" si="1"/>
        <v>0</v>
      </c>
      <c r="K828" s="148">
        <f>IF(A828="","",SUMIF(Chi_tiet_don_hang!$A$2:$A$989,A828,Chi_tiet_don_hang!$I$2:$I$989))+H828</f>
        <v>0</v>
      </c>
      <c r="L828" s="163"/>
      <c r="M828" s="152"/>
      <c r="N828" s="152"/>
      <c r="O828" s="163"/>
      <c r="P828" s="148" t="str">
        <f t="shared" si="4"/>
        <v/>
      </c>
      <c r="Q828" s="148" t="s">
        <v>484</v>
      </c>
      <c r="R828" s="154" t="s">
        <v>485</v>
      </c>
      <c r="S828" s="154" t="s">
        <v>418</v>
      </c>
      <c r="T828" s="155"/>
      <c r="U828" s="142"/>
      <c r="V828" s="142"/>
      <c r="W828" s="142"/>
      <c r="X828" s="142"/>
      <c r="Y828" s="142"/>
      <c r="Z828" s="142"/>
      <c r="AA828" s="142"/>
      <c r="AB828" s="142"/>
      <c r="AC828" s="142"/>
      <c r="AD828" s="142"/>
      <c r="AE828" s="142"/>
      <c r="AF828" s="142"/>
      <c r="AG828" s="142"/>
      <c r="AH828" s="142"/>
      <c r="AI828" s="142"/>
    </row>
    <row r="829">
      <c r="A829" s="166"/>
      <c r="B829" s="164"/>
      <c r="C829" s="155"/>
      <c r="D829" s="165"/>
      <c r="E829" s="147" t="str">
        <f t="array" ref="E829">IF(C829="","",IFERROR(INDEX(Khach_hang!$C$2:$C$999,MATCH(C829,Khach_hang!$A$2:$A$999,0)),""))</f>
        <v/>
      </c>
      <c r="F829" s="148" t="str">
        <f t="array" ref="F829">IF(C829="","",IFERROR(INDEX(Khach_hang!$B$2:$B$999,MATCH(C829,Khach_hang!$A$2:$A$999,0)),""))</f>
        <v/>
      </c>
      <c r="G829" s="148" t="str">
        <f>IF(A829="","",SUMIF(Chi_tiet_don_hang!$A$2:$A$989,A829,Chi_tiet_don_hang!$F$2:$F$989))</f>
        <v/>
      </c>
      <c r="H829" s="163"/>
      <c r="I829" s="163"/>
      <c r="J829" s="148">
        <f t="shared" si="1"/>
        <v>0</v>
      </c>
      <c r="K829" s="148">
        <f>IF(A829="","",SUMIF(Chi_tiet_don_hang!$A$2:$A$989,A829,Chi_tiet_don_hang!$I$2:$I$989))+H829</f>
        <v>0</v>
      </c>
      <c r="L829" s="163"/>
      <c r="M829" s="152"/>
      <c r="N829" s="152"/>
      <c r="O829" s="163"/>
      <c r="P829" s="148" t="str">
        <f t="shared" si="4"/>
        <v/>
      </c>
      <c r="Q829" s="148" t="s">
        <v>484</v>
      </c>
      <c r="R829" s="154" t="s">
        <v>485</v>
      </c>
      <c r="S829" s="154" t="s">
        <v>418</v>
      </c>
      <c r="T829" s="155"/>
      <c r="U829" s="142"/>
      <c r="V829" s="142"/>
      <c r="W829" s="142"/>
      <c r="X829" s="142"/>
      <c r="Y829" s="142"/>
      <c r="Z829" s="142"/>
      <c r="AA829" s="142"/>
      <c r="AB829" s="142"/>
      <c r="AC829" s="142"/>
      <c r="AD829" s="142"/>
      <c r="AE829" s="142"/>
      <c r="AF829" s="142"/>
      <c r="AG829" s="142"/>
      <c r="AH829" s="142"/>
      <c r="AI829" s="142"/>
    </row>
    <row r="830">
      <c r="A830" s="166"/>
      <c r="B830" s="164"/>
      <c r="C830" s="155"/>
      <c r="D830" s="165"/>
      <c r="E830" s="147" t="str">
        <f t="array" ref="E830">IF(C830="","",IFERROR(INDEX(Khach_hang!$C$2:$C$999,MATCH(C830,Khach_hang!$A$2:$A$999,0)),""))</f>
        <v/>
      </c>
      <c r="F830" s="148" t="str">
        <f t="array" ref="F830">IF(C830="","",IFERROR(INDEX(Khach_hang!$B$2:$B$999,MATCH(C830,Khach_hang!$A$2:$A$999,0)),""))</f>
        <v/>
      </c>
      <c r="G830" s="148" t="str">
        <f>IF(A830="","",SUMIF(Chi_tiet_don_hang!$A$2:$A$989,A830,Chi_tiet_don_hang!$F$2:$F$989))</f>
        <v/>
      </c>
      <c r="H830" s="163"/>
      <c r="I830" s="163"/>
      <c r="J830" s="148">
        <f t="shared" si="1"/>
        <v>0</v>
      </c>
      <c r="K830" s="148">
        <f>IF(A830="","",SUMIF(Chi_tiet_don_hang!$A$2:$A$989,A830,Chi_tiet_don_hang!$I$2:$I$989))+H830</f>
        <v>0</v>
      </c>
      <c r="L830" s="163"/>
      <c r="M830" s="152"/>
      <c r="N830" s="152"/>
      <c r="O830" s="163"/>
      <c r="P830" s="148" t="str">
        <f t="shared" si="4"/>
        <v/>
      </c>
      <c r="Q830" s="148" t="s">
        <v>484</v>
      </c>
      <c r="R830" s="154" t="s">
        <v>485</v>
      </c>
      <c r="S830" s="154" t="s">
        <v>418</v>
      </c>
      <c r="T830" s="155"/>
      <c r="U830" s="142"/>
      <c r="V830" s="142"/>
      <c r="W830" s="142"/>
      <c r="X830" s="142"/>
      <c r="Y830" s="142"/>
      <c r="Z830" s="142"/>
      <c r="AA830" s="142"/>
      <c r="AB830" s="142"/>
      <c r="AC830" s="142"/>
      <c r="AD830" s="142"/>
      <c r="AE830" s="142"/>
      <c r="AF830" s="142"/>
      <c r="AG830" s="142"/>
      <c r="AH830" s="142"/>
      <c r="AI830" s="142"/>
    </row>
    <row r="831">
      <c r="A831" s="166"/>
      <c r="B831" s="164"/>
      <c r="C831" s="155"/>
      <c r="D831" s="165"/>
      <c r="E831" s="147" t="str">
        <f t="array" ref="E831">IF(C831="","",IFERROR(INDEX(Khach_hang!$C$2:$C$999,MATCH(C831,Khach_hang!$A$2:$A$999,0)),""))</f>
        <v/>
      </c>
      <c r="F831" s="148" t="str">
        <f t="array" ref="F831">IF(C831="","",IFERROR(INDEX(Khach_hang!$B$2:$B$999,MATCH(C831,Khach_hang!$A$2:$A$999,0)),""))</f>
        <v/>
      </c>
      <c r="G831" s="148" t="str">
        <f>IF(A831="","",SUMIF(Chi_tiet_don_hang!$A$2:$A$989,A831,Chi_tiet_don_hang!$F$2:$F$989))</f>
        <v/>
      </c>
      <c r="H831" s="163"/>
      <c r="I831" s="163"/>
      <c r="J831" s="148">
        <f t="shared" si="1"/>
        <v>0</v>
      </c>
      <c r="K831" s="148">
        <f>IF(A831="","",SUMIF(Chi_tiet_don_hang!$A$2:$A$989,A831,Chi_tiet_don_hang!$I$2:$I$989))+H831</f>
        <v>0</v>
      </c>
      <c r="L831" s="163"/>
      <c r="M831" s="152"/>
      <c r="N831" s="152"/>
      <c r="O831" s="163"/>
      <c r="P831" s="148" t="str">
        <f t="shared" si="4"/>
        <v/>
      </c>
      <c r="Q831" s="148" t="s">
        <v>484</v>
      </c>
      <c r="R831" s="154" t="s">
        <v>485</v>
      </c>
      <c r="S831" s="154" t="s">
        <v>418</v>
      </c>
      <c r="T831" s="155"/>
      <c r="U831" s="142"/>
      <c r="V831" s="142"/>
      <c r="W831" s="142"/>
      <c r="X831" s="142"/>
      <c r="Y831" s="142"/>
      <c r="Z831" s="142"/>
      <c r="AA831" s="142"/>
      <c r="AB831" s="142"/>
      <c r="AC831" s="142"/>
      <c r="AD831" s="142"/>
      <c r="AE831" s="142"/>
      <c r="AF831" s="142"/>
      <c r="AG831" s="142"/>
      <c r="AH831" s="142"/>
      <c r="AI831" s="142"/>
    </row>
    <row r="832">
      <c r="A832" s="166"/>
      <c r="B832" s="164"/>
      <c r="C832" s="155"/>
      <c r="D832" s="165"/>
      <c r="E832" s="147" t="str">
        <f t="array" ref="E832">IF(C832="","",IFERROR(INDEX(Khach_hang!$C$2:$C$999,MATCH(C832,Khach_hang!$A$2:$A$999,0)),""))</f>
        <v/>
      </c>
      <c r="F832" s="148" t="str">
        <f t="array" ref="F832">IF(C832="","",IFERROR(INDEX(Khach_hang!$B$2:$B$999,MATCH(C832,Khach_hang!$A$2:$A$999,0)),""))</f>
        <v/>
      </c>
      <c r="G832" s="148" t="str">
        <f>IF(A832="","",SUMIF(Chi_tiet_don_hang!$A$2:$A$989,A832,Chi_tiet_don_hang!$F$2:$F$989))</f>
        <v/>
      </c>
      <c r="H832" s="163"/>
      <c r="I832" s="163"/>
      <c r="J832" s="148">
        <f t="shared" si="1"/>
        <v>0</v>
      </c>
      <c r="K832" s="148">
        <f>IF(A832="","",SUMIF(Chi_tiet_don_hang!$A$2:$A$989,A832,Chi_tiet_don_hang!$I$2:$I$989))+H832</f>
        <v>0</v>
      </c>
      <c r="L832" s="163"/>
      <c r="M832" s="152"/>
      <c r="N832" s="152"/>
      <c r="O832" s="163"/>
      <c r="P832" s="148" t="str">
        <f t="shared" si="4"/>
        <v/>
      </c>
      <c r="Q832" s="148" t="s">
        <v>484</v>
      </c>
      <c r="R832" s="154" t="s">
        <v>485</v>
      </c>
      <c r="S832" s="154" t="s">
        <v>418</v>
      </c>
      <c r="T832" s="155"/>
      <c r="U832" s="142"/>
      <c r="V832" s="142"/>
      <c r="W832" s="142"/>
      <c r="X832" s="142"/>
      <c r="Y832" s="142"/>
      <c r="Z832" s="142"/>
      <c r="AA832" s="142"/>
      <c r="AB832" s="142"/>
      <c r="AC832" s="142"/>
      <c r="AD832" s="142"/>
      <c r="AE832" s="142"/>
      <c r="AF832" s="142"/>
      <c r="AG832" s="142"/>
      <c r="AH832" s="142"/>
      <c r="AI832" s="142"/>
    </row>
    <row r="833">
      <c r="A833" s="166"/>
      <c r="B833" s="164"/>
      <c r="C833" s="155"/>
      <c r="D833" s="165"/>
      <c r="E833" s="147" t="str">
        <f t="array" ref="E833">IF(C833="","",IFERROR(INDEX(Khach_hang!$C$2:$C$999,MATCH(C833,Khach_hang!$A$2:$A$999,0)),""))</f>
        <v/>
      </c>
      <c r="F833" s="148" t="str">
        <f t="array" ref="F833">IF(C833="","",IFERROR(INDEX(Khach_hang!$B$2:$B$999,MATCH(C833,Khach_hang!$A$2:$A$999,0)),""))</f>
        <v/>
      </c>
      <c r="G833" s="148" t="str">
        <f>IF(A833="","",SUMIF(Chi_tiet_don_hang!$A$2:$A$989,A833,Chi_tiet_don_hang!$F$2:$F$989))</f>
        <v/>
      </c>
      <c r="H833" s="163"/>
      <c r="I833" s="163"/>
      <c r="J833" s="148">
        <f t="shared" si="1"/>
        <v>0</v>
      </c>
      <c r="K833" s="148">
        <f>IF(A833="","",SUMIF(Chi_tiet_don_hang!$A$2:$A$989,A833,Chi_tiet_don_hang!$I$2:$I$989))+H833</f>
        <v>0</v>
      </c>
      <c r="L833" s="163"/>
      <c r="M833" s="152"/>
      <c r="N833" s="152"/>
      <c r="O833" s="163"/>
      <c r="P833" s="148" t="str">
        <f t="shared" si="4"/>
        <v/>
      </c>
      <c r="Q833" s="148" t="s">
        <v>484</v>
      </c>
      <c r="R833" s="154" t="s">
        <v>485</v>
      </c>
      <c r="S833" s="154" t="s">
        <v>418</v>
      </c>
      <c r="T833" s="155"/>
      <c r="U833" s="142"/>
      <c r="V833" s="142"/>
      <c r="W833" s="142"/>
      <c r="X833" s="142"/>
      <c r="Y833" s="142"/>
      <c r="Z833" s="142"/>
      <c r="AA833" s="142"/>
      <c r="AB833" s="142"/>
      <c r="AC833" s="142"/>
      <c r="AD833" s="142"/>
      <c r="AE833" s="142"/>
      <c r="AF833" s="142"/>
      <c r="AG833" s="142"/>
      <c r="AH833" s="142"/>
      <c r="AI833" s="142"/>
    </row>
    <row r="834">
      <c r="A834" s="166"/>
      <c r="B834" s="164"/>
      <c r="C834" s="155"/>
      <c r="D834" s="165"/>
      <c r="E834" s="147" t="str">
        <f t="array" ref="E834">IF(C834="","",IFERROR(INDEX(Khach_hang!$C$2:$C$999,MATCH(C834,Khach_hang!$A$2:$A$999,0)),""))</f>
        <v/>
      </c>
      <c r="F834" s="148" t="str">
        <f t="array" ref="F834">IF(C834="","",IFERROR(INDEX(Khach_hang!$B$2:$B$999,MATCH(C834,Khach_hang!$A$2:$A$999,0)),""))</f>
        <v/>
      </c>
      <c r="G834" s="148" t="str">
        <f>IF(A834="","",SUMIF(Chi_tiet_don_hang!$A$2:$A$989,A834,Chi_tiet_don_hang!$F$2:$F$989))</f>
        <v/>
      </c>
      <c r="H834" s="163"/>
      <c r="I834" s="163"/>
      <c r="J834" s="148">
        <f t="shared" si="1"/>
        <v>0</v>
      </c>
      <c r="K834" s="148">
        <f>IF(A834="","",SUMIF(Chi_tiet_don_hang!$A$2:$A$989,A834,Chi_tiet_don_hang!$I$2:$I$989))+H834</f>
        <v>0</v>
      </c>
      <c r="L834" s="163"/>
      <c r="M834" s="152"/>
      <c r="N834" s="152"/>
      <c r="O834" s="163"/>
      <c r="P834" s="148" t="str">
        <f t="shared" si="4"/>
        <v/>
      </c>
      <c r="Q834" s="148" t="s">
        <v>484</v>
      </c>
      <c r="R834" s="154" t="s">
        <v>485</v>
      </c>
      <c r="S834" s="154" t="s">
        <v>418</v>
      </c>
      <c r="T834" s="155"/>
      <c r="U834" s="142"/>
      <c r="V834" s="142"/>
      <c r="W834" s="142"/>
      <c r="X834" s="142"/>
      <c r="Y834" s="142"/>
      <c r="Z834" s="142"/>
      <c r="AA834" s="142"/>
      <c r="AB834" s="142"/>
      <c r="AC834" s="142"/>
      <c r="AD834" s="142"/>
      <c r="AE834" s="142"/>
      <c r="AF834" s="142"/>
      <c r="AG834" s="142"/>
      <c r="AH834" s="142"/>
      <c r="AI834" s="142"/>
    </row>
    <row r="835">
      <c r="A835" s="166"/>
      <c r="B835" s="164"/>
      <c r="C835" s="155"/>
      <c r="D835" s="165"/>
      <c r="E835" s="147" t="str">
        <f t="array" ref="E835">IF(C835="","",IFERROR(INDEX(Khach_hang!$C$2:$C$999,MATCH(C835,Khach_hang!$A$2:$A$999,0)),""))</f>
        <v/>
      </c>
      <c r="F835" s="148" t="str">
        <f t="array" ref="F835">IF(C835="","",IFERROR(INDEX(Khach_hang!$B$2:$B$999,MATCH(C835,Khach_hang!$A$2:$A$999,0)),""))</f>
        <v/>
      </c>
      <c r="G835" s="148" t="str">
        <f>IF(A835="","",SUMIF(Chi_tiet_don_hang!$A$2:$A$989,A835,Chi_tiet_don_hang!$F$2:$F$989))</f>
        <v/>
      </c>
      <c r="H835" s="163"/>
      <c r="I835" s="163"/>
      <c r="J835" s="148">
        <f t="shared" si="1"/>
        <v>0</v>
      </c>
      <c r="K835" s="148">
        <f>IF(A835="","",SUMIF(Chi_tiet_don_hang!$A$2:$A$989,A835,Chi_tiet_don_hang!$I$2:$I$989))+H835</f>
        <v>0</v>
      </c>
      <c r="L835" s="163"/>
      <c r="M835" s="152"/>
      <c r="N835" s="152"/>
      <c r="O835" s="163"/>
      <c r="P835" s="148" t="str">
        <f t="shared" si="4"/>
        <v/>
      </c>
      <c r="Q835" s="148" t="s">
        <v>484</v>
      </c>
      <c r="R835" s="154" t="s">
        <v>485</v>
      </c>
      <c r="S835" s="154" t="s">
        <v>418</v>
      </c>
      <c r="T835" s="155"/>
      <c r="U835" s="142"/>
      <c r="V835" s="142"/>
      <c r="W835" s="142"/>
      <c r="X835" s="142"/>
      <c r="Y835" s="142"/>
      <c r="Z835" s="142"/>
      <c r="AA835" s="142"/>
      <c r="AB835" s="142"/>
      <c r="AC835" s="142"/>
      <c r="AD835" s="142"/>
      <c r="AE835" s="142"/>
      <c r="AF835" s="142"/>
      <c r="AG835" s="142"/>
      <c r="AH835" s="142"/>
      <c r="AI835" s="142"/>
    </row>
    <row r="836">
      <c r="A836" s="166"/>
      <c r="B836" s="164"/>
      <c r="C836" s="155"/>
      <c r="D836" s="165"/>
      <c r="E836" s="147" t="str">
        <f t="array" ref="E836">IF(C836="","",IFERROR(INDEX(Khach_hang!$C$2:$C$999,MATCH(C836,Khach_hang!$A$2:$A$999,0)),""))</f>
        <v/>
      </c>
      <c r="F836" s="148" t="str">
        <f t="array" ref="F836">IF(C836="","",IFERROR(INDEX(Khach_hang!$B$2:$B$999,MATCH(C836,Khach_hang!$A$2:$A$999,0)),""))</f>
        <v/>
      </c>
      <c r="G836" s="148" t="str">
        <f>IF(A836="","",SUMIF(Chi_tiet_don_hang!$A$2:$A$989,A836,Chi_tiet_don_hang!$F$2:$F$989))</f>
        <v/>
      </c>
      <c r="H836" s="163"/>
      <c r="I836" s="163"/>
      <c r="J836" s="148">
        <f t="shared" si="1"/>
        <v>0</v>
      </c>
      <c r="K836" s="148">
        <f>IF(A836="","",SUMIF(Chi_tiet_don_hang!$A$2:$A$989,A836,Chi_tiet_don_hang!$I$2:$I$989))+H836</f>
        <v>0</v>
      </c>
      <c r="L836" s="163"/>
      <c r="M836" s="152"/>
      <c r="N836" s="152"/>
      <c r="O836" s="163"/>
      <c r="P836" s="148" t="str">
        <f t="shared" si="4"/>
        <v/>
      </c>
      <c r="Q836" s="148" t="s">
        <v>484</v>
      </c>
      <c r="R836" s="154" t="s">
        <v>485</v>
      </c>
      <c r="S836" s="154" t="s">
        <v>418</v>
      </c>
      <c r="T836" s="155"/>
      <c r="U836" s="142"/>
      <c r="V836" s="142"/>
      <c r="W836" s="142"/>
      <c r="X836" s="142"/>
      <c r="Y836" s="142"/>
      <c r="Z836" s="142"/>
      <c r="AA836" s="142"/>
      <c r="AB836" s="142"/>
      <c r="AC836" s="142"/>
      <c r="AD836" s="142"/>
      <c r="AE836" s="142"/>
      <c r="AF836" s="142"/>
      <c r="AG836" s="142"/>
      <c r="AH836" s="142"/>
      <c r="AI836" s="142"/>
    </row>
    <row r="837">
      <c r="A837" s="166"/>
      <c r="B837" s="164"/>
      <c r="C837" s="155"/>
      <c r="D837" s="165"/>
      <c r="E837" s="147" t="str">
        <f t="array" ref="E837">IF(C837="","",IFERROR(INDEX(Khach_hang!$C$2:$C$999,MATCH(C837,Khach_hang!$A$2:$A$999,0)),""))</f>
        <v/>
      </c>
      <c r="F837" s="148" t="str">
        <f t="array" ref="F837">IF(C837="","",IFERROR(INDEX(Khach_hang!$B$2:$B$999,MATCH(C837,Khach_hang!$A$2:$A$999,0)),""))</f>
        <v/>
      </c>
      <c r="G837" s="148" t="str">
        <f>IF(A837="","",SUMIF(Chi_tiet_don_hang!$A$2:$A$989,A837,Chi_tiet_don_hang!$F$2:$F$989))</f>
        <v/>
      </c>
      <c r="H837" s="163"/>
      <c r="I837" s="163"/>
      <c r="J837" s="148">
        <f t="shared" si="1"/>
        <v>0</v>
      </c>
      <c r="K837" s="148">
        <f>IF(A837="","",SUMIF(Chi_tiet_don_hang!$A$2:$A$989,A837,Chi_tiet_don_hang!$I$2:$I$989))+H837</f>
        <v>0</v>
      </c>
      <c r="L837" s="163"/>
      <c r="M837" s="152"/>
      <c r="N837" s="152"/>
      <c r="O837" s="163"/>
      <c r="P837" s="148" t="str">
        <f t="shared" si="4"/>
        <v/>
      </c>
      <c r="Q837" s="148" t="s">
        <v>484</v>
      </c>
      <c r="R837" s="154" t="s">
        <v>485</v>
      </c>
      <c r="S837" s="154" t="s">
        <v>418</v>
      </c>
      <c r="T837" s="155"/>
      <c r="U837" s="142"/>
      <c r="V837" s="142"/>
      <c r="W837" s="142"/>
      <c r="X837" s="142"/>
      <c r="Y837" s="142"/>
      <c r="Z837" s="142"/>
      <c r="AA837" s="142"/>
      <c r="AB837" s="142"/>
      <c r="AC837" s="142"/>
      <c r="AD837" s="142"/>
      <c r="AE837" s="142"/>
      <c r="AF837" s="142"/>
      <c r="AG837" s="142"/>
      <c r="AH837" s="142"/>
      <c r="AI837" s="142"/>
    </row>
    <row r="838">
      <c r="A838" s="166"/>
      <c r="B838" s="164"/>
      <c r="C838" s="155"/>
      <c r="D838" s="165"/>
      <c r="E838" s="147" t="str">
        <f t="array" ref="E838">IF(C838="","",IFERROR(INDEX(Khach_hang!$C$2:$C$999,MATCH(C838,Khach_hang!$A$2:$A$999,0)),""))</f>
        <v/>
      </c>
      <c r="F838" s="148" t="str">
        <f t="array" ref="F838">IF(C838="","",IFERROR(INDEX(Khach_hang!$B$2:$B$999,MATCH(C838,Khach_hang!$A$2:$A$999,0)),""))</f>
        <v/>
      </c>
      <c r="G838" s="148" t="str">
        <f>IF(A838="","",SUMIF(Chi_tiet_don_hang!$A$2:$A$989,A838,Chi_tiet_don_hang!$F$2:$F$989))</f>
        <v/>
      </c>
      <c r="H838" s="163"/>
      <c r="I838" s="163"/>
      <c r="J838" s="148">
        <f t="shared" si="1"/>
        <v>0</v>
      </c>
      <c r="K838" s="148">
        <f>IF(A838="","",SUMIF(Chi_tiet_don_hang!$A$2:$A$989,A838,Chi_tiet_don_hang!$I$2:$I$989))+H838</f>
        <v>0</v>
      </c>
      <c r="L838" s="163"/>
      <c r="M838" s="152"/>
      <c r="N838" s="152"/>
      <c r="O838" s="163"/>
      <c r="P838" s="148" t="str">
        <f t="shared" si="4"/>
        <v/>
      </c>
      <c r="Q838" s="148" t="s">
        <v>484</v>
      </c>
      <c r="R838" s="154" t="s">
        <v>485</v>
      </c>
      <c r="S838" s="154" t="s">
        <v>418</v>
      </c>
      <c r="T838" s="155"/>
      <c r="U838" s="142"/>
      <c r="V838" s="142"/>
      <c r="W838" s="142"/>
      <c r="X838" s="142"/>
      <c r="Y838" s="142"/>
      <c r="Z838" s="142"/>
      <c r="AA838" s="142"/>
      <c r="AB838" s="142"/>
      <c r="AC838" s="142"/>
      <c r="AD838" s="142"/>
      <c r="AE838" s="142"/>
      <c r="AF838" s="142"/>
      <c r="AG838" s="142"/>
      <c r="AH838" s="142"/>
      <c r="AI838" s="142"/>
    </row>
    <row r="839">
      <c r="A839" s="166"/>
      <c r="B839" s="164"/>
      <c r="C839" s="155"/>
      <c r="D839" s="165"/>
      <c r="E839" s="147" t="str">
        <f t="array" ref="E839">IF(C839="","",IFERROR(INDEX(Khach_hang!$C$2:$C$999,MATCH(C839,Khach_hang!$A$2:$A$999,0)),""))</f>
        <v/>
      </c>
      <c r="F839" s="148" t="str">
        <f t="array" ref="F839">IF(C839="","",IFERROR(INDEX(Khach_hang!$B$2:$B$999,MATCH(C839,Khach_hang!$A$2:$A$999,0)),""))</f>
        <v/>
      </c>
      <c r="G839" s="148" t="str">
        <f>IF(A839="","",SUMIF(Chi_tiet_don_hang!$A$2:$A$989,A839,Chi_tiet_don_hang!$F$2:$F$989))</f>
        <v/>
      </c>
      <c r="H839" s="163"/>
      <c r="I839" s="163"/>
      <c r="J839" s="148">
        <f t="shared" si="1"/>
        <v>0</v>
      </c>
      <c r="K839" s="148">
        <f>IF(A839="","",SUMIF(Chi_tiet_don_hang!$A$2:$A$989,A839,Chi_tiet_don_hang!$I$2:$I$989))+H839</f>
        <v>0</v>
      </c>
      <c r="L839" s="163"/>
      <c r="M839" s="152"/>
      <c r="N839" s="152"/>
      <c r="O839" s="163"/>
      <c r="P839" s="148" t="str">
        <f t="shared" si="4"/>
        <v/>
      </c>
      <c r="Q839" s="148" t="s">
        <v>484</v>
      </c>
      <c r="R839" s="154" t="s">
        <v>485</v>
      </c>
      <c r="S839" s="154" t="s">
        <v>418</v>
      </c>
      <c r="T839" s="155"/>
      <c r="U839" s="142"/>
      <c r="V839" s="142"/>
      <c r="W839" s="142"/>
      <c r="X839" s="142"/>
      <c r="Y839" s="142"/>
      <c r="Z839" s="142"/>
      <c r="AA839" s="142"/>
      <c r="AB839" s="142"/>
      <c r="AC839" s="142"/>
      <c r="AD839" s="142"/>
      <c r="AE839" s="142"/>
      <c r="AF839" s="142"/>
      <c r="AG839" s="142"/>
      <c r="AH839" s="142"/>
      <c r="AI839" s="142"/>
    </row>
    <row r="840">
      <c r="A840" s="166"/>
      <c r="B840" s="164"/>
      <c r="C840" s="155"/>
      <c r="D840" s="165"/>
      <c r="E840" s="147" t="str">
        <f t="array" ref="E840">IF(C840="","",IFERROR(INDEX(Khach_hang!$C$2:$C$999,MATCH(C840,Khach_hang!$A$2:$A$999,0)),""))</f>
        <v/>
      </c>
      <c r="F840" s="148" t="str">
        <f t="array" ref="F840">IF(C840="","",IFERROR(INDEX(Khach_hang!$B$2:$B$999,MATCH(C840,Khach_hang!$A$2:$A$999,0)),""))</f>
        <v/>
      </c>
      <c r="G840" s="148" t="str">
        <f>IF(A840="","",SUMIF(Chi_tiet_don_hang!$A$2:$A$989,A840,Chi_tiet_don_hang!$F$2:$F$989))</f>
        <v/>
      </c>
      <c r="H840" s="163"/>
      <c r="I840" s="163"/>
      <c r="J840" s="148">
        <f t="shared" si="1"/>
        <v>0</v>
      </c>
      <c r="K840" s="148">
        <f>IF(A840="","",SUMIF(Chi_tiet_don_hang!$A$2:$A$989,A840,Chi_tiet_don_hang!$I$2:$I$989))+H840</f>
        <v>0</v>
      </c>
      <c r="L840" s="163"/>
      <c r="M840" s="152"/>
      <c r="N840" s="152"/>
      <c r="O840" s="163"/>
      <c r="P840" s="148" t="str">
        <f t="shared" si="4"/>
        <v/>
      </c>
      <c r="Q840" s="148" t="s">
        <v>484</v>
      </c>
      <c r="R840" s="154" t="s">
        <v>485</v>
      </c>
      <c r="S840" s="154" t="s">
        <v>418</v>
      </c>
      <c r="T840" s="155"/>
      <c r="U840" s="142"/>
      <c r="V840" s="142"/>
      <c r="W840" s="142"/>
      <c r="X840" s="142"/>
      <c r="Y840" s="142"/>
      <c r="Z840" s="142"/>
      <c r="AA840" s="142"/>
      <c r="AB840" s="142"/>
      <c r="AC840" s="142"/>
      <c r="AD840" s="142"/>
      <c r="AE840" s="142"/>
      <c r="AF840" s="142"/>
      <c r="AG840" s="142"/>
      <c r="AH840" s="142"/>
      <c r="AI840" s="142"/>
    </row>
    <row r="841">
      <c r="A841" s="166"/>
      <c r="B841" s="164"/>
      <c r="C841" s="155"/>
      <c r="D841" s="165"/>
      <c r="E841" s="147" t="str">
        <f t="array" ref="E841">IF(C841="","",IFERROR(INDEX(Khach_hang!$C$2:$C$999,MATCH(C841,Khach_hang!$A$2:$A$999,0)),""))</f>
        <v/>
      </c>
      <c r="F841" s="148" t="str">
        <f t="array" ref="F841">IF(C841="","",IFERROR(INDEX(Khach_hang!$B$2:$B$999,MATCH(C841,Khach_hang!$A$2:$A$999,0)),""))</f>
        <v/>
      </c>
      <c r="G841" s="148" t="str">
        <f>IF(A841="","",SUMIF(Chi_tiet_don_hang!$A$2:$A$989,A841,Chi_tiet_don_hang!$F$2:$F$989))</f>
        <v/>
      </c>
      <c r="H841" s="163"/>
      <c r="I841" s="163"/>
      <c r="J841" s="148">
        <f t="shared" si="1"/>
        <v>0</v>
      </c>
      <c r="K841" s="148">
        <f>IF(A841="","",SUMIF(Chi_tiet_don_hang!$A$2:$A$989,A841,Chi_tiet_don_hang!$I$2:$I$989))+H841</f>
        <v>0</v>
      </c>
      <c r="L841" s="163"/>
      <c r="M841" s="152"/>
      <c r="N841" s="152"/>
      <c r="O841" s="163"/>
      <c r="P841" s="148" t="str">
        <f t="shared" si="4"/>
        <v/>
      </c>
      <c r="Q841" s="148" t="s">
        <v>484</v>
      </c>
      <c r="R841" s="154" t="s">
        <v>485</v>
      </c>
      <c r="S841" s="154" t="s">
        <v>418</v>
      </c>
      <c r="T841" s="155"/>
      <c r="U841" s="142"/>
      <c r="V841" s="142"/>
      <c r="W841" s="142"/>
      <c r="X841" s="142"/>
      <c r="Y841" s="142"/>
      <c r="Z841" s="142"/>
      <c r="AA841" s="142"/>
      <c r="AB841" s="142"/>
      <c r="AC841" s="142"/>
      <c r="AD841" s="142"/>
      <c r="AE841" s="142"/>
      <c r="AF841" s="142"/>
      <c r="AG841" s="142"/>
      <c r="AH841" s="142"/>
      <c r="AI841" s="142"/>
    </row>
    <row r="842">
      <c r="A842" s="166"/>
      <c r="B842" s="164"/>
      <c r="C842" s="155"/>
      <c r="D842" s="165"/>
      <c r="E842" s="147" t="str">
        <f t="array" ref="E842">IF(C842="","",IFERROR(INDEX(Khach_hang!$C$2:$C$999,MATCH(C842,Khach_hang!$A$2:$A$999,0)),""))</f>
        <v/>
      </c>
      <c r="F842" s="148" t="str">
        <f t="array" ref="F842">IF(C842="","",IFERROR(INDEX(Khach_hang!$B$2:$B$999,MATCH(C842,Khach_hang!$A$2:$A$999,0)),""))</f>
        <v/>
      </c>
      <c r="G842" s="148" t="str">
        <f>IF(A842="","",SUMIF(Chi_tiet_don_hang!$A$2:$A$989,A842,Chi_tiet_don_hang!$F$2:$F$989))</f>
        <v/>
      </c>
      <c r="H842" s="163"/>
      <c r="I842" s="163"/>
      <c r="J842" s="148">
        <f t="shared" si="1"/>
        <v>0</v>
      </c>
      <c r="K842" s="148">
        <f>IF(A842="","",SUMIF(Chi_tiet_don_hang!$A$2:$A$989,A842,Chi_tiet_don_hang!$I$2:$I$989))+H842</f>
        <v>0</v>
      </c>
      <c r="L842" s="163"/>
      <c r="M842" s="152"/>
      <c r="N842" s="152"/>
      <c r="O842" s="163"/>
      <c r="P842" s="148" t="str">
        <f t="shared" si="4"/>
        <v/>
      </c>
      <c r="Q842" s="148" t="s">
        <v>484</v>
      </c>
      <c r="R842" s="154" t="s">
        <v>485</v>
      </c>
      <c r="S842" s="154" t="s">
        <v>418</v>
      </c>
      <c r="T842" s="155"/>
      <c r="U842" s="142"/>
      <c r="V842" s="142"/>
      <c r="W842" s="142"/>
      <c r="X842" s="142"/>
      <c r="Y842" s="142"/>
      <c r="Z842" s="142"/>
      <c r="AA842" s="142"/>
      <c r="AB842" s="142"/>
      <c r="AC842" s="142"/>
      <c r="AD842" s="142"/>
      <c r="AE842" s="142"/>
      <c r="AF842" s="142"/>
      <c r="AG842" s="142"/>
      <c r="AH842" s="142"/>
      <c r="AI842" s="142"/>
    </row>
    <row r="843">
      <c r="A843" s="166"/>
      <c r="B843" s="164"/>
      <c r="C843" s="155"/>
      <c r="D843" s="165"/>
      <c r="E843" s="147" t="str">
        <f t="array" ref="E843">IF(C843="","",IFERROR(INDEX(Khach_hang!$C$2:$C$999,MATCH(C843,Khach_hang!$A$2:$A$999,0)),""))</f>
        <v/>
      </c>
      <c r="F843" s="148" t="str">
        <f t="array" ref="F843">IF(C843="","",IFERROR(INDEX(Khach_hang!$B$2:$B$999,MATCH(C843,Khach_hang!$A$2:$A$999,0)),""))</f>
        <v/>
      </c>
      <c r="G843" s="148" t="str">
        <f>IF(A843="","",SUMIF(Chi_tiet_don_hang!$A$2:$A$989,A843,Chi_tiet_don_hang!$F$2:$F$989))</f>
        <v/>
      </c>
      <c r="H843" s="163"/>
      <c r="I843" s="163"/>
      <c r="J843" s="148">
        <f t="shared" si="1"/>
        <v>0</v>
      </c>
      <c r="K843" s="148">
        <f>IF(A843="","",SUMIF(Chi_tiet_don_hang!$A$2:$A$989,A843,Chi_tiet_don_hang!$I$2:$I$989))+H843</f>
        <v>0</v>
      </c>
      <c r="L843" s="163"/>
      <c r="M843" s="152"/>
      <c r="N843" s="152"/>
      <c r="O843" s="163"/>
      <c r="P843" s="148" t="str">
        <f t="shared" si="4"/>
        <v/>
      </c>
      <c r="Q843" s="148" t="s">
        <v>484</v>
      </c>
      <c r="R843" s="154" t="s">
        <v>485</v>
      </c>
      <c r="S843" s="154" t="s">
        <v>418</v>
      </c>
      <c r="T843" s="155"/>
      <c r="U843" s="142"/>
      <c r="V843" s="142"/>
      <c r="W843" s="142"/>
      <c r="X843" s="142"/>
      <c r="Y843" s="142"/>
      <c r="Z843" s="142"/>
      <c r="AA843" s="142"/>
      <c r="AB843" s="142"/>
      <c r="AC843" s="142"/>
      <c r="AD843" s="142"/>
      <c r="AE843" s="142"/>
      <c r="AF843" s="142"/>
      <c r="AG843" s="142"/>
      <c r="AH843" s="142"/>
      <c r="AI843" s="142"/>
    </row>
    <row r="844">
      <c r="A844" s="166"/>
      <c r="B844" s="164"/>
      <c r="C844" s="155"/>
      <c r="D844" s="165"/>
      <c r="E844" s="147" t="str">
        <f t="array" ref="E844">IF(C844="","",IFERROR(INDEX(Khach_hang!$C$2:$C$999,MATCH(C844,Khach_hang!$A$2:$A$999,0)),""))</f>
        <v/>
      </c>
      <c r="F844" s="148" t="str">
        <f t="array" ref="F844">IF(C844="","",IFERROR(INDEX(Khach_hang!$B$2:$B$999,MATCH(C844,Khach_hang!$A$2:$A$999,0)),""))</f>
        <v/>
      </c>
      <c r="G844" s="148" t="str">
        <f>IF(A844="","",SUMIF(Chi_tiet_don_hang!$A$2:$A$989,A844,Chi_tiet_don_hang!$F$2:$F$989))</f>
        <v/>
      </c>
      <c r="H844" s="163"/>
      <c r="I844" s="163"/>
      <c r="J844" s="148">
        <f t="shared" si="1"/>
        <v>0</v>
      </c>
      <c r="K844" s="148">
        <f>IF(A844="","",SUMIF(Chi_tiet_don_hang!$A$2:$A$989,A844,Chi_tiet_don_hang!$I$2:$I$989))+H844</f>
        <v>0</v>
      </c>
      <c r="L844" s="163"/>
      <c r="M844" s="152"/>
      <c r="N844" s="152"/>
      <c r="O844" s="163"/>
      <c r="P844" s="148" t="str">
        <f t="shared" si="4"/>
        <v/>
      </c>
      <c r="Q844" s="148" t="s">
        <v>484</v>
      </c>
      <c r="R844" s="154" t="s">
        <v>485</v>
      </c>
      <c r="S844" s="154" t="s">
        <v>418</v>
      </c>
      <c r="T844" s="155"/>
      <c r="U844" s="142"/>
      <c r="V844" s="142"/>
      <c r="W844" s="142"/>
      <c r="X844" s="142"/>
      <c r="Y844" s="142"/>
      <c r="Z844" s="142"/>
      <c r="AA844" s="142"/>
      <c r="AB844" s="142"/>
      <c r="AC844" s="142"/>
      <c r="AD844" s="142"/>
      <c r="AE844" s="142"/>
      <c r="AF844" s="142"/>
      <c r="AG844" s="142"/>
      <c r="AH844" s="142"/>
      <c r="AI844" s="142"/>
    </row>
    <row r="845">
      <c r="A845" s="166"/>
      <c r="B845" s="164"/>
      <c r="C845" s="155"/>
      <c r="D845" s="165"/>
      <c r="E845" s="147" t="str">
        <f t="array" ref="E845">IF(C845="","",IFERROR(INDEX(Khach_hang!$C$2:$C$999,MATCH(C845,Khach_hang!$A$2:$A$999,0)),""))</f>
        <v/>
      </c>
      <c r="F845" s="148" t="str">
        <f t="array" ref="F845">IF(C845="","",IFERROR(INDEX(Khach_hang!$B$2:$B$999,MATCH(C845,Khach_hang!$A$2:$A$999,0)),""))</f>
        <v/>
      </c>
      <c r="G845" s="148" t="str">
        <f>IF(A845="","",SUMIF(Chi_tiet_don_hang!$A$2:$A$989,A845,Chi_tiet_don_hang!$F$2:$F$989))</f>
        <v/>
      </c>
      <c r="H845" s="163"/>
      <c r="I845" s="163"/>
      <c r="J845" s="148">
        <f t="shared" si="1"/>
        <v>0</v>
      </c>
      <c r="K845" s="148">
        <f>IF(A845="","",SUMIF(Chi_tiet_don_hang!$A$2:$A$989,A845,Chi_tiet_don_hang!$I$2:$I$989))+H845</f>
        <v>0</v>
      </c>
      <c r="L845" s="163"/>
      <c r="M845" s="152"/>
      <c r="N845" s="152"/>
      <c r="O845" s="163"/>
      <c r="P845" s="148" t="str">
        <f t="shared" si="4"/>
        <v/>
      </c>
      <c r="Q845" s="148" t="s">
        <v>484</v>
      </c>
      <c r="R845" s="154" t="s">
        <v>485</v>
      </c>
      <c r="S845" s="154" t="s">
        <v>418</v>
      </c>
      <c r="T845" s="155"/>
      <c r="U845" s="142"/>
      <c r="V845" s="142"/>
      <c r="W845" s="142"/>
      <c r="X845" s="142"/>
      <c r="Y845" s="142"/>
      <c r="Z845" s="142"/>
      <c r="AA845" s="142"/>
      <c r="AB845" s="142"/>
      <c r="AC845" s="142"/>
      <c r="AD845" s="142"/>
      <c r="AE845" s="142"/>
      <c r="AF845" s="142"/>
      <c r="AG845" s="142"/>
      <c r="AH845" s="142"/>
      <c r="AI845" s="142"/>
    </row>
    <row r="846">
      <c r="A846" s="166"/>
      <c r="B846" s="164"/>
      <c r="C846" s="155"/>
      <c r="D846" s="165"/>
      <c r="E846" s="147" t="str">
        <f t="array" ref="E846">IF(C846="","",IFERROR(INDEX(Khach_hang!$C$2:$C$999,MATCH(C846,Khach_hang!$A$2:$A$999,0)),""))</f>
        <v/>
      </c>
      <c r="F846" s="148" t="str">
        <f t="array" ref="F846">IF(C846="","",IFERROR(INDEX(Khach_hang!$B$2:$B$999,MATCH(C846,Khach_hang!$A$2:$A$999,0)),""))</f>
        <v/>
      </c>
      <c r="G846" s="148" t="str">
        <f>IF(A846="","",SUMIF(Chi_tiet_don_hang!$A$2:$A$989,A846,Chi_tiet_don_hang!$F$2:$F$989))</f>
        <v/>
      </c>
      <c r="H846" s="163"/>
      <c r="I846" s="163"/>
      <c r="J846" s="148">
        <f t="shared" si="1"/>
        <v>0</v>
      </c>
      <c r="K846" s="148">
        <f>IF(A846="","",SUMIF(Chi_tiet_don_hang!$A$2:$A$989,A846,Chi_tiet_don_hang!$I$2:$I$989))+H846</f>
        <v>0</v>
      </c>
      <c r="L846" s="163"/>
      <c r="M846" s="152"/>
      <c r="N846" s="152"/>
      <c r="O846" s="163"/>
      <c r="P846" s="148" t="str">
        <f t="shared" si="4"/>
        <v/>
      </c>
      <c r="Q846" s="148" t="s">
        <v>484</v>
      </c>
      <c r="R846" s="154" t="s">
        <v>485</v>
      </c>
      <c r="S846" s="154" t="s">
        <v>418</v>
      </c>
      <c r="T846" s="155"/>
      <c r="U846" s="142"/>
      <c r="V846" s="142"/>
      <c r="W846" s="142"/>
      <c r="X846" s="142"/>
      <c r="Y846" s="142"/>
      <c r="Z846" s="142"/>
      <c r="AA846" s="142"/>
      <c r="AB846" s="142"/>
      <c r="AC846" s="142"/>
      <c r="AD846" s="142"/>
      <c r="AE846" s="142"/>
      <c r="AF846" s="142"/>
      <c r="AG846" s="142"/>
      <c r="AH846" s="142"/>
      <c r="AI846" s="142"/>
    </row>
    <row r="847">
      <c r="A847" s="166"/>
      <c r="B847" s="164"/>
      <c r="C847" s="155"/>
      <c r="D847" s="165"/>
      <c r="E847" s="147" t="str">
        <f t="array" ref="E847">IF(C847="","",IFERROR(INDEX(Khach_hang!$C$2:$C$999,MATCH(C847,Khach_hang!$A$2:$A$999,0)),""))</f>
        <v/>
      </c>
      <c r="F847" s="148" t="str">
        <f t="array" ref="F847">IF(C847="","",IFERROR(INDEX(Khach_hang!$B$2:$B$999,MATCH(C847,Khach_hang!$A$2:$A$999,0)),""))</f>
        <v/>
      </c>
      <c r="G847" s="148" t="str">
        <f>IF(A847="","",SUMIF(Chi_tiet_don_hang!$A$2:$A$989,A847,Chi_tiet_don_hang!$F$2:$F$989))</f>
        <v/>
      </c>
      <c r="H847" s="163"/>
      <c r="I847" s="163"/>
      <c r="J847" s="148">
        <f t="shared" si="1"/>
        <v>0</v>
      </c>
      <c r="K847" s="148">
        <f>IF(A847="","",SUMIF(Chi_tiet_don_hang!$A$2:$A$989,A847,Chi_tiet_don_hang!$I$2:$I$989))+H847</f>
        <v>0</v>
      </c>
      <c r="L847" s="163"/>
      <c r="M847" s="152"/>
      <c r="N847" s="152"/>
      <c r="O847" s="163"/>
      <c r="P847" s="148" t="str">
        <f t="shared" si="4"/>
        <v/>
      </c>
      <c r="Q847" s="148" t="s">
        <v>484</v>
      </c>
      <c r="R847" s="154" t="s">
        <v>485</v>
      </c>
      <c r="S847" s="154" t="s">
        <v>418</v>
      </c>
      <c r="T847" s="155"/>
      <c r="U847" s="142"/>
      <c r="V847" s="142"/>
      <c r="W847" s="142"/>
      <c r="X847" s="142"/>
      <c r="Y847" s="142"/>
      <c r="Z847" s="142"/>
      <c r="AA847" s="142"/>
      <c r="AB847" s="142"/>
      <c r="AC847" s="142"/>
      <c r="AD847" s="142"/>
      <c r="AE847" s="142"/>
      <c r="AF847" s="142"/>
      <c r="AG847" s="142"/>
      <c r="AH847" s="142"/>
      <c r="AI847" s="142"/>
    </row>
    <row r="848">
      <c r="A848" s="166"/>
      <c r="B848" s="164"/>
      <c r="C848" s="155"/>
      <c r="D848" s="165"/>
      <c r="E848" s="147" t="str">
        <f t="array" ref="E848">IF(C848="","",IFERROR(INDEX(Khach_hang!$C$2:$C$999,MATCH(C848,Khach_hang!$A$2:$A$999,0)),""))</f>
        <v/>
      </c>
      <c r="F848" s="148" t="str">
        <f t="array" ref="F848">IF(C848="","",IFERROR(INDEX(Khach_hang!$B$2:$B$999,MATCH(C848,Khach_hang!$A$2:$A$999,0)),""))</f>
        <v/>
      </c>
      <c r="G848" s="148" t="str">
        <f>IF(A848="","",SUMIF(Chi_tiet_don_hang!$A$2:$A$989,A848,Chi_tiet_don_hang!$F$2:$F$989))</f>
        <v/>
      </c>
      <c r="H848" s="163"/>
      <c r="I848" s="163"/>
      <c r="J848" s="148">
        <f t="shared" si="1"/>
        <v>0</v>
      </c>
      <c r="K848" s="148">
        <f>IF(A848="","",SUMIF(Chi_tiet_don_hang!$A$2:$A$989,A848,Chi_tiet_don_hang!$I$2:$I$989))+H848</f>
        <v>0</v>
      </c>
      <c r="L848" s="163"/>
      <c r="M848" s="152"/>
      <c r="N848" s="152"/>
      <c r="O848" s="163"/>
      <c r="P848" s="148" t="str">
        <f t="shared" si="4"/>
        <v/>
      </c>
      <c r="Q848" s="148" t="s">
        <v>484</v>
      </c>
      <c r="R848" s="154" t="s">
        <v>485</v>
      </c>
      <c r="S848" s="154" t="s">
        <v>418</v>
      </c>
      <c r="T848" s="155"/>
      <c r="U848" s="142"/>
      <c r="V848" s="142"/>
      <c r="W848" s="142"/>
      <c r="X848" s="142"/>
      <c r="Y848" s="142"/>
      <c r="Z848" s="142"/>
      <c r="AA848" s="142"/>
      <c r="AB848" s="142"/>
      <c r="AC848" s="142"/>
      <c r="AD848" s="142"/>
      <c r="AE848" s="142"/>
      <c r="AF848" s="142"/>
      <c r="AG848" s="142"/>
      <c r="AH848" s="142"/>
      <c r="AI848" s="142"/>
    </row>
    <row r="849">
      <c r="A849" s="166"/>
      <c r="B849" s="164"/>
      <c r="C849" s="155"/>
      <c r="D849" s="165"/>
      <c r="E849" s="147" t="str">
        <f t="array" ref="E849">IF(C849="","",IFERROR(INDEX(Khach_hang!$C$2:$C$999,MATCH(C849,Khach_hang!$A$2:$A$999,0)),""))</f>
        <v/>
      </c>
      <c r="F849" s="148" t="str">
        <f t="array" ref="F849">IF(C849="","",IFERROR(INDEX(Khach_hang!$B$2:$B$999,MATCH(C849,Khach_hang!$A$2:$A$999,0)),""))</f>
        <v/>
      </c>
      <c r="G849" s="148" t="str">
        <f>IF(A849="","",SUMIF(Chi_tiet_don_hang!$A$2:$A$989,A849,Chi_tiet_don_hang!$F$2:$F$989))</f>
        <v/>
      </c>
      <c r="H849" s="163"/>
      <c r="I849" s="163"/>
      <c r="J849" s="148">
        <f t="shared" si="1"/>
        <v>0</v>
      </c>
      <c r="K849" s="148">
        <f>IF(A849="","",SUMIF(Chi_tiet_don_hang!$A$2:$A$989,A849,Chi_tiet_don_hang!$I$2:$I$989))+H849</f>
        <v>0</v>
      </c>
      <c r="L849" s="163"/>
      <c r="M849" s="152"/>
      <c r="N849" s="152"/>
      <c r="O849" s="163"/>
      <c r="P849" s="148" t="str">
        <f t="shared" si="4"/>
        <v/>
      </c>
      <c r="Q849" s="148" t="s">
        <v>484</v>
      </c>
      <c r="R849" s="154" t="s">
        <v>485</v>
      </c>
      <c r="S849" s="154" t="s">
        <v>418</v>
      </c>
      <c r="T849" s="155"/>
      <c r="U849" s="142"/>
      <c r="V849" s="142"/>
      <c r="W849" s="142"/>
      <c r="X849" s="142"/>
      <c r="Y849" s="142"/>
      <c r="Z849" s="142"/>
      <c r="AA849" s="142"/>
      <c r="AB849" s="142"/>
      <c r="AC849" s="142"/>
      <c r="AD849" s="142"/>
      <c r="AE849" s="142"/>
      <c r="AF849" s="142"/>
      <c r="AG849" s="142"/>
      <c r="AH849" s="142"/>
      <c r="AI849" s="142"/>
    </row>
    <row r="850">
      <c r="A850" s="166"/>
      <c r="B850" s="164"/>
      <c r="C850" s="155"/>
      <c r="D850" s="165"/>
      <c r="E850" s="147" t="str">
        <f t="array" ref="E850">IF(C850="","",IFERROR(INDEX(Khach_hang!$C$2:$C$999,MATCH(C850,Khach_hang!$A$2:$A$999,0)),""))</f>
        <v/>
      </c>
      <c r="F850" s="148" t="str">
        <f t="array" ref="F850">IF(C850="","",IFERROR(INDEX(Khach_hang!$B$2:$B$999,MATCH(C850,Khach_hang!$A$2:$A$999,0)),""))</f>
        <v/>
      </c>
      <c r="G850" s="148" t="str">
        <f>IF(A850="","",SUMIF(Chi_tiet_don_hang!$A$2:$A$989,A850,Chi_tiet_don_hang!$F$2:$F$989))</f>
        <v/>
      </c>
      <c r="H850" s="163"/>
      <c r="I850" s="163"/>
      <c r="J850" s="148">
        <f t="shared" si="1"/>
        <v>0</v>
      </c>
      <c r="K850" s="148">
        <f>IF(A850="","",SUMIF(Chi_tiet_don_hang!$A$2:$A$989,A850,Chi_tiet_don_hang!$I$2:$I$989))+H850</f>
        <v>0</v>
      </c>
      <c r="L850" s="163"/>
      <c r="M850" s="152"/>
      <c r="N850" s="152"/>
      <c r="O850" s="163"/>
      <c r="P850" s="148" t="str">
        <f t="shared" si="4"/>
        <v/>
      </c>
      <c r="Q850" s="148" t="s">
        <v>484</v>
      </c>
      <c r="R850" s="154" t="s">
        <v>485</v>
      </c>
      <c r="S850" s="154" t="s">
        <v>418</v>
      </c>
      <c r="T850" s="155"/>
      <c r="U850" s="142"/>
      <c r="V850" s="142"/>
      <c r="W850" s="142"/>
      <c r="X850" s="142"/>
      <c r="Y850" s="142"/>
      <c r="Z850" s="142"/>
      <c r="AA850" s="142"/>
      <c r="AB850" s="142"/>
      <c r="AC850" s="142"/>
      <c r="AD850" s="142"/>
      <c r="AE850" s="142"/>
      <c r="AF850" s="142"/>
      <c r="AG850" s="142"/>
      <c r="AH850" s="142"/>
      <c r="AI850" s="142"/>
    </row>
    <row r="851">
      <c r="A851" s="166"/>
      <c r="B851" s="164"/>
      <c r="C851" s="155"/>
      <c r="D851" s="165"/>
      <c r="E851" s="147" t="str">
        <f t="array" ref="E851">IF(C851="","",IFERROR(INDEX(Khach_hang!$C$2:$C$999,MATCH(C851,Khach_hang!$A$2:$A$999,0)),""))</f>
        <v/>
      </c>
      <c r="F851" s="148" t="str">
        <f t="array" ref="F851">IF(C851="","",IFERROR(INDEX(Khach_hang!$B$2:$B$999,MATCH(C851,Khach_hang!$A$2:$A$999,0)),""))</f>
        <v/>
      </c>
      <c r="G851" s="148" t="str">
        <f>IF(A851="","",SUMIF(Chi_tiet_don_hang!$A$2:$A$989,A851,Chi_tiet_don_hang!$F$2:$F$989))</f>
        <v/>
      </c>
      <c r="H851" s="163"/>
      <c r="I851" s="163"/>
      <c r="J851" s="148">
        <f t="shared" si="1"/>
        <v>0</v>
      </c>
      <c r="K851" s="148">
        <f>IF(A851="","",SUMIF(Chi_tiet_don_hang!$A$2:$A$989,A851,Chi_tiet_don_hang!$I$2:$I$989))+H851</f>
        <v>0</v>
      </c>
      <c r="L851" s="163"/>
      <c r="M851" s="152"/>
      <c r="N851" s="152"/>
      <c r="O851" s="163"/>
      <c r="P851" s="148" t="str">
        <f t="shared" si="4"/>
        <v/>
      </c>
      <c r="Q851" s="148" t="s">
        <v>484</v>
      </c>
      <c r="R851" s="154" t="s">
        <v>485</v>
      </c>
      <c r="S851" s="154" t="s">
        <v>418</v>
      </c>
      <c r="T851" s="155"/>
      <c r="U851" s="142"/>
      <c r="V851" s="142"/>
      <c r="W851" s="142"/>
      <c r="X851" s="142"/>
      <c r="Y851" s="142"/>
      <c r="Z851" s="142"/>
      <c r="AA851" s="142"/>
      <c r="AB851" s="142"/>
      <c r="AC851" s="142"/>
      <c r="AD851" s="142"/>
      <c r="AE851" s="142"/>
      <c r="AF851" s="142"/>
      <c r="AG851" s="142"/>
      <c r="AH851" s="142"/>
      <c r="AI851" s="142"/>
    </row>
    <row r="852">
      <c r="A852" s="166"/>
      <c r="B852" s="164"/>
      <c r="C852" s="155"/>
      <c r="D852" s="165"/>
      <c r="E852" s="147" t="str">
        <f t="array" ref="E852">IF(C852="","",IFERROR(INDEX(Khach_hang!$C$2:$C$999,MATCH(C852,Khach_hang!$A$2:$A$999,0)),""))</f>
        <v/>
      </c>
      <c r="F852" s="148" t="str">
        <f t="array" ref="F852">IF(C852="","",IFERROR(INDEX(Khach_hang!$B$2:$B$999,MATCH(C852,Khach_hang!$A$2:$A$999,0)),""))</f>
        <v/>
      </c>
      <c r="G852" s="148" t="str">
        <f>IF(A852="","",SUMIF(Chi_tiet_don_hang!$A$2:$A$989,A852,Chi_tiet_don_hang!$F$2:$F$989))</f>
        <v/>
      </c>
      <c r="H852" s="163"/>
      <c r="I852" s="163"/>
      <c r="J852" s="148">
        <f t="shared" si="1"/>
        <v>0</v>
      </c>
      <c r="K852" s="148">
        <f>IF(A852="","",SUMIF(Chi_tiet_don_hang!$A$2:$A$989,A852,Chi_tiet_don_hang!$I$2:$I$989))+H852</f>
        <v>0</v>
      </c>
      <c r="L852" s="163"/>
      <c r="M852" s="152"/>
      <c r="N852" s="152"/>
      <c r="O852" s="163"/>
      <c r="P852" s="148" t="str">
        <f t="shared" si="4"/>
        <v/>
      </c>
      <c r="Q852" s="148" t="s">
        <v>484</v>
      </c>
      <c r="R852" s="154" t="s">
        <v>485</v>
      </c>
      <c r="S852" s="154" t="s">
        <v>418</v>
      </c>
      <c r="T852" s="155"/>
      <c r="U852" s="142"/>
      <c r="V852" s="142"/>
      <c r="W852" s="142"/>
      <c r="X852" s="142"/>
      <c r="Y852" s="142"/>
      <c r="Z852" s="142"/>
      <c r="AA852" s="142"/>
      <c r="AB852" s="142"/>
      <c r="AC852" s="142"/>
      <c r="AD852" s="142"/>
      <c r="AE852" s="142"/>
      <c r="AF852" s="142"/>
      <c r="AG852" s="142"/>
      <c r="AH852" s="142"/>
      <c r="AI852" s="142"/>
    </row>
    <row r="853">
      <c r="A853" s="166"/>
      <c r="B853" s="164"/>
      <c r="C853" s="155"/>
      <c r="D853" s="165"/>
      <c r="E853" s="147" t="str">
        <f t="array" ref="E853">IF(C853="","",IFERROR(INDEX(Khach_hang!$C$2:$C$999,MATCH(C853,Khach_hang!$A$2:$A$999,0)),""))</f>
        <v/>
      </c>
      <c r="F853" s="148" t="str">
        <f t="array" ref="F853">IF(C853="","",IFERROR(INDEX(Khach_hang!$B$2:$B$999,MATCH(C853,Khach_hang!$A$2:$A$999,0)),""))</f>
        <v/>
      </c>
      <c r="G853" s="148" t="str">
        <f>IF(A853="","",SUMIF(Chi_tiet_don_hang!$A$2:$A$989,A853,Chi_tiet_don_hang!$F$2:$F$989))</f>
        <v/>
      </c>
      <c r="H853" s="163"/>
      <c r="I853" s="163"/>
      <c r="J853" s="148">
        <f t="shared" si="1"/>
        <v>0</v>
      </c>
      <c r="K853" s="148">
        <f>IF(A853="","",SUMIF(Chi_tiet_don_hang!$A$2:$A$989,A853,Chi_tiet_don_hang!$I$2:$I$989))+H853</f>
        <v>0</v>
      </c>
      <c r="L853" s="163"/>
      <c r="M853" s="152"/>
      <c r="N853" s="152"/>
      <c r="O853" s="163"/>
      <c r="P853" s="148" t="str">
        <f t="shared" si="4"/>
        <v/>
      </c>
      <c r="Q853" s="148" t="s">
        <v>484</v>
      </c>
      <c r="R853" s="154" t="s">
        <v>485</v>
      </c>
      <c r="S853" s="154" t="s">
        <v>418</v>
      </c>
      <c r="T853" s="155"/>
      <c r="U853" s="142"/>
      <c r="V853" s="142"/>
      <c r="W853" s="142"/>
      <c r="X853" s="142"/>
      <c r="Y853" s="142"/>
      <c r="Z853" s="142"/>
      <c r="AA853" s="142"/>
      <c r="AB853" s="142"/>
      <c r="AC853" s="142"/>
      <c r="AD853" s="142"/>
      <c r="AE853" s="142"/>
      <c r="AF853" s="142"/>
      <c r="AG853" s="142"/>
      <c r="AH853" s="142"/>
      <c r="AI853" s="142"/>
    </row>
    <row r="854">
      <c r="A854" s="166"/>
      <c r="B854" s="164"/>
      <c r="C854" s="155"/>
      <c r="D854" s="165"/>
      <c r="E854" s="147" t="str">
        <f t="array" ref="E854">IF(C854="","",IFERROR(INDEX(Khach_hang!$C$2:$C$999,MATCH(C854,Khach_hang!$A$2:$A$999,0)),""))</f>
        <v/>
      </c>
      <c r="F854" s="148" t="str">
        <f t="array" ref="F854">IF(C854="","",IFERROR(INDEX(Khach_hang!$B$2:$B$999,MATCH(C854,Khach_hang!$A$2:$A$999,0)),""))</f>
        <v/>
      </c>
      <c r="G854" s="148" t="str">
        <f>IF(A854="","",SUMIF(Chi_tiet_don_hang!$A$2:$A$989,A854,Chi_tiet_don_hang!$F$2:$F$989))</f>
        <v/>
      </c>
      <c r="H854" s="163"/>
      <c r="I854" s="163"/>
      <c r="J854" s="148">
        <f t="shared" si="1"/>
        <v>0</v>
      </c>
      <c r="K854" s="148">
        <f>IF(A854="","",SUMIF(Chi_tiet_don_hang!$A$2:$A$989,A854,Chi_tiet_don_hang!$I$2:$I$989))+H854</f>
        <v>0</v>
      </c>
      <c r="L854" s="163"/>
      <c r="M854" s="152"/>
      <c r="N854" s="152"/>
      <c r="O854" s="163"/>
      <c r="P854" s="148" t="str">
        <f t="shared" si="4"/>
        <v/>
      </c>
      <c r="Q854" s="148" t="s">
        <v>484</v>
      </c>
      <c r="R854" s="154" t="s">
        <v>485</v>
      </c>
      <c r="S854" s="154" t="s">
        <v>418</v>
      </c>
      <c r="T854" s="155"/>
      <c r="U854" s="142"/>
      <c r="V854" s="142"/>
      <c r="W854" s="142"/>
      <c r="X854" s="142"/>
      <c r="Y854" s="142"/>
      <c r="Z854" s="142"/>
      <c r="AA854" s="142"/>
      <c r="AB854" s="142"/>
      <c r="AC854" s="142"/>
      <c r="AD854" s="142"/>
      <c r="AE854" s="142"/>
      <c r="AF854" s="142"/>
      <c r="AG854" s="142"/>
      <c r="AH854" s="142"/>
      <c r="AI854" s="142"/>
    </row>
    <row r="855">
      <c r="A855" s="166"/>
      <c r="B855" s="164"/>
      <c r="C855" s="155"/>
      <c r="D855" s="165"/>
      <c r="E855" s="147" t="str">
        <f t="array" ref="E855">IF(C855="","",IFERROR(INDEX(Khach_hang!$C$2:$C$999,MATCH(C855,Khach_hang!$A$2:$A$999,0)),""))</f>
        <v/>
      </c>
      <c r="F855" s="148" t="str">
        <f t="array" ref="F855">IF(C855="","",IFERROR(INDEX(Khach_hang!$B$2:$B$999,MATCH(C855,Khach_hang!$A$2:$A$999,0)),""))</f>
        <v/>
      </c>
      <c r="G855" s="148" t="str">
        <f>IF(A855="","",SUMIF(Chi_tiet_don_hang!$A$2:$A$989,A855,Chi_tiet_don_hang!$F$2:$F$989))</f>
        <v/>
      </c>
      <c r="H855" s="163"/>
      <c r="I855" s="163"/>
      <c r="J855" s="148">
        <f t="shared" si="1"/>
        <v>0</v>
      </c>
      <c r="K855" s="148">
        <f>IF(A855="","",SUMIF(Chi_tiet_don_hang!$A$2:$A$989,A855,Chi_tiet_don_hang!$I$2:$I$989))+H855</f>
        <v>0</v>
      </c>
      <c r="L855" s="163"/>
      <c r="M855" s="152"/>
      <c r="N855" s="152"/>
      <c r="O855" s="163"/>
      <c r="P855" s="148" t="str">
        <f t="shared" si="4"/>
        <v/>
      </c>
      <c r="Q855" s="148" t="s">
        <v>484</v>
      </c>
      <c r="R855" s="154" t="s">
        <v>485</v>
      </c>
      <c r="S855" s="154" t="s">
        <v>418</v>
      </c>
      <c r="T855" s="155"/>
      <c r="U855" s="142"/>
      <c r="V855" s="142"/>
      <c r="W855" s="142"/>
      <c r="X855" s="142"/>
      <c r="Y855" s="142"/>
      <c r="Z855" s="142"/>
      <c r="AA855" s="142"/>
      <c r="AB855" s="142"/>
      <c r="AC855" s="142"/>
      <c r="AD855" s="142"/>
      <c r="AE855" s="142"/>
      <c r="AF855" s="142"/>
      <c r="AG855" s="142"/>
      <c r="AH855" s="142"/>
      <c r="AI855" s="142"/>
    </row>
    <row r="856">
      <c r="A856" s="166"/>
      <c r="B856" s="164"/>
      <c r="C856" s="155"/>
      <c r="D856" s="165"/>
      <c r="E856" s="147" t="str">
        <f t="array" ref="E856">IF(C856="","",IFERROR(INDEX(Khach_hang!$C$2:$C$999,MATCH(C856,Khach_hang!$A$2:$A$999,0)),""))</f>
        <v/>
      </c>
      <c r="F856" s="148" t="str">
        <f t="array" ref="F856">IF(C856="","",IFERROR(INDEX(Khach_hang!$B$2:$B$999,MATCH(C856,Khach_hang!$A$2:$A$999,0)),""))</f>
        <v/>
      </c>
      <c r="G856" s="148" t="str">
        <f>IF(A856="","",SUMIF(Chi_tiet_don_hang!$A$2:$A$989,A856,Chi_tiet_don_hang!$F$2:$F$989))</f>
        <v/>
      </c>
      <c r="H856" s="163"/>
      <c r="I856" s="163"/>
      <c r="J856" s="148">
        <f t="shared" si="1"/>
        <v>0</v>
      </c>
      <c r="K856" s="148">
        <f>IF(A856="","",SUMIF(Chi_tiet_don_hang!$A$2:$A$989,A856,Chi_tiet_don_hang!$I$2:$I$989))+H856</f>
        <v>0</v>
      </c>
      <c r="L856" s="163"/>
      <c r="M856" s="152"/>
      <c r="N856" s="152"/>
      <c r="O856" s="163"/>
      <c r="P856" s="148" t="str">
        <f t="shared" si="4"/>
        <v/>
      </c>
      <c r="Q856" s="148" t="s">
        <v>484</v>
      </c>
      <c r="R856" s="154" t="s">
        <v>485</v>
      </c>
      <c r="S856" s="154" t="s">
        <v>418</v>
      </c>
      <c r="T856" s="155"/>
      <c r="U856" s="142"/>
      <c r="V856" s="142"/>
      <c r="W856" s="142"/>
      <c r="X856" s="142"/>
      <c r="Y856" s="142"/>
      <c r="Z856" s="142"/>
      <c r="AA856" s="142"/>
      <c r="AB856" s="142"/>
      <c r="AC856" s="142"/>
      <c r="AD856" s="142"/>
      <c r="AE856" s="142"/>
      <c r="AF856" s="142"/>
      <c r="AG856" s="142"/>
      <c r="AH856" s="142"/>
      <c r="AI856" s="142"/>
    </row>
    <row r="857">
      <c r="A857" s="166"/>
      <c r="B857" s="164"/>
      <c r="C857" s="155"/>
      <c r="D857" s="165"/>
      <c r="E857" s="147" t="str">
        <f t="array" ref="E857">IF(C857="","",IFERROR(INDEX(Khach_hang!$C$2:$C$999,MATCH(C857,Khach_hang!$A$2:$A$999,0)),""))</f>
        <v/>
      </c>
      <c r="F857" s="148" t="str">
        <f t="array" ref="F857">IF(C857="","",IFERROR(INDEX(Khach_hang!$B$2:$B$999,MATCH(C857,Khach_hang!$A$2:$A$999,0)),""))</f>
        <v/>
      </c>
      <c r="G857" s="148" t="str">
        <f>IF(A857="","",SUMIF(Chi_tiet_don_hang!$A$2:$A$989,A857,Chi_tiet_don_hang!$F$2:$F$989))</f>
        <v/>
      </c>
      <c r="H857" s="163"/>
      <c r="I857" s="163"/>
      <c r="J857" s="148">
        <f t="shared" si="1"/>
        <v>0</v>
      </c>
      <c r="K857" s="148">
        <f>IF(A857="","",SUMIF(Chi_tiet_don_hang!$A$2:$A$989,A857,Chi_tiet_don_hang!$I$2:$I$989))+H857</f>
        <v>0</v>
      </c>
      <c r="L857" s="163"/>
      <c r="M857" s="152"/>
      <c r="N857" s="152"/>
      <c r="O857" s="163"/>
      <c r="P857" s="148" t="str">
        <f t="shared" si="4"/>
        <v/>
      </c>
      <c r="Q857" s="148" t="s">
        <v>484</v>
      </c>
      <c r="R857" s="154" t="s">
        <v>485</v>
      </c>
      <c r="S857" s="154" t="s">
        <v>418</v>
      </c>
      <c r="T857" s="155"/>
      <c r="U857" s="142"/>
      <c r="V857" s="142"/>
      <c r="W857" s="142"/>
      <c r="X857" s="142"/>
      <c r="Y857" s="142"/>
      <c r="Z857" s="142"/>
      <c r="AA857" s="142"/>
      <c r="AB857" s="142"/>
      <c r="AC857" s="142"/>
      <c r="AD857" s="142"/>
      <c r="AE857" s="142"/>
      <c r="AF857" s="142"/>
      <c r="AG857" s="142"/>
      <c r="AH857" s="142"/>
      <c r="AI857" s="142"/>
    </row>
    <row r="858">
      <c r="A858" s="166"/>
      <c r="B858" s="164"/>
      <c r="C858" s="155"/>
      <c r="D858" s="165"/>
      <c r="E858" s="147" t="str">
        <f t="array" ref="E858">IF(C858="","",IFERROR(INDEX(Khach_hang!$C$2:$C$999,MATCH(C858,Khach_hang!$A$2:$A$999,0)),""))</f>
        <v/>
      </c>
      <c r="F858" s="148" t="str">
        <f t="array" ref="F858">IF(C858="","",IFERROR(INDEX(Khach_hang!$B$2:$B$999,MATCH(C858,Khach_hang!$A$2:$A$999,0)),""))</f>
        <v/>
      </c>
      <c r="G858" s="148" t="str">
        <f>IF(A858="","",SUMIF(Chi_tiet_don_hang!$A$2:$A$989,A858,Chi_tiet_don_hang!$F$2:$F$989))</f>
        <v/>
      </c>
      <c r="H858" s="163"/>
      <c r="I858" s="163"/>
      <c r="J858" s="148">
        <f t="shared" si="1"/>
        <v>0</v>
      </c>
      <c r="K858" s="148">
        <f>IF(A858="","",SUMIF(Chi_tiet_don_hang!$A$2:$A$989,A858,Chi_tiet_don_hang!$I$2:$I$989))+H858</f>
        <v>0</v>
      </c>
      <c r="L858" s="163"/>
      <c r="M858" s="152"/>
      <c r="N858" s="152"/>
      <c r="O858" s="163"/>
      <c r="P858" s="148" t="str">
        <f t="shared" si="4"/>
        <v/>
      </c>
      <c r="Q858" s="148" t="s">
        <v>484</v>
      </c>
      <c r="R858" s="154" t="s">
        <v>485</v>
      </c>
      <c r="S858" s="154" t="s">
        <v>418</v>
      </c>
      <c r="T858" s="155"/>
      <c r="U858" s="142"/>
      <c r="V858" s="142"/>
      <c r="W858" s="142"/>
      <c r="X858" s="142"/>
      <c r="Y858" s="142"/>
      <c r="Z858" s="142"/>
      <c r="AA858" s="142"/>
      <c r="AB858" s="142"/>
      <c r="AC858" s="142"/>
      <c r="AD858" s="142"/>
      <c r="AE858" s="142"/>
      <c r="AF858" s="142"/>
      <c r="AG858" s="142"/>
      <c r="AH858" s="142"/>
      <c r="AI858" s="142"/>
    </row>
    <row r="859">
      <c r="A859" s="166"/>
      <c r="B859" s="164"/>
      <c r="C859" s="155"/>
      <c r="D859" s="165"/>
      <c r="E859" s="147" t="str">
        <f t="array" ref="E859">IF(C859="","",IFERROR(INDEX(Khach_hang!$C$2:$C$999,MATCH(C859,Khach_hang!$A$2:$A$999,0)),""))</f>
        <v/>
      </c>
      <c r="F859" s="148" t="str">
        <f t="array" ref="F859">IF(C859="","",IFERROR(INDEX(Khach_hang!$B$2:$B$999,MATCH(C859,Khach_hang!$A$2:$A$999,0)),""))</f>
        <v/>
      </c>
      <c r="G859" s="148" t="str">
        <f>IF(A859="","",SUMIF(Chi_tiet_don_hang!$A$2:$A$989,A859,Chi_tiet_don_hang!$F$2:$F$989))</f>
        <v/>
      </c>
      <c r="H859" s="163"/>
      <c r="I859" s="163"/>
      <c r="J859" s="148">
        <f t="shared" si="1"/>
        <v>0</v>
      </c>
      <c r="K859" s="148">
        <f>IF(A859="","",SUMIF(Chi_tiet_don_hang!$A$2:$A$989,A859,Chi_tiet_don_hang!$I$2:$I$989))+H859</f>
        <v>0</v>
      </c>
      <c r="L859" s="163"/>
      <c r="M859" s="152"/>
      <c r="N859" s="152"/>
      <c r="O859" s="163"/>
      <c r="P859" s="148" t="str">
        <f t="shared" si="4"/>
        <v/>
      </c>
      <c r="Q859" s="148" t="s">
        <v>484</v>
      </c>
      <c r="R859" s="154" t="s">
        <v>485</v>
      </c>
      <c r="S859" s="154" t="s">
        <v>418</v>
      </c>
      <c r="T859" s="155"/>
      <c r="U859" s="142"/>
      <c r="V859" s="142"/>
      <c r="W859" s="142"/>
      <c r="X859" s="142"/>
      <c r="Y859" s="142"/>
      <c r="Z859" s="142"/>
      <c r="AA859" s="142"/>
      <c r="AB859" s="142"/>
      <c r="AC859" s="142"/>
      <c r="AD859" s="142"/>
      <c r="AE859" s="142"/>
      <c r="AF859" s="142"/>
      <c r="AG859" s="142"/>
      <c r="AH859" s="142"/>
      <c r="AI859" s="142"/>
    </row>
    <row r="860">
      <c r="A860" s="166"/>
      <c r="B860" s="164"/>
      <c r="C860" s="155"/>
      <c r="D860" s="165"/>
      <c r="E860" s="147" t="str">
        <f t="array" ref="E860">IF(C860="","",IFERROR(INDEX(Khach_hang!$C$2:$C$999,MATCH(C860,Khach_hang!$A$2:$A$999,0)),""))</f>
        <v/>
      </c>
      <c r="F860" s="148" t="str">
        <f t="array" ref="F860">IF(C860="","",IFERROR(INDEX(Khach_hang!$B$2:$B$999,MATCH(C860,Khach_hang!$A$2:$A$999,0)),""))</f>
        <v/>
      </c>
      <c r="G860" s="148" t="str">
        <f>IF(A860="","",SUMIF(Chi_tiet_don_hang!$A$2:$A$989,A860,Chi_tiet_don_hang!$F$2:$F$989))</f>
        <v/>
      </c>
      <c r="H860" s="163"/>
      <c r="I860" s="163"/>
      <c r="J860" s="148">
        <f t="shared" si="1"/>
        <v>0</v>
      </c>
      <c r="K860" s="148">
        <f>IF(A860="","",SUMIF(Chi_tiet_don_hang!$A$2:$A$989,A860,Chi_tiet_don_hang!$I$2:$I$989))+H860</f>
        <v>0</v>
      </c>
      <c r="L860" s="163"/>
      <c r="M860" s="152"/>
      <c r="N860" s="152"/>
      <c r="O860" s="163"/>
      <c r="P860" s="148" t="str">
        <f t="shared" si="4"/>
        <v/>
      </c>
      <c r="Q860" s="148" t="s">
        <v>484</v>
      </c>
      <c r="R860" s="154" t="s">
        <v>485</v>
      </c>
      <c r="S860" s="154" t="s">
        <v>418</v>
      </c>
      <c r="T860" s="155"/>
      <c r="U860" s="142"/>
      <c r="V860" s="142"/>
      <c r="W860" s="142"/>
      <c r="X860" s="142"/>
      <c r="Y860" s="142"/>
      <c r="Z860" s="142"/>
      <c r="AA860" s="142"/>
      <c r="AB860" s="142"/>
      <c r="AC860" s="142"/>
      <c r="AD860" s="142"/>
      <c r="AE860" s="142"/>
      <c r="AF860" s="142"/>
      <c r="AG860" s="142"/>
      <c r="AH860" s="142"/>
      <c r="AI860" s="142"/>
    </row>
    <row r="861">
      <c r="A861" s="166"/>
      <c r="B861" s="164"/>
      <c r="C861" s="155"/>
      <c r="D861" s="165"/>
      <c r="E861" s="147" t="str">
        <f t="array" ref="E861">IF(C861="","",IFERROR(INDEX(Khach_hang!$C$2:$C$999,MATCH(C861,Khach_hang!$A$2:$A$999,0)),""))</f>
        <v/>
      </c>
      <c r="F861" s="148" t="str">
        <f t="array" ref="F861">IF(C861="","",IFERROR(INDEX(Khach_hang!$B$2:$B$999,MATCH(C861,Khach_hang!$A$2:$A$999,0)),""))</f>
        <v/>
      </c>
      <c r="G861" s="148" t="str">
        <f>IF(A861="","",SUMIF(Chi_tiet_don_hang!$A$2:$A$989,A861,Chi_tiet_don_hang!$F$2:$F$989))</f>
        <v/>
      </c>
      <c r="H861" s="163"/>
      <c r="I861" s="163"/>
      <c r="J861" s="148">
        <f t="shared" si="1"/>
        <v>0</v>
      </c>
      <c r="K861" s="148">
        <f>IF(A861="","",SUMIF(Chi_tiet_don_hang!$A$2:$A$989,A861,Chi_tiet_don_hang!$I$2:$I$989))+H861</f>
        <v>0</v>
      </c>
      <c r="L861" s="163"/>
      <c r="M861" s="152"/>
      <c r="N861" s="152"/>
      <c r="O861" s="163"/>
      <c r="P861" s="148" t="str">
        <f t="shared" si="4"/>
        <v/>
      </c>
      <c r="Q861" s="148" t="s">
        <v>484</v>
      </c>
      <c r="R861" s="154" t="s">
        <v>485</v>
      </c>
      <c r="S861" s="154" t="s">
        <v>418</v>
      </c>
      <c r="T861" s="155"/>
      <c r="U861" s="142"/>
      <c r="V861" s="142"/>
      <c r="W861" s="142"/>
      <c r="X861" s="142"/>
      <c r="Y861" s="142"/>
      <c r="Z861" s="142"/>
      <c r="AA861" s="142"/>
      <c r="AB861" s="142"/>
      <c r="AC861" s="142"/>
      <c r="AD861" s="142"/>
      <c r="AE861" s="142"/>
      <c r="AF861" s="142"/>
      <c r="AG861" s="142"/>
      <c r="AH861" s="142"/>
      <c r="AI861" s="142"/>
    </row>
    <row r="862">
      <c r="A862" s="166"/>
      <c r="B862" s="164"/>
      <c r="C862" s="155"/>
      <c r="D862" s="165"/>
      <c r="E862" s="147" t="str">
        <f t="array" ref="E862">IF(C862="","",IFERROR(INDEX(Khach_hang!$C$2:$C$999,MATCH(C862,Khach_hang!$A$2:$A$999,0)),""))</f>
        <v/>
      </c>
      <c r="F862" s="148" t="str">
        <f t="array" ref="F862">IF(C862="","",IFERROR(INDEX(Khach_hang!$B$2:$B$999,MATCH(C862,Khach_hang!$A$2:$A$999,0)),""))</f>
        <v/>
      </c>
      <c r="G862" s="148" t="str">
        <f>IF(A862="","",SUMIF(Chi_tiet_don_hang!$A$2:$A$989,A862,Chi_tiet_don_hang!$F$2:$F$989))</f>
        <v/>
      </c>
      <c r="H862" s="163"/>
      <c r="I862" s="163"/>
      <c r="J862" s="148">
        <f t="shared" si="1"/>
        <v>0</v>
      </c>
      <c r="K862" s="148">
        <f>IF(A862="","",SUMIF(Chi_tiet_don_hang!$A$2:$A$989,A862,Chi_tiet_don_hang!$I$2:$I$989))+H862</f>
        <v>0</v>
      </c>
      <c r="L862" s="163"/>
      <c r="M862" s="152"/>
      <c r="N862" s="152"/>
      <c r="O862" s="163"/>
      <c r="P862" s="148" t="str">
        <f t="shared" si="4"/>
        <v/>
      </c>
      <c r="Q862" s="148" t="s">
        <v>484</v>
      </c>
      <c r="R862" s="154" t="s">
        <v>485</v>
      </c>
      <c r="S862" s="154" t="s">
        <v>418</v>
      </c>
      <c r="T862" s="155"/>
      <c r="U862" s="142"/>
      <c r="V862" s="142"/>
      <c r="W862" s="142"/>
      <c r="X862" s="142"/>
      <c r="Y862" s="142"/>
      <c r="Z862" s="142"/>
      <c r="AA862" s="142"/>
      <c r="AB862" s="142"/>
      <c r="AC862" s="142"/>
      <c r="AD862" s="142"/>
      <c r="AE862" s="142"/>
      <c r="AF862" s="142"/>
      <c r="AG862" s="142"/>
      <c r="AH862" s="142"/>
      <c r="AI862" s="142"/>
    </row>
    <row r="863">
      <c r="A863" s="166"/>
      <c r="B863" s="164"/>
      <c r="C863" s="155"/>
      <c r="D863" s="165"/>
      <c r="E863" s="147" t="str">
        <f t="array" ref="E863">IF(C863="","",IFERROR(INDEX(Khach_hang!$C$2:$C$999,MATCH(C863,Khach_hang!$A$2:$A$999,0)),""))</f>
        <v/>
      </c>
      <c r="F863" s="148" t="str">
        <f t="array" ref="F863">IF(C863="","",IFERROR(INDEX(Khach_hang!$B$2:$B$999,MATCH(C863,Khach_hang!$A$2:$A$999,0)),""))</f>
        <v/>
      </c>
      <c r="G863" s="148" t="str">
        <f>IF(A863="","",SUMIF(Chi_tiet_don_hang!$A$2:$A$989,A863,Chi_tiet_don_hang!$F$2:$F$989))</f>
        <v/>
      </c>
      <c r="H863" s="163"/>
      <c r="I863" s="163"/>
      <c r="J863" s="148">
        <f t="shared" si="1"/>
        <v>0</v>
      </c>
      <c r="K863" s="148">
        <f>IF(A863="","",SUMIF(Chi_tiet_don_hang!$A$2:$A$989,A863,Chi_tiet_don_hang!$I$2:$I$989))+H863</f>
        <v>0</v>
      </c>
      <c r="L863" s="163"/>
      <c r="M863" s="152"/>
      <c r="N863" s="152"/>
      <c r="O863" s="163"/>
      <c r="P863" s="148" t="str">
        <f t="shared" si="4"/>
        <v/>
      </c>
      <c r="Q863" s="148" t="s">
        <v>484</v>
      </c>
      <c r="R863" s="154" t="s">
        <v>485</v>
      </c>
      <c r="S863" s="154" t="s">
        <v>418</v>
      </c>
      <c r="T863" s="155"/>
      <c r="U863" s="142"/>
      <c r="V863" s="142"/>
      <c r="W863" s="142"/>
      <c r="X863" s="142"/>
      <c r="Y863" s="142"/>
      <c r="Z863" s="142"/>
      <c r="AA863" s="142"/>
      <c r="AB863" s="142"/>
      <c r="AC863" s="142"/>
      <c r="AD863" s="142"/>
      <c r="AE863" s="142"/>
      <c r="AF863" s="142"/>
      <c r="AG863" s="142"/>
      <c r="AH863" s="142"/>
      <c r="AI863" s="142"/>
    </row>
    <row r="864">
      <c r="A864" s="166"/>
      <c r="B864" s="164"/>
      <c r="C864" s="155"/>
      <c r="D864" s="165"/>
      <c r="E864" s="147" t="str">
        <f t="array" ref="E864">IF(C864="","",IFERROR(INDEX(Khach_hang!$C$2:$C$999,MATCH(C864,Khach_hang!$A$2:$A$999,0)),""))</f>
        <v/>
      </c>
      <c r="F864" s="148" t="str">
        <f t="array" ref="F864">IF(C864="","",IFERROR(INDEX(Khach_hang!$B$2:$B$999,MATCH(C864,Khach_hang!$A$2:$A$999,0)),""))</f>
        <v/>
      </c>
      <c r="G864" s="148" t="str">
        <f>IF(A864="","",SUMIF(Chi_tiet_don_hang!$A$2:$A$989,A864,Chi_tiet_don_hang!$F$2:$F$989))</f>
        <v/>
      </c>
      <c r="H864" s="163"/>
      <c r="I864" s="163"/>
      <c r="J864" s="148">
        <f t="shared" si="1"/>
        <v>0</v>
      </c>
      <c r="K864" s="148">
        <f>IF(A864="","",SUMIF(Chi_tiet_don_hang!$A$2:$A$989,A864,Chi_tiet_don_hang!$I$2:$I$989))+H864</f>
        <v>0</v>
      </c>
      <c r="L864" s="163"/>
      <c r="M864" s="152"/>
      <c r="N864" s="152"/>
      <c r="O864" s="163"/>
      <c r="P864" s="148" t="str">
        <f t="shared" si="4"/>
        <v/>
      </c>
      <c r="Q864" s="148" t="s">
        <v>484</v>
      </c>
      <c r="R864" s="154" t="s">
        <v>485</v>
      </c>
      <c r="S864" s="154" t="s">
        <v>418</v>
      </c>
      <c r="T864" s="155"/>
      <c r="U864" s="142"/>
      <c r="V864" s="142"/>
      <c r="W864" s="142"/>
      <c r="X864" s="142"/>
      <c r="Y864" s="142"/>
      <c r="Z864" s="142"/>
      <c r="AA864" s="142"/>
      <c r="AB864" s="142"/>
      <c r="AC864" s="142"/>
      <c r="AD864" s="142"/>
      <c r="AE864" s="142"/>
      <c r="AF864" s="142"/>
      <c r="AG864" s="142"/>
      <c r="AH864" s="142"/>
      <c r="AI864" s="142"/>
    </row>
    <row r="865">
      <c r="A865" s="166"/>
      <c r="B865" s="164"/>
      <c r="C865" s="155"/>
      <c r="D865" s="165"/>
      <c r="E865" s="147" t="str">
        <f t="array" ref="E865">IF(C865="","",IFERROR(INDEX(Khach_hang!$C$2:$C$999,MATCH(C865,Khach_hang!$A$2:$A$999,0)),""))</f>
        <v/>
      </c>
      <c r="F865" s="148" t="str">
        <f t="array" ref="F865">IF(C865="","",IFERROR(INDEX(Khach_hang!$B$2:$B$999,MATCH(C865,Khach_hang!$A$2:$A$999,0)),""))</f>
        <v/>
      </c>
      <c r="G865" s="148" t="str">
        <f>IF(A865="","",SUMIF(Chi_tiet_don_hang!$A$2:$A$989,A865,Chi_tiet_don_hang!$F$2:$F$989))</f>
        <v/>
      </c>
      <c r="H865" s="163"/>
      <c r="I865" s="163"/>
      <c r="J865" s="148">
        <f t="shared" si="1"/>
        <v>0</v>
      </c>
      <c r="K865" s="148">
        <f>IF(A865="","",SUMIF(Chi_tiet_don_hang!$A$2:$A$989,A865,Chi_tiet_don_hang!$I$2:$I$989))+H865</f>
        <v>0</v>
      </c>
      <c r="L865" s="163"/>
      <c r="M865" s="152"/>
      <c r="N865" s="152"/>
      <c r="O865" s="163"/>
      <c r="P865" s="148" t="str">
        <f t="shared" si="4"/>
        <v/>
      </c>
      <c r="Q865" s="148" t="s">
        <v>484</v>
      </c>
      <c r="R865" s="154" t="s">
        <v>485</v>
      </c>
      <c r="S865" s="154" t="s">
        <v>418</v>
      </c>
      <c r="T865" s="155"/>
      <c r="U865" s="142"/>
      <c r="V865" s="142"/>
      <c r="W865" s="142"/>
      <c r="X865" s="142"/>
      <c r="Y865" s="142"/>
      <c r="Z865" s="142"/>
      <c r="AA865" s="142"/>
      <c r="AB865" s="142"/>
      <c r="AC865" s="142"/>
      <c r="AD865" s="142"/>
      <c r="AE865" s="142"/>
      <c r="AF865" s="142"/>
      <c r="AG865" s="142"/>
      <c r="AH865" s="142"/>
      <c r="AI865" s="142"/>
    </row>
    <row r="866">
      <c r="A866" s="166"/>
      <c r="B866" s="164"/>
      <c r="C866" s="155"/>
      <c r="D866" s="165"/>
      <c r="E866" s="147" t="str">
        <f t="array" ref="E866">IF(C866="","",IFERROR(INDEX(Khach_hang!$C$2:$C$999,MATCH(C866,Khach_hang!$A$2:$A$999,0)),""))</f>
        <v/>
      </c>
      <c r="F866" s="148" t="str">
        <f t="array" ref="F866">IF(C866="","",IFERROR(INDEX(Khach_hang!$B$2:$B$999,MATCH(C866,Khach_hang!$A$2:$A$999,0)),""))</f>
        <v/>
      </c>
      <c r="G866" s="148" t="str">
        <f>IF(A866="","",SUMIF(Chi_tiet_don_hang!$A$2:$A$989,A866,Chi_tiet_don_hang!$F$2:$F$989))</f>
        <v/>
      </c>
      <c r="H866" s="163"/>
      <c r="I866" s="163"/>
      <c r="J866" s="148">
        <f t="shared" si="1"/>
        <v>0</v>
      </c>
      <c r="K866" s="148">
        <f>IF(A866="","",SUMIF(Chi_tiet_don_hang!$A$2:$A$989,A866,Chi_tiet_don_hang!$I$2:$I$989))+H866</f>
        <v>0</v>
      </c>
      <c r="L866" s="163"/>
      <c r="M866" s="152"/>
      <c r="N866" s="152"/>
      <c r="O866" s="163"/>
      <c r="P866" s="148" t="str">
        <f t="shared" si="4"/>
        <v/>
      </c>
      <c r="Q866" s="148" t="s">
        <v>484</v>
      </c>
      <c r="R866" s="154" t="s">
        <v>485</v>
      </c>
      <c r="S866" s="154" t="s">
        <v>418</v>
      </c>
      <c r="T866" s="155"/>
      <c r="U866" s="142"/>
      <c r="V866" s="142"/>
      <c r="W866" s="142"/>
      <c r="X866" s="142"/>
      <c r="Y866" s="142"/>
      <c r="Z866" s="142"/>
      <c r="AA866" s="142"/>
      <c r="AB866" s="142"/>
      <c r="AC866" s="142"/>
      <c r="AD866" s="142"/>
      <c r="AE866" s="142"/>
      <c r="AF866" s="142"/>
      <c r="AG866" s="142"/>
      <c r="AH866" s="142"/>
      <c r="AI866" s="142"/>
    </row>
    <row r="867">
      <c r="A867" s="166"/>
      <c r="B867" s="164"/>
      <c r="C867" s="155"/>
      <c r="D867" s="165"/>
      <c r="E867" s="147" t="str">
        <f t="array" ref="E867">IF(C867="","",IFERROR(INDEX(Khach_hang!$C$2:$C$999,MATCH(C867,Khach_hang!$A$2:$A$999,0)),""))</f>
        <v/>
      </c>
      <c r="F867" s="148" t="str">
        <f t="array" ref="F867">IF(C867="","",IFERROR(INDEX(Khach_hang!$B$2:$B$999,MATCH(C867,Khach_hang!$A$2:$A$999,0)),""))</f>
        <v/>
      </c>
      <c r="G867" s="148" t="str">
        <f>IF(A867="","",SUMIF(Chi_tiet_don_hang!$A$2:$A$989,A867,Chi_tiet_don_hang!$F$2:$F$989))</f>
        <v/>
      </c>
      <c r="H867" s="163"/>
      <c r="I867" s="163"/>
      <c r="J867" s="148">
        <f t="shared" si="1"/>
        <v>0</v>
      </c>
      <c r="K867" s="148">
        <f>IF(A867="","",SUMIF(Chi_tiet_don_hang!$A$2:$A$989,A867,Chi_tiet_don_hang!$I$2:$I$989))+H867</f>
        <v>0</v>
      </c>
      <c r="L867" s="163"/>
      <c r="M867" s="152"/>
      <c r="N867" s="152"/>
      <c r="O867" s="163"/>
      <c r="P867" s="148" t="str">
        <f t="shared" si="4"/>
        <v/>
      </c>
      <c r="Q867" s="148" t="s">
        <v>484</v>
      </c>
      <c r="R867" s="154" t="s">
        <v>485</v>
      </c>
      <c r="S867" s="154" t="s">
        <v>418</v>
      </c>
      <c r="T867" s="155"/>
      <c r="U867" s="142"/>
      <c r="V867" s="142"/>
      <c r="W867" s="142"/>
      <c r="X867" s="142"/>
      <c r="Y867" s="142"/>
      <c r="Z867" s="142"/>
      <c r="AA867" s="142"/>
      <c r="AB867" s="142"/>
      <c r="AC867" s="142"/>
      <c r="AD867" s="142"/>
      <c r="AE867" s="142"/>
      <c r="AF867" s="142"/>
      <c r="AG867" s="142"/>
      <c r="AH867" s="142"/>
      <c r="AI867" s="142"/>
    </row>
    <row r="868">
      <c r="A868" s="166"/>
      <c r="B868" s="164"/>
      <c r="C868" s="155"/>
      <c r="D868" s="165"/>
      <c r="E868" s="147" t="str">
        <f t="array" ref="E868">IF(C868="","",IFERROR(INDEX(Khach_hang!$C$2:$C$999,MATCH(C868,Khach_hang!$A$2:$A$999,0)),""))</f>
        <v/>
      </c>
      <c r="F868" s="148" t="str">
        <f t="array" ref="F868">IF(C868="","",IFERROR(INDEX(Khach_hang!$B$2:$B$999,MATCH(C868,Khach_hang!$A$2:$A$999,0)),""))</f>
        <v/>
      </c>
      <c r="G868" s="148" t="str">
        <f>IF(A868="","",SUMIF(Chi_tiet_don_hang!$A$2:$A$989,A868,Chi_tiet_don_hang!$F$2:$F$989))</f>
        <v/>
      </c>
      <c r="H868" s="163"/>
      <c r="I868" s="163"/>
      <c r="J868" s="148">
        <f t="shared" si="1"/>
        <v>0</v>
      </c>
      <c r="K868" s="148">
        <f>IF(A868="","",SUMIF(Chi_tiet_don_hang!$A$2:$A$989,A868,Chi_tiet_don_hang!$I$2:$I$989))+H868</f>
        <v>0</v>
      </c>
      <c r="L868" s="163"/>
      <c r="M868" s="152"/>
      <c r="N868" s="152"/>
      <c r="O868" s="163"/>
      <c r="P868" s="148" t="str">
        <f t="shared" si="4"/>
        <v/>
      </c>
      <c r="Q868" s="148" t="s">
        <v>484</v>
      </c>
      <c r="R868" s="154" t="s">
        <v>485</v>
      </c>
      <c r="S868" s="154" t="s">
        <v>418</v>
      </c>
      <c r="T868" s="155"/>
      <c r="U868" s="142"/>
      <c r="V868" s="142"/>
      <c r="W868" s="142"/>
      <c r="X868" s="142"/>
      <c r="Y868" s="142"/>
      <c r="Z868" s="142"/>
      <c r="AA868" s="142"/>
      <c r="AB868" s="142"/>
      <c r="AC868" s="142"/>
      <c r="AD868" s="142"/>
      <c r="AE868" s="142"/>
      <c r="AF868" s="142"/>
      <c r="AG868" s="142"/>
      <c r="AH868" s="142"/>
      <c r="AI868" s="142"/>
    </row>
    <row r="869">
      <c r="A869" s="166"/>
      <c r="B869" s="164"/>
      <c r="C869" s="155"/>
      <c r="D869" s="165"/>
      <c r="E869" s="147" t="str">
        <f t="array" ref="E869">IF(C869="","",IFERROR(INDEX(Khach_hang!$C$2:$C$999,MATCH(C869,Khach_hang!$A$2:$A$999,0)),""))</f>
        <v/>
      </c>
      <c r="F869" s="148" t="str">
        <f t="array" ref="F869">IF(C869="","",IFERROR(INDEX(Khach_hang!$B$2:$B$999,MATCH(C869,Khach_hang!$A$2:$A$999,0)),""))</f>
        <v/>
      </c>
      <c r="G869" s="148" t="str">
        <f>IF(A869="","",SUMIF(Chi_tiet_don_hang!$A$2:$A$989,A869,Chi_tiet_don_hang!$F$2:$F$989))</f>
        <v/>
      </c>
      <c r="H869" s="163"/>
      <c r="I869" s="163"/>
      <c r="J869" s="148">
        <f t="shared" si="1"/>
        <v>0</v>
      </c>
      <c r="K869" s="148">
        <f>IF(A869="","",SUMIF(Chi_tiet_don_hang!$A$2:$A$989,A869,Chi_tiet_don_hang!$I$2:$I$989))+H869</f>
        <v>0</v>
      </c>
      <c r="L869" s="163"/>
      <c r="M869" s="152"/>
      <c r="N869" s="152"/>
      <c r="O869" s="163"/>
      <c r="P869" s="148" t="str">
        <f t="shared" si="4"/>
        <v/>
      </c>
      <c r="Q869" s="148" t="s">
        <v>484</v>
      </c>
      <c r="R869" s="154" t="s">
        <v>485</v>
      </c>
      <c r="S869" s="154" t="s">
        <v>418</v>
      </c>
      <c r="T869" s="155"/>
      <c r="U869" s="142"/>
      <c r="V869" s="142"/>
      <c r="W869" s="142"/>
      <c r="X869" s="142"/>
      <c r="Y869" s="142"/>
      <c r="Z869" s="142"/>
      <c r="AA869" s="142"/>
      <c r="AB869" s="142"/>
      <c r="AC869" s="142"/>
      <c r="AD869" s="142"/>
      <c r="AE869" s="142"/>
      <c r="AF869" s="142"/>
      <c r="AG869" s="142"/>
      <c r="AH869" s="142"/>
      <c r="AI869" s="142"/>
    </row>
    <row r="870">
      <c r="A870" s="166"/>
      <c r="B870" s="164"/>
      <c r="C870" s="155"/>
      <c r="D870" s="165"/>
      <c r="E870" s="147" t="str">
        <f t="array" ref="E870">IF(C870="","",IFERROR(INDEX(Khach_hang!$C$2:$C$999,MATCH(C870,Khach_hang!$A$2:$A$999,0)),""))</f>
        <v/>
      </c>
      <c r="F870" s="148" t="str">
        <f t="array" ref="F870">IF(C870="","",IFERROR(INDEX(Khach_hang!$B$2:$B$999,MATCH(C870,Khach_hang!$A$2:$A$999,0)),""))</f>
        <v/>
      </c>
      <c r="G870" s="148" t="str">
        <f>IF(A870="","",SUMIF(Chi_tiet_don_hang!$A$2:$A$989,A870,Chi_tiet_don_hang!$F$2:$F$989))</f>
        <v/>
      </c>
      <c r="H870" s="163"/>
      <c r="I870" s="163"/>
      <c r="J870" s="148">
        <f t="shared" si="1"/>
        <v>0</v>
      </c>
      <c r="K870" s="148">
        <f>IF(A870="","",SUMIF(Chi_tiet_don_hang!$A$2:$A$989,A870,Chi_tiet_don_hang!$I$2:$I$989))+H870</f>
        <v>0</v>
      </c>
      <c r="L870" s="163"/>
      <c r="M870" s="152"/>
      <c r="N870" s="152"/>
      <c r="O870" s="163"/>
      <c r="P870" s="148" t="str">
        <f t="shared" si="4"/>
        <v/>
      </c>
      <c r="Q870" s="148" t="s">
        <v>484</v>
      </c>
      <c r="R870" s="154" t="s">
        <v>485</v>
      </c>
      <c r="S870" s="154" t="s">
        <v>418</v>
      </c>
      <c r="T870" s="155"/>
      <c r="U870" s="142"/>
      <c r="V870" s="142"/>
      <c r="W870" s="142"/>
      <c r="X870" s="142"/>
      <c r="Y870" s="142"/>
      <c r="Z870" s="142"/>
      <c r="AA870" s="142"/>
      <c r="AB870" s="142"/>
      <c r="AC870" s="142"/>
      <c r="AD870" s="142"/>
      <c r="AE870" s="142"/>
      <c r="AF870" s="142"/>
      <c r="AG870" s="142"/>
      <c r="AH870" s="142"/>
      <c r="AI870" s="142"/>
    </row>
    <row r="871">
      <c r="A871" s="166"/>
      <c r="B871" s="164"/>
      <c r="C871" s="155"/>
      <c r="D871" s="165"/>
      <c r="E871" s="147" t="str">
        <f t="array" ref="E871">IF(C871="","",IFERROR(INDEX(Khach_hang!$C$2:$C$999,MATCH(C871,Khach_hang!$A$2:$A$999,0)),""))</f>
        <v/>
      </c>
      <c r="F871" s="148" t="str">
        <f t="array" ref="F871">IF(C871="","",IFERROR(INDEX(Khach_hang!$B$2:$B$999,MATCH(C871,Khach_hang!$A$2:$A$999,0)),""))</f>
        <v/>
      </c>
      <c r="G871" s="148" t="str">
        <f>IF(A871="","",SUMIF(Chi_tiet_don_hang!$A$2:$A$989,A871,Chi_tiet_don_hang!$F$2:$F$989))</f>
        <v/>
      </c>
      <c r="H871" s="163"/>
      <c r="I871" s="163"/>
      <c r="J871" s="148">
        <f t="shared" si="1"/>
        <v>0</v>
      </c>
      <c r="K871" s="148">
        <f>IF(A871="","",SUMIF(Chi_tiet_don_hang!$A$2:$A$989,A871,Chi_tiet_don_hang!$I$2:$I$989))+H871</f>
        <v>0</v>
      </c>
      <c r="L871" s="163"/>
      <c r="M871" s="152"/>
      <c r="N871" s="152"/>
      <c r="O871" s="163"/>
      <c r="P871" s="148" t="str">
        <f t="shared" si="4"/>
        <v/>
      </c>
      <c r="Q871" s="148" t="s">
        <v>484</v>
      </c>
      <c r="R871" s="154" t="s">
        <v>485</v>
      </c>
      <c r="S871" s="154" t="s">
        <v>418</v>
      </c>
      <c r="T871" s="155"/>
      <c r="U871" s="142"/>
      <c r="V871" s="142"/>
      <c r="W871" s="142"/>
      <c r="X871" s="142"/>
      <c r="Y871" s="142"/>
      <c r="Z871" s="142"/>
      <c r="AA871" s="142"/>
      <c r="AB871" s="142"/>
      <c r="AC871" s="142"/>
      <c r="AD871" s="142"/>
      <c r="AE871" s="142"/>
      <c r="AF871" s="142"/>
      <c r="AG871" s="142"/>
      <c r="AH871" s="142"/>
      <c r="AI871" s="142"/>
    </row>
    <row r="872">
      <c r="A872" s="166"/>
      <c r="B872" s="164"/>
      <c r="C872" s="155"/>
      <c r="D872" s="165"/>
      <c r="E872" s="147" t="str">
        <f t="array" ref="E872">IF(C872="","",IFERROR(INDEX(Khach_hang!$C$2:$C$999,MATCH(C872,Khach_hang!$A$2:$A$999,0)),""))</f>
        <v/>
      </c>
      <c r="F872" s="148" t="str">
        <f t="array" ref="F872">IF(C872="","",IFERROR(INDEX(Khach_hang!$B$2:$B$999,MATCH(C872,Khach_hang!$A$2:$A$999,0)),""))</f>
        <v/>
      </c>
      <c r="G872" s="148" t="str">
        <f>IF(A872="","",SUMIF(Chi_tiet_don_hang!$A$2:$A$989,A872,Chi_tiet_don_hang!$F$2:$F$989))</f>
        <v/>
      </c>
      <c r="H872" s="163"/>
      <c r="I872" s="163"/>
      <c r="J872" s="148">
        <f t="shared" si="1"/>
        <v>0</v>
      </c>
      <c r="K872" s="148">
        <f>IF(A872="","",SUMIF(Chi_tiet_don_hang!$A$2:$A$989,A872,Chi_tiet_don_hang!$I$2:$I$989))+H872</f>
        <v>0</v>
      </c>
      <c r="L872" s="163"/>
      <c r="M872" s="152"/>
      <c r="N872" s="152"/>
      <c r="O872" s="163"/>
      <c r="P872" s="148" t="str">
        <f t="shared" si="4"/>
        <v/>
      </c>
      <c r="Q872" s="148" t="s">
        <v>484</v>
      </c>
      <c r="R872" s="154" t="s">
        <v>485</v>
      </c>
      <c r="S872" s="154" t="s">
        <v>418</v>
      </c>
      <c r="T872" s="155"/>
      <c r="U872" s="142"/>
      <c r="V872" s="142"/>
      <c r="W872" s="142"/>
      <c r="X872" s="142"/>
      <c r="Y872" s="142"/>
      <c r="Z872" s="142"/>
      <c r="AA872" s="142"/>
      <c r="AB872" s="142"/>
      <c r="AC872" s="142"/>
      <c r="AD872" s="142"/>
      <c r="AE872" s="142"/>
      <c r="AF872" s="142"/>
      <c r="AG872" s="142"/>
      <c r="AH872" s="142"/>
      <c r="AI872" s="142"/>
    </row>
    <row r="873">
      <c r="A873" s="166"/>
      <c r="B873" s="164"/>
      <c r="C873" s="155"/>
      <c r="D873" s="165"/>
      <c r="E873" s="147" t="str">
        <f t="array" ref="E873">IF(C873="","",IFERROR(INDEX(Khach_hang!$C$2:$C$999,MATCH(C873,Khach_hang!$A$2:$A$999,0)),""))</f>
        <v/>
      </c>
      <c r="F873" s="148" t="str">
        <f t="array" ref="F873">IF(C873="","",IFERROR(INDEX(Khach_hang!$B$2:$B$999,MATCH(C873,Khach_hang!$A$2:$A$999,0)),""))</f>
        <v/>
      </c>
      <c r="G873" s="148" t="str">
        <f>IF(A873="","",SUMIF(Chi_tiet_don_hang!$A$2:$A$989,A873,Chi_tiet_don_hang!$F$2:$F$989))</f>
        <v/>
      </c>
      <c r="H873" s="163"/>
      <c r="I873" s="163"/>
      <c r="J873" s="148">
        <f t="shared" si="1"/>
        <v>0</v>
      </c>
      <c r="K873" s="148">
        <f>IF(A873="","",SUMIF(Chi_tiet_don_hang!$A$2:$A$989,A873,Chi_tiet_don_hang!$I$2:$I$989))+H873</f>
        <v>0</v>
      </c>
      <c r="L873" s="163"/>
      <c r="M873" s="152"/>
      <c r="N873" s="152"/>
      <c r="O873" s="163"/>
      <c r="P873" s="148" t="str">
        <f t="shared" si="4"/>
        <v/>
      </c>
      <c r="Q873" s="148" t="s">
        <v>484</v>
      </c>
      <c r="R873" s="154" t="s">
        <v>485</v>
      </c>
      <c r="S873" s="154" t="s">
        <v>418</v>
      </c>
      <c r="T873" s="155"/>
      <c r="U873" s="142"/>
      <c r="V873" s="142"/>
      <c r="W873" s="142"/>
      <c r="X873" s="142"/>
      <c r="Y873" s="142"/>
      <c r="Z873" s="142"/>
      <c r="AA873" s="142"/>
      <c r="AB873" s="142"/>
      <c r="AC873" s="142"/>
      <c r="AD873" s="142"/>
      <c r="AE873" s="142"/>
      <c r="AF873" s="142"/>
      <c r="AG873" s="142"/>
      <c r="AH873" s="142"/>
      <c r="AI873" s="142"/>
    </row>
    <row r="874">
      <c r="A874" s="166"/>
      <c r="B874" s="164"/>
      <c r="C874" s="155"/>
      <c r="D874" s="165"/>
      <c r="E874" s="147" t="str">
        <f t="array" ref="E874">IF(C874="","",IFERROR(INDEX(Khach_hang!$C$2:$C$999,MATCH(C874,Khach_hang!$A$2:$A$999,0)),""))</f>
        <v/>
      </c>
      <c r="F874" s="148" t="str">
        <f t="array" ref="F874">IF(C874="","",IFERROR(INDEX(Khach_hang!$B$2:$B$999,MATCH(C874,Khach_hang!$A$2:$A$999,0)),""))</f>
        <v/>
      </c>
      <c r="G874" s="148" t="str">
        <f>IF(A874="","",SUMIF(Chi_tiet_don_hang!$A$2:$A$989,A874,Chi_tiet_don_hang!$F$2:$F$989))</f>
        <v/>
      </c>
      <c r="H874" s="163"/>
      <c r="I874" s="163"/>
      <c r="J874" s="148">
        <f t="shared" si="1"/>
        <v>0</v>
      </c>
      <c r="K874" s="148">
        <f>IF(A874="","",SUMIF(Chi_tiet_don_hang!$A$2:$A$989,A874,Chi_tiet_don_hang!$I$2:$I$989))+H874</f>
        <v>0</v>
      </c>
      <c r="L874" s="163"/>
      <c r="M874" s="152"/>
      <c r="N874" s="152"/>
      <c r="O874" s="163"/>
      <c r="P874" s="148" t="str">
        <f t="shared" si="4"/>
        <v/>
      </c>
      <c r="Q874" s="148" t="s">
        <v>484</v>
      </c>
      <c r="R874" s="154" t="s">
        <v>485</v>
      </c>
      <c r="S874" s="154" t="s">
        <v>418</v>
      </c>
      <c r="T874" s="155"/>
      <c r="U874" s="142"/>
      <c r="V874" s="142"/>
      <c r="W874" s="142"/>
      <c r="X874" s="142"/>
      <c r="Y874" s="142"/>
      <c r="Z874" s="142"/>
      <c r="AA874" s="142"/>
      <c r="AB874" s="142"/>
      <c r="AC874" s="142"/>
      <c r="AD874" s="142"/>
      <c r="AE874" s="142"/>
      <c r="AF874" s="142"/>
      <c r="AG874" s="142"/>
      <c r="AH874" s="142"/>
      <c r="AI874" s="142"/>
    </row>
    <row r="875">
      <c r="A875" s="166"/>
      <c r="B875" s="164"/>
      <c r="C875" s="155"/>
      <c r="D875" s="165"/>
      <c r="E875" s="147" t="str">
        <f t="array" ref="E875">IF(C875="","",IFERROR(INDEX(Khach_hang!$C$2:$C$999,MATCH(C875,Khach_hang!$A$2:$A$999,0)),""))</f>
        <v/>
      </c>
      <c r="F875" s="148" t="str">
        <f t="array" ref="F875">IF(C875="","",IFERROR(INDEX(Khach_hang!$B$2:$B$999,MATCH(C875,Khach_hang!$A$2:$A$999,0)),""))</f>
        <v/>
      </c>
      <c r="G875" s="148" t="str">
        <f>IF(A875="","",SUMIF(Chi_tiet_don_hang!$A$2:$A$989,A875,Chi_tiet_don_hang!$F$2:$F$989))</f>
        <v/>
      </c>
      <c r="H875" s="163"/>
      <c r="I875" s="163"/>
      <c r="J875" s="148">
        <f t="shared" si="1"/>
        <v>0</v>
      </c>
      <c r="K875" s="148">
        <f>IF(A875="","",SUMIF(Chi_tiet_don_hang!$A$2:$A$989,A875,Chi_tiet_don_hang!$I$2:$I$989))+H875</f>
        <v>0</v>
      </c>
      <c r="L875" s="163"/>
      <c r="M875" s="152"/>
      <c r="N875" s="152"/>
      <c r="O875" s="163"/>
      <c r="P875" s="148" t="str">
        <f t="shared" si="4"/>
        <v/>
      </c>
      <c r="Q875" s="148" t="s">
        <v>484</v>
      </c>
      <c r="R875" s="154" t="s">
        <v>485</v>
      </c>
      <c r="S875" s="154" t="s">
        <v>418</v>
      </c>
      <c r="T875" s="155"/>
      <c r="U875" s="142"/>
      <c r="V875" s="142"/>
      <c r="W875" s="142"/>
      <c r="X875" s="142"/>
      <c r="Y875" s="142"/>
      <c r="Z875" s="142"/>
      <c r="AA875" s="142"/>
      <c r="AB875" s="142"/>
      <c r="AC875" s="142"/>
      <c r="AD875" s="142"/>
      <c r="AE875" s="142"/>
      <c r="AF875" s="142"/>
      <c r="AG875" s="142"/>
      <c r="AH875" s="142"/>
      <c r="AI875" s="142"/>
    </row>
    <row r="876">
      <c r="A876" s="166"/>
      <c r="B876" s="164"/>
      <c r="C876" s="155"/>
      <c r="D876" s="165"/>
      <c r="E876" s="147" t="str">
        <f t="array" ref="E876">IF(C876="","",IFERROR(INDEX(Khach_hang!$C$2:$C$999,MATCH(C876,Khach_hang!$A$2:$A$999,0)),""))</f>
        <v/>
      </c>
      <c r="F876" s="148" t="str">
        <f t="array" ref="F876">IF(C876="","",IFERROR(INDEX(Khach_hang!$B$2:$B$999,MATCH(C876,Khach_hang!$A$2:$A$999,0)),""))</f>
        <v/>
      </c>
      <c r="G876" s="148" t="str">
        <f>IF(A876="","",SUMIF(Chi_tiet_don_hang!$A$2:$A$989,A876,Chi_tiet_don_hang!$F$2:$F$989))</f>
        <v/>
      </c>
      <c r="H876" s="163"/>
      <c r="I876" s="163"/>
      <c r="J876" s="148">
        <f t="shared" si="1"/>
        <v>0</v>
      </c>
      <c r="K876" s="148">
        <f>IF(A876="","",SUMIF(Chi_tiet_don_hang!$A$2:$A$989,A876,Chi_tiet_don_hang!$I$2:$I$989))+H876</f>
        <v>0</v>
      </c>
      <c r="L876" s="163"/>
      <c r="M876" s="152"/>
      <c r="N876" s="152"/>
      <c r="O876" s="163"/>
      <c r="P876" s="148" t="str">
        <f t="shared" si="4"/>
        <v/>
      </c>
      <c r="Q876" s="148" t="s">
        <v>484</v>
      </c>
      <c r="R876" s="154" t="s">
        <v>485</v>
      </c>
      <c r="S876" s="154" t="s">
        <v>418</v>
      </c>
      <c r="T876" s="155"/>
      <c r="U876" s="142"/>
      <c r="V876" s="142"/>
      <c r="W876" s="142"/>
      <c r="X876" s="142"/>
      <c r="Y876" s="142"/>
      <c r="Z876" s="142"/>
      <c r="AA876" s="142"/>
      <c r="AB876" s="142"/>
      <c r="AC876" s="142"/>
      <c r="AD876" s="142"/>
      <c r="AE876" s="142"/>
      <c r="AF876" s="142"/>
      <c r="AG876" s="142"/>
      <c r="AH876" s="142"/>
      <c r="AI876" s="142"/>
    </row>
    <row r="877">
      <c r="A877" s="166"/>
      <c r="B877" s="164"/>
      <c r="C877" s="155"/>
      <c r="D877" s="165"/>
      <c r="E877" s="147" t="str">
        <f t="array" ref="E877">IF(C877="","",IFERROR(INDEX(Khach_hang!$C$2:$C$999,MATCH(C877,Khach_hang!$A$2:$A$999,0)),""))</f>
        <v/>
      </c>
      <c r="F877" s="148" t="str">
        <f t="array" ref="F877">IF(C877="","",IFERROR(INDEX(Khach_hang!$B$2:$B$999,MATCH(C877,Khach_hang!$A$2:$A$999,0)),""))</f>
        <v/>
      </c>
      <c r="G877" s="148" t="str">
        <f>IF(A877="","",SUMIF(Chi_tiet_don_hang!$A$2:$A$989,A877,Chi_tiet_don_hang!$F$2:$F$989))</f>
        <v/>
      </c>
      <c r="H877" s="163"/>
      <c r="I877" s="163"/>
      <c r="J877" s="148">
        <f t="shared" si="1"/>
        <v>0</v>
      </c>
      <c r="K877" s="148">
        <f>IF(A877="","",SUMIF(Chi_tiet_don_hang!$A$2:$A$989,A877,Chi_tiet_don_hang!$I$2:$I$989))+H877</f>
        <v>0</v>
      </c>
      <c r="L877" s="163"/>
      <c r="M877" s="152"/>
      <c r="N877" s="152"/>
      <c r="O877" s="163"/>
      <c r="P877" s="148" t="str">
        <f t="shared" si="4"/>
        <v/>
      </c>
      <c r="Q877" s="148" t="s">
        <v>484</v>
      </c>
      <c r="R877" s="154" t="s">
        <v>485</v>
      </c>
      <c r="S877" s="154" t="s">
        <v>418</v>
      </c>
      <c r="T877" s="155"/>
      <c r="U877" s="142"/>
      <c r="V877" s="142"/>
      <c r="W877" s="142"/>
      <c r="X877" s="142"/>
      <c r="Y877" s="142"/>
      <c r="Z877" s="142"/>
      <c r="AA877" s="142"/>
      <c r="AB877" s="142"/>
      <c r="AC877" s="142"/>
      <c r="AD877" s="142"/>
      <c r="AE877" s="142"/>
      <c r="AF877" s="142"/>
      <c r="AG877" s="142"/>
      <c r="AH877" s="142"/>
      <c r="AI877" s="142"/>
    </row>
    <row r="878">
      <c r="A878" s="166"/>
      <c r="B878" s="164"/>
      <c r="C878" s="155"/>
      <c r="D878" s="165"/>
      <c r="E878" s="147" t="str">
        <f t="array" ref="E878">IF(C878="","",IFERROR(INDEX(Khach_hang!$C$2:$C$999,MATCH(C878,Khach_hang!$A$2:$A$999,0)),""))</f>
        <v/>
      </c>
      <c r="F878" s="148" t="str">
        <f t="array" ref="F878">IF(C878="","",IFERROR(INDEX(Khach_hang!$B$2:$B$999,MATCH(C878,Khach_hang!$A$2:$A$999,0)),""))</f>
        <v/>
      </c>
      <c r="G878" s="148" t="str">
        <f>IF(A878="","",SUMIF(Chi_tiet_don_hang!$A$2:$A$989,A878,Chi_tiet_don_hang!$F$2:$F$989))</f>
        <v/>
      </c>
      <c r="H878" s="163"/>
      <c r="I878" s="163"/>
      <c r="J878" s="148">
        <f t="shared" si="1"/>
        <v>0</v>
      </c>
      <c r="K878" s="148">
        <f>IF(A878="","",SUMIF(Chi_tiet_don_hang!$A$2:$A$989,A878,Chi_tiet_don_hang!$I$2:$I$989))+H878</f>
        <v>0</v>
      </c>
      <c r="L878" s="163"/>
      <c r="M878" s="152"/>
      <c r="N878" s="152"/>
      <c r="O878" s="163"/>
      <c r="P878" s="148" t="str">
        <f t="shared" si="4"/>
        <v/>
      </c>
      <c r="Q878" s="148" t="s">
        <v>484</v>
      </c>
      <c r="R878" s="154" t="s">
        <v>485</v>
      </c>
      <c r="S878" s="154" t="s">
        <v>418</v>
      </c>
      <c r="T878" s="155"/>
      <c r="U878" s="142"/>
      <c r="V878" s="142"/>
      <c r="W878" s="142"/>
      <c r="X878" s="142"/>
      <c r="Y878" s="142"/>
      <c r="Z878" s="142"/>
      <c r="AA878" s="142"/>
      <c r="AB878" s="142"/>
      <c r="AC878" s="142"/>
      <c r="AD878" s="142"/>
      <c r="AE878" s="142"/>
      <c r="AF878" s="142"/>
      <c r="AG878" s="142"/>
      <c r="AH878" s="142"/>
      <c r="AI878" s="142"/>
    </row>
    <row r="879">
      <c r="A879" s="166"/>
      <c r="B879" s="164"/>
      <c r="C879" s="155"/>
      <c r="D879" s="165"/>
      <c r="E879" s="147" t="str">
        <f t="array" ref="E879">IF(C879="","",IFERROR(INDEX(Khach_hang!$C$2:$C$999,MATCH(C879,Khach_hang!$A$2:$A$999,0)),""))</f>
        <v/>
      </c>
      <c r="F879" s="148" t="str">
        <f t="array" ref="F879">IF(C879="","",IFERROR(INDEX(Khach_hang!$B$2:$B$999,MATCH(C879,Khach_hang!$A$2:$A$999,0)),""))</f>
        <v/>
      </c>
      <c r="G879" s="148" t="str">
        <f>IF(A879="","",SUMIF(Chi_tiet_don_hang!$A$2:$A$989,A879,Chi_tiet_don_hang!$F$2:$F$989))</f>
        <v/>
      </c>
      <c r="H879" s="163"/>
      <c r="I879" s="163"/>
      <c r="J879" s="148">
        <f t="shared" si="1"/>
        <v>0</v>
      </c>
      <c r="K879" s="148">
        <f>IF(A879="","",SUMIF(Chi_tiet_don_hang!$A$2:$A$989,A879,Chi_tiet_don_hang!$I$2:$I$989))+H879</f>
        <v>0</v>
      </c>
      <c r="L879" s="163"/>
      <c r="M879" s="152"/>
      <c r="N879" s="152"/>
      <c r="O879" s="163"/>
      <c r="P879" s="148" t="str">
        <f t="shared" si="4"/>
        <v/>
      </c>
      <c r="Q879" s="148" t="s">
        <v>484</v>
      </c>
      <c r="R879" s="154" t="s">
        <v>485</v>
      </c>
      <c r="S879" s="154" t="s">
        <v>418</v>
      </c>
      <c r="T879" s="155"/>
      <c r="U879" s="142"/>
      <c r="V879" s="142"/>
      <c r="W879" s="142"/>
      <c r="X879" s="142"/>
      <c r="Y879" s="142"/>
      <c r="Z879" s="142"/>
      <c r="AA879" s="142"/>
      <c r="AB879" s="142"/>
      <c r="AC879" s="142"/>
      <c r="AD879" s="142"/>
      <c r="AE879" s="142"/>
      <c r="AF879" s="142"/>
      <c r="AG879" s="142"/>
      <c r="AH879" s="142"/>
      <c r="AI879" s="142"/>
    </row>
    <row r="880">
      <c r="A880" s="166"/>
      <c r="B880" s="164"/>
      <c r="C880" s="155"/>
      <c r="D880" s="165"/>
      <c r="E880" s="147" t="str">
        <f t="array" ref="E880">IF(C880="","",IFERROR(INDEX(Khach_hang!$C$2:$C$999,MATCH(C880,Khach_hang!$A$2:$A$999,0)),""))</f>
        <v/>
      </c>
      <c r="F880" s="148" t="str">
        <f t="array" ref="F880">IF(C880="","",IFERROR(INDEX(Khach_hang!$B$2:$B$999,MATCH(C880,Khach_hang!$A$2:$A$999,0)),""))</f>
        <v/>
      </c>
      <c r="G880" s="148" t="str">
        <f>IF(A880="","",SUMIF(Chi_tiet_don_hang!$A$2:$A$989,A880,Chi_tiet_don_hang!$F$2:$F$989))</f>
        <v/>
      </c>
      <c r="H880" s="163"/>
      <c r="I880" s="163"/>
      <c r="J880" s="148">
        <f t="shared" si="1"/>
        <v>0</v>
      </c>
      <c r="K880" s="148">
        <f>IF(A880="","",SUMIF(Chi_tiet_don_hang!$A$2:$A$989,A880,Chi_tiet_don_hang!$I$2:$I$989))+H880</f>
        <v>0</v>
      </c>
      <c r="L880" s="163"/>
      <c r="M880" s="152"/>
      <c r="N880" s="152"/>
      <c r="O880" s="163"/>
      <c r="P880" s="148" t="str">
        <f t="shared" si="4"/>
        <v/>
      </c>
      <c r="Q880" s="148" t="s">
        <v>484</v>
      </c>
      <c r="R880" s="154" t="s">
        <v>485</v>
      </c>
      <c r="S880" s="154" t="s">
        <v>418</v>
      </c>
      <c r="T880" s="155"/>
      <c r="U880" s="142"/>
      <c r="V880" s="142"/>
      <c r="W880" s="142"/>
      <c r="X880" s="142"/>
      <c r="Y880" s="142"/>
      <c r="Z880" s="142"/>
      <c r="AA880" s="142"/>
      <c r="AB880" s="142"/>
      <c r="AC880" s="142"/>
      <c r="AD880" s="142"/>
      <c r="AE880" s="142"/>
      <c r="AF880" s="142"/>
      <c r="AG880" s="142"/>
      <c r="AH880" s="142"/>
      <c r="AI880" s="142"/>
    </row>
    <row r="881">
      <c r="A881" s="166"/>
      <c r="B881" s="164"/>
      <c r="C881" s="155"/>
      <c r="D881" s="165"/>
      <c r="E881" s="147" t="str">
        <f t="array" ref="E881">IF(C881="","",IFERROR(INDEX(Khach_hang!$C$2:$C$999,MATCH(C881,Khach_hang!$A$2:$A$999,0)),""))</f>
        <v/>
      </c>
      <c r="F881" s="148" t="str">
        <f t="array" ref="F881">IF(C881="","",IFERROR(INDEX(Khach_hang!$B$2:$B$999,MATCH(C881,Khach_hang!$A$2:$A$999,0)),""))</f>
        <v/>
      </c>
      <c r="G881" s="148" t="str">
        <f>IF(A881="","",SUMIF(Chi_tiet_don_hang!$A$2:$A$989,A881,Chi_tiet_don_hang!$F$2:$F$989))</f>
        <v/>
      </c>
      <c r="H881" s="163"/>
      <c r="I881" s="163"/>
      <c r="J881" s="148">
        <f t="shared" si="1"/>
        <v>0</v>
      </c>
      <c r="K881" s="148">
        <f>IF(A881="","",SUMIF(Chi_tiet_don_hang!$A$2:$A$989,A881,Chi_tiet_don_hang!$I$2:$I$989))+H881</f>
        <v>0</v>
      </c>
      <c r="L881" s="163"/>
      <c r="M881" s="152"/>
      <c r="N881" s="152"/>
      <c r="O881" s="163"/>
      <c r="P881" s="148" t="str">
        <f t="shared" si="4"/>
        <v/>
      </c>
      <c r="Q881" s="148" t="s">
        <v>484</v>
      </c>
      <c r="R881" s="154" t="s">
        <v>485</v>
      </c>
      <c r="S881" s="154" t="s">
        <v>418</v>
      </c>
      <c r="T881" s="155"/>
      <c r="U881" s="142"/>
      <c r="V881" s="142"/>
      <c r="W881" s="142"/>
      <c r="X881" s="142"/>
      <c r="Y881" s="142"/>
      <c r="Z881" s="142"/>
      <c r="AA881" s="142"/>
      <c r="AB881" s="142"/>
      <c r="AC881" s="142"/>
      <c r="AD881" s="142"/>
      <c r="AE881" s="142"/>
      <c r="AF881" s="142"/>
      <c r="AG881" s="142"/>
      <c r="AH881" s="142"/>
      <c r="AI881" s="142"/>
    </row>
    <row r="882">
      <c r="A882" s="166"/>
      <c r="B882" s="164"/>
      <c r="C882" s="155"/>
      <c r="D882" s="165"/>
      <c r="E882" s="147" t="str">
        <f t="array" ref="E882">IF(C882="","",IFERROR(INDEX(Khach_hang!$C$2:$C$999,MATCH(C882,Khach_hang!$A$2:$A$999,0)),""))</f>
        <v/>
      </c>
      <c r="F882" s="148" t="str">
        <f t="array" ref="F882">IF(C882="","",IFERROR(INDEX(Khach_hang!$B$2:$B$999,MATCH(C882,Khach_hang!$A$2:$A$999,0)),""))</f>
        <v/>
      </c>
      <c r="G882" s="148" t="str">
        <f>IF(A882="","",SUMIF(Chi_tiet_don_hang!$A$2:$A$989,A882,Chi_tiet_don_hang!$F$2:$F$989))</f>
        <v/>
      </c>
      <c r="H882" s="163"/>
      <c r="I882" s="163"/>
      <c r="J882" s="148">
        <f t="shared" si="1"/>
        <v>0</v>
      </c>
      <c r="K882" s="148">
        <f>IF(A882="","",SUMIF(Chi_tiet_don_hang!$A$2:$A$989,A882,Chi_tiet_don_hang!$I$2:$I$989))+H882</f>
        <v>0</v>
      </c>
      <c r="L882" s="163"/>
      <c r="M882" s="152"/>
      <c r="N882" s="152"/>
      <c r="O882" s="163"/>
      <c r="P882" s="148" t="str">
        <f t="shared" si="4"/>
        <v/>
      </c>
      <c r="Q882" s="148" t="s">
        <v>484</v>
      </c>
      <c r="R882" s="154" t="s">
        <v>485</v>
      </c>
      <c r="S882" s="154" t="s">
        <v>418</v>
      </c>
      <c r="T882" s="155"/>
      <c r="U882" s="142"/>
      <c r="V882" s="142"/>
      <c r="W882" s="142"/>
      <c r="X882" s="142"/>
      <c r="Y882" s="142"/>
      <c r="Z882" s="142"/>
      <c r="AA882" s="142"/>
      <c r="AB882" s="142"/>
      <c r="AC882" s="142"/>
      <c r="AD882" s="142"/>
      <c r="AE882" s="142"/>
      <c r="AF882" s="142"/>
      <c r="AG882" s="142"/>
      <c r="AH882" s="142"/>
      <c r="AI882" s="142"/>
    </row>
    <row r="883">
      <c r="A883" s="166"/>
      <c r="B883" s="164"/>
      <c r="C883" s="155"/>
      <c r="D883" s="165"/>
      <c r="E883" s="147" t="str">
        <f t="array" ref="E883">IF(C883="","",IFERROR(INDEX(Khach_hang!$C$2:$C$999,MATCH(C883,Khach_hang!$A$2:$A$999,0)),""))</f>
        <v/>
      </c>
      <c r="F883" s="148" t="str">
        <f t="array" ref="F883">IF(C883="","",IFERROR(INDEX(Khach_hang!$B$2:$B$999,MATCH(C883,Khach_hang!$A$2:$A$999,0)),""))</f>
        <v/>
      </c>
      <c r="G883" s="148" t="str">
        <f>IF(A883="","",SUMIF(Chi_tiet_don_hang!$A$2:$A$989,A883,Chi_tiet_don_hang!$F$2:$F$989))</f>
        <v/>
      </c>
      <c r="H883" s="163"/>
      <c r="I883" s="163"/>
      <c r="J883" s="148">
        <f t="shared" si="1"/>
        <v>0</v>
      </c>
      <c r="K883" s="148">
        <f>IF(A883="","",SUMIF(Chi_tiet_don_hang!$A$2:$A$989,A883,Chi_tiet_don_hang!$I$2:$I$989))+H883</f>
        <v>0</v>
      </c>
      <c r="L883" s="163"/>
      <c r="M883" s="152"/>
      <c r="N883" s="152"/>
      <c r="O883" s="163"/>
      <c r="P883" s="148" t="str">
        <f t="shared" si="4"/>
        <v/>
      </c>
      <c r="Q883" s="148" t="s">
        <v>484</v>
      </c>
      <c r="R883" s="154" t="s">
        <v>485</v>
      </c>
      <c r="S883" s="154" t="s">
        <v>418</v>
      </c>
      <c r="T883" s="155"/>
      <c r="U883" s="142"/>
      <c r="V883" s="142"/>
      <c r="W883" s="142"/>
      <c r="X883" s="142"/>
      <c r="Y883" s="142"/>
      <c r="Z883" s="142"/>
      <c r="AA883" s="142"/>
      <c r="AB883" s="142"/>
      <c r="AC883" s="142"/>
      <c r="AD883" s="142"/>
      <c r="AE883" s="142"/>
      <c r="AF883" s="142"/>
      <c r="AG883" s="142"/>
      <c r="AH883" s="142"/>
      <c r="AI883" s="142"/>
    </row>
    <row r="884">
      <c r="A884" s="166"/>
      <c r="B884" s="164"/>
      <c r="C884" s="155"/>
      <c r="D884" s="165"/>
      <c r="E884" s="147" t="str">
        <f t="array" ref="E884">IF(C884="","",IFERROR(INDEX(Khach_hang!$C$2:$C$999,MATCH(C884,Khach_hang!$A$2:$A$999,0)),""))</f>
        <v/>
      </c>
      <c r="F884" s="148" t="str">
        <f t="array" ref="F884">IF(C884="","",IFERROR(INDEX(Khach_hang!$B$2:$B$999,MATCH(C884,Khach_hang!$A$2:$A$999,0)),""))</f>
        <v/>
      </c>
      <c r="G884" s="148" t="str">
        <f>IF(A884="","",SUMIF(Chi_tiet_don_hang!$A$2:$A$989,A884,Chi_tiet_don_hang!$F$2:$F$989))</f>
        <v/>
      </c>
      <c r="H884" s="163"/>
      <c r="I884" s="163"/>
      <c r="J884" s="148">
        <f t="shared" si="1"/>
        <v>0</v>
      </c>
      <c r="K884" s="148">
        <f>IF(A884="","",SUMIF(Chi_tiet_don_hang!$A$2:$A$989,A884,Chi_tiet_don_hang!$I$2:$I$989))+H884</f>
        <v>0</v>
      </c>
      <c r="L884" s="163"/>
      <c r="M884" s="152"/>
      <c r="N884" s="152"/>
      <c r="O884" s="163"/>
      <c r="P884" s="148" t="str">
        <f t="shared" si="4"/>
        <v/>
      </c>
      <c r="Q884" s="148" t="s">
        <v>484</v>
      </c>
      <c r="R884" s="154" t="s">
        <v>485</v>
      </c>
      <c r="S884" s="154" t="s">
        <v>418</v>
      </c>
      <c r="T884" s="155"/>
      <c r="U884" s="142"/>
      <c r="V884" s="142"/>
      <c r="W884" s="142"/>
      <c r="X884" s="142"/>
      <c r="Y884" s="142"/>
      <c r="Z884" s="142"/>
      <c r="AA884" s="142"/>
      <c r="AB884" s="142"/>
      <c r="AC884" s="142"/>
      <c r="AD884" s="142"/>
      <c r="AE884" s="142"/>
      <c r="AF884" s="142"/>
      <c r="AG884" s="142"/>
      <c r="AH884" s="142"/>
      <c r="AI884" s="142"/>
    </row>
    <row r="885">
      <c r="A885" s="166"/>
      <c r="B885" s="164"/>
      <c r="C885" s="155"/>
      <c r="D885" s="165"/>
      <c r="E885" s="147" t="str">
        <f t="array" ref="E885">IF(C885="","",IFERROR(INDEX(Khach_hang!$C$2:$C$999,MATCH(C885,Khach_hang!$A$2:$A$999,0)),""))</f>
        <v/>
      </c>
      <c r="F885" s="148" t="str">
        <f t="array" ref="F885">IF(C885="","",IFERROR(INDEX(Khach_hang!$B$2:$B$999,MATCH(C885,Khach_hang!$A$2:$A$999,0)),""))</f>
        <v/>
      </c>
      <c r="G885" s="148" t="str">
        <f>IF(A885="","",SUMIF(Chi_tiet_don_hang!$A$2:$A$989,A885,Chi_tiet_don_hang!$F$2:$F$989))</f>
        <v/>
      </c>
      <c r="H885" s="163"/>
      <c r="I885" s="163"/>
      <c r="J885" s="148">
        <f t="shared" si="1"/>
        <v>0</v>
      </c>
      <c r="K885" s="148">
        <f>IF(A885="","",SUMIF(Chi_tiet_don_hang!$A$2:$A$989,A885,Chi_tiet_don_hang!$I$2:$I$989))+H885</f>
        <v>0</v>
      </c>
      <c r="L885" s="163"/>
      <c r="M885" s="152"/>
      <c r="N885" s="152"/>
      <c r="O885" s="163"/>
      <c r="P885" s="148" t="str">
        <f t="shared" si="4"/>
        <v/>
      </c>
      <c r="Q885" s="148" t="s">
        <v>484</v>
      </c>
      <c r="R885" s="154" t="s">
        <v>485</v>
      </c>
      <c r="S885" s="154" t="s">
        <v>418</v>
      </c>
      <c r="T885" s="155"/>
      <c r="U885" s="142"/>
      <c r="V885" s="142"/>
      <c r="W885" s="142"/>
      <c r="X885" s="142"/>
      <c r="Y885" s="142"/>
      <c r="Z885" s="142"/>
      <c r="AA885" s="142"/>
      <c r="AB885" s="142"/>
      <c r="AC885" s="142"/>
      <c r="AD885" s="142"/>
      <c r="AE885" s="142"/>
      <c r="AF885" s="142"/>
      <c r="AG885" s="142"/>
      <c r="AH885" s="142"/>
      <c r="AI885" s="142"/>
    </row>
    <row r="886">
      <c r="A886" s="166"/>
      <c r="B886" s="164"/>
      <c r="C886" s="155"/>
      <c r="D886" s="165"/>
      <c r="E886" s="147" t="str">
        <f t="array" ref="E886">IF(C886="","",IFERROR(INDEX(Khach_hang!$C$2:$C$999,MATCH(C886,Khach_hang!$A$2:$A$999,0)),""))</f>
        <v/>
      </c>
      <c r="F886" s="148" t="str">
        <f t="array" ref="F886">IF(C886="","",IFERROR(INDEX(Khach_hang!$B$2:$B$999,MATCH(C886,Khach_hang!$A$2:$A$999,0)),""))</f>
        <v/>
      </c>
      <c r="G886" s="148" t="str">
        <f>IF(A886="","",SUMIF(Chi_tiet_don_hang!$A$2:$A$989,A886,Chi_tiet_don_hang!$F$2:$F$989))</f>
        <v/>
      </c>
      <c r="H886" s="163"/>
      <c r="I886" s="163"/>
      <c r="J886" s="148">
        <f t="shared" si="1"/>
        <v>0</v>
      </c>
      <c r="K886" s="148">
        <f>IF(A886="","",SUMIF(Chi_tiet_don_hang!$A$2:$A$989,A886,Chi_tiet_don_hang!$I$2:$I$989))+H886</f>
        <v>0</v>
      </c>
      <c r="L886" s="163"/>
      <c r="M886" s="152"/>
      <c r="N886" s="152"/>
      <c r="O886" s="163"/>
      <c r="P886" s="148" t="str">
        <f t="shared" si="4"/>
        <v/>
      </c>
      <c r="Q886" s="148" t="s">
        <v>484</v>
      </c>
      <c r="R886" s="154" t="s">
        <v>485</v>
      </c>
      <c r="S886" s="154" t="s">
        <v>418</v>
      </c>
      <c r="T886" s="155"/>
      <c r="U886" s="142"/>
      <c r="V886" s="142"/>
      <c r="W886" s="142"/>
      <c r="X886" s="142"/>
      <c r="Y886" s="142"/>
      <c r="Z886" s="142"/>
      <c r="AA886" s="142"/>
      <c r="AB886" s="142"/>
      <c r="AC886" s="142"/>
      <c r="AD886" s="142"/>
      <c r="AE886" s="142"/>
      <c r="AF886" s="142"/>
      <c r="AG886" s="142"/>
      <c r="AH886" s="142"/>
      <c r="AI886" s="142"/>
    </row>
    <row r="887">
      <c r="A887" s="166"/>
      <c r="B887" s="164"/>
      <c r="C887" s="155"/>
      <c r="D887" s="165"/>
      <c r="E887" s="147" t="str">
        <f t="array" ref="E887">IF(C887="","",IFERROR(INDEX(Khach_hang!$C$2:$C$999,MATCH(C887,Khach_hang!$A$2:$A$999,0)),""))</f>
        <v/>
      </c>
      <c r="F887" s="148" t="str">
        <f t="array" ref="F887">IF(C887="","",IFERROR(INDEX(Khach_hang!$B$2:$B$999,MATCH(C887,Khach_hang!$A$2:$A$999,0)),""))</f>
        <v/>
      </c>
      <c r="G887" s="148" t="str">
        <f>IF(A887="","",SUMIF(Chi_tiet_don_hang!$A$2:$A$989,A887,Chi_tiet_don_hang!$F$2:$F$989))</f>
        <v/>
      </c>
      <c r="H887" s="163"/>
      <c r="I887" s="163"/>
      <c r="J887" s="148">
        <f t="shared" si="1"/>
        <v>0</v>
      </c>
      <c r="K887" s="148">
        <f>IF(A887="","",SUMIF(Chi_tiet_don_hang!$A$2:$A$989,A887,Chi_tiet_don_hang!$I$2:$I$989))+H887</f>
        <v>0</v>
      </c>
      <c r="L887" s="163"/>
      <c r="M887" s="152"/>
      <c r="N887" s="152"/>
      <c r="O887" s="163"/>
      <c r="P887" s="148" t="str">
        <f t="shared" si="4"/>
        <v/>
      </c>
      <c r="Q887" s="148" t="s">
        <v>484</v>
      </c>
      <c r="R887" s="154" t="s">
        <v>485</v>
      </c>
      <c r="S887" s="154" t="s">
        <v>418</v>
      </c>
      <c r="T887" s="155"/>
      <c r="U887" s="142"/>
      <c r="V887" s="142"/>
      <c r="W887" s="142"/>
      <c r="X887" s="142"/>
      <c r="Y887" s="142"/>
      <c r="Z887" s="142"/>
      <c r="AA887" s="142"/>
      <c r="AB887" s="142"/>
      <c r="AC887" s="142"/>
      <c r="AD887" s="142"/>
      <c r="AE887" s="142"/>
      <c r="AF887" s="142"/>
      <c r="AG887" s="142"/>
      <c r="AH887" s="142"/>
      <c r="AI887" s="142"/>
    </row>
    <row r="888">
      <c r="A888" s="166"/>
      <c r="B888" s="164"/>
      <c r="C888" s="155"/>
      <c r="D888" s="165"/>
      <c r="E888" s="147" t="str">
        <f t="array" ref="E888">IF(C888="","",IFERROR(INDEX(Khach_hang!$C$2:$C$999,MATCH(C888,Khach_hang!$A$2:$A$999,0)),""))</f>
        <v/>
      </c>
      <c r="F888" s="148" t="str">
        <f t="array" ref="F888">IF(C888="","",IFERROR(INDEX(Khach_hang!$B$2:$B$999,MATCH(C888,Khach_hang!$A$2:$A$999,0)),""))</f>
        <v/>
      </c>
      <c r="G888" s="148" t="str">
        <f>IF(A888="","",SUMIF(Chi_tiet_don_hang!$A$2:$A$989,A888,Chi_tiet_don_hang!$F$2:$F$989))</f>
        <v/>
      </c>
      <c r="H888" s="163"/>
      <c r="I888" s="163"/>
      <c r="J888" s="148">
        <f t="shared" si="1"/>
        <v>0</v>
      </c>
      <c r="K888" s="148">
        <f>IF(A888="","",SUMIF(Chi_tiet_don_hang!$A$2:$A$989,A888,Chi_tiet_don_hang!$I$2:$I$989))+H888</f>
        <v>0</v>
      </c>
      <c r="L888" s="163"/>
      <c r="M888" s="152"/>
      <c r="N888" s="152"/>
      <c r="O888" s="163"/>
      <c r="P888" s="148" t="str">
        <f t="shared" si="4"/>
        <v/>
      </c>
      <c r="Q888" s="148" t="s">
        <v>484</v>
      </c>
      <c r="R888" s="154" t="s">
        <v>485</v>
      </c>
      <c r="S888" s="154" t="s">
        <v>418</v>
      </c>
      <c r="T888" s="155"/>
      <c r="U888" s="142"/>
      <c r="V888" s="142"/>
      <c r="W888" s="142"/>
      <c r="X888" s="142"/>
      <c r="Y888" s="142"/>
      <c r="Z888" s="142"/>
      <c r="AA888" s="142"/>
      <c r="AB888" s="142"/>
      <c r="AC888" s="142"/>
      <c r="AD888" s="142"/>
      <c r="AE888" s="142"/>
      <c r="AF888" s="142"/>
      <c r="AG888" s="142"/>
      <c r="AH888" s="142"/>
      <c r="AI888" s="142"/>
    </row>
    <row r="889">
      <c r="A889" s="166"/>
      <c r="B889" s="164"/>
      <c r="C889" s="155"/>
      <c r="D889" s="165"/>
      <c r="E889" s="147" t="str">
        <f t="array" ref="E889">IF(C889="","",IFERROR(INDEX(Khach_hang!$C$2:$C$999,MATCH(C889,Khach_hang!$A$2:$A$999,0)),""))</f>
        <v/>
      </c>
      <c r="F889" s="148" t="str">
        <f t="array" ref="F889">IF(C889="","",IFERROR(INDEX(Khach_hang!$B$2:$B$999,MATCH(C889,Khach_hang!$A$2:$A$999,0)),""))</f>
        <v/>
      </c>
      <c r="G889" s="148" t="str">
        <f>IF(A889="","",SUMIF(Chi_tiet_don_hang!$A$2:$A$989,A889,Chi_tiet_don_hang!$F$2:$F$989))</f>
        <v/>
      </c>
      <c r="H889" s="163"/>
      <c r="I889" s="163"/>
      <c r="J889" s="148">
        <f t="shared" si="1"/>
        <v>0</v>
      </c>
      <c r="K889" s="148">
        <f>IF(A889="","",SUMIF(Chi_tiet_don_hang!$A$2:$A$989,A889,Chi_tiet_don_hang!$I$2:$I$989))+H889</f>
        <v>0</v>
      </c>
      <c r="L889" s="163"/>
      <c r="M889" s="152"/>
      <c r="N889" s="152"/>
      <c r="O889" s="163"/>
      <c r="P889" s="148" t="str">
        <f t="shared" si="4"/>
        <v/>
      </c>
      <c r="Q889" s="148" t="s">
        <v>484</v>
      </c>
      <c r="R889" s="154" t="s">
        <v>485</v>
      </c>
      <c r="S889" s="154" t="s">
        <v>418</v>
      </c>
      <c r="T889" s="155"/>
      <c r="U889" s="142"/>
      <c r="V889" s="142"/>
      <c r="W889" s="142"/>
      <c r="X889" s="142"/>
      <c r="Y889" s="142"/>
      <c r="Z889" s="142"/>
      <c r="AA889" s="142"/>
      <c r="AB889" s="142"/>
      <c r="AC889" s="142"/>
      <c r="AD889" s="142"/>
      <c r="AE889" s="142"/>
      <c r="AF889" s="142"/>
      <c r="AG889" s="142"/>
      <c r="AH889" s="142"/>
      <c r="AI889" s="142"/>
    </row>
    <row r="890">
      <c r="A890" s="166"/>
      <c r="B890" s="164"/>
      <c r="C890" s="155"/>
      <c r="D890" s="165"/>
      <c r="E890" s="147" t="str">
        <f t="array" ref="E890">IF(C890="","",IFERROR(INDEX(Khach_hang!$C$2:$C$999,MATCH(C890,Khach_hang!$A$2:$A$999,0)),""))</f>
        <v/>
      </c>
      <c r="F890" s="148" t="str">
        <f t="array" ref="F890">IF(C890="","",IFERROR(INDEX(Khach_hang!$B$2:$B$999,MATCH(C890,Khach_hang!$A$2:$A$999,0)),""))</f>
        <v/>
      </c>
      <c r="G890" s="148" t="str">
        <f>IF(A890="","",SUMIF(Chi_tiet_don_hang!$A$2:$A$989,A890,Chi_tiet_don_hang!$F$2:$F$989))</f>
        <v/>
      </c>
      <c r="H890" s="163"/>
      <c r="I890" s="163"/>
      <c r="J890" s="148">
        <f t="shared" si="1"/>
        <v>0</v>
      </c>
      <c r="K890" s="148">
        <f>IF(A890="","",SUMIF(Chi_tiet_don_hang!$A$2:$A$989,A890,Chi_tiet_don_hang!$I$2:$I$989))+H890</f>
        <v>0</v>
      </c>
      <c r="L890" s="163"/>
      <c r="M890" s="152"/>
      <c r="N890" s="152"/>
      <c r="O890" s="163"/>
      <c r="P890" s="148" t="str">
        <f t="shared" si="4"/>
        <v/>
      </c>
      <c r="Q890" s="148" t="s">
        <v>484</v>
      </c>
      <c r="R890" s="154" t="s">
        <v>485</v>
      </c>
      <c r="S890" s="154" t="s">
        <v>418</v>
      </c>
      <c r="T890" s="155"/>
      <c r="U890" s="142"/>
      <c r="V890" s="142"/>
      <c r="W890" s="142"/>
      <c r="X890" s="142"/>
      <c r="Y890" s="142"/>
      <c r="Z890" s="142"/>
      <c r="AA890" s="142"/>
      <c r="AB890" s="142"/>
      <c r="AC890" s="142"/>
      <c r="AD890" s="142"/>
      <c r="AE890" s="142"/>
      <c r="AF890" s="142"/>
      <c r="AG890" s="142"/>
      <c r="AH890" s="142"/>
      <c r="AI890" s="142"/>
    </row>
    <row r="891">
      <c r="A891" s="166"/>
      <c r="B891" s="164"/>
      <c r="C891" s="155"/>
      <c r="D891" s="165"/>
      <c r="E891" s="147" t="str">
        <f t="array" ref="E891">IF(C891="","",IFERROR(INDEX(Khach_hang!$C$2:$C$999,MATCH(C891,Khach_hang!$A$2:$A$999,0)),""))</f>
        <v/>
      </c>
      <c r="F891" s="148" t="str">
        <f t="array" ref="F891">IF(C891="","",IFERROR(INDEX(Khach_hang!$B$2:$B$999,MATCH(C891,Khach_hang!$A$2:$A$999,0)),""))</f>
        <v/>
      </c>
      <c r="G891" s="148" t="str">
        <f>IF(A891="","",SUMIF(Chi_tiet_don_hang!$A$2:$A$989,A891,Chi_tiet_don_hang!$F$2:$F$989))</f>
        <v/>
      </c>
      <c r="H891" s="163"/>
      <c r="I891" s="163"/>
      <c r="J891" s="148">
        <f t="shared" si="1"/>
        <v>0</v>
      </c>
      <c r="K891" s="148">
        <f>IF(A891="","",SUMIF(Chi_tiet_don_hang!$A$2:$A$989,A891,Chi_tiet_don_hang!$I$2:$I$989))+H891</f>
        <v>0</v>
      </c>
      <c r="L891" s="163"/>
      <c r="M891" s="152"/>
      <c r="N891" s="152"/>
      <c r="O891" s="163"/>
      <c r="P891" s="148" t="str">
        <f t="shared" si="4"/>
        <v/>
      </c>
      <c r="Q891" s="148" t="s">
        <v>484</v>
      </c>
      <c r="R891" s="154" t="s">
        <v>485</v>
      </c>
      <c r="S891" s="154" t="s">
        <v>418</v>
      </c>
      <c r="T891" s="155"/>
      <c r="U891" s="142"/>
      <c r="V891" s="142"/>
      <c r="W891" s="142"/>
      <c r="X891" s="142"/>
      <c r="Y891" s="142"/>
      <c r="Z891" s="142"/>
      <c r="AA891" s="142"/>
      <c r="AB891" s="142"/>
      <c r="AC891" s="142"/>
      <c r="AD891" s="142"/>
      <c r="AE891" s="142"/>
      <c r="AF891" s="142"/>
      <c r="AG891" s="142"/>
      <c r="AH891" s="142"/>
      <c r="AI891" s="142"/>
    </row>
    <row r="892">
      <c r="A892" s="166"/>
      <c r="B892" s="164"/>
      <c r="C892" s="155"/>
      <c r="D892" s="165"/>
      <c r="E892" s="147" t="str">
        <f t="array" ref="E892">IF(C892="","",IFERROR(INDEX(Khach_hang!$C$2:$C$999,MATCH(C892,Khach_hang!$A$2:$A$999,0)),""))</f>
        <v/>
      </c>
      <c r="F892" s="148" t="str">
        <f t="array" ref="F892">IF(C892="","",IFERROR(INDEX(Khach_hang!$B$2:$B$999,MATCH(C892,Khach_hang!$A$2:$A$999,0)),""))</f>
        <v/>
      </c>
      <c r="G892" s="148" t="str">
        <f>IF(A892="","",SUMIF(Chi_tiet_don_hang!$A$2:$A$989,A892,Chi_tiet_don_hang!$F$2:$F$989))</f>
        <v/>
      </c>
      <c r="H892" s="163"/>
      <c r="I892" s="163"/>
      <c r="J892" s="148">
        <f t="shared" si="1"/>
        <v>0</v>
      </c>
      <c r="K892" s="148">
        <f>IF(A892="","",SUMIF(Chi_tiet_don_hang!$A$2:$A$989,A892,Chi_tiet_don_hang!$I$2:$I$989))+H892</f>
        <v>0</v>
      </c>
      <c r="L892" s="163"/>
      <c r="M892" s="152"/>
      <c r="N892" s="152"/>
      <c r="O892" s="163"/>
      <c r="P892" s="148" t="str">
        <f t="shared" si="4"/>
        <v/>
      </c>
      <c r="Q892" s="148" t="s">
        <v>484</v>
      </c>
      <c r="R892" s="154" t="s">
        <v>485</v>
      </c>
      <c r="S892" s="154" t="s">
        <v>418</v>
      </c>
      <c r="T892" s="155"/>
      <c r="U892" s="142"/>
      <c r="V892" s="142"/>
      <c r="W892" s="142"/>
      <c r="X892" s="142"/>
      <c r="Y892" s="142"/>
      <c r="Z892" s="142"/>
      <c r="AA892" s="142"/>
      <c r="AB892" s="142"/>
      <c r="AC892" s="142"/>
      <c r="AD892" s="142"/>
      <c r="AE892" s="142"/>
      <c r="AF892" s="142"/>
      <c r="AG892" s="142"/>
      <c r="AH892" s="142"/>
      <c r="AI892" s="142"/>
    </row>
    <row r="893">
      <c r="A893" s="166"/>
      <c r="B893" s="164"/>
      <c r="C893" s="155"/>
      <c r="D893" s="165"/>
      <c r="E893" s="147" t="str">
        <f t="array" ref="E893">IF(C893="","",IFERROR(INDEX(Khach_hang!$C$2:$C$999,MATCH(C893,Khach_hang!$A$2:$A$999,0)),""))</f>
        <v/>
      </c>
      <c r="F893" s="148" t="str">
        <f t="array" ref="F893">IF(C893="","",IFERROR(INDEX(Khach_hang!$B$2:$B$999,MATCH(C893,Khach_hang!$A$2:$A$999,0)),""))</f>
        <v/>
      </c>
      <c r="G893" s="148" t="str">
        <f>IF(A893="","",SUMIF(Chi_tiet_don_hang!$A$2:$A$989,A893,Chi_tiet_don_hang!$F$2:$F$989))</f>
        <v/>
      </c>
      <c r="H893" s="163"/>
      <c r="I893" s="163"/>
      <c r="J893" s="148">
        <f t="shared" si="1"/>
        <v>0</v>
      </c>
      <c r="K893" s="148">
        <f>IF(A893="","",SUMIF(Chi_tiet_don_hang!$A$2:$A$989,A893,Chi_tiet_don_hang!$I$2:$I$989))+H893</f>
        <v>0</v>
      </c>
      <c r="L893" s="163"/>
      <c r="M893" s="152"/>
      <c r="N893" s="152"/>
      <c r="O893" s="163"/>
      <c r="P893" s="148" t="str">
        <f t="shared" si="4"/>
        <v/>
      </c>
      <c r="Q893" s="148" t="s">
        <v>484</v>
      </c>
      <c r="R893" s="154" t="s">
        <v>485</v>
      </c>
      <c r="S893" s="154" t="s">
        <v>418</v>
      </c>
      <c r="T893" s="155"/>
      <c r="U893" s="142"/>
      <c r="V893" s="142"/>
      <c r="W893" s="142"/>
      <c r="X893" s="142"/>
      <c r="Y893" s="142"/>
      <c r="Z893" s="142"/>
      <c r="AA893" s="142"/>
      <c r="AB893" s="142"/>
      <c r="AC893" s="142"/>
      <c r="AD893" s="142"/>
      <c r="AE893" s="142"/>
      <c r="AF893" s="142"/>
      <c r="AG893" s="142"/>
      <c r="AH893" s="142"/>
      <c r="AI893" s="142"/>
    </row>
    <row r="894">
      <c r="A894" s="166"/>
      <c r="B894" s="164"/>
      <c r="C894" s="155"/>
      <c r="D894" s="165"/>
      <c r="E894" s="147" t="str">
        <f t="array" ref="E894">IF(C894="","",IFERROR(INDEX(Khach_hang!$C$2:$C$999,MATCH(C894,Khach_hang!$A$2:$A$999,0)),""))</f>
        <v/>
      </c>
      <c r="F894" s="148" t="str">
        <f t="array" ref="F894">IF(C894="","",IFERROR(INDEX(Khach_hang!$B$2:$B$999,MATCH(C894,Khach_hang!$A$2:$A$999,0)),""))</f>
        <v/>
      </c>
      <c r="G894" s="148" t="str">
        <f>IF(A894="","",SUMIF(Chi_tiet_don_hang!$A$2:$A$989,A894,Chi_tiet_don_hang!$F$2:$F$989))</f>
        <v/>
      </c>
      <c r="H894" s="163"/>
      <c r="I894" s="163"/>
      <c r="J894" s="148">
        <f t="shared" si="1"/>
        <v>0</v>
      </c>
      <c r="K894" s="148">
        <f>IF(A894="","",SUMIF(Chi_tiet_don_hang!$A$2:$A$989,A894,Chi_tiet_don_hang!$I$2:$I$989))+H894</f>
        <v>0</v>
      </c>
      <c r="L894" s="163"/>
      <c r="M894" s="152"/>
      <c r="N894" s="152"/>
      <c r="O894" s="163"/>
      <c r="P894" s="148" t="str">
        <f t="shared" si="4"/>
        <v/>
      </c>
      <c r="Q894" s="148" t="s">
        <v>484</v>
      </c>
      <c r="R894" s="154" t="s">
        <v>485</v>
      </c>
      <c r="S894" s="154" t="s">
        <v>418</v>
      </c>
      <c r="T894" s="155"/>
      <c r="U894" s="142"/>
      <c r="V894" s="142"/>
      <c r="W894" s="142"/>
      <c r="X894" s="142"/>
      <c r="Y894" s="142"/>
      <c r="Z894" s="142"/>
      <c r="AA894" s="142"/>
      <c r="AB894" s="142"/>
      <c r="AC894" s="142"/>
      <c r="AD894" s="142"/>
      <c r="AE894" s="142"/>
      <c r="AF894" s="142"/>
      <c r="AG894" s="142"/>
      <c r="AH894" s="142"/>
      <c r="AI894" s="142"/>
    </row>
    <row r="895">
      <c r="A895" s="166"/>
      <c r="B895" s="164"/>
      <c r="C895" s="155"/>
      <c r="D895" s="165"/>
      <c r="E895" s="147" t="str">
        <f t="array" ref="E895">IF(C895="","",IFERROR(INDEX(Khach_hang!$C$2:$C$999,MATCH(C895,Khach_hang!$A$2:$A$999,0)),""))</f>
        <v/>
      </c>
      <c r="F895" s="148" t="str">
        <f t="array" ref="F895">IF(C895="","",IFERROR(INDEX(Khach_hang!$B$2:$B$999,MATCH(C895,Khach_hang!$A$2:$A$999,0)),""))</f>
        <v/>
      </c>
      <c r="G895" s="148" t="str">
        <f>IF(A895="","",SUMIF(Chi_tiet_don_hang!$A$2:$A$989,A895,Chi_tiet_don_hang!$F$2:$F$989))</f>
        <v/>
      </c>
      <c r="H895" s="163"/>
      <c r="I895" s="163"/>
      <c r="J895" s="148">
        <f t="shared" si="1"/>
        <v>0</v>
      </c>
      <c r="K895" s="148">
        <f>IF(A895="","",SUMIF(Chi_tiet_don_hang!$A$2:$A$989,A895,Chi_tiet_don_hang!$I$2:$I$989))+H895</f>
        <v>0</v>
      </c>
      <c r="L895" s="163"/>
      <c r="M895" s="152"/>
      <c r="N895" s="152"/>
      <c r="O895" s="163"/>
      <c r="P895" s="148" t="str">
        <f t="shared" si="4"/>
        <v/>
      </c>
      <c r="Q895" s="148" t="s">
        <v>484</v>
      </c>
      <c r="R895" s="154" t="s">
        <v>485</v>
      </c>
      <c r="S895" s="154" t="s">
        <v>418</v>
      </c>
      <c r="T895" s="155"/>
      <c r="U895" s="142"/>
      <c r="V895" s="142"/>
      <c r="W895" s="142"/>
      <c r="X895" s="142"/>
      <c r="Y895" s="142"/>
      <c r="Z895" s="142"/>
      <c r="AA895" s="142"/>
      <c r="AB895" s="142"/>
      <c r="AC895" s="142"/>
      <c r="AD895" s="142"/>
      <c r="AE895" s="142"/>
      <c r="AF895" s="142"/>
      <c r="AG895" s="142"/>
      <c r="AH895" s="142"/>
      <c r="AI895" s="142"/>
    </row>
    <row r="896">
      <c r="A896" s="166"/>
      <c r="B896" s="164"/>
      <c r="C896" s="155"/>
      <c r="D896" s="165"/>
      <c r="E896" s="147" t="str">
        <f t="array" ref="E896">IF(C896="","",IFERROR(INDEX(Khach_hang!$C$2:$C$999,MATCH(C896,Khach_hang!$A$2:$A$999,0)),""))</f>
        <v/>
      </c>
      <c r="F896" s="148" t="str">
        <f t="array" ref="F896">IF(C896="","",IFERROR(INDEX(Khach_hang!$B$2:$B$999,MATCH(C896,Khach_hang!$A$2:$A$999,0)),""))</f>
        <v/>
      </c>
      <c r="G896" s="148" t="str">
        <f>IF(A896="","",SUMIF(Chi_tiet_don_hang!$A$2:$A$989,A896,Chi_tiet_don_hang!$F$2:$F$989))</f>
        <v/>
      </c>
      <c r="H896" s="163"/>
      <c r="I896" s="163"/>
      <c r="J896" s="148">
        <f t="shared" si="1"/>
        <v>0</v>
      </c>
      <c r="K896" s="148">
        <f>IF(A896="","",SUMIF(Chi_tiet_don_hang!$A$2:$A$989,A896,Chi_tiet_don_hang!$I$2:$I$989))+H896</f>
        <v>0</v>
      </c>
      <c r="L896" s="163"/>
      <c r="M896" s="152"/>
      <c r="N896" s="152"/>
      <c r="O896" s="163"/>
      <c r="P896" s="148" t="str">
        <f t="shared" si="4"/>
        <v/>
      </c>
      <c r="Q896" s="148" t="s">
        <v>484</v>
      </c>
      <c r="R896" s="154" t="s">
        <v>485</v>
      </c>
      <c r="S896" s="154" t="s">
        <v>418</v>
      </c>
      <c r="T896" s="155"/>
      <c r="U896" s="142"/>
      <c r="V896" s="142"/>
      <c r="W896" s="142"/>
      <c r="X896" s="142"/>
      <c r="Y896" s="142"/>
      <c r="Z896" s="142"/>
      <c r="AA896" s="142"/>
      <c r="AB896" s="142"/>
      <c r="AC896" s="142"/>
      <c r="AD896" s="142"/>
      <c r="AE896" s="142"/>
      <c r="AF896" s="142"/>
      <c r="AG896" s="142"/>
      <c r="AH896" s="142"/>
      <c r="AI896" s="142"/>
    </row>
    <row r="897">
      <c r="A897" s="166"/>
      <c r="B897" s="164"/>
      <c r="C897" s="155"/>
      <c r="D897" s="165"/>
      <c r="E897" s="147" t="str">
        <f t="array" ref="E897">IF(C897="","",IFERROR(INDEX(Khach_hang!$C$2:$C$999,MATCH(C897,Khach_hang!$A$2:$A$999,0)),""))</f>
        <v/>
      </c>
      <c r="F897" s="148" t="str">
        <f t="array" ref="F897">IF(C897="","",IFERROR(INDEX(Khach_hang!$B$2:$B$999,MATCH(C897,Khach_hang!$A$2:$A$999,0)),""))</f>
        <v/>
      </c>
      <c r="G897" s="148" t="str">
        <f>IF(A897="","",SUMIF(Chi_tiet_don_hang!$A$2:$A$989,A897,Chi_tiet_don_hang!$F$2:$F$989))</f>
        <v/>
      </c>
      <c r="H897" s="163"/>
      <c r="I897" s="163"/>
      <c r="J897" s="148">
        <f t="shared" si="1"/>
        <v>0</v>
      </c>
      <c r="K897" s="148">
        <f>IF(A897="","",SUMIF(Chi_tiet_don_hang!$A$2:$A$989,A897,Chi_tiet_don_hang!$I$2:$I$989))+H897</f>
        <v>0</v>
      </c>
      <c r="L897" s="163"/>
      <c r="M897" s="152"/>
      <c r="N897" s="152"/>
      <c r="O897" s="163"/>
      <c r="P897" s="148" t="str">
        <f t="shared" si="4"/>
        <v/>
      </c>
      <c r="Q897" s="148" t="s">
        <v>484</v>
      </c>
      <c r="R897" s="154" t="s">
        <v>485</v>
      </c>
      <c r="S897" s="154" t="s">
        <v>418</v>
      </c>
      <c r="T897" s="155"/>
      <c r="U897" s="142"/>
      <c r="V897" s="142"/>
      <c r="W897" s="142"/>
      <c r="X897" s="142"/>
      <c r="Y897" s="142"/>
      <c r="Z897" s="142"/>
      <c r="AA897" s="142"/>
      <c r="AB897" s="142"/>
      <c r="AC897" s="142"/>
      <c r="AD897" s="142"/>
      <c r="AE897" s="142"/>
      <c r="AF897" s="142"/>
      <c r="AG897" s="142"/>
      <c r="AH897" s="142"/>
      <c r="AI897" s="142"/>
    </row>
    <row r="898">
      <c r="A898" s="166"/>
      <c r="B898" s="164"/>
      <c r="C898" s="155"/>
      <c r="D898" s="165"/>
      <c r="E898" s="147" t="str">
        <f t="array" ref="E898">IF(C898="","",IFERROR(INDEX(Khach_hang!$C$2:$C$999,MATCH(C898,Khach_hang!$A$2:$A$999,0)),""))</f>
        <v/>
      </c>
      <c r="F898" s="148" t="str">
        <f t="array" ref="F898">IF(C898="","",IFERROR(INDEX(Khach_hang!$B$2:$B$999,MATCH(C898,Khach_hang!$A$2:$A$999,0)),""))</f>
        <v/>
      </c>
      <c r="G898" s="148" t="str">
        <f>IF(A898="","",SUMIF(Chi_tiet_don_hang!$A$2:$A$989,A898,Chi_tiet_don_hang!$F$2:$F$989))</f>
        <v/>
      </c>
      <c r="H898" s="163"/>
      <c r="I898" s="163"/>
      <c r="J898" s="148">
        <f t="shared" si="1"/>
        <v>0</v>
      </c>
      <c r="K898" s="148">
        <f>IF(A898="","",SUMIF(Chi_tiet_don_hang!$A$2:$A$989,A898,Chi_tiet_don_hang!$I$2:$I$989))+H898</f>
        <v>0</v>
      </c>
      <c r="L898" s="163"/>
      <c r="M898" s="152"/>
      <c r="N898" s="152"/>
      <c r="O898" s="163"/>
      <c r="P898" s="148" t="str">
        <f t="shared" si="4"/>
        <v/>
      </c>
      <c r="Q898" s="148" t="s">
        <v>484</v>
      </c>
      <c r="R898" s="154" t="s">
        <v>485</v>
      </c>
      <c r="S898" s="154" t="s">
        <v>418</v>
      </c>
      <c r="T898" s="155"/>
      <c r="U898" s="142"/>
      <c r="V898" s="142"/>
      <c r="W898" s="142"/>
      <c r="X898" s="142"/>
      <c r="Y898" s="142"/>
      <c r="Z898" s="142"/>
      <c r="AA898" s="142"/>
      <c r="AB898" s="142"/>
      <c r="AC898" s="142"/>
      <c r="AD898" s="142"/>
      <c r="AE898" s="142"/>
      <c r="AF898" s="142"/>
      <c r="AG898" s="142"/>
      <c r="AH898" s="142"/>
      <c r="AI898" s="142"/>
    </row>
    <row r="899">
      <c r="A899" s="166"/>
      <c r="B899" s="164"/>
      <c r="C899" s="155"/>
      <c r="D899" s="165"/>
      <c r="E899" s="147" t="str">
        <f t="array" ref="E899">IF(C899="","",IFERROR(INDEX(Khach_hang!$C$2:$C$999,MATCH(C899,Khach_hang!$A$2:$A$999,0)),""))</f>
        <v/>
      </c>
      <c r="F899" s="148" t="str">
        <f t="array" ref="F899">IF(C899="","",IFERROR(INDEX(Khach_hang!$B$2:$B$999,MATCH(C899,Khach_hang!$A$2:$A$999,0)),""))</f>
        <v/>
      </c>
      <c r="G899" s="148" t="str">
        <f>IF(A899="","",SUMIF(Chi_tiet_don_hang!$A$2:$A$989,A899,Chi_tiet_don_hang!$F$2:$F$989))</f>
        <v/>
      </c>
      <c r="H899" s="163"/>
      <c r="I899" s="163"/>
      <c r="J899" s="148">
        <f t="shared" si="1"/>
        <v>0</v>
      </c>
      <c r="K899" s="148">
        <f>IF(A899="","",SUMIF(Chi_tiet_don_hang!$A$2:$A$989,A899,Chi_tiet_don_hang!$I$2:$I$989))+H899</f>
        <v>0</v>
      </c>
      <c r="L899" s="163"/>
      <c r="M899" s="152"/>
      <c r="N899" s="152"/>
      <c r="O899" s="163"/>
      <c r="P899" s="148" t="str">
        <f t="shared" si="4"/>
        <v/>
      </c>
      <c r="Q899" s="148" t="s">
        <v>484</v>
      </c>
      <c r="R899" s="154" t="s">
        <v>485</v>
      </c>
      <c r="S899" s="154" t="s">
        <v>418</v>
      </c>
      <c r="T899" s="155"/>
      <c r="U899" s="142"/>
      <c r="V899" s="142"/>
      <c r="W899" s="142"/>
      <c r="X899" s="142"/>
      <c r="Y899" s="142"/>
      <c r="Z899" s="142"/>
      <c r="AA899" s="142"/>
      <c r="AB899" s="142"/>
      <c r="AC899" s="142"/>
      <c r="AD899" s="142"/>
      <c r="AE899" s="142"/>
      <c r="AF899" s="142"/>
      <c r="AG899" s="142"/>
      <c r="AH899" s="142"/>
      <c r="AI899" s="142"/>
    </row>
    <row r="900">
      <c r="A900" s="166"/>
      <c r="B900" s="164"/>
      <c r="C900" s="155"/>
      <c r="D900" s="165"/>
      <c r="E900" s="147" t="str">
        <f t="array" ref="E900">IF(C900="","",IFERROR(INDEX(Khach_hang!$C$2:$C$999,MATCH(C900,Khach_hang!$A$2:$A$999,0)),""))</f>
        <v/>
      </c>
      <c r="F900" s="148" t="str">
        <f t="array" ref="F900">IF(C900="","",IFERROR(INDEX(Khach_hang!$B$2:$B$999,MATCH(C900,Khach_hang!$A$2:$A$999,0)),""))</f>
        <v/>
      </c>
      <c r="G900" s="148" t="str">
        <f>IF(A900="","",SUMIF(Chi_tiet_don_hang!$A$2:$A$989,A900,Chi_tiet_don_hang!$F$2:$F$989))</f>
        <v/>
      </c>
      <c r="H900" s="163"/>
      <c r="I900" s="163"/>
      <c r="J900" s="148">
        <f t="shared" si="1"/>
        <v>0</v>
      </c>
      <c r="K900" s="148">
        <f>IF(A900="","",SUMIF(Chi_tiet_don_hang!$A$2:$A$989,A900,Chi_tiet_don_hang!$I$2:$I$989))+H900</f>
        <v>0</v>
      </c>
      <c r="L900" s="163"/>
      <c r="M900" s="152"/>
      <c r="N900" s="152"/>
      <c r="O900" s="163"/>
      <c r="P900" s="148" t="str">
        <f t="shared" si="4"/>
        <v/>
      </c>
      <c r="Q900" s="148" t="s">
        <v>484</v>
      </c>
      <c r="R900" s="154" t="s">
        <v>485</v>
      </c>
      <c r="S900" s="154" t="s">
        <v>418</v>
      </c>
      <c r="T900" s="155"/>
      <c r="U900" s="142"/>
      <c r="V900" s="142"/>
      <c r="W900" s="142"/>
      <c r="X900" s="142"/>
      <c r="Y900" s="142"/>
      <c r="Z900" s="142"/>
      <c r="AA900" s="142"/>
      <c r="AB900" s="142"/>
      <c r="AC900" s="142"/>
      <c r="AD900" s="142"/>
      <c r="AE900" s="142"/>
      <c r="AF900" s="142"/>
      <c r="AG900" s="142"/>
      <c r="AH900" s="142"/>
      <c r="AI900" s="142"/>
    </row>
    <row r="901">
      <c r="A901" s="166"/>
      <c r="B901" s="164"/>
      <c r="C901" s="155"/>
      <c r="D901" s="165"/>
      <c r="E901" s="147" t="str">
        <f t="array" ref="E901">IF(C901="","",IFERROR(INDEX(Khach_hang!$C$2:$C$999,MATCH(C901,Khach_hang!$A$2:$A$999,0)),""))</f>
        <v/>
      </c>
      <c r="F901" s="148" t="str">
        <f t="array" ref="F901">IF(C901="","",IFERROR(INDEX(Khach_hang!$B$2:$B$999,MATCH(C901,Khach_hang!$A$2:$A$999,0)),""))</f>
        <v/>
      </c>
      <c r="G901" s="148" t="str">
        <f>IF(A901="","",SUMIF(Chi_tiet_don_hang!$A$2:$A$989,A901,Chi_tiet_don_hang!$F$2:$F$989))</f>
        <v/>
      </c>
      <c r="H901" s="163"/>
      <c r="I901" s="163"/>
      <c r="J901" s="148">
        <f t="shared" si="1"/>
        <v>0</v>
      </c>
      <c r="K901" s="148">
        <f>IF(A901="","",SUMIF(Chi_tiet_don_hang!$A$2:$A$989,A901,Chi_tiet_don_hang!$I$2:$I$989))+H901</f>
        <v>0</v>
      </c>
      <c r="L901" s="163"/>
      <c r="M901" s="152"/>
      <c r="N901" s="152"/>
      <c r="O901" s="163"/>
      <c r="P901" s="148" t="str">
        <f t="shared" si="4"/>
        <v/>
      </c>
      <c r="Q901" s="148" t="s">
        <v>484</v>
      </c>
      <c r="R901" s="154" t="s">
        <v>485</v>
      </c>
      <c r="S901" s="154" t="s">
        <v>418</v>
      </c>
      <c r="T901" s="155"/>
      <c r="U901" s="142"/>
      <c r="V901" s="142"/>
      <c r="W901" s="142"/>
      <c r="X901" s="142"/>
      <c r="Y901" s="142"/>
      <c r="Z901" s="142"/>
      <c r="AA901" s="142"/>
      <c r="AB901" s="142"/>
      <c r="AC901" s="142"/>
      <c r="AD901" s="142"/>
      <c r="AE901" s="142"/>
      <c r="AF901" s="142"/>
      <c r="AG901" s="142"/>
      <c r="AH901" s="142"/>
      <c r="AI901" s="142"/>
    </row>
    <row r="902">
      <c r="A902" s="166"/>
      <c r="B902" s="164"/>
      <c r="C902" s="155"/>
      <c r="D902" s="165"/>
      <c r="E902" s="147" t="str">
        <f t="array" ref="E902">IF(C902="","",IFERROR(INDEX(Khach_hang!$C$2:$C$999,MATCH(C902,Khach_hang!$A$2:$A$999,0)),""))</f>
        <v/>
      </c>
      <c r="F902" s="148" t="str">
        <f t="array" ref="F902">IF(C902="","",IFERROR(INDEX(Khach_hang!$B$2:$B$999,MATCH(C902,Khach_hang!$A$2:$A$999,0)),""))</f>
        <v/>
      </c>
      <c r="G902" s="148" t="str">
        <f>IF(A902="","",SUMIF(Chi_tiet_don_hang!$A$2:$A$989,A902,Chi_tiet_don_hang!$F$2:$F$989))</f>
        <v/>
      </c>
      <c r="H902" s="163"/>
      <c r="I902" s="163"/>
      <c r="J902" s="148">
        <f t="shared" si="1"/>
        <v>0</v>
      </c>
      <c r="K902" s="148">
        <f>IF(A902="","",SUMIF(Chi_tiet_don_hang!$A$2:$A$989,A902,Chi_tiet_don_hang!$I$2:$I$989))+H902</f>
        <v>0</v>
      </c>
      <c r="L902" s="163"/>
      <c r="M902" s="152"/>
      <c r="N902" s="152"/>
      <c r="O902" s="163"/>
      <c r="P902" s="148" t="str">
        <f t="shared" si="4"/>
        <v/>
      </c>
      <c r="Q902" s="148" t="s">
        <v>484</v>
      </c>
      <c r="R902" s="154" t="s">
        <v>485</v>
      </c>
      <c r="S902" s="154" t="s">
        <v>418</v>
      </c>
      <c r="T902" s="155"/>
      <c r="U902" s="142"/>
      <c r="V902" s="142"/>
      <c r="W902" s="142"/>
      <c r="X902" s="142"/>
      <c r="Y902" s="142"/>
      <c r="Z902" s="142"/>
      <c r="AA902" s="142"/>
      <c r="AB902" s="142"/>
      <c r="AC902" s="142"/>
      <c r="AD902" s="142"/>
      <c r="AE902" s="142"/>
      <c r="AF902" s="142"/>
      <c r="AG902" s="142"/>
      <c r="AH902" s="142"/>
      <c r="AI902" s="142"/>
    </row>
    <row r="903">
      <c r="A903" s="166"/>
      <c r="B903" s="164"/>
      <c r="C903" s="155"/>
      <c r="D903" s="165"/>
      <c r="E903" s="147" t="str">
        <f t="array" ref="E903">IF(C903="","",IFERROR(INDEX(Khach_hang!$C$2:$C$999,MATCH(C903,Khach_hang!$A$2:$A$999,0)),""))</f>
        <v/>
      </c>
      <c r="F903" s="148" t="str">
        <f t="array" ref="F903">IF(C903="","",IFERROR(INDEX(Khach_hang!$B$2:$B$999,MATCH(C903,Khach_hang!$A$2:$A$999,0)),""))</f>
        <v/>
      </c>
      <c r="G903" s="148" t="str">
        <f>IF(A903="","",SUMIF(Chi_tiet_don_hang!$A$2:$A$989,A903,Chi_tiet_don_hang!$F$2:$F$989))</f>
        <v/>
      </c>
      <c r="H903" s="163"/>
      <c r="I903" s="163"/>
      <c r="J903" s="148">
        <f t="shared" si="1"/>
        <v>0</v>
      </c>
      <c r="K903" s="148">
        <f>IF(A903="","",SUMIF(Chi_tiet_don_hang!$A$2:$A$989,A903,Chi_tiet_don_hang!$I$2:$I$989))+H903</f>
        <v>0</v>
      </c>
      <c r="L903" s="163"/>
      <c r="M903" s="152"/>
      <c r="N903" s="152"/>
      <c r="O903" s="163"/>
      <c r="P903" s="148" t="str">
        <f t="shared" si="4"/>
        <v/>
      </c>
      <c r="Q903" s="148" t="s">
        <v>484</v>
      </c>
      <c r="R903" s="154" t="s">
        <v>485</v>
      </c>
      <c r="S903" s="154" t="s">
        <v>418</v>
      </c>
      <c r="T903" s="155"/>
      <c r="U903" s="142"/>
      <c r="V903" s="142"/>
      <c r="W903" s="142"/>
      <c r="X903" s="142"/>
      <c r="Y903" s="142"/>
      <c r="Z903" s="142"/>
      <c r="AA903" s="142"/>
      <c r="AB903" s="142"/>
      <c r="AC903" s="142"/>
      <c r="AD903" s="142"/>
      <c r="AE903" s="142"/>
      <c r="AF903" s="142"/>
      <c r="AG903" s="142"/>
      <c r="AH903" s="142"/>
      <c r="AI903" s="142"/>
    </row>
    <row r="904">
      <c r="A904" s="166"/>
      <c r="B904" s="164"/>
      <c r="C904" s="155"/>
      <c r="D904" s="165"/>
      <c r="E904" s="147" t="str">
        <f t="array" ref="E904">IF(C904="","",IFERROR(INDEX(Khach_hang!$C$2:$C$999,MATCH(C904,Khach_hang!$A$2:$A$999,0)),""))</f>
        <v/>
      </c>
      <c r="F904" s="148" t="str">
        <f t="array" ref="F904">IF(C904="","",IFERROR(INDEX(Khach_hang!$B$2:$B$999,MATCH(C904,Khach_hang!$A$2:$A$999,0)),""))</f>
        <v/>
      </c>
      <c r="G904" s="148" t="str">
        <f>IF(A904="","",SUMIF(Chi_tiet_don_hang!$A$2:$A$989,A904,Chi_tiet_don_hang!$F$2:$F$989))</f>
        <v/>
      </c>
      <c r="H904" s="163"/>
      <c r="I904" s="163"/>
      <c r="J904" s="148">
        <f t="shared" si="1"/>
        <v>0</v>
      </c>
      <c r="K904" s="148">
        <f>IF(A904="","",SUMIF(Chi_tiet_don_hang!$A$2:$A$989,A904,Chi_tiet_don_hang!$I$2:$I$989))+H904</f>
        <v>0</v>
      </c>
      <c r="L904" s="163"/>
      <c r="M904" s="152"/>
      <c r="N904" s="152"/>
      <c r="O904" s="163"/>
      <c r="P904" s="148" t="str">
        <f t="shared" si="4"/>
        <v/>
      </c>
      <c r="Q904" s="148" t="s">
        <v>484</v>
      </c>
      <c r="R904" s="154" t="s">
        <v>485</v>
      </c>
      <c r="S904" s="154" t="s">
        <v>418</v>
      </c>
      <c r="T904" s="155"/>
      <c r="U904" s="142"/>
      <c r="V904" s="142"/>
      <c r="W904" s="142"/>
      <c r="X904" s="142"/>
      <c r="Y904" s="142"/>
      <c r="Z904" s="142"/>
      <c r="AA904" s="142"/>
      <c r="AB904" s="142"/>
      <c r="AC904" s="142"/>
      <c r="AD904" s="142"/>
      <c r="AE904" s="142"/>
      <c r="AF904" s="142"/>
      <c r="AG904" s="142"/>
      <c r="AH904" s="142"/>
      <c r="AI904" s="142"/>
    </row>
    <row r="905">
      <c r="A905" s="166"/>
      <c r="B905" s="164"/>
      <c r="C905" s="155"/>
      <c r="D905" s="165"/>
      <c r="E905" s="147" t="str">
        <f t="array" ref="E905">IF(C905="","",IFERROR(INDEX(Khach_hang!$C$2:$C$999,MATCH(C905,Khach_hang!$A$2:$A$999,0)),""))</f>
        <v/>
      </c>
      <c r="F905" s="148" t="str">
        <f t="array" ref="F905">IF(C905="","",IFERROR(INDEX(Khach_hang!$B$2:$B$999,MATCH(C905,Khach_hang!$A$2:$A$999,0)),""))</f>
        <v/>
      </c>
      <c r="G905" s="148" t="str">
        <f>IF(A905="","",SUMIF(Chi_tiet_don_hang!$A$2:$A$989,A905,Chi_tiet_don_hang!$F$2:$F$989))</f>
        <v/>
      </c>
      <c r="H905" s="163"/>
      <c r="I905" s="163"/>
      <c r="J905" s="148">
        <f t="shared" si="1"/>
        <v>0</v>
      </c>
      <c r="K905" s="148">
        <f>IF(A905="","",SUMIF(Chi_tiet_don_hang!$A$2:$A$989,A905,Chi_tiet_don_hang!$I$2:$I$989))+H905</f>
        <v>0</v>
      </c>
      <c r="L905" s="163"/>
      <c r="M905" s="152"/>
      <c r="N905" s="152"/>
      <c r="O905" s="163"/>
      <c r="P905" s="148" t="str">
        <f t="shared" si="4"/>
        <v/>
      </c>
      <c r="Q905" s="148" t="s">
        <v>484</v>
      </c>
      <c r="R905" s="154" t="s">
        <v>485</v>
      </c>
      <c r="S905" s="154" t="s">
        <v>418</v>
      </c>
      <c r="T905" s="155"/>
      <c r="U905" s="142"/>
      <c r="V905" s="142"/>
      <c r="W905" s="142"/>
      <c r="X905" s="142"/>
      <c r="Y905" s="142"/>
      <c r="Z905" s="142"/>
      <c r="AA905" s="142"/>
      <c r="AB905" s="142"/>
      <c r="AC905" s="142"/>
      <c r="AD905" s="142"/>
      <c r="AE905" s="142"/>
      <c r="AF905" s="142"/>
      <c r="AG905" s="142"/>
      <c r="AH905" s="142"/>
      <c r="AI905" s="142"/>
    </row>
    <row r="906">
      <c r="A906" s="166"/>
      <c r="B906" s="164"/>
      <c r="C906" s="155"/>
      <c r="D906" s="165"/>
      <c r="E906" s="147" t="str">
        <f t="array" ref="E906">IF(C906="","",IFERROR(INDEX(Khach_hang!$C$2:$C$999,MATCH(C906,Khach_hang!$A$2:$A$999,0)),""))</f>
        <v/>
      </c>
      <c r="F906" s="148" t="str">
        <f t="array" ref="F906">IF(C906="","",IFERROR(INDEX(Khach_hang!$B$2:$B$999,MATCH(C906,Khach_hang!$A$2:$A$999,0)),""))</f>
        <v/>
      </c>
      <c r="G906" s="148" t="str">
        <f>IF(A906="","",SUMIF(Chi_tiet_don_hang!$A$2:$A$989,A906,Chi_tiet_don_hang!$F$2:$F$989))</f>
        <v/>
      </c>
      <c r="H906" s="163"/>
      <c r="I906" s="163"/>
      <c r="J906" s="148">
        <f t="shared" si="1"/>
        <v>0</v>
      </c>
      <c r="K906" s="148">
        <f>IF(A906="","",SUMIF(Chi_tiet_don_hang!$A$2:$A$989,A906,Chi_tiet_don_hang!$I$2:$I$989))+H906</f>
        <v>0</v>
      </c>
      <c r="L906" s="163"/>
      <c r="M906" s="152"/>
      <c r="N906" s="152"/>
      <c r="O906" s="163"/>
      <c r="P906" s="148" t="str">
        <f t="shared" si="4"/>
        <v/>
      </c>
      <c r="Q906" s="148" t="s">
        <v>484</v>
      </c>
      <c r="R906" s="154" t="s">
        <v>485</v>
      </c>
      <c r="S906" s="154" t="s">
        <v>418</v>
      </c>
      <c r="T906" s="155"/>
      <c r="U906" s="142"/>
      <c r="V906" s="142"/>
      <c r="W906" s="142"/>
      <c r="X906" s="142"/>
      <c r="Y906" s="142"/>
      <c r="Z906" s="142"/>
      <c r="AA906" s="142"/>
      <c r="AB906" s="142"/>
      <c r="AC906" s="142"/>
      <c r="AD906" s="142"/>
      <c r="AE906" s="142"/>
      <c r="AF906" s="142"/>
      <c r="AG906" s="142"/>
      <c r="AH906" s="142"/>
      <c r="AI906" s="142"/>
    </row>
    <row r="907">
      <c r="A907" s="166"/>
      <c r="B907" s="164"/>
      <c r="C907" s="155"/>
      <c r="D907" s="165"/>
      <c r="E907" s="147" t="str">
        <f t="array" ref="E907">IF(C907="","",IFERROR(INDEX(Khach_hang!$C$2:$C$999,MATCH(C907,Khach_hang!$A$2:$A$999,0)),""))</f>
        <v/>
      </c>
      <c r="F907" s="148" t="str">
        <f t="array" ref="F907">IF(C907="","",IFERROR(INDEX(Khach_hang!$B$2:$B$999,MATCH(C907,Khach_hang!$A$2:$A$999,0)),""))</f>
        <v/>
      </c>
      <c r="G907" s="148" t="str">
        <f>IF(A907="","",SUMIF(Chi_tiet_don_hang!$A$2:$A$989,A907,Chi_tiet_don_hang!$F$2:$F$989))</f>
        <v/>
      </c>
      <c r="H907" s="163"/>
      <c r="I907" s="163"/>
      <c r="J907" s="148">
        <f t="shared" si="1"/>
        <v>0</v>
      </c>
      <c r="K907" s="148">
        <f>IF(A907="","",SUMIF(Chi_tiet_don_hang!$A$2:$A$989,A907,Chi_tiet_don_hang!$I$2:$I$989))+H907</f>
        <v>0</v>
      </c>
      <c r="L907" s="163"/>
      <c r="M907" s="152"/>
      <c r="N907" s="152"/>
      <c r="O907" s="163"/>
      <c r="P907" s="148" t="str">
        <f t="shared" si="4"/>
        <v/>
      </c>
      <c r="Q907" s="148" t="s">
        <v>484</v>
      </c>
      <c r="R907" s="154" t="s">
        <v>485</v>
      </c>
      <c r="S907" s="154" t="s">
        <v>418</v>
      </c>
      <c r="T907" s="155"/>
      <c r="U907" s="142"/>
      <c r="V907" s="142"/>
      <c r="W907" s="142"/>
      <c r="X907" s="142"/>
      <c r="Y907" s="142"/>
      <c r="Z907" s="142"/>
      <c r="AA907" s="142"/>
      <c r="AB907" s="142"/>
      <c r="AC907" s="142"/>
      <c r="AD907" s="142"/>
      <c r="AE907" s="142"/>
      <c r="AF907" s="142"/>
      <c r="AG907" s="142"/>
      <c r="AH907" s="142"/>
      <c r="AI907" s="142"/>
    </row>
    <row r="908">
      <c r="A908" s="166"/>
      <c r="B908" s="164"/>
      <c r="C908" s="155"/>
      <c r="D908" s="165"/>
      <c r="E908" s="147" t="str">
        <f t="array" ref="E908">IF(C908="","",IFERROR(INDEX(Khach_hang!$C$2:$C$999,MATCH(C908,Khach_hang!$A$2:$A$999,0)),""))</f>
        <v/>
      </c>
      <c r="F908" s="148" t="str">
        <f t="array" ref="F908">IF(C908="","",IFERROR(INDEX(Khach_hang!$B$2:$B$999,MATCH(C908,Khach_hang!$A$2:$A$999,0)),""))</f>
        <v/>
      </c>
      <c r="G908" s="148" t="str">
        <f>IF(A908="","",SUMIF(Chi_tiet_don_hang!$A$2:$A$989,A908,Chi_tiet_don_hang!$F$2:$F$989))</f>
        <v/>
      </c>
      <c r="H908" s="163"/>
      <c r="I908" s="163"/>
      <c r="J908" s="148">
        <f t="shared" si="1"/>
        <v>0</v>
      </c>
      <c r="K908" s="148">
        <f>IF(A908="","",SUMIF(Chi_tiet_don_hang!$A$2:$A$989,A908,Chi_tiet_don_hang!$I$2:$I$989))+H908</f>
        <v>0</v>
      </c>
      <c r="L908" s="163"/>
      <c r="M908" s="152"/>
      <c r="N908" s="152"/>
      <c r="O908" s="163"/>
      <c r="P908" s="148" t="str">
        <f t="shared" si="4"/>
        <v/>
      </c>
      <c r="Q908" s="148" t="s">
        <v>484</v>
      </c>
      <c r="R908" s="154" t="s">
        <v>485</v>
      </c>
      <c r="S908" s="154" t="s">
        <v>418</v>
      </c>
      <c r="T908" s="155"/>
      <c r="U908" s="142"/>
      <c r="V908" s="142"/>
      <c r="W908" s="142"/>
      <c r="X908" s="142"/>
      <c r="Y908" s="142"/>
      <c r="Z908" s="142"/>
      <c r="AA908" s="142"/>
      <c r="AB908" s="142"/>
      <c r="AC908" s="142"/>
      <c r="AD908" s="142"/>
      <c r="AE908" s="142"/>
      <c r="AF908" s="142"/>
      <c r="AG908" s="142"/>
      <c r="AH908" s="142"/>
      <c r="AI908" s="142"/>
    </row>
    <row r="909">
      <c r="A909" s="166"/>
      <c r="B909" s="164"/>
      <c r="C909" s="155"/>
      <c r="D909" s="165"/>
      <c r="E909" s="147" t="str">
        <f t="array" ref="E909">IF(C909="","",IFERROR(INDEX(Khach_hang!$C$2:$C$999,MATCH(C909,Khach_hang!$A$2:$A$999,0)),""))</f>
        <v/>
      </c>
      <c r="F909" s="148" t="str">
        <f t="array" ref="F909">IF(C909="","",IFERROR(INDEX(Khach_hang!$B$2:$B$999,MATCH(C909,Khach_hang!$A$2:$A$999,0)),""))</f>
        <v/>
      </c>
      <c r="G909" s="148" t="str">
        <f>IF(A909="","",SUMIF(Chi_tiet_don_hang!$A$2:$A$989,A909,Chi_tiet_don_hang!$F$2:$F$989))</f>
        <v/>
      </c>
      <c r="H909" s="163"/>
      <c r="I909" s="163"/>
      <c r="J909" s="148">
        <f t="shared" si="1"/>
        <v>0</v>
      </c>
      <c r="K909" s="148">
        <f>IF(A909="","",SUMIF(Chi_tiet_don_hang!$A$2:$A$989,A909,Chi_tiet_don_hang!$I$2:$I$989))+H909</f>
        <v>0</v>
      </c>
      <c r="L909" s="163"/>
      <c r="M909" s="152"/>
      <c r="N909" s="152"/>
      <c r="O909" s="163"/>
      <c r="P909" s="148" t="str">
        <f t="shared" si="4"/>
        <v/>
      </c>
      <c r="Q909" s="148" t="s">
        <v>484</v>
      </c>
      <c r="R909" s="154" t="s">
        <v>485</v>
      </c>
      <c r="S909" s="154" t="s">
        <v>418</v>
      </c>
      <c r="T909" s="155"/>
      <c r="U909" s="142"/>
      <c r="V909" s="142"/>
      <c r="W909" s="142"/>
      <c r="X909" s="142"/>
      <c r="Y909" s="142"/>
      <c r="Z909" s="142"/>
      <c r="AA909" s="142"/>
      <c r="AB909" s="142"/>
      <c r="AC909" s="142"/>
      <c r="AD909" s="142"/>
      <c r="AE909" s="142"/>
      <c r="AF909" s="142"/>
      <c r="AG909" s="142"/>
      <c r="AH909" s="142"/>
      <c r="AI909" s="142"/>
    </row>
    <row r="910">
      <c r="A910" s="166"/>
      <c r="B910" s="164"/>
      <c r="C910" s="155"/>
      <c r="D910" s="165"/>
      <c r="E910" s="147" t="str">
        <f t="array" ref="E910">IF(C910="","",IFERROR(INDEX(Khach_hang!$C$2:$C$999,MATCH(C910,Khach_hang!$A$2:$A$999,0)),""))</f>
        <v/>
      </c>
      <c r="F910" s="148" t="str">
        <f t="array" ref="F910">IF(C910="","",IFERROR(INDEX(Khach_hang!$B$2:$B$999,MATCH(C910,Khach_hang!$A$2:$A$999,0)),""))</f>
        <v/>
      </c>
      <c r="G910" s="148" t="str">
        <f>IF(A910="","",SUMIF(Chi_tiet_don_hang!$A$2:$A$989,A910,Chi_tiet_don_hang!$F$2:$F$989))</f>
        <v/>
      </c>
      <c r="H910" s="163"/>
      <c r="I910" s="163"/>
      <c r="J910" s="148">
        <f t="shared" si="1"/>
        <v>0</v>
      </c>
      <c r="K910" s="148">
        <f>IF(A910="","",SUMIF(Chi_tiet_don_hang!$A$2:$A$989,A910,Chi_tiet_don_hang!$I$2:$I$989))+H910</f>
        <v>0</v>
      </c>
      <c r="L910" s="163"/>
      <c r="M910" s="152"/>
      <c r="N910" s="152"/>
      <c r="O910" s="163"/>
      <c r="P910" s="148" t="str">
        <f t="shared" si="4"/>
        <v/>
      </c>
      <c r="Q910" s="148" t="s">
        <v>484</v>
      </c>
      <c r="R910" s="154" t="s">
        <v>485</v>
      </c>
      <c r="S910" s="154" t="s">
        <v>418</v>
      </c>
      <c r="T910" s="155"/>
      <c r="U910" s="142"/>
      <c r="V910" s="142"/>
      <c r="W910" s="142"/>
      <c r="X910" s="142"/>
      <c r="Y910" s="142"/>
      <c r="Z910" s="142"/>
      <c r="AA910" s="142"/>
      <c r="AB910" s="142"/>
      <c r="AC910" s="142"/>
      <c r="AD910" s="142"/>
      <c r="AE910" s="142"/>
      <c r="AF910" s="142"/>
      <c r="AG910" s="142"/>
      <c r="AH910" s="142"/>
      <c r="AI910" s="142"/>
    </row>
    <row r="911">
      <c r="A911" s="166"/>
      <c r="B911" s="164"/>
      <c r="C911" s="155"/>
      <c r="D911" s="165"/>
      <c r="E911" s="147" t="str">
        <f t="array" ref="E911">IF(C911="","",IFERROR(INDEX(Khach_hang!$C$2:$C$999,MATCH(C911,Khach_hang!$A$2:$A$999,0)),""))</f>
        <v/>
      </c>
      <c r="F911" s="148" t="str">
        <f t="array" ref="F911">IF(C911="","",IFERROR(INDEX(Khach_hang!$B$2:$B$999,MATCH(C911,Khach_hang!$A$2:$A$999,0)),""))</f>
        <v/>
      </c>
      <c r="G911" s="148" t="str">
        <f>IF(A911="","",SUMIF(Chi_tiet_don_hang!$A$2:$A$989,A911,Chi_tiet_don_hang!$F$2:$F$989))</f>
        <v/>
      </c>
      <c r="H911" s="163"/>
      <c r="I911" s="163"/>
      <c r="J911" s="148">
        <f t="shared" si="1"/>
        <v>0</v>
      </c>
      <c r="K911" s="148">
        <f>IF(A911="","",SUMIF(Chi_tiet_don_hang!$A$2:$A$989,A911,Chi_tiet_don_hang!$I$2:$I$989))+H911</f>
        <v>0</v>
      </c>
      <c r="L911" s="163"/>
      <c r="M911" s="152"/>
      <c r="N911" s="152"/>
      <c r="O911" s="163"/>
      <c r="P911" s="148" t="str">
        <f t="shared" si="4"/>
        <v/>
      </c>
      <c r="Q911" s="148" t="s">
        <v>484</v>
      </c>
      <c r="R911" s="154" t="s">
        <v>485</v>
      </c>
      <c r="S911" s="154" t="s">
        <v>418</v>
      </c>
      <c r="T911" s="155"/>
      <c r="U911" s="142"/>
      <c r="V911" s="142"/>
      <c r="W911" s="142"/>
      <c r="X911" s="142"/>
      <c r="Y911" s="142"/>
      <c r="Z911" s="142"/>
      <c r="AA911" s="142"/>
      <c r="AB911" s="142"/>
      <c r="AC911" s="142"/>
      <c r="AD911" s="142"/>
      <c r="AE911" s="142"/>
      <c r="AF911" s="142"/>
      <c r="AG911" s="142"/>
      <c r="AH911" s="142"/>
      <c r="AI911" s="142"/>
    </row>
    <row r="912">
      <c r="A912" s="166"/>
      <c r="B912" s="164"/>
      <c r="C912" s="155"/>
      <c r="D912" s="165"/>
      <c r="E912" s="147" t="str">
        <f t="array" ref="E912">IF(C912="","",IFERROR(INDEX(Khach_hang!$C$2:$C$999,MATCH(C912,Khach_hang!$A$2:$A$999,0)),""))</f>
        <v/>
      </c>
      <c r="F912" s="148" t="str">
        <f t="array" ref="F912">IF(C912="","",IFERROR(INDEX(Khach_hang!$B$2:$B$999,MATCH(C912,Khach_hang!$A$2:$A$999,0)),""))</f>
        <v/>
      </c>
      <c r="G912" s="148" t="str">
        <f>IF(A912="","",SUMIF(Chi_tiet_don_hang!$A$2:$A$989,A912,Chi_tiet_don_hang!$F$2:$F$989))</f>
        <v/>
      </c>
      <c r="H912" s="163"/>
      <c r="I912" s="163"/>
      <c r="J912" s="148">
        <f t="shared" si="1"/>
        <v>0</v>
      </c>
      <c r="K912" s="148">
        <f>IF(A912="","",SUMIF(Chi_tiet_don_hang!$A$2:$A$989,A912,Chi_tiet_don_hang!$I$2:$I$989))+H912</f>
        <v>0</v>
      </c>
      <c r="L912" s="163"/>
      <c r="M912" s="152"/>
      <c r="N912" s="152"/>
      <c r="O912" s="163"/>
      <c r="P912" s="148" t="str">
        <f t="shared" si="4"/>
        <v/>
      </c>
      <c r="Q912" s="148" t="s">
        <v>484</v>
      </c>
      <c r="R912" s="154" t="s">
        <v>485</v>
      </c>
      <c r="S912" s="154" t="s">
        <v>418</v>
      </c>
      <c r="T912" s="155"/>
      <c r="U912" s="142"/>
      <c r="V912" s="142"/>
      <c r="W912" s="142"/>
      <c r="X912" s="142"/>
      <c r="Y912" s="142"/>
      <c r="Z912" s="142"/>
      <c r="AA912" s="142"/>
      <c r="AB912" s="142"/>
      <c r="AC912" s="142"/>
      <c r="AD912" s="142"/>
      <c r="AE912" s="142"/>
      <c r="AF912" s="142"/>
      <c r="AG912" s="142"/>
      <c r="AH912" s="142"/>
      <c r="AI912" s="142"/>
    </row>
    <row r="913">
      <c r="A913" s="166"/>
      <c r="B913" s="164"/>
      <c r="C913" s="155"/>
      <c r="D913" s="165"/>
      <c r="E913" s="147" t="str">
        <f t="array" ref="E913">IF(C913="","",IFERROR(INDEX(Khach_hang!$C$2:$C$999,MATCH(C913,Khach_hang!$A$2:$A$999,0)),""))</f>
        <v/>
      </c>
      <c r="F913" s="148" t="str">
        <f t="array" ref="F913">IF(C913="","",IFERROR(INDEX(Khach_hang!$B$2:$B$999,MATCH(C913,Khach_hang!$A$2:$A$999,0)),""))</f>
        <v/>
      </c>
      <c r="G913" s="148" t="str">
        <f>IF(A913="","",SUMIF(Chi_tiet_don_hang!$A$2:$A$989,A913,Chi_tiet_don_hang!$F$2:$F$989))</f>
        <v/>
      </c>
      <c r="H913" s="163"/>
      <c r="I913" s="163"/>
      <c r="J913" s="148">
        <f t="shared" si="1"/>
        <v>0</v>
      </c>
      <c r="K913" s="148">
        <f>IF(A913="","",SUMIF(Chi_tiet_don_hang!$A$2:$A$989,A913,Chi_tiet_don_hang!$I$2:$I$989))+H913</f>
        <v>0</v>
      </c>
      <c r="L913" s="163"/>
      <c r="M913" s="152"/>
      <c r="N913" s="152"/>
      <c r="O913" s="163"/>
      <c r="P913" s="148" t="str">
        <f t="shared" si="4"/>
        <v/>
      </c>
      <c r="Q913" s="148" t="s">
        <v>484</v>
      </c>
      <c r="R913" s="154" t="s">
        <v>485</v>
      </c>
      <c r="S913" s="154" t="s">
        <v>418</v>
      </c>
      <c r="T913" s="155"/>
      <c r="U913" s="142"/>
      <c r="V913" s="142"/>
      <c r="W913" s="142"/>
      <c r="X913" s="142"/>
      <c r="Y913" s="142"/>
      <c r="Z913" s="142"/>
      <c r="AA913" s="142"/>
      <c r="AB913" s="142"/>
      <c r="AC913" s="142"/>
      <c r="AD913" s="142"/>
      <c r="AE913" s="142"/>
      <c r="AF913" s="142"/>
      <c r="AG913" s="142"/>
      <c r="AH913" s="142"/>
      <c r="AI913" s="142"/>
    </row>
    <row r="914">
      <c r="A914" s="166"/>
      <c r="B914" s="164"/>
      <c r="C914" s="155"/>
      <c r="D914" s="165"/>
      <c r="E914" s="147" t="str">
        <f t="array" ref="E914">IF(C914="","",IFERROR(INDEX(Khach_hang!$C$2:$C$999,MATCH(C914,Khach_hang!$A$2:$A$999,0)),""))</f>
        <v/>
      </c>
      <c r="F914" s="148" t="str">
        <f t="array" ref="F914">IF(C914="","",IFERROR(INDEX(Khach_hang!$B$2:$B$999,MATCH(C914,Khach_hang!$A$2:$A$999,0)),""))</f>
        <v/>
      </c>
      <c r="G914" s="148" t="str">
        <f>IF(A914="","",SUMIF(Chi_tiet_don_hang!$A$2:$A$989,A914,Chi_tiet_don_hang!$F$2:$F$989))</f>
        <v/>
      </c>
      <c r="H914" s="163"/>
      <c r="I914" s="163"/>
      <c r="J914" s="148">
        <f t="shared" si="1"/>
        <v>0</v>
      </c>
      <c r="K914" s="148">
        <f>IF(A914="","",SUMIF(Chi_tiet_don_hang!$A$2:$A$989,A914,Chi_tiet_don_hang!$I$2:$I$989))+H914</f>
        <v>0</v>
      </c>
      <c r="L914" s="163"/>
      <c r="M914" s="152"/>
      <c r="N914" s="152"/>
      <c r="O914" s="163"/>
      <c r="P914" s="148" t="str">
        <f t="shared" si="4"/>
        <v/>
      </c>
      <c r="Q914" s="148" t="s">
        <v>484</v>
      </c>
      <c r="R914" s="154" t="s">
        <v>485</v>
      </c>
      <c r="S914" s="154" t="s">
        <v>418</v>
      </c>
      <c r="T914" s="155"/>
      <c r="U914" s="142"/>
      <c r="V914" s="142"/>
      <c r="W914" s="142"/>
      <c r="X914" s="142"/>
      <c r="Y914" s="142"/>
      <c r="Z914" s="142"/>
      <c r="AA914" s="142"/>
      <c r="AB914" s="142"/>
      <c r="AC914" s="142"/>
      <c r="AD914" s="142"/>
      <c r="AE914" s="142"/>
      <c r="AF914" s="142"/>
      <c r="AG914" s="142"/>
      <c r="AH914" s="142"/>
      <c r="AI914" s="142"/>
    </row>
    <row r="915">
      <c r="A915" s="166"/>
      <c r="B915" s="164"/>
      <c r="C915" s="155"/>
      <c r="D915" s="165"/>
      <c r="E915" s="147" t="str">
        <f t="array" ref="E915">IF(C915="","",IFERROR(INDEX(Khach_hang!$C$2:$C$999,MATCH(C915,Khach_hang!$A$2:$A$999,0)),""))</f>
        <v/>
      </c>
      <c r="F915" s="148" t="str">
        <f t="array" ref="F915">IF(C915="","",IFERROR(INDEX(Khach_hang!$B$2:$B$999,MATCH(C915,Khach_hang!$A$2:$A$999,0)),""))</f>
        <v/>
      </c>
      <c r="G915" s="148" t="str">
        <f>IF(A915="","",SUMIF(Chi_tiet_don_hang!$A$2:$A$989,A915,Chi_tiet_don_hang!$F$2:$F$989))</f>
        <v/>
      </c>
      <c r="H915" s="163"/>
      <c r="I915" s="163"/>
      <c r="J915" s="148">
        <f t="shared" si="1"/>
        <v>0</v>
      </c>
      <c r="K915" s="148">
        <f>IF(A915="","",SUMIF(Chi_tiet_don_hang!$A$2:$A$989,A915,Chi_tiet_don_hang!$I$2:$I$989))+H915</f>
        <v>0</v>
      </c>
      <c r="L915" s="163"/>
      <c r="M915" s="152"/>
      <c r="N915" s="152"/>
      <c r="O915" s="163"/>
      <c r="P915" s="148" t="str">
        <f t="shared" si="4"/>
        <v/>
      </c>
      <c r="Q915" s="148" t="s">
        <v>484</v>
      </c>
      <c r="R915" s="154" t="s">
        <v>485</v>
      </c>
      <c r="S915" s="154" t="s">
        <v>418</v>
      </c>
      <c r="T915" s="155"/>
      <c r="U915" s="142"/>
      <c r="V915" s="142"/>
      <c r="W915" s="142"/>
      <c r="X915" s="142"/>
      <c r="Y915" s="142"/>
      <c r="Z915" s="142"/>
      <c r="AA915" s="142"/>
      <c r="AB915" s="142"/>
      <c r="AC915" s="142"/>
      <c r="AD915" s="142"/>
      <c r="AE915" s="142"/>
      <c r="AF915" s="142"/>
      <c r="AG915" s="142"/>
      <c r="AH915" s="142"/>
      <c r="AI915" s="142"/>
    </row>
    <row r="916">
      <c r="A916" s="166"/>
      <c r="B916" s="164"/>
      <c r="C916" s="155"/>
      <c r="D916" s="165"/>
      <c r="E916" s="147" t="str">
        <f t="array" ref="E916">IF(C916="","",IFERROR(INDEX(Khach_hang!$C$2:$C$999,MATCH(C916,Khach_hang!$A$2:$A$999,0)),""))</f>
        <v/>
      </c>
      <c r="F916" s="148" t="str">
        <f t="array" ref="F916">IF(C916="","",IFERROR(INDEX(Khach_hang!$B$2:$B$999,MATCH(C916,Khach_hang!$A$2:$A$999,0)),""))</f>
        <v/>
      </c>
      <c r="G916" s="148" t="str">
        <f>IF(A916="","",SUMIF(Chi_tiet_don_hang!$A$2:$A$989,A916,Chi_tiet_don_hang!$F$2:$F$989))</f>
        <v/>
      </c>
      <c r="H916" s="163"/>
      <c r="I916" s="163"/>
      <c r="J916" s="148">
        <f t="shared" si="1"/>
        <v>0</v>
      </c>
      <c r="K916" s="148">
        <f>IF(A916="","",SUMIF(Chi_tiet_don_hang!$A$2:$A$989,A916,Chi_tiet_don_hang!$I$2:$I$989))+H916</f>
        <v>0</v>
      </c>
      <c r="L916" s="163"/>
      <c r="M916" s="152"/>
      <c r="N916" s="152"/>
      <c r="O916" s="163"/>
      <c r="P916" s="148" t="str">
        <f t="shared" si="4"/>
        <v/>
      </c>
      <c r="Q916" s="148" t="s">
        <v>484</v>
      </c>
      <c r="R916" s="154" t="s">
        <v>485</v>
      </c>
      <c r="S916" s="154" t="s">
        <v>418</v>
      </c>
      <c r="T916" s="155"/>
      <c r="U916" s="142"/>
      <c r="V916" s="142"/>
      <c r="W916" s="142"/>
      <c r="X916" s="142"/>
      <c r="Y916" s="142"/>
      <c r="Z916" s="142"/>
      <c r="AA916" s="142"/>
      <c r="AB916" s="142"/>
      <c r="AC916" s="142"/>
      <c r="AD916" s="142"/>
      <c r="AE916" s="142"/>
      <c r="AF916" s="142"/>
      <c r="AG916" s="142"/>
      <c r="AH916" s="142"/>
      <c r="AI916" s="142"/>
    </row>
    <row r="917">
      <c r="A917" s="166"/>
      <c r="B917" s="164"/>
      <c r="C917" s="155"/>
      <c r="D917" s="165"/>
      <c r="E917" s="147" t="str">
        <f t="array" ref="E917">IF(C917="","",IFERROR(INDEX(Khach_hang!$C$2:$C$999,MATCH(C917,Khach_hang!$A$2:$A$999,0)),""))</f>
        <v/>
      </c>
      <c r="F917" s="148" t="str">
        <f t="array" ref="F917">IF(C917="","",IFERROR(INDEX(Khach_hang!$B$2:$B$999,MATCH(C917,Khach_hang!$A$2:$A$999,0)),""))</f>
        <v/>
      </c>
      <c r="G917" s="148" t="str">
        <f>IF(A917="","",SUMIF(Chi_tiet_don_hang!$A$2:$A$989,A917,Chi_tiet_don_hang!$F$2:$F$989))</f>
        <v/>
      </c>
      <c r="H917" s="163"/>
      <c r="I917" s="163"/>
      <c r="J917" s="148">
        <f t="shared" si="1"/>
        <v>0</v>
      </c>
      <c r="K917" s="148">
        <f>IF(A917="","",SUMIF(Chi_tiet_don_hang!$A$2:$A$989,A917,Chi_tiet_don_hang!$I$2:$I$989))+H917</f>
        <v>0</v>
      </c>
      <c r="L917" s="163"/>
      <c r="M917" s="152"/>
      <c r="N917" s="152"/>
      <c r="O917" s="163"/>
      <c r="P917" s="148" t="str">
        <f t="shared" si="4"/>
        <v/>
      </c>
      <c r="Q917" s="148" t="s">
        <v>484</v>
      </c>
      <c r="R917" s="154" t="s">
        <v>485</v>
      </c>
      <c r="S917" s="154" t="s">
        <v>418</v>
      </c>
      <c r="T917" s="155"/>
      <c r="U917" s="142"/>
      <c r="V917" s="142"/>
      <c r="W917" s="142"/>
      <c r="X917" s="142"/>
      <c r="Y917" s="142"/>
      <c r="Z917" s="142"/>
      <c r="AA917" s="142"/>
      <c r="AB917" s="142"/>
      <c r="AC917" s="142"/>
      <c r="AD917" s="142"/>
      <c r="AE917" s="142"/>
      <c r="AF917" s="142"/>
      <c r="AG917" s="142"/>
      <c r="AH917" s="142"/>
      <c r="AI917" s="142"/>
    </row>
    <row r="918">
      <c r="A918" s="166"/>
      <c r="B918" s="164"/>
      <c r="C918" s="155"/>
      <c r="D918" s="165"/>
      <c r="E918" s="147" t="str">
        <f t="array" ref="E918">IF(C918="","",IFERROR(INDEX(Khach_hang!$C$2:$C$999,MATCH(C918,Khach_hang!$A$2:$A$999,0)),""))</f>
        <v/>
      </c>
      <c r="F918" s="148" t="str">
        <f t="array" ref="F918">IF(C918="","",IFERROR(INDEX(Khach_hang!$B$2:$B$999,MATCH(C918,Khach_hang!$A$2:$A$999,0)),""))</f>
        <v/>
      </c>
      <c r="G918" s="148" t="str">
        <f>IF(A918="","",SUMIF(Chi_tiet_don_hang!$A$2:$A$989,A918,Chi_tiet_don_hang!$F$2:$F$989))</f>
        <v/>
      </c>
      <c r="H918" s="163"/>
      <c r="I918" s="163"/>
      <c r="J918" s="148">
        <f t="shared" si="1"/>
        <v>0</v>
      </c>
      <c r="K918" s="148">
        <f>IF(A918="","",SUMIF(Chi_tiet_don_hang!$A$2:$A$989,A918,Chi_tiet_don_hang!$I$2:$I$989))+H918</f>
        <v>0</v>
      </c>
      <c r="L918" s="163"/>
      <c r="M918" s="152"/>
      <c r="N918" s="152"/>
      <c r="O918" s="163"/>
      <c r="P918" s="148" t="str">
        <f t="shared" si="4"/>
        <v/>
      </c>
      <c r="Q918" s="148" t="s">
        <v>484</v>
      </c>
      <c r="R918" s="154" t="s">
        <v>485</v>
      </c>
      <c r="S918" s="154" t="s">
        <v>418</v>
      </c>
      <c r="T918" s="155"/>
      <c r="U918" s="142"/>
      <c r="V918" s="142"/>
      <c r="W918" s="142"/>
      <c r="X918" s="142"/>
      <c r="Y918" s="142"/>
      <c r="Z918" s="142"/>
      <c r="AA918" s="142"/>
      <c r="AB918" s="142"/>
      <c r="AC918" s="142"/>
      <c r="AD918" s="142"/>
      <c r="AE918" s="142"/>
      <c r="AF918" s="142"/>
      <c r="AG918" s="142"/>
      <c r="AH918" s="142"/>
      <c r="AI918" s="142"/>
    </row>
    <row r="919">
      <c r="A919" s="166"/>
      <c r="B919" s="164"/>
      <c r="C919" s="155"/>
      <c r="D919" s="165"/>
      <c r="E919" s="147" t="str">
        <f t="array" ref="E919">IF(C919="","",IFERROR(INDEX(Khach_hang!$C$2:$C$999,MATCH(C919,Khach_hang!$A$2:$A$999,0)),""))</f>
        <v/>
      </c>
      <c r="F919" s="148" t="str">
        <f t="array" ref="F919">IF(C919="","",IFERROR(INDEX(Khach_hang!$B$2:$B$999,MATCH(C919,Khach_hang!$A$2:$A$999,0)),""))</f>
        <v/>
      </c>
      <c r="G919" s="148" t="str">
        <f>IF(A919="","",SUMIF(Chi_tiet_don_hang!$A$2:$A$989,A919,Chi_tiet_don_hang!$F$2:$F$989))</f>
        <v/>
      </c>
      <c r="H919" s="163"/>
      <c r="I919" s="163"/>
      <c r="J919" s="148">
        <f t="shared" si="1"/>
        <v>0</v>
      </c>
      <c r="K919" s="148">
        <f>IF(A919="","",SUMIF(Chi_tiet_don_hang!$A$2:$A$989,A919,Chi_tiet_don_hang!$I$2:$I$989))+H919</f>
        <v>0</v>
      </c>
      <c r="L919" s="163"/>
      <c r="M919" s="152"/>
      <c r="N919" s="152"/>
      <c r="O919" s="163"/>
      <c r="P919" s="148" t="str">
        <f t="shared" si="4"/>
        <v/>
      </c>
      <c r="Q919" s="148" t="s">
        <v>484</v>
      </c>
      <c r="R919" s="154" t="s">
        <v>485</v>
      </c>
      <c r="S919" s="154" t="s">
        <v>418</v>
      </c>
      <c r="T919" s="155"/>
      <c r="U919" s="142"/>
      <c r="V919" s="142"/>
      <c r="W919" s="142"/>
      <c r="X919" s="142"/>
      <c r="Y919" s="142"/>
      <c r="Z919" s="142"/>
      <c r="AA919" s="142"/>
      <c r="AB919" s="142"/>
      <c r="AC919" s="142"/>
      <c r="AD919" s="142"/>
      <c r="AE919" s="142"/>
      <c r="AF919" s="142"/>
      <c r="AG919" s="142"/>
      <c r="AH919" s="142"/>
      <c r="AI919" s="142"/>
    </row>
    <row r="920">
      <c r="A920" s="166"/>
      <c r="B920" s="164"/>
      <c r="C920" s="155"/>
      <c r="D920" s="165"/>
      <c r="E920" s="147" t="str">
        <f t="array" ref="E920">IF(C920="","",IFERROR(INDEX(Khach_hang!$C$2:$C$999,MATCH(C920,Khach_hang!$A$2:$A$999,0)),""))</f>
        <v/>
      </c>
      <c r="F920" s="148" t="str">
        <f t="array" ref="F920">IF(C920="","",IFERROR(INDEX(Khach_hang!$B$2:$B$999,MATCH(C920,Khach_hang!$A$2:$A$999,0)),""))</f>
        <v/>
      </c>
      <c r="G920" s="148" t="str">
        <f>IF(A920="","",SUMIF(Chi_tiet_don_hang!$A$2:$A$989,A920,Chi_tiet_don_hang!$F$2:$F$989))</f>
        <v/>
      </c>
      <c r="H920" s="163"/>
      <c r="I920" s="163"/>
      <c r="J920" s="148">
        <f t="shared" si="1"/>
        <v>0</v>
      </c>
      <c r="K920" s="148">
        <f>IF(A920="","",SUMIF(Chi_tiet_don_hang!$A$2:$A$989,A920,Chi_tiet_don_hang!$I$2:$I$989))+H920</f>
        <v>0</v>
      </c>
      <c r="L920" s="163"/>
      <c r="M920" s="152"/>
      <c r="N920" s="152"/>
      <c r="O920" s="163"/>
      <c r="P920" s="148" t="str">
        <f t="shared" si="4"/>
        <v/>
      </c>
      <c r="Q920" s="148" t="s">
        <v>484</v>
      </c>
      <c r="R920" s="154" t="s">
        <v>485</v>
      </c>
      <c r="S920" s="154" t="s">
        <v>418</v>
      </c>
      <c r="T920" s="155"/>
      <c r="U920" s="142"/>
      <c r="V920" s="142"/>
      <c r="W920" s="142"/>
      <c r="X920" s="142"/>
      <c r="Y920" s="142"/>
      <c r="Z920" s="142"/>
      <c r="AA920" s="142"/>
      <c r="AB920" s="142"/>
      <c r="AC920" s="142"/>
      <c r="AD920" s="142"/>
      <c r="AE920" s="142"/>
      <c r="AF920" s="142"/>
      <c r="AG920" s="142"/>
      <c r="AH920" s="142"/>
      <c r="AI920" s="142"/>
    </row>
    <row r="921">
      <c r="A921" s="166"/>
      <c r="B921" s="164"/>
      <c r="C921" s="155"/>
      <c r="D921" s="165"/>
      <c r="E921" s="147" t="str">
        <f t="array" ref="E921">IF(C921="","",IFERROR(INDEX(Khach_hang!$C$2:$C$999,MATCH(C921,Khach_hang!$A$2:$A$999,0)),""))</f>
        <v/>
      </c>
      <c r="F921" s="148" t="str">
        <f t="array" ref="F921">IF(C921="","",IFERROR(INDEX(Khach_hang!$B$2:$B$999,MATCH(C921,Khach_hang!$A$2:$A$999,0)),""))</f>
        <v/>
      </c>
      <c r="G921" s="148" t="str">
        <f>IF(A921="","",SUMIF(Chi_tiet_don_hang!$A$2:$A$989,A921,Chi_tiet_don_hang!$F$2:$F$989))</f>
        <v/>
      </c>
      <c r="H921" s="163"/>
      <c r="I921" s="163"/>
      <c r="J921" s="148">
        <f t="shared" si="1"/>
        <v>0</v>
      </c>
      <c r="K921" s="148">
        <f>IF(A921="","",SUMIF(Chi_tiet_don_hang!$A$2:$A$989,A921,Chi_tiet_don_hang!$I$2:$I$989))+H921</f>
        <v>0</v>
      </c>
      <c r="L921" s="163"/>
      <c r="M921" s="152"/>
      <c r="N921" s="152"/>
      <c r="O921" s="163"/>
      <c r="P921" s="148" t="str">
        <f t="shared" si="4"/>
        <v/>
      </c>
      <c r="Q921" s="148" t="s">
        <v>484</v>
      </c>
      <c r="R921" s="154" t="s">
        <v>485</v>
      </c>
      <c r="S921" s="154" t="s">
        <v>418</v>
      </c>
      <c r="T921" s="155"/>
      <c r="U921" s="142"/>
      <c r="V921" s="142"/>
      <c r="W921" s="142"/>
      <c r="X921" s="142"/>
      <c r="Y921" s="142"/>
      <c r="Z921" s="142"/>
      <c r="AA921" s="142"/>
      <c r="AB921" s="142"/>
      <c r="AC921" s="142"/>
      <c r="AD921" s="142"/>
      <c r="AE921" s="142"/>
      <c r="AF921" s="142"/>
      <c r="AG921" s="142"/>
      <c r="AH921" s="142"/>
      <c r="AI921" s="142"/>
    </row>
    <row r="922">
      <c r="A922" s="166"/>
      <c r="B922" s="164"/>
      <c r="C922" s="155"/>
      <c r="D922" s="165"/>
      <c r="E922" s="147" t="str">
        <f t="array" ref="E922">IF(C922="","",IFERROR(INDEX(Khach_hang!$C$2:$C$999,MATCH(C922,Khach_hang!$A$2:$A$999,0)),""))</f>
        <v/>
      </c>
      <c r="F922" s="148" t="str">
        <f t="array" ref="F922">IF(C922="","",IFERROR(INDEX(Khach_hang!$B$2:$B$999,MATCH(C922,Khach_hang!$A$2:$A$999,0)),""))</f>
        <v/>
      </c>
      <c r="G922" s="148" t="str">
        <f>IF(A922="","",SUMIF(Chi_tiet_don_hang!$A$2:$A$989,A922,Chi_tiet_don_hang!$F$2:$F$989))</f>
        <v/>
      </c>
      <c r="H922" s="163"/>
      <c r="I922" s="163"/>
      <c r="J922" s="148">
        <f t="shared" si="1"/>
        <v>0</v>
      </c>
      <c r="K922" s="148">
        <f>IF(A922="","",SUMIF(Chi_tiet_don_hang!$A$2:$A$989,A922,Chi_tiet_don_hang!$I$2:$I$989))+H922</f>
        <v>0</v>
      </c>
      <c r="L922" s="163"/>
      <c r="M922" s="152"/>
      <c r="N922" s="152"/>
      <c r="O922" s="163"/>
      <c r="P922" s="148" t="str">
        <f t="shared" si="4"/>
        <v/>
      </c>
      <c r="Q922" s="148" t="s">
        <v>484</v>
      </c>
      <c r="R922" s="154" t="s">
        <v>485</v>
      </c>
      <c r="S922" s="154" t="s">
        <v>418</v>
      </c>
      <c r="T922" s="155"/>
      <c r="U922" s="142"/>
      <c r="V922" s="142"/>
      <c r="W922" s="142"/>
      <c r="X922" s="142"/>
      <c r="Y922" s="142"/>
      <c r="Z922" s="142"/>
      <c r="AA922" s="142"/>
      <c r="AB922" s="142"/>
      <c r="AC922" s="142"/>
      <c r="AD922" s="142"/>
      <c r="AE922" s="142"/>
      <c r="AF922" s="142"/>
      <c r="AG922" s="142"/>
      <c r="AH922" s="142"/>
      <c r="AI922" s="142"/>
    </row>
    <row r="923">
      <c r="A923" s="166"/>
      <c r="B923" s="164"/>
      <c r="C923" s="155"/>
      <c r="D923" s="165"/>
      <c r="E923" s="147" t="str">
        <f t="array" ref="E923">IF(C923="","",IFERROR(INDEX(Khach_hang!$C$2:$C$999,MATCH(C923,Khach_hang!$A$2:$A$999,0)),""))</f>
        <v/>
      </c>
      <c r="F923" s="148" t="str">
        <f t="array" ref="F923">IF(C923="","",IFERROR(INDEX(Khach_hang!$B$2:$B$999,MATCH(C923,Khach_hang!$A$2:$A$999,0)),""))</f>
        <v/>
      </c>
      <c r="G923" s="148" t="str">
        <f>IF(A923="","",SUMIF(Chi_tiet_don_hang!$A$2:$A$989,A923,Chi_tiet_don_hang!$F$2:$F$989))</f>
        <v/>
      </c>
      <c r="H923" s="163"/>
      <c r="I923" s="163"/>
      <c r="J923" s="148">
        <f t="shared" si="1"/>
        <v>0</v>
      </c>
      <c r="K923" s="148">
        <f>IF(A923="","",SUMIF(Chi_tiet_don_hang!$A$2:$A$989,A923,Chi_tiet_don_hang!$I$2:$I$989))+H923</f>
        <v>0</v>
      </c>
      <c r="L923" s="163"/>
      <c r="M923" s="152"/>
      <c r="N923" s="152"/>
      <c r="O923" s="163"/>
      <c r="P923" s="148" t="str">
        <f t="shared" si="4"/>
        <v/>
      </c>
      <c r="Q923" s="148" t="s">
        <v>484</v>
      </c>
      <c r="R923" s="154" t="s">
        <v>485</v>
      </c>
      <c r="S923" s="154" t="s">
        <v>418</v>
      </c>
      <c r="T923" s="155"/>
      <c r="U923" s="142"/>
      <c r="V923" s="142"/>
      <c r="W923" s="142"/>
      <c r="X923" s="142"/>
      <c r="Y923" s="142"/>
      <c r="Z923" s="142"/>
      <c r="AA923" s="142"/>
      <c r="AB923" s="142"/>
      <c r="AC923" s="142"/>
      <c r="AD923" s="142"/>
      <c r="AE923" s="142"/>
      <c r="AF923" s="142"/>
      <c r="AG923" s="142"/>
      <c r="AH923" s="142"/>
      <c r="AI923" s="142"/>
    </row>
    <row r="924">
      <c r="A924" s="166"/>
      <c r="B924" s="164"/>
      <c r="C924" s="155"/>
      <c r="D924" s="165"/>
      <c r="E924" s="147" t="str">
        <f t="array" ref="E924">IF(C924="","",IFERROR(INDEX(Khach_hang!$C$2:$C$999,MATCH(C924,Khach_hang!$A$2:$A$999,0)),""))</f>
        <v/>
      </c>
      <c r="F924" s="148" t="str">
        <f t="array" ref="F924">IF(C924="","",IFERROR(INDEX(Khach_hang!$B$2:$B$999,MATCH(C924,Khach_hang!$A$2:$A$999,0)),""))</f>
        <v/>
      </c>
      <c r="G924" s="148" t="str">
        <f>IF(A924="","",SUMIF(Chi_tiet_don_hang!$A$2:$A$989,A924,Chi_tiet_don_hang!$F$2:$F$989))</f>
        <v/>
      </c>
      <c r="H924" s="163"/>
      <c r="I924" s="163"/>
      <c r="J924" s="148">
        <f t="shared" si="1"/>
        <v>0</v>
      </c>
      <c r="K924" s="148">
        <f>IF(A924="","",SUMIF(Chi_tiet_don_hang!$A$2:$A$989,A924,Chi_tiet_don_hang!$I$2:$I$989))+H924</f>
        <v>0</v>
      </c>
      <c r="L924" s="163"/>
      <c r="M924" s="152"/>
      <c r="N924" s="152"/>
      <c r="O924" s="163"/>
      <c r="P924" s="148" t="str">
        <f t="shared" si="4"/>
        <v/>
      </c>
      <c r="Q924" s="148" t="s">
        <v>484</v>
      </c>
      <c r="R924" s="154" t="s">
        <v>485</v>
      </c>
      <c r="S924" s="154" t="s">
        <v>418</v>
      </c>
      <c r="T924" s="155"/>
      <c r="U924" s="142"/>
      <c r="V924" s="142"/>
      <c r="W924" s="142"/>
      <c r="X924" s="142"/>
      <c r="Y924" s="142"/>
      <c r="Z924" s="142"/>
      <c r="AA924" s="142"/>
      <c r="AB924" s="142"/>
      <c r="AC924" s="142"/>
      <c r="AD924" s="142"/>
      <c r="AE924" s="142"/>
      <c r="AF924" s="142"/>
      <c r="AG924" s="142"/>
      <c r="AH924" s="142"/>
      <c r="AI924" s="142"/>
    </row>
    <row r="925">
      <c r="A925" s="166"/>
      <c r="B925" s="164"/>
      <c r="C925" s="155"/>
      <c r="D925" s="165"/>
      <c r="E925" s="147" t="str">
        <f t="array" ref="E925">IF(C925="","",IFERROR(INDEX(Khach_hang!$C$2:$C$999,MATCH(C925,Khach_hang!$A$2:$A$999,0)),""))</f>
        <v/>
      </c>
      <c r="F925" s="148" t="str">
        <f t="array" ref="F925">IF(C925="","",IFERROR(INDEX(Khach_hang!$B$2:$B$999,MATCH(C925,Khach_hang!$A$2:$A$999,0)),""))</f>
        <v/>
      </c>
      <c r="G925" s="148" t="str">
        <f>IF(A925="","",SUMIF(Chi_tiet_don_hang!$A$2:$A$989,A925,Chi_tiet_don_hang!$F$2:$F$989))</f>
        <v/>
      </c>
      <c r="H925" s="163"/>
      <c r="I925" s="163"/>
      <c r="J925" s="148">
        <f t="shared" si="1"/>
        <v>0</v>
      </c>
      <c r="K925" s="148">
        <f>IF(A925="","",SUMIF(Chi_tiet_don_hang!$A$2:$A$989,A925,Chi_tiet_don_hang!$I$2:$I$989))+H925</f>
        <v>0</v>
      </c>
      <c r="L925" s="163"/>
      <c r="M925" s="152"/>
      <c r="N925" s="152"/>
      <c r="O925" s="163"/>
      <c r="P925" s="148" t="str">
        <f t="shared" si="4"/>
        <v/>
      </c>
      <c r="Q925" s="148" t="s">
        <v>484</v>
      </c>
      <c r="R925" s="154" t="s">
        <v>485</v>
      </c>
      <c r="S925" s="154" t="s">
        <v>418</v>
      </c>
      <c r="T925" s="155"/>
      <c r="U925" s="142"/>
      <c r="V925" s="142"/>
      <c r="W925" s="142"/>
      <c r="X925" s="142"/>
      <c r="Y925" s="142"/>
      <c r="Z925" s="142"/>
      <c r="AA925" s="142"/>
      <c r="AB925" s="142"/>
      <c r="AC925" s="142"/>
      <c r="AD925" s="142"/>
      <c r="AE925" s="142"/>
      <c r="AF925" s="142"/>
      <c r="AG925" s="142"/>
      <c r="AH925" s="142"/>
      <c r="AI925" s="142"/>
    </row>
    <row r="926">
      <c r="A926" s="166"/>
      <c r="B926" s="164"/>
      <c r="C926" s="155"/>
      <c r="D926" s="165"/>
      <c r="E926" s="147" t="str">
        <f t="array" ref="E926">IF(C926="","",IFERROR(INDEX(Khach_hang!$C$2:$C$999,MATCH(C926,Khach_hang!$A$2:$A$999,0)),""))</f>
        <v/>
      </c>
      <c r="F926" s="148" t="str">
        <f t="array" ref="F926">IF(C926="","",IFERROR(INDEX(Khach_hang!$B$2:$B$999,MATCH(C926,Khach_hang!$A$2:$A$999,0)),""))</f>
        <v/>
      </c>
      <c r="G926" s="148" t="str">
        <f>IF(A926="","",SUMIF(Chi_tiet_don_hang!$A$2:$A$989,A926,Chi_tiet_don_hang!$F$2:$F$989))</f>
        <v/>
      </c>
      <c r="H926" s="163"/>
      <c r="I926" s="163"/>
      <c r="J926" s="148">
        <f t="shared" si="1"/>
        <v>0</v>
      </c>
      <c r="K926" s="148">
        <f>IF(A926="","",SUMIF(Chi_tiet_don_hang!$A$2:$A$989,A926,Chi_tiet_don_hang!$I$2:$I$989))+H926</f>
        <v>0</v>
      </c>
      <c r="L926" s="163"/>
      <c r="M926" s="152"/>
      <c r="N926" s="152"/>
      <c r="O926" s="163"/>
      <c r="P926" s="148" t="str">
        <f t="shared" si="4"/>
        <v/>
      </c>
      <c r="Q926" s="148" t="s">
        <v>484</v>
      </c>
      <c r="R926" s="154" t="s">
        <v>485</v>
      </c>
      <c r="S926" s="154" t="s">
        <v>418</v>
      </c>
      <c r="T926" s="155"/>
      <c r="U926" s="142"/>
      <c r="V926" s="142"/>
      <c r="W926" s="142"/>
      <c r="X926" s="142"/>
      <c r="Y926" s="142"/>
      <c r="Z926" s="142"/>
      <c r="AA926" s="142"/>
      <c r="AB926" s="142"/>
      <c r="AC926" s="142"/>
      <c r="AD926" s="142"/>
      <c r="AE926" s="142"/>
      <c r="AF926" s="142"/>
      <c r="AG926" s="142"/>
      <c r="AH926" s="142"/>
      <c r="AI926" s="142"/>
    </row>
    <row r="927">
      <c r="A927" s="166"/>
      <c r="B927" s="164"/>
      <c r="C927" s="155"/>
      <c r="D927" s="165"/>
      <c r="E927" s="147" t="str">
        <f t="array" ref="E927">IF(C927="","",IFERROR(INDEX(Khach_hang!$C$2:$C$999,MATCH(C927,Khach_hang!$A$2:$A$999,0)),""))</f>
        <v/>
      </c>
      <c r="F927" s="148" t="str">
        <f t="array" ref="F927">IF(C927="","",IFERROR(INDEX(Khach_hang!$B$2:$B$999,MATCH(C927,Khach_hang!$A$2:$A$999,0)),""))</f>
        <v/>
      </c>
      <c r="G927" s="148" t="str">
        <f>IF(A927="","",SUMIF(Chi_tiet_don_hang!$A$2:$A$989,A927,Chi_tiet_don_hang!$F$2:$F$989))</f>
        <v/>
      </c>
      <c r="H927" s="163"/>
      <c r="I927" s="163"/>
      <c r="J927" s="148">
        <f t="shared" si="1"/>
        <v>0</v>
      </c>
      <c r="K927" s="148">
        <f>IF(A927="","",SUMIF(Chi_tiet_don_hang!$A$2:$A$989,A927,Chi_tiet_don_hang!$I$2:$I$989))+H927</f>
        <v>0</v>
      </c>
      <c r="L927" s="163"/>
      <c r="M927" s="152"/>
      <c r="N927" s="152"/>
      <c r="O927" s="163"/>
      <c r="P927" s="148" t="str">
        <f t="shared" si="4"/>
        <v/>
      </c>
      <c r="Q927" s="148" t="s">
        <v>484</v>
      </c>
      <c r="R927" s="154" t="s">
        <v>485</v>
      </c>
      <c r="S927" s="154" t="s">
        <v>418</v>
      </c>
      <c r="T927" s="155"/>
      <c r="U927" s="142"/>
      <c r="V927" s="142"/>
      <c r="W927" s="142"/>
      <c r="X927" s="142"/>
      <c r="Y927" s="142"/>
      <c r="Z927" s="142"/>
      <c r="AA927" s="142"/>
      <c r="AB927" s="142"/>
      <c r="AC927" s="142"/>
      <c r="AD927" s="142"/>
      <c r="AE927" s="142"/>
      <c r="AF927" s="142"/>
      <c r="AG927" s="142"/>
      <c r="AH927" s="142"/>
      <c r="AI927" s="142"/>
    </row>
    <row r="928">
      <c r="A928" s="166"/>
      <c r="B928" s="164"/>
      <c r="C928" s="155"/>
      <c r="D928" s="165"/>
      <c r="E928" s="147" t="str">
        <f t="array" ref="E928">IF(C928="","",IFERROR(INDEX(Khach_hang!$C$2:$C$999,MATCH(C928,Khach_hang!$A$2:$A$999,0)),""))</f>
        <v/>
      </c>
      <c r="F928" s="148" t="str">
        <f t="array" ref="F928">IF(C928="","",IFERROR(INDEX(Khach_hang!$B$2:$B$999,MATCH(C928,Khach_hang!$A$2:$A$999,0)),""))</f>
        <v/>
      </c>
      <c r="G928" s="148" t="str">
        <f>IF(A928="","",SUMIF(Chi_tiet_don_hang!$A$2:$A$989,A928,Chi_tiet_don_hang!$F$2:$F$989))</f>
        <v/>
      </c>
      <c r="H928" s="163"/>
      <c r="I928" s="163"/>
      <c r="J928" s="148">
        <f t="shared" si="1"/>
        <v>0</v>
      </c>
      <c r="K928" s="148">
        <f>IF(A928="","",SUMIF(Chi_tiet_don_hang!$A$2:$A$989,A928,Chi_tiet_don_hang!$I$2:$I$989))+H928</f>
        <v>0</v>
      </c>
      <c r="L928" s="163"/>
      <c r="M928" s="152"/>
      <c r="N928" s="152"/>
      <c r="O928" s="163"/>
      <c r="P928" s="148" t="str">
        <f t="shared" si="4"/>
        <v/>
      </c>
      <c r="Q928" s="148" t="s">
        <v>484</v>
      </c>
      <c r="R928" s="154" t="s">
        <v>485</v>
      </c>
      <c r="S928" s="154" t="s">
        <v>418</v>
      </c>
      <c r="T928" s="155"/>
      <c r="U928" s="142"/>
      <c r="V928" s="142"/>
      <c r="W928" s="142"/>
      <c r="X928" s="142"/>
      <c r="Y928" s="142"/>
      <c r="Z928" s="142"/>
      <c r="AA928" s="142"/>
      <c r="AB928" s="142"/>
      <c r="AC928" s="142"/>
      <c r="AD928" s="142"/>
      <c r="AE928" s="142"/>
      <c r="AF928" s="142"/>
      <c r="AG928" s="142"/>
      <c r="AH928" s="142"/>
      <c r="AI928" s="142"/>
    </row>
    <row r="929">
      <c r="A929" s="166"/>
      <c r="B929" s="164"/>
      <c r="C929" s="155"/>
      <c r="D929" s="165"/>
      <c r="E929" s="147" t="str">
        <f t="array" ref="E929">IF(C929="","",IFERROR(INDEX(Khach_hang!$C$2:$C$999,MATCH(C929,Khach_hang!$A$2:$A$999,0)),""))</f>
        <v/>
      </c>
      <c r="F929" s="148" t="str">
        <f t="array" ref="F929">IF(C929="","",IFERROR(INDEX(Khach_hang!$B$2:$B$999,MATCH(C929,Khach_hang!$A$2:$A$999,0)),""))</f>
        <v/>
      </c>
      <c r="G929" s="148" t="str">
        <f>IF(A929="","",SUMIF(Chi_tiet_don_hang!$A$2:$A$989,A929,Chi_tiet_don_hang!$F$2:$F$989))</f>
        <v/>
      </c>
      <c r="H929" s="163"/>
      <c r="I929" s="163"/>
      <c r="J929" s="148">
        <f t="shared" si="1"/>
        <v>0</v>
      </c>
      <c r="K929" s="148">
        <f>IF(A929="","",SUMIF(Chi_tiet_don_hang!$A$2:$A$989,A929,Chi_tiet_don_hang!$I$2:$I$989))+H929</f>
        <v>0</v>
      </c>
      <c r="L929" s="163"/>
      <c r="M929" s="152"/>
      <c r="N929" s="152"/>
      <c r="O929" s="163"/>
      <c r="P929" s="148" t="str">
        <f t="shared" si="4"/>
        <v/>
      </c>
      <c r="Q929" s="148" t="s">
        <v>484</v>
      </c>
      <c r="R929" s="154" t="s">
        <v>485</v>
      </c>
      <c r="S929" s="154" t="s">
        <v>418</v>
      </c>
      <c r="T929" s="155"/>
      <c r="U929" s="142"/>
      <c r="V929" s="142"/>
      <c r="W929" s="142"/>
      <c r="X929" s="142"/>
      <c r="Y929" s="142"/>
      <c r="Z929" s="142"/>
      <c r="AA929" s="142"/>
      <c r="AB929" s="142"/>
      <c r="AC929" s="142"/>
      <c r="AD929" s="142"/>
      <c r="AE929" s="142"/>
      <c r="AF929" s="142"/>
      <c r="AG929" s="142"/>
      <c r="AH929" s="142"/>
      <c r="AI929" s="142"/>
    </row>
    <row r="930">
      <c r="A930" s="166"/>
      <c r="B930" s="164"/>
      <c r="C930" s="155"/>
      <c r="D930" s="165"/>
      <c r="E930" s="147" t="str">
        <f t="array" ref="E930">IF(C930="","",IFERROR(INDEX(Khach_hang!$C$2:$C$999,MATCH(C930,Khach_hang!$A$2:$A$999,0)),""))</f>
        <v/>
      </c>
      <c r="F930" s="148" t="str">
        <f t="array" ref="F930">IF(C930="","",IFERROR(INDEX(Khach_hang!$B$2:$B$999,MATCH(C930,Khach_hang!$A$2:$A$999,0)),""))</f>
        <v/>
      </c>
      <c r="G930" s="148" t="str">
        <f>IF(A930="","",SUMIF(Chi_tiet_don_hang!$A$2:$A$989,A930,Chi_tiet_don_hang!$F$2:$F$989))</f>
        <v/>
      </c>
      <c r="H930" s="163"/>
      <c r="I930" s="163"/>
      <c r="J930" s="148">
        <f t="shared" si="1"/>
        <v>0</v>
      </c>
      <c r="K930" s="148">
        <f>IF(A930="","",SUMIF(Chi_tiet_don_hang!$A$2:$A$989,A930,Chi_tiet_don_hang!$I$2:$I$989))+H930</f>
        <v>0</v>
      </c>
      <c r="L930" s="163"/>
      <c r="M930" s="152"/>
      <c r="N930" s="152"/>
      <c r="O930" s="163"/>
      <c r="P930" s="148" t="str">
        <f t="shared" si="4"/>
        <v/>
      </c>
      <c r="Q930" s="148" t="s">
        <v>484</v>
      </c>
      <c r="R930" s="154" t="s">
        <v>485</v>
      </c>
      <c r="S930" s="154" t="s">
        <v>418</v>
      </c>
      <c r="T930" s="155"/>
      <c r="U930" s="142"/>
      <c r="V930" s="142"/>
      <c r="W930" s="142"/>
      <c r="X930" s="142"/>
      <c r="Y930" s="142"/>
      <c r="Z930" s="142"/>
      <c r="AA930" s="142"/>
      <c r="AB930" s="142"/>
      <c r="AC930" s="142"/>
      <c r="AD930" s="142"/>
      <c r="AE930" s="142"/>
      <c r="AF930" s="142"/>
      <c r="AG930" s="142"/>
      <c r="AH930" s="142"/>
      <c r="AI930" s="142"/>
    </row>
    <row r="931">
      <c r="A931" s="166"/>
      <c r="B931" s="164"/>
      <c r="C931" s="155"/>
      <c r="D931" s="165"/>
      <c r="E931" s="147" t="str">
        <f t="array" ref="E931">IF(C931="","",IFERROR(INDEX(Khach_hang!$C$2:$C$999,MATCH(C931,Khach_hang!$A$2:$A$999,0)),""))</f>
        <v/>
      </c>
      <c r="F931" s="148" t="str">
        <f t="array" ref="F931">IF(C931="","",IFERROR(INDEX(Khach_hang!$B$2:$B$999,MATCH(C931,Khach_hang!$A$2:$A$999,0)),""))</f>
        <v/>
      </c>
      <c r="G931" s="148" t="str">
        <f>IF(A931="","",SUMIF(Chi_tiet_don_hang!$A$2:$A$989,A931,Chi_tiet_don_hang!$F$2:$F$989))</f>
        <v/>
      </c>
      <c r="H931" s="163"/>
      <c r="I931" s="163"/>
      <c r="J931" s="148">
        <f t="shared" si="1"/>
        <v>0</v>
      </c>
      <c r="K931" s="148">
        <f>IF(A931="","",SUMIF(Chi_tiet_don_hang!$A$2:$A$989,A931,Chi_tiet_don_hang!$I$2:$I$989))+H931</f>
        <v>0</v>
      </c>
      <c r="L931" s="163"/>
      <c r="M931" s="152"/>
      <c r="N931" s="152"/>
      <c r="O931" s="163"/>
      <c r="P931" s="148" t="str">
        <f t="shared" si="4"/>
        <v/>
      </c>
      <c r="Q931" s="148" t="s">
        <v>484</v>
      </c>
      <c r="R931" s="154" t="s">
        <v>485</v>
      </c>
      <c r="S931" s="154" t="s">
        <v>418</v>
      </c>
      <c r="T931" s="155"/>
      <c r="U931" s="142"/>
      <c r="V931" s="142"/>
      <c r="W931" s="142"/>
      <c r="X931" s="142"/>
      <c r="Y931" s="142"/>
      <c r="Z931" s="142"/>
      <c r="AA931" s="142"/>
      <c r="AB931" s="142"/>
      <c r="AC931" s="142"/>
      <c r="AD931" s="142"/>
      <c r="AE931" s="142"/>
      <c r="AF931" s="142"/>
      <c r="AG931" s="142"/>
      <c r="AH931" s="142"/>
      <c r="AI931" s="142"/>
    </row>
    <row r="932">
      <c r="A932" s="166"/>
      <c r="B932" s="164"/>
      <c r="C932" s="155"/>
      <c r="D932" s="165"/>
      <c r="E932" s="147" t="str">
        <f t="array" ref="E932">IF(C932="","",IFERROR(INDEX(Khach_hang!$C$2:$C$999,MATCH(C932,Khach_hang!$A$2:$A$999,0)),""))</f>
        <v/>
      </c>
      <c r="F932" s="148" t="str">
        <f t="array" ref="F932">IF(C932="","",IFERROR(INDEX(Khach_hang!$B$2:$B$999,MATCH(C932,Khach_hang!$A$2:$A$999,0)),""))</f>
        <v/>
      </c>
      <c r="G932" s="148" t="str">
        <f>IF(A932="","",SUMIF(Chi_tiet_don_hang!$A$2:$A$989,A932,Chi_tiet_don_hang!$F$2:$F$989))</f>
        <v/>
      </c>
      <c r="H932" s="163"/>
      <c r="I932" s="163"/>
      <c r="J932" s="148">
        <f t="shared" si="1"/>
        <v>0</v>
      </c>
      <c r="K932" s="148">
        <f>IF(A932="","",SUMIF(Chi_tiet_don_hang!$A$2:$A$989,A932,Chi_tiet_don_hang!$I$2:$I$989))+H932</f>
        <v>0</v>
      </c>
      <c r="L932" s="163"/>
      <c r="M932" s="152"/>
      <c r="N932" s="152"/>
      <c r="O932" s="163"/>
      <c r="P932" s="148" t="str">
        <f t="shared" si="4"/>
        <v/>
      </c>
      <c r="Q932" s="148" t="s">
        <v>484</v>
      </c>
      <c r="R932" s="154" t="s">
        <v>485</v>
      </c>
      <c r="S932" s="154" t="s">
        <v>418</v>
      </c>
      <c r="T932" s="155"/>
      <c r="U932" s="142"/>
      <c r="V932" s="142"/>
      <c r="W932" s="142"/>
      <c r="X932" s="142"/>
      <c r="Y932" s="142"/>
      <c r="Z932" s="142"/>
      <c r="AA932" s="142"/>
      <c r="AB932" s="142"/>
      <c r="AC932" s="142"/>
      <c r="AD932" s="142"/>
      <c r="AE932" s="142"/>
      <c r="AF932" s="142"/>
      <c r="AG932" s="142"/>
      <c r="AH932" s="142"/>
      <c r="AI932" s="142"/>
    </row>
    <row r="933">
      <c r="A933" s="166"/>
      <c r="B933" s="164"/>
      <c r="C933" s="155"/>
      <c r="D933" s="165"/>
      <c r="E933" s="147" t="str">
        <f t="array" ref="E933">IF(C933="","",IFERROR(INDEX(Khach_hang!$C$2:$C$999,MATCH(C933,Khach_hang!$A$2:$A$999,0)),""))</f>
        <v/>
      </c>
      <c r="F933" s="148" t="str">
        <f t="array" ref="F933">IF(C933="","",IFERROR(INDEX(Khach_hang!$B$2:$B$999,MATCH(C933,Khach_hang!$A$2:$A$999,0)),""))</f>
        <v/>
      </c>
      <c r="G933" s="148" t="str">
        <f>IF(A933="","",SUMIF(Chi_tiet_don_hang!$A$2:$A$989,A933,Chi_tiet_don_hang!$F$2:$F$989))</f>
        <v/>
      </c>
      <c r="H933" s="163"/>
      <c r="I933" s="163"/>
      <c r="J933" s="148">
        <f t="shared" si="1"/>
        <v>0</v>
      </c>
      <c r="K933" s="148">
        <f>IF(A933="","",SUMIF(Chi_tiet_don_hang!$A$2:$A$989,A933,Chi_tiet_don_hang!$I$2:$I$989))+H933</f>
        <v>0</v>
      </c>
      <c r="L933" s="163"/>
      <c r="M933" s="152"/>
      <c r="N933" s="152"/>
      <c r="O933" s="163"/>
      <c r="P933" s="148" t="str">
        <f t="shared" si="4"/>
        <v/>
      </c>
      <c r="Q933" s="148" t="s">
        <v>484</v>
      </c>
      <c r="R933" s="154" t="s">
        <v>485</v>
      </c>
      <c r="S933" s="154" t="s">
        <v>418</v>
      </c>
      <c r="T933" s="155"/>
      <c r="U933" s="142"/>
      <c r="V933" s="142"/>
      <c r="W933" s="142"/>
      <c r="X933" s="142"/>
      <c r="Y933" s="142"/>
      <c r="Z933" s="142"/>
      <c r="AA933" s="142"/>
      <c r="AB933" s="142"/>
      <c r="AC933" s="142"/>
      <c r="AD933" s="142"/>
      <c r="AE933" s="142"/>
      <c r="AF933" s="142"/>
      <c r="AG933" s="142"/>
      <c r="AH933" s="142"/>
      <c r="AI933" s="142"/>
    </row>
    <row r="934">
      <c r="A934" s="166"/>
      <c r="B934" s="164"/>
      <c r="C934" s="155"/>
      <c r="D934" s="165"/>
      <c r="E934" s="147" t="str">
        <f t="array" ref="E934">IF(C934="","",IFERROR(INDEX(Khach_hang!$C$2:$C$999,MATCH(C934,Khach_hang!$A$2:$A$999,0)),""))</f>
        <v/>
      </c>
      <c r="F934" s="148" t="str">
        <f t="array" ref="F934">IF(C934="","",IFERROR(INDEX(Khach_hang!$B$2:$B$999,MATCH(C934,Khach_hang!$A$2:$A$999,0)),""))</f>
        <v/>
      </c>
      <c r="G934" s="148" t="str">
        <f>IF(A934="","",SUMIF(Chi_tiet_don_hang!$A$2:$A$989,A934,Chi_tiet_don_hang!$F$2:$F$989))</f>
        <v/>
      </c>
      <c r="H934" s="163"/>
      <c r="I934" s="163"/>
      <c r="J934" s="148">
        <f t="shared" si="1"/>
        <v>0</v>
      </c>
      <c r="K934" s="148">
        <f>IF(A934="","",SUMIF(Chi_tiet_don_hang!$A$2:$A$989,A934,Chi_tiet_don_hang!$I$2:$I$989))+H934</f>
        <v>0</v>
      </c>
      <c r="L934" s="163"/>
      <c r="M934" s="152"/>
      <c r="N934" s="152"/>
      <c r="O934" s="163"/>
      <c r="P934" s="148" t="str">
        <f t="shared" si="4"/>
        <v/>
      </c>
      <c r="Q934" s="148" t="s">
        <v>484</v>
      </c>
      <c r="R934" s="154" t="s">
        <v>485</v>
      </c>
      <c r="S934" s="154" t="s">
        <v>418</v>
      </c>
      <c r="T934" s="155"/>
      <c r="U934" s="142"/>
      <c r="V934" s="142"/>
      <c r="W934" s="142"/>
      <c r="X934" s="142"/>
      <c r="Y934" s="142"/>
      <c r="Z934" s="142"/>
      <c r="AA934" s="142"/>
      <c r="AB934" s="142"/>
      <c r="AC934" s="142"/>
      <c r="AD934" s="142"/>
      <c r="AE934" s="142"/>
      <c r="AF934" s="142"/>
      <c r="AG934" s="142"/>
      <c r="AH934" s="142"/>
      <c r="AI934" s="142"/>
    </row>
    <row r="935">
      <c r="A935" s="166"/>
      <c r="B935" s="164"/>
      <c r="C935" s="155"/>
      <c r="D935" s="165"/>
      <c r="E935" s="147" t="str">
        <f t="array" ref="E935">IF(C935="","",IFERROR(INDEX(Khach_hang!$C$2:$C$999,MATCH(C935,Khach_hang!$A$2:$A$999,0)),""))</f>
        <v/>
      </c>
      <c r="F935" s="148" t="str">
        <f t="array" ref="F935">IF(C935="","",IFERROR(INDEX(Khach_hang!$B$2:$B$999,MATCH(C935,Khach_hang!$A$2:$A$999,0)),""))</f>
        <v/>
      </c>
      <c r="G935" s="148" t="str">
        <f>IF(A935="","",SUMIF(Chi_tiet_don_hang!$A$2:$A$989,A935,Chi_tiet_don_hang!$F$2:$F$989))</f>
        <v/>
      </c>
      <c r="H935" s="163"/>
      <c r="I935" s="163"/>
      <c r="J935" s="148">
        <f t="shared" si="1"/>
        <v>0</v>
      </c>
      <c r="K935" s="148">
        <f>IF(A935="","",SUMIF(Chi_tiet_don_hang!$A$2:$A$989,A935,Chi_tiet_don_hang!$I$2:$I$989))+H935</f>
        <v>0</v>
      </c>
      <c r="L935" s="163"/>
      <c r="M935" s="152"/>
      <c r="N935" s="152"/>
      <c r="O935" s="163"/>
      <c r="P935" s="148" t="str">
        <f t="shared" si="4"/>
        <v/>
      </c>
      <c r="Q935" s="148" t="s">
        <v>484</v>
      </c>
      <c r="R935" s="154" t="s">
        <v>485</v>
      </c>
      <c r="S935" s="154" t="s">
        <v>418</v>
      </c>
      <c r="T935" s="155"/>
      <c r="U935" s="142"/>
      <c r="V935" s="142"/>
      <c r="W935" s="142"/>
      <c r="X935" s="142"/>
      <c r="Y935" s="142"/>
      <c r="Z935" s="142"/>
      <c r="AA935" s="142"/>
      <c r="AB935" s="142"/>
      <c r="AC935" s="142"/>
      <c r="AD935" s="142"/>
      <c r="AE935" s="142"/>
      <c r="AF935" s="142"/>
      <c r="AG935" s="142"/>
      <c r="AH935" s="142"/>
      <c r="AI935" s="142"/>
    </row>
    <row r="936">
      <c r="A936" s="166"/>
      <c r="B936" s="164"/>
      <c r="C936" s="155"/>
      <c r="D936" s="165"/>
      <c r="E936" s="147" t="str">
        <f t="array" ref="E936">IF(C936="","",IFERROR(INDEX(Khach_hang!$C$2:$C$999,MATCH(C936,Khach_hang!$A$2:$A$999,0)),""))</f>
        <v/>
      </c>
      <c r="F936" s="148" t="str">
        <f t="array" ref="F936">IF(C936="","",IFERROR(INDEX(Khach_hang!$B$2:$B$999,MATCH(C936,Khach_hang!$A$2:$A$999,0)),""))</f>
        <v/>
      </c>
      <c r="G936" s="148" t="str">
        <f>IF(A936="","",SUMIF(Chi_tiet_don_hang!$A$2:$A$989,A936,Chi_tiet_don_hang!$F$2:$F$989))</f>
        <v/>
      </c>
      <c r="H936" s="163"/>
      <c r="I936" s="163"/>
      <c r="J936" s="148">
        <f t="shared" si="1"/>
        <v>0</v>
      </c>
      <c r="K936" s="148">
        <f>IF(A936="","",SUMIF(Chi_tiet_don_hang!$A$2:$A$989,A936,Chi_tiet_don_hang!$I$2:$I$989))+H936</f>
        <v>0</v>
      </c>
      <c r="L936" s="163"/>
      <c r="M936" s="152"/>
      <c r="N936" s="152"/>
      <c r="O936" s="163"/>
      <c r="P936" s="148" t="str">
        <f t="shared" si="4"/>
        <v/>
      </c>
      <c r="Q936" s="148" t="s">
        <v>484</v>
      </c>
      <c r="R936" s="154" t="s">
        <v>485</v>
      </c>
      <c r="S936" s="154" t="s">
        <v>418</v>
      </c>
      <c r="T936" s="155"/>
      <c r="U936" s="142"/>
      <c r="V936" s="142"/>
      <c r="W936" s="142"/>
      <c r="X936" s="142"/>
      <c r="Y936" s="142"/>
      <c r="Z936" s="142"/>
      <c r="AA936" s="142"/>
      <c r="AB936" s="142"/>
      <c r="AC936" s="142"/>
      <c r="AD936" s="142"/>
      <c r="AE936" s="142"/>
      <c r="AF936" s="142"/>
      <c r="AG936" s="142"/>
      <c r="AH936" s="142"/>
      <c r="AI936" s="142"/>
    </row>
    <row r="937">
      <c r="A937" s="166"/>
      <c r="B937" s="164"/>
      <c r="C937" s="155"/>
      <c r="D937" s="165"/>
      <c r="E937" s="147" t="str">
        <f t="array" ref="E937">IF(C937="","",IFERROR(INDEX(Khach_hang!$C$2:$C$999,MATCH(C937,Khach_hang!$A$2:$A$999,0)),""))</f>
        <v/>
      </c>
      <c r="F937" s="148" t="str">
        <f t="array" ref="F937">IF(C937="","",IFERROR(INDEX(Khach_hang!$B$2:$B$999,MATCH(C937,Khach_hang!$A$2:$A$999,0)),""))</f>
        <v/>
      </c>
      <c r="G937" s="148" t="str">
        <f>IF(A937="","",SUMIF(Chi_tiet_don_hang!$A$2:$A$989,A937,Chi_tiet_don_hang!$F$2:$F$989))</f>
        <v/>
      </c>
      <c r="H937" s="163"/>
      <c r="I937" s="163"/>
      <c r="J937" s="148">
        <f t="shared" si="1"/>
        <v>0</v>
      </c>
      <c r="K937" s="148">
        <f>IF(A937="","",SUMIF(Chi_tiet_don_hang!$A$2:$A$989,A937,Chi_tiet_don_hang!$I$2:$I$989))+H937</f>
        <v>0</v>
      </c>
      <c r="L937" s="163"/>
      <c r="M937" s="152"/>
      <c r="N937" s="152"/>
      <c r="O937" s="163"/>
      <c r="P937" s="148" t="str">
        <f t="shared" si="4"/>
        <v/>
      </c>
      <c r="Q937" s="148" t="s">
        <v>484</v>
      </c>
      <c r="R937" s="154" t="s">
        <v>485</v>
      </c>
      <c r="S937" s="154" t="s">
        <v>418</v>
      </c>
      <c r="T937" s="155"/>
      <c r="U937" s="142"/>
      <c r="V937" s="142"/>
      <c r="W937" s="142"/>
      <c r="X937" s="142"/>
      <c r="Y937" s="142"/>
      <c r="Z937" s="142"/>
      <c r="AA937" s="142"/>
      <c r="AB937" s="142"/>
      <c r="AC937" s="142"/>
      <c r="AD937" s="142"/>
      <c r="AE937" s="142"/>
      <c r="AF937" s="142"/>
      <c r="AG937" s="142"/>
      <c r="AH937" s="142"/>
      <c r="AI937" s="142"/>
    </row>
    <row r="938">
      <c r="A938" s="166"/>
      <c r="B938" s="164"/>
      <c r="C938" s="155"/>
      <c r="D938" s="165"/>
      <c r="E938" s="147" t="str">
        <f t="array" ref="E938">IF(C938="","",IFERROR(INDEX(Khach_hang!$C$2:$C$999,MATCH(C938,Khach_hang!$A$2:$A$999,0)),""))</f>
        <v/>
      </c>
      <c r="F938" s="148" t="str">
        <f t="array" ref="F938">IF(C938="","",IFERROR(INDEX(Khach_hang!$B$2:$B$999,MATCH(C938,Khach_hang!$A$2:$A$999,0)),""))</f>
        <v/>
      </c>
      <c r="G938" s="148" t="str">
        <f>IF(A938="","",SUMIF(Chi_tiet_don_hang!$A$2:$A$989,A938,Chi_tiet_don_hang!$F$2:$F$989))</f>
        <v/>
      </c>
      <c r="H938" s="163"/>
      <c r="I938" s="163"/>
      <c r="J938" s="148">
        <f t="shared" si="1"/>
        <v>0</v>
      </c>
      <c r="K938" s="148">
        <f>IF(A938="","",SUMIF(Chi_tiet_don_hang!$A$2:$A$989,A938,Chi_tiet_don_hang!$I$2:$I$989))+H938</f>
        <v>0</v>
      </c>
      <c r="L938" s="163"/>
      <c r="M938" s="152"/>
      <c r="N938" s="152"/>
      <c r="O938" s="163"/>
      <c r="P938" s="148" t="str">
        <f t="shared" si="4"/>
        <v/>
      </c>
      <c r="Q938" s="148" t="s">
        <v>484</v>
      </c>
      <c r="R938" s="154" t="s">
        <v>485</v>
      </c>
      <c r="S938" s="154" t="s">
        <v>418</v>
      </c>
      <c r="T938" s="155"/>
      <c r="U938" s="142"/>
      <c r="V938" s="142"/>
      <c r="W938" s="142"/>
      <c r="X938" s="142"/>
      <c r="Y938" s="142"/>
      <c r="Z938" s="142"/>
      <c r="AA938" s="142"/>
      <c r="AB938" s="142"/>
      <c r="AC938" s="142"/>
      <c r="AD938" s="142"/>
      <c r="AE938" s="142"/>
      <c r="AF938" s="142"/>
      <c r="AG938" s="142"/>
      <c r="AH938" s="142"/>
      <c r="AI938" s="142"/>
    </row>
    <row r="939">
      <c r="A939" s="166"/>
      <c r="B939" s="164"/>
      <c r="C939" s="155"/>
      <c r="D939" s="165"/>
      <c r="E939" s="147" t="str">
        <f t="array" ref="E939">IF(C939="","",IFERROR(INDEX(Khach_hang!$C$2:$C$999,MATCH(C939,Khach_hang!$A$2:$A$999,0)),""))</f>
        <v/>
      </c>
      <c r="F939" s="148" t="str">
        <f t="array" ref="F939">IF(C939="","",IFERROR(INDEX(Khach_hang!$B$2:$B$999,MATCH(C939,Khach_hang!$A$2:$A$999,0)),""))</f>
        <v/>
      </c>
      <c r="G939" s="148" t="str">
        <f>IF(A939="","",SUMIF(Chi_tiet_don_hang!$A$2:$A$989,A939,Chi_tiet_don_hang!$F$2:$F$989))</f>
        <v/>
      </c>
      <c r="H939" s="163"/>
      <c r="I939" s="163"/>
      <c r="J939" s="148">
        <f t="shared" si="1"/>
        <v>0</v>
      </c>
      <c r="K939" s="148">
        <f>IF(A939="","",SUMIF(Chi_tiet_don_hang!$A$2:$A$989,A939,Chi_tiet_don_hang!$I$2:$I$989))+H939</f>
        <v>0</v>
      </c>
      <c r="L939" s="163"/>
      <c r="M939" s="152"/>
      <c r="N939" s="152"/>
      <c r="O939" s="163"/>
      <c r="P939" s="148" t="str">
        <f t="shared" si="4"/>
        <v/>
      </c>
      <c r="Q939" s="148" t="s">
        <v>484</v>
      </c>
      <c r="R939" s="154" t="s">
        <v>485</v>
      </c>
      <c r="S939" s="154" t="s">
        <v>418</v>
      </c>
      <c r="T939" s="155"/>
      <c r="U939" s="142"/>
      <c r="V939" s="142"/>
      <c r="W939" s="142"/>
      <c r="X939" s="142"/>
      <c r="Y939" s="142"/>
      <c r="Z939" s="142"/>
      <c r="AA939" s="142"/>
      <c r="AB939" s="142"/>
      <c r="AC939" s="142"/>
      <c r="AD939" s="142"/>
      <c r="AE939" s="142"/>
      <c r="AF939" s="142"/>
      <c r="AG939" s="142"/>
      <c r="AH939" s="142"/>
      <c r="AI939" s="142"/>
    </row>
    <row r="940">
      <c r="A940" s="166"/>
      <c r="B940" s="164"/>
      <c r="C940" s="155"/>
      <c r="D940" s="165"/>
      <c r="E940" s="147" t="str">
        <f t="array" ref="E940">IF(C940="","",IFERROR(INDEX(Khach_hang!$C$2:$C$999,MATCH(C940,Khach_hang!$A$2:$A$999,0)),""))</f>
        <v/>
      </c>
      <c r="F940" s="148" t="str">
        <f t="array" ref="F940">IF(C940="","",IFERROR(INDEX(Khach_hang!$B$2:$B$999,MATCH(C940,Khach_hang!$A$2:$A$999,0)),""))</f>
        <v/>
      </c>
      <c r="G940" s="148" t="str">
        <f>IF(A940="","",SUMIF(Chi_tiet_don_hang!$A$2:$A$989,A940,Chi_tiet_don_hang!$F$2:$F$989))</f>
        <v/>
      </c>
      <c r="H940" s="163"/>
      <c r="I940" s="163"/>
      <c r="J940" s="148">
        <f t="shared" si="1"/>
        <v>0</v>
      </c>
      <c r="K940" s="148">
        <f>IF(A940="","",SUMIF(Chi_tiet_don_hang!$A$2:$A$989,A940,Chi_tiet_don_hang!$I$2:$I$989))+H940</f>
        <v>0</v>
      </c>
      <c r="L940" s="163"/>
      <c r="M940" s="152"/>
      <c r="N940" s="152"/>
      <c r="O940" s="163"/>
      <c r="P940" s="148" t="str">
        <f t="shared" si="4"/>
        <v/>
      </c>
      <c r="Q940" s="148" t="s">
        <v>484</v>
      </c>
      <c r="R940" s="154" t="s">
        <v>485</v>
      </c>
      <c r="S940" s="154" t="s">
        <v>418</v>
      </c>
      <c r="T940" s="155"/>
      <c r="U940" s="142"/>
      <c r="V940" s="142"/>
      <c r="W940" s="142"/>
      <c r="X940" s="142"/>
      <c r="Y940" s="142"/>
      <c r="Z940" s="142"/>
      <c r="AA940" s="142"/>
      <c r="AB940" s="142"/>
      <c r="AC940" s="142"/>
      <c r="AD940" s="142"/>
      <c r="AE940" s="142"/>
      <c r="AF940" s="142"/>
      <c r="AG940" s="142"/>
      <c r="AH940" s="142"/>
      <c r="AI940" s="142"/>
    </row>
    <row r="941">
      <c r="A941" s="166"/>
      <c r="B941" s="164"/>
      <c r="C941" s="155"/>
      <c r="D941" s="165"/>
      <c r="E941" s="147" t="str">
        <f t="array" ref="E941">IF(C941="","",IFERROR(INDEX(Khach_hang!$C$2:$C$999,MATCH(C941,Khach_hang!$A$2:$A$999,0)),""))</f>
        <v/>
      </c>
      <c r="F941" s="148" t="str">
        <f t="array" ref="F941">IF(C941="","",IFERROR(INDEX(Khach_hang!$B$2:$B$999,MATCH(C941,Khach_hang!$A$2:$A$999,0)),""))</f>
        <v/>
      </c>
      <c r="G941" s="148" t="str">
        <f>IF(A941="","",SUMIF(Chi_tiet_don_hang!$A$2:$A$989,A941,Chi_tiet_don_hang!$F$2:$F$989))</f>
        <v/>
      </c>
      <c r="H941" s="163"/>
      <c r="I941" s="163"/>
      <c r="J941" s="148">
        <f t="shared" si="1"/>
        <v>0</v>
      </c>
      <c r="K941" s="148">
        <f>IF(A941="","",SUMIF(Chi_tiet_don_hang!$A$2:$A$989,A941,Chi_tiet_don_hang!$I$2:$I$989))+H941</f>
        <v>0</v>
      </c>
      <c r="L941" s="163"/>
      <c r="M941" s="152"/>
      <c r="N941" s="152"/>
      <c r="O941" s="163"/>
      <c r="P941" s="148" t="str">
        <f t="shared" si="4"/>
        <v/>
      </c>
      <c r="Q941" s="148" t="s">
        <v>484</v>
      </c>
      <c r="R941" s="154" t="s">
        <v>485</v>
      </c>
      <c r="S941" s="154" t="s">
        <v>418</v>
      </c>
      <c r="T941" s="155"/>
      <c r="U941" s="142"/>
      <c r="V941" s="142"/>
      <c r="W941" s="142"/>
      <c r="X941" s="142"/>
      <c r="Y941" s="142"/>
      <c r="Z941" s="142"/>
      <c r="AA941" s="142"/>
      <c r="AB941" s="142"/>
      <c r="AC941" s="142"/>
      <c r="AD941" s="142"/>
      <c r="AE941" s="142"/>
      <c r="AF941" s="142"/>
      <c r="AG941" s="142"/>
      <c r="AH941" s="142"/>
      <c r="AI941" s="142"/>
    </row>
    <row r="942">
      <c r="A942" s="166"/>
      <c r="B942" s="164"/>
      <c r="C942" s="155"/>
      <c r="D942" s="165"/>
      <c r="E942" s="147" t="str">
        <f t="array" ref="E942">IF(C942="","",IFERROR(INDEX(Khach_hang!$C$2:$C$999,MATCH(C942,Khach_hang!$A$2:$A$999,0)),""))</f>
        <v/>
      </c>
      <c r="F942" s="148" t="str">
        <f t="array" ref="F942">IF(C942="","",IFERROR(INDEX(Khach_hang!$B$2:$B$999,MATCH(C942,Khach_hang!$A$2:$A$999,0)),""))</f>
        <v/>
      </c>
      <c r="G942" s="148" t="str">
        <f>IF(A942="","",SUMIF(Chi_tiet_don_hang!$A$2:$A$989,A942,Chi_tiet_don_hang!$F$2:$F$989))</f>
        <v/>
      </c>
      <c r="H942" s="163"/>
      <c r="I942" s="163"/>
      <c r="J942" s="148">
        <f t="shared" si="1"/>
        <v>0</v>
      </c>
      <c r="K942" s="148">
        <f>IF(A942="","",SUMIF(Chi_tiet_don_hang!$A$2:$A$989,A942,Chi_tiet_don_hang!$I$2:$I$989))+H942</f>
        <v>0</v>
      </c>
      <c r="L942" s="163"/>
      <c r="M942" s="152"/>
      <c r="N942" s="152"/>
      <c r="O942" s="163"/>
      <c r="P942" s="148" t="str">
        <f t="shared" si="4"/>
        <v/>
      </c>
      <c r="Q942" s="148" t="s">
        <v>484</v>
      </c>
      <c r="R942" s="154" t="s">
        <v>485</v>
      </c>
      <c r="S942" s="154" t="s">
        <v>418</v>
      </c>
      <c r="T942" s="155"/>
      <c r="U942" s="142"/>
      <c r="V942" s="142"/>
      <c r="W942" s="142"/>
      <c r="X942" s="142"/>
      <c r="Y942" s="142"/>
      <c r="Z942" s="142"/>
      <c r="AA942" s="142"/>
      <c r="AB942" s="142"/>
      <c r="AC942" s="142"/>
      <c r="AD942" s="142"/>
      <c r="AE942" s="142"/>
      <c r="AF942" s="142"/>
      <c r="AG942" s="142"/>
      <c r="AH942" s="142"/>
      <c r="AI942" s="142"/>
    </row>
    <row r="943">
      <c r="A943" s="166"/>
      <c r="B943" s="164"/>
      <c r="C943" s="155"/>
      <c r="D943" s="165"/>
      <c r="E943" s="147" t="str">
        <f t="array" ref="E943">IF(C943="","",IFERROR(INDEX(Khach_hang!$C$2:$C$999,MATCH(C943,Khach_hang!$A$2:$A$999,0)),""))</f>
        <v/>
      </c>
      <c r="F943" s="148" t="str">
        <f t="array" ref="F943">IF(C943="","",IFERROR(INDEX(Khach_hang!$B$2:$B$999,MATCH(C943,Khach_hang!$A$2:$A$999,0)),""))</f>
        <v/>
      </c>
      <c r="G943" s="148" t="str">
        <f>IF(A943="","",SUMIF(Chi_tiet_don_hang!$A$2:$A$989,A943,Chi_tiet_don_hang!$F$2:$F$989))</f>
        <v/>
      </c>
      <c r="H943" s="163"/>
      <c r="I943" s="163"/>
      <c r="J943" s="148">
        <f t="shared" si="1"/>
        <v>0</v>
      </c>
      <c r="K943" s="148">
        <f>IF(A943="","",SUMIF(Chi_tiet_don_hang!$A$2:$A$989,A943,Chi_tiet_don_hang!$I$2:$I$989))+H943</f>
        <v>0</v>
      </c>
      <c r="L943" s="163"/>
      <c r="M943" s="152"/>
      <c r="N943" s="152"/>
      <c r="O943" s="163"/>
      <c r="P943" s="148" t="str">
        <f t="shared" si="4"/>
        <v/>
      </c>
      <c r="Q943" s="148" t="s">
        <v>484</v>
      </c>
      <c r="R943" s="154" t="s">
        <v>485</v>
      </c>
      <c r="S943" s="154" t="s">
        <v>418</v>
      </c>
      <c r="T943" s="155"/>
      <c r="U943" s="142"/>
      <c r="V943" s="142"/>
      <c r="W943" s="142"/>
      <c r="X943" s="142"/>
      <c r="Y943" s="142"/>
      <c r="Z943" s="142"/>
      <c r="AA943" s="142"/>
      <c r="AB943" s="142"/>
      <c r="AC943" s="142"/>
      <c r="AD943" s="142"/>
      <c r="AE943" s="142"/>
      <c r="AF943" s="142"/>
      <c r="AG943" s="142"/>
      <c r="AH943" s="142"/>
      <c r="AI943" s="142"/>
    </row>
    <row r="944">
      <c r="A944" s="166"/>
      <c r="B944" s="164"/>
      <c r="C944" s="155"/>
      <c r="D944" s="165"/>
      <c r="E944" s="147" t="str">
        <f t="array" ref="E944">IF(C944="","",IFERROR(INDEX(Khach_hang!$C$2:$C$999,MATCH(C944,Khach_hang!$A$2:$A$999,0)),""))</f>
        <v/>
      </c>
      <c r="F944" s="148" t="str">
        <f t="array" ref="F944">IF(C944="","",IFERROR(INDEX(Khach_hang!$B$2:$B$999,MATCH(C944,Khach_hang!$A$2:$A$999,0)),""))</f>
        <v/>
      </c>
      <c r="G944" s="148" t="str">
        <f>IF(A944="","",SUMIF(Chi_tiet_don_hang!$A$2:$A$989,A944,Chi_tiet_don_hang!$F$2:$F$989))</f>
        <v/>
      </c>
      <c r="H944" s="163"/>
      <c r="I944" s="163"/>
      <c r="J944" s="148">
        <f t="shared" si="1"/>
        <v>0</v>
      </c>
      <c r="K944" s="148">
        <f>IF(A944="","",SUMIF(Chi_tiet_don_hang!$A$2:$A$989,A944,Chi_tiet_don_hang!$I$2:$I$989))+H944</f>
        <v>0</v>
      </c>
      <c r="L944" s="163"/>
      <c r="M944" s="152"/>
      <c r="N944" s="152"/>
      <c r="O944" s="163"/>
      <c r="P944" s="148" t="str">
        <f t="shared" si="4"/>
        <v/>
      </c>
      <c r="Q944" s="148" t="s">
        <v>484</v>
      </c>
      <c r="R944" s="154" t="s">
        <v>485</v>
      </c>
      <c r="S944" s="154" t="s">
        <v>418</v>
      </c>
      <c r="T944" s="155"/>
      <c r="U944" s="142"/>
      <c r="V944" s="142"/>
      <c r="W944" s="142"/>
      <c r="X944" s="142"/>
      <c r="Y944" s="142"/>
      <c r="Z944" s="142"/>
      <c r="AA944" s="142"/>
      <c r="AB944" s="142"/>
      <c r="AC944" s="142"/>
      <c r="AD944" s="142"/>
      <c r="AE944" s="142"/>
      <c r="AF944" s="142"/>
      <c r="AG944" s="142"/>
      <c r="AH944" s="142"/>
      <c r="AI944" s="142"/>
    </row>
    <row r="945">
      <c r="A945" s="166"/>
      <c r="B945" s="164"/>
      <c r="C945" s="155"/>
      <c r="D945" s="165"/>
      <c r="E945" s="147" t="str">
        <f t="array" ref="E945">IF(C945="","",IFERROR(INDEX(Khach_hang!$C$2:$C$999,MATCH(C945,Khach_hang!$A$2:$A$999,0)),""))</f>
        <v/>
      </c>
      <c r="F945" s="148" t="str">
        <f t="array" ref="F945">IF(C945="","",IFERROR(INDEX(Khach_hang!$B$2:$B$999,MATCH(C945,Khach_hang!$A$2:$A$999,0)),""))</f>
        <v/>
      </c>
      <c r="G945" s="148" t="str">
        <f>IF(A945="","",SUMIF(Chi_tiet_don_hang!$A$2:$A$989,A945,Chi_tiet_don_hang!$F$2:$F$989))</f>
        <v/>
      </c>
      <c r="H945" s="163"/>
      <c r="I945" s="163"/>
      <c r="J945" s="148">
        <f t="shared" si="1"/>
        <v>0</v>
      </c>
      <c r="K945" s="148">
        <f>IF(A945="","",SUMIF(Chi_tiet_don_hang!$A$2:$A$989,A945,Chi_tiet_don_hang!$I$2:$I$989))+H945</f>
        <v>0</v>
      </c>
      <c r="L945" s="163"/>
      <c r="M945" s="152"/>
      <c r="N945" s="152"/>
      <c r="O945" s="163"/>
      <c r="P945" s="148" t="str">
        <f t="shared" si="4"/>
        <v/>
      </c>
      <c r="Q945" s="148" t="s">
        <v>484</v>
      </c>
      <c r="R945" s="154" t="s">
        <v>485</v>
      </c>
      <c r="S945" s="154" t="s">
        <v>418</v>
      </c>
      <c r="T945" s="155"/>
      <c r="U945" s="142"/>
      <c r="V945" s="142"/>
      <c r="W945" s="142"/>
      <c r="X945" s="142"/>
      <c r="Y945" s="142"/>
      <c r="Z945" s="142"/>
      <c r="AA945" s="142"/>
      <c r="AB945" s="142"/>
      <c r="AC945" s="142"/>
      <c r="AD945" s="142"/>
      <c r="AE945" s="142"/>
      <c r="AF945" s="142"/>
      <c r="AG945" s="142"/>
      <c r="AH945" s="142"/>
      <c r="AI945" s="142"/>
    </row>
    <row r="946">
      <c r="A946" s="166"/>
      <c r="B946" s="164"/>
      <c r="C946" s="155"/>
      <c r="D946" s="165"/>
      <c r="E946" s="147" t="str">
        <f t="array" ref="E946">IF(C946="","",IFERROR(INDEX(Khach_hang!$C$2:$C$999,MATCH(C946,Khach_hang!$A$2:$A$999,0)),""))</f>
        <v/>
      </c>
      <c r="F946" s="148" t="str">
        <f t="array" ref="F946">IF(C946="","",IFERROR(INDEX(Khach_hang!$B$2:$B$999,MATCH(C946,Khach_hang!$A$2:$A$999,0)),""))</f>
        <v/>
      </c>
      <c r="G946" s="148" t="str">
        <f>IF(A946="","",SUMIF(Chi_tiet_don_hang!$A$2:$A$989,A946,Chi_tiet_don_hang!$F$2:$F$989))</f>
        <v/>
      </c>
      <c r="H946" s="163"/>
      <c r="I946" s="163"/>
      <c r="J946" s="148">
        <f t="shared" si="1"/>
        <v>0</v>
      </c>
      <c r="K946" s="148">
        <f>IF(A946="","",SUMIF(Chi_tiet_don_hang!$A$2:$A$989,A946,Chi_tiet_don_hang!$I$2:$I$989))+H946</f>
        <v>0</v>
      </c>
      <c r="L946" s="163"/>
      <c r="M946" s="152"/>
      <c r="N946" s="152"/>
      <c r="O946" s="163"/>
      <c r="P946" s="148" t="str">
        <f t="shared" si="4"/>
        <v/>
      </c>
      <c r="Q946" s="148" t="s">
        <v>484</v>
      </c>
      <c r="R946" s="154" t="s">
        <v>485</v>
      </c>
      <c r="S946" s="154" t="s">
        <v>418</v>
      </c>
      <c r="T946" s="155"/>
      <c r="U946" s="142"/>
      <c r="V946" s="142"/>
      <c r="W946" s="142"/>
      <c r="X946" s="142"/>
      <c r="Y946" s="142"/>
      <c r="Z946" s="142"/>
      <c r="AA946" s="142"/>
      <c r="AB946" s="142"/>
      <c r="AC946" s="142"/>
      <c r="AD946" s="142"/>
      <c r="AE946" s="142"/>
      <c r="AF946" s="142"/>
      <c r="AG946" s="142"/>
      <c r="AH946" s="142"/>
      <c r="AI946" s="142"/>
    </row>
    <row r="947">
      <c r="A947" s="166"/>
      <c r="B947" s="164"/>
      <c r="C947" s="155"/>
      <c r="D947" s="165"/>
      <c r="E947" s="147" t="str">
        <f t="array" ref="E947">IF(C947="","",IFERROR(INDEX(Khach_hang!$C$2:$C$999,MATCH(C947,Khach_hang!$A$2:$A$999,0)),""))</f>
        <v/>
      </c>
      <c r="F947" s="148" t="str">
        <f t="array" ref="F947">IF(C947="","",IFERROR(INDEX(Khach_hang!$B$2:$B$999,MATCH(C947,Khach_hang!$A$2:$A$999,0)),""))</f>
        <v/>
      </c>
      <c r="G947" s="148" t="str">
        <f>IF(A947="","",SUMIF(Chi_tiet_don_hang!$A$2:$A$989,A947,Chi_tiet_don_hang!$F$2:$F$989))</f>
        <v/>
      </c>
      <c r="H947" s="163"/>
      <c r="I947" s="163"/>
      <c r="J947" s="148">
        <f t="shared" si="1"/>
        <v>0</v>
      </c>
      <c r="K947" s="148">
        <f>IF(A947="","",SUMIF(Chi_tiet_don_hang!$A$2:$A$989,A947,Chi_tiet_don_hang!$I$2:$I$989))+H947</f>
        <v>0</v>
      </c>
      <c r="L947" s="163"/>
      <c r="M947" s="152"/>
      <c r="N947" s="152"/>
      <c r="O947" s="163"/>
      <c r="P947" s="148" t="str">
        <f t="shared" si="4"/>
        <v/>
      </c>
      <c r="Q947" s="148" t="s">
        <v>484</v>
      </c>
      <c r="R947" s="154" t="s">
        <v>485</v>
      </c>
      <c r="S947" s="154" t="s">
        <v>418</v>
      </c>
      <c r="T947" s="155"/>
      <c r="U947" s="142"/>
      <c r="V947" s="142"/>
      <c r="W947" s="142"/>
      <c r="X947" s="142"/>
      <c r="Y947" s="142"/>
      <c r="Z947" s="142"/>
      <c r="AA947" s="142"/>
      <c r="AB947" s="142"/>
      <c r="AC947" s="142"/>
      <c r="AD947" s="142"/>
      <c r="AE947" s="142"/>
      <c r="AF947" s="142"/>
      <c r="AG947" s="142"/>
      <c r="AH947" s="142"/>
      <c r="AI947" s="142"/>
    </row>
    <row r="948">
      <c r="A948" s="166"/>
      <c r="B948" s="164"/>
      <c r="C948" s="155"/>
      <c r="D948" s="165"/>
      <c r="E948" s="147" t="str">
        <f t="array" ref="E948">IF(C948="","",IFERROR(INDEX(Khach_hang!$C$2:$C$999,MATCH(C948,Khach_hang!$A$2:$A$999,0)),""))</f>
        <v/>
      </c>
      <c r="F948" s="148" t="str">
        <f t="array" ref="F948">IF(C948="","",IFERROR(INDEX(Khach_hang!$B$2:$B$999,MATCH(C948,Khach_hang!$A$2:$A$999,0)),""))</f>
        <v/>
      </c>
      <c r="G948" s="148" t="str">
        <f>IF(A948="","",SUMIF(Chi_tiet_don_hang!$A$2:$A$989,A948,Chi_tiet_don_hang!$F$2:$F$989))</f>
        <v/>
      </c>
      <c r="H948" s="163"/>
      <c r="I948" s="163"/>
      <c r="J948" s="148">
        <f t="shared" si="1"/>
        <v>0</v>
      </c>
      <c r="K948" s="148">
        <f>IF(A948="","",SUMIF(Chi_tiet_don_hang!$A$2:$A$989,A948,Chi_tiet_don_hang!$I$2:$I$989))+H948</f>
        <v>0</v>
      </c>
      <c r="L948" s="163"/>
      <c r="M948" s="152"/>
      <c r="N948" s="152"/>
      <c r="O948" s="163"/>
      <c r="P948" s="148" t="str">
        <f t="shared" si="4"/>
        <v/>
      </c>
      <c r="Q948" s="148" t="s">
        <v>484</v>
      </c>
      <c r="R948" s="154" t="s">
        <v>485</v>
      </c>
      <c r="S948" s="154" t="s">
        <v>418</v>
      </c>
      <c r="T948" s="155"/>
      <c r="U948" s="142"/>
      <c r="V948" s="142"/>
      <c r="W948" s="142"/>
      <c r="X948" s="142"/>
      <c r="Y948" s="142"/>
      <c r="Z948" s="142"/>
      <c r="AA948" s="142"/>
      <c r="AB948" s="142"/>
      <c r="AC948" s="142"/>
      <c r="AD948" s="142"/>
      <c r="AE948" s="142"/>
      <c r="AF948" s="142"/>
      <c r="AG948" s="142"/>
      <c r="AH948" s="142"/>
      <c r="AI948" s="142"/>
    </row>
    <row r="949">
      <c r="A949" s="166"/>
      <c r="B949" s="164"/>
      <c r="C949" s="155"/>
      <c r="D949" s="165"/>
      <c r="E949" s="147" t="str">
        <f t="array" ref="E949">IF(C949="","",IFERROR(INDEX(Khach_hang!$C$2:$C$999,MATCH(C949,Khach_hang!$A$2:$A$999,0)),""))</f>
        <v/>
      </c>
      <c r="F949" s="148" t="str">
        <f t="array" ref="F949">IF(C949="","",IFERROR(INDEX(Khach_hang!$B$2:$B$999,MATCH(C949,Khach_hang!$A$2:$A$999,0)),""))</f>
        <v/>
      </c>
      <c r="G949" s="148" t="str">
        <f>IF(A949="","",SUMIF(Chi_tiet_don_hang!$A$2:$A$989,A949,Chi_tiet_don_hang!$F$2:$F$989))</f>
        <v/>
      </c>
      <c r="H949" s="163"/>
      <c r="I949" s="163"/>
      <c r="J949" s="148">
        <f t="shared" si="1"/>
        <v>0</v>
      </c>
      <c r="K949" s="148">
        <f>IF(A949="","",SUMIF(Chi_tiet_don_hang!$A$2:$A$989,A949,Chi_tiet_don_hang!$I$2:$I$989))+H949</f>
        <v>0</v>
      </c>
      <c r="L949" s="163"/>
      <c r="M949" s="152"/>
      <c r="N949" s="152"/>
      <c r="O949" s="163"/>
      <c r="P949" s="148" t="str">
        <f t="shared" si="4"/>
        <v/>
      </c>
      <c r="Q949" s="148" t="s">
        <v>484</v>
      </c>
      <c r="R949" s="154" t="s">
        <v>485</v>
      </c>
      <c r="S949" s="154" t="s">
        <v>418</v>
      </c>
      <c r="T949" s="155"/>
      <c r="U949" s="142"/>
      <c r="V949" s="142"/>
      <c r="W949" s="142"/>
      <c r="X949" s="142"/>
      <c r="Y949" s="142"/>
      <c r="Z949" s="142"/>
      <c r="AA949" s="142"/>
      <c r="AB949" s="142"/>
      <c r="AC949" s="142"/>
      <c r="AD949" s="142"/>
      <c r="AE949" s="142"/>
      <c r="AF949" s="142"/>
      <c r="AG949" s="142"/>
      <c r="AH949" s="142"/>
      <c r="AI949" s="142"/>
    </row>
    <row r="950">
      <c r="A950" s="166"/>
      <c r="B950" s="164"/>
      <c r="C950" s="155"/>
      <c r="D950" s="165"/>
      <c r="E950" s="147" t="str">
        <f t="array" ref="E950">IF(C950="","",IFERROR(INDEX(Khach_hang!$C$2:$C$999,MATCH(C950,Khach_hang!$A$2:$A$999,0)),""))</f>
        <v/>
      </c>
      <c r="F950" s="148" t="str">
        <f t="array" ref="F950">IF(C950="","",IFERROR(INDEX(Khach_hang!$B$2:$B$999,MATCH(C950,Khach_hang!$A$2:$A$999,0)),""))</f>
        <v/>
      </c>
      <c r="G950" s="148" t="str">
        <f>IF(A950="","",SUMIF(Chi_tiet_don_hang!$A$2:$A$989,A950,Chi_tiet_don_hang!$F$2:$F$989))</f>
        <v/>
      </c>
      <c r="H950" s="163"/>
      <c r="I950" s="163"/>
      <c r="J950" s="148">
        <f t="shared" si="1"/>
        <v>0</v>
      </c>
      <c r="K950" s="148">
        <f>IF(A950="","",SUMIF(Chi_tiet_don_hang!$A$2:$A$989,A950,Chi_tiet_don_hang!$I$2:$I$989))+H950</f>
        <v>0</v>
      </c>
      <c r="L950" s="163"/>
      <c r="M950" s="152"/>
      <c r="N950" s="152"/>
      <c r="O950" s="163"/>
      <c r="P950" s="148" t="str">
        <f t="shared" si="4"/>
        <v/>
      </c>
      <c r="Q950" s="148" t="s">
        <v>484</v>
      </c>
      <c r="R950" s="154" t="s">
        <v>485</v>
      </c>
      <c r="S950" s="154" t="s">
        <v>418</v>
      </c>
      <c r="T950" s="155"/>
      <c r="U950" s="142"/>
      <c r="V950" s="142"/>
      <c r="W950" s="142"/>
      <c r="X950" s="142"/>
      <c r="Y950" s="142"/>
      <c r="Z950" s="142"/>
      <c r="AA950" s="142"/>
      <c r="AB950" s="142"/>
      <c r="AC950" s="142"/>
      <c r="AD950" s="142"/>
      <c r="AE950" s="142"/>
      <c r="AF950" s="142"/>
      <c r="AG950" s="142"/>
      <c r="AH950" s="142"/>
      <c r="AI950" s="142"/>
    </row>
    <row r="951">
      <c r="A951" s="166"/>
      <c r="B951" s="164"/>
      <c r="C951" s="155"/>
      <c r="D951" s="165"/>
      <c r="E951" s="147" t="str">
        <f t="array" ref="E951">IF(C951="","",IFERROR(INDEX(Khach_hang!$C$2:$C$999,MATCH(C951,Khach_hang!$A$2:$A$999,0)),""))</f>
        <v/>
      </c>
      <c r="F951" s="148" t="str">
        <f t="array" ref="F951">IF(C951="","",IFERROR(INDEX(Khach_hang!$B$2:$B$999,MATCH(C951,Khach_hang!$A$2:$A$999,0)),""))</f>
        <v/>
      </c>
      <c r="G951" s="148" t="str">
        <f>IF(A951="","",SUMIF(Chi_tiet_don_hang!$A$2:$A$989,A951,Chi_tiet_don_hang!$F$2:$F$989))</f>
        <v/>
      </c>
      <c r="H951" s="163"/>
      <c r="I951" s="163"/>
      <c r="J951" s="148">
        <f t="shared" si="1"/>
        <v>0</v>
      </c>
      <c r="K951" s="148">
        <f>IF(A951="","",SUMIF(Chi_tiet_don_hang!$A$2:$A$989,A951,Chi_tiet_don_hang!$I$2:$I$989))+H951</f>
        <v>0</v>
      </c>
      <c r="L951" s="163"/>
      <c r="M951" s="152"/>
      <c r="N951" s="152"/>
      <c r="O951" s="163"/>
      <c r="P951" s="148" t="str">
        <f t="shared" si="4"/>
        <v/>
      </c>
      <c r="Q951" s="148" t="s">
        <v>484</v>
      </c>
      <c r="R951" s="154" t="s">
        <v>485</v>
      </c>
      <c r="S951" s="154" t="s">
        <v>418</v>
      </c>
      <c r="T951" s="155"/>
      <c r="U951" s="142"/>
      <c r="V951" s="142"/>
      <c r="W951" s="142"/>
      <c r="X951" s="142"/>
      <c r="Y951" s="142"/>
      <c r="Z951" s="142"/>
      <c r="AA951" s="142"/>
      <c r="AB951" s="142"/>
      <c r="AC951" s="142"/>
      <c r="AD951" s="142"/>
      <c r="AE951" s="142"/>
      <c r="AF951" s="142"/>
      <c r="AG951" s="142"/>
      <c r="AH951" s="142"/>
      <c r="AI951" s="142"/>
    </row>
    <row r="952">
      <c r="A952" s="166"/>
      <c r="B952" s="164"/>
      <c r="C952" s="155"/>
      <c r="D952" s="165"/>
      <c r="E952" s="147" t="str">
        <f t="array" ref="E952">IF(C952="","",IFERROR(INDEX(Khach_hang!$C$2:$C$999,MATCH(C952,Khach_hang!$A$2:$A$999,0)),""))</f>
        <v/>
      </c>
      <c r="F952" s="148" t="str">
        <f t="array" ref="F952">IF(C952="","",IFERROR(INDEX(Khach_hang!$B$2:$B$999,MATCH(C952,Khach_hang!$A$2:$A$999,0)),""))</f>
        <v/>
      </c>
      <c r="G952" s="148" t="str">
        <f>IF(A952="","",SUMIF(Chi_tiet_don_hang!$A$2:$A$989,A952,Chi_tiet_don_hang!$F$2:$F$989))</f>
        <v/>
      </c>
      <c r="H952" s="163"/>
      <c r="I952" s="163"/>
      <c r="J952" s="148">
        <f t="shared" si="1"/>
        <v>0</v>
      </c>
      <c r="K952" s="148">
        <f>IF(A952="","",SUMIF(Chi_tiet_don_hang!$A$2:$A$989,A952,Chi_tiet_don_hang!$I$2:$I$989))+H952</f>
        <v>0</v>
      </c>
      <c r="L952" s="163"/>
      <c r="M952" s="152"/>
      <c r="N952" s="152"/>
      <c r="O952" s="163"/>
      <c r="P952" s="148" t="str">
        <f t="shared" si="4"/>
        <v/>
      </c>
      <c r="Q952" s="148" t="s">
        <v>484</v>
      </c>
      <c r="R952" s="154" t="s">
        <v>485</v>
      </c>
      <c r="S952" s="154" t="s">
        <v>418</v>
      </c>
      <c r="T952" s="155"/>
      <c r="U952" s="142"/>
      <c r="V952" s="142"/>
      <c r="W952" s="142"/>
      <c r="X952" s="142"/>
      <c r="Y952" s="142"/>
      <c r="Z952" s="142"/>
      <c r="AA952" s="142"/>
      <c r="AB952" s="142"/>
      <c r="AC952" s="142"/>
      <c r="AD952" s="142"/>
      <c r="AE952" s="142"/>
      <c r="AF952" s="142"/>
      <c r="AG952" s="142"/>
      <c r="AH952" s="142"/>
      <c r="AI952" s="142"/>
    </row>
    <row r="953">
      <c r="A953" s="166"/>
      <c r="B953" s="164"/>
      <c r="C953" s="155"/>
      <c r="D953" s="165"/>
      <c r="E953" s="147" t="str">
        <f t="array" ref="E953">IF(C953="","",IFERROR(INDEX(Khach_hang!$C$2:$C$999,MATCH(C953,Khach_hang!$A$2:$A$999,0)),""))</f>
        <v/>
      </c>
      <c r="F953" s="148" t="str">
        <f t="array" ref="F953">IF(C953="","",IFERROR(INDEX(Khach_hang!$B$2:$B$999,MATCH(C953,Khach_hang!$A$2:$A$999,0)),""))</f>
        <v/>
      </c>
      <c r="G953" s="148" t="str">
        <f>IF(A953="","",SUMIF(Chi_tiet_don_hang!$A$2:$A$989,A953,Chi_tiet_don_hang!$F$2:$F$989))</f>
        <v/>
      </c>
      <c r="H953" s="163"/>
      <c r="I953" s="163"/>
      <c r="J953" s="148">
        <f t="shared" si="1"/>
        <v>0</v>
      </c>
      <c r="K953" s="148">
        <f>IF(A953="","",SUMIF(Chi_tiet_don_hang!$A$2:$A$989,A953,Chi_tiet_don_hang!$I$2:$I$989))+H953</f>
        <v>0</v>
      </c>
      <c r="L953" s="163"/>
      <c r="M953" s="152"/>
      <c r="N953" s="152"/>
      <c r="O953" s="163"/>
      <c r="P953" s="148" t="str">
        <f t="shared" si="4"/>
        <v/>
      </c>
      <c r="Q953" s="148" t="s">
        <v>484</v>
      </c>
      <c r="R953" s="154" t="s">
        <v>485</v>
      </c>
      <c r="S953" s="154" t="s">
        <v>418</v>
      </c>
      <c r="T953" s="155"/>
      <c r="U953" s="142"/>
      <c r="V953" s="142"/>
      <c r="W953" s="142"/>
      <c r="X953" s="142"/>
      <c r="Y953" s="142"/>
      <c r="Z953" s="142"/>
      <c r="AA953" s="142"/>
      <c r="AB953" s="142"/>
      <c r="AC953" s="142"/>
      <c r="AD953" s="142"/>
      <c r="AE953" s="142"/>
      <c r="AF953" s="142"/>
      <c r="AG953" s="142"/>
      <c r="AH953" s="142"/>
      <c r="AI953" s="142"/>
    </row>
    <row r="954">
      <c r="A954" s="166"/>
      <c r="B954" s="164"/>
      <c r="C954" s="155"/>
      <c r="D954" s="165"/>
      <c r="E954" s="147" t="str">
        <f t="array" ref="E954">IF(C954="","",IFERROR(INDEX(Khach_hang!$C$2:$C$999,MATCH(C954,Khach_hang!$A$2:$A$999,0)),""))</f>
        <v/>
      </c>
      <c r="F954" s="148" t="str">
        <f t="array" ref="F954">IF(C954="","",IFERROR(INDEX(Khach_hang!$B$2:$B$999,MATCH(C954,Khach_hang!$A$2:$A$999,0)),""))</f>
        <v/>
      </c>
      <c r="G954" s="148" t="str">
        <f>IF(A954="","",SUMIF(Chi_tiet_don_hang!$A$2:$A$989,A954,Chi_tiet_don_hang!$F$2:$F$989))</f>
        <v/>
      </c>
      <c r="H954" s="163"/>
      <c r="I954" s="163"/>
      <c r="J954" s="148">
        <f t="shared" si="1"/>
        <v>0</v>
      </c>
      <c r="K954" s="148">
        <f>IF(A954="","",SUMIF(Chi_tiet_don_hang!$A$2:$A$989,A954,Chi_tiet_don_hang!$I$2:$I$989))+H954</f>
        <v>0</v>
      </c>
      <c r="L954" s="163"/>
      <c r="M954" s="152"/>
      <c r="N954" s="152"/>
      <c r="O954" s="163"/>
      <c r="P954" s="148" t="str">
        <f t="shared" si="4"/>
        <v/>
      </c>
      <c r="Q954" s="148" t="s">
        <v>484</v>
      </c>
      <c r="R954" s="154" t="s">
        <v>485</v>
      </c>
      <c r="S954" s="154" t="s">
        <v>418</v>
      </c>
      <c r="T954" s="155"/>
      <c r="U954" s="142"/>
      <c r="V954" s="142"/>
      <c r="W954" s="142"/>
      <c r="X954" s="142"/>
      <c r="Y954" s="142"/>
      <c r="Z954" s="142"/>
      <c r="AA954" s="142"/>
      <c r="AB954" s="142"/>
      <c r="AC954" s="142"/>
      <c r="AD954" s="142"/>
      <c r="AE954" s="142"/>
      <c r="AF954" s="142"/>
      <c r="AG954" s="142"/>
      <c r="AH954" s="142"/>
      <c r="AI954" s="142"/>
    </row>
    <row r="955">
      <c r="A955" s="166"/>
      <c r="B955" s="164"/>
      <c r="C955" s="155"/>
      <c r="D955" s="165"/>
      <c r="E955" s="147" t="str">
        <f t="array" ref="E955">IF(C955="","",IFERROR(INDEX(Khach_hang!$C$2:$C$999,MATCH(C955,Khach_hang!$A$2:$A$999,0)),""))</f>
        <v/>
      </c>
      <c r="F955" s="148" t="str">
        <f t="array" ref="F955">IF(C955="","",IFERROR(INDEX(Khach_hang!$B$2:$B$999,MATCH(C955,Khach_hang!$A$2:$A$999,0)),""))</f>
        <v/>
      </c>
      <c r="G955" s="148" t="str">
        <f>IF(A955="","",SUMIF(Chi_tiet_don_hang!$A$2:$A$989,A955,Chi_tiet_don_hang!$F$2:$F$989))</f>
        <v/>
      </c>
      <c r="H955" s="163"/>
      <c r="I955" s="163"/>
      <c r="J955" s="148">
        <f t="shared" si="1"/>
        <v>0</v>
      </c>
      <c r="K955" s="148">
        <f>IF(A955="","",SUMIF(Chi_tiet_don_hang!$A$2:$A$989,A955,Chi_tiet_don_hang!$I$2:$I$989))+H955</f>
        <v>0</v>
      </c>
      <c r="L955" s="163"/>
      <c r="M955" s="152"/>
      <c r="N955" s="152"/>
      <c r="O955" s="163"/>
      <c r="P955" s="148" t="str">
        <f t="shared" si="4"/>
        <v/>
      </c>
      <c r="Q955" s="148" t="s">
        <v>484</v>
      </c>
      <c r="R955" s="154" t="s">
        <v>485</v>
      </c>
      <c r="S955" s="154" t="s">
        <v>418</v>
      </c>
      <c r="T955" s="155"/>
      <c r="U955" s="142"/>
      <c r="V955" s="142"/>
      <c r="W955" s="142"/>
      <c r="X955" s="142"/>
      <c r="Y955" s="142"/>
      <c r="Z955" s="142"/>
      <c r="AA955" s="142"/>
      <c r="AB955" s="142"/>
      <c r="AC955" s="142"/>
      <c r="AD955" s="142"/>
      <c r="AE955" s="142"/>
      <c r="AF955" s="142"/>
      <c r="AG955" s="142"/>
      <c r="AH955" s="142"/>
      <c r="AI955" s="142"/>
    </row>
    <row r="956">
      <c r="A956" s="166"/>
      <c r="B956" s="164"/>
      <c r="C956" s="155"/>
      <c r="D956" s="165"/>
      <c r="E956" s="147" t="str">
        <f t="array" ref="E956">IF(C956="","",IFERROR(INDEX(Khach_hang!$C$2:$C$999,MATCH(C956,Khach_hang!$A$2:$A$999,0)),""))</f>
        <v/>
      </c>
      <c r="F956" s="148" t="str">
        <f t="array" ref="F956">IF(C956="","",IFERROR(INDEX(Khach_hang!$B$2:$B$999,MATCH(C956,Khach_hang!$A$2:$A$999,0)),""))</f>
        <v/>
      </c>
      <c r="G956" s="148" t="str">
        <f>IF(A956="","",SUMIF(Chi_tiet_don_hang!$A$2:$A$989,A956,Chi_tiet_don_hang!$F$2:$F$989))</f>
        <v/>
      </c>
      <c r="H956" s="163"/>
      <c r="I956" s="163"/>
      <c r="J956" s="148">
        <f t="shared" si="1"/>
        <v>0</v>
      </c>
      <c r="K956" s="148">
        <f>IF(A956="","",SUMIF(Chi_tiet_don_hang!$A$2:$A$989,A956,Chi_tiet_don_hang!$I$2:$I$989))+H956</f>
        <v>0</v>
      </c>
      <c r="L956" s="163"/>
      <c r="M956" s="152"/>
      <c r="N956" s="152"/>
      <c r="O956" s="163"/>
      <c r="P956" s="148" t="str">
        <f t="shared" si="4"/>
        <v/>
      </c>
      <c r="Q956" s="148" t="s">
        <v>484</v>
      </c>
      <c r="R956" s="154" t="s">
        <v>485</v>
      </c>
      <c r="S956" s="154" t="s">
        <v>418</v>
      </c>
      <c r="T956" s="155"/>
      <c r="U956" s="142"/>
      <c r="V956" s="142"/>
      <c r="W956" s="142"/>
      <c r="X956" s="142"/>
      <c r="Y956" s="142"/>
      <c r="Z956" s="142"/>
      <c r="AA956" s="142"/>
      <c r="AB956" s="142"/>
      <c r="AC956" s="142"/>
      <c r="AD956" s="142"/>
      <c r="AE956" s="142"/>
      <c r="AF956" s="142"/>
      <c r="AG956" s="142"/>
      <c r="AH956" s="142"/>
      <c r="AI956" s="142"/>
    </row>
    <row r="957">
      <c r="A957" s="166"/>
      <c r="B957" s="164"/>
      <c r="C957" s="155"/>
      <c r="D957" s="165"/>
      <c r="E957" s="147" t="str">
        <f t="array" ref="E957">IF(C957="","",IFERROR(INDEX(Khach_hang!$C$2:$C$999,MATCH(C957,Khach_hang!$A$2:$A$999,0)),""))</f>
        <v/>
      </c>
      <c r="F957" s="148" t="str">
        <f t="array" ref="F957">IF(C957="","",IFERROR(INDEX(Khach_hang!$B$2:$B$999,MATCH(C957,Khach_hang!$A$2:$A$999,0)),""))</f>
        <v/>
      </c>
      <c r="G957" s="148" t="str">
        <f>IF(A957="","",SUMIF(Chi_tiet_don_hang!$A$2:$A$989,A957,Chi_tiet_don_hang!$F$2:$F$989))</f>
        <v/>
      </c>
      <c r="H957" s="163"/>
      <c r="I957" s="163"/>
      <c r="J957" s="148">
        <f t="shared" si="1"/>
        <v>0</v>
      </c>
      <c r="K957" s="148">
        <f>IF(A957="","",SUMIF(Chi_tiet_don_hang!$A$2:$A$989,A957,Chi_tiet_don_hang!$I$2:$I$989))+H957</f>
        <v>0</v>
      </c>
      <c r="L957" s="163"/>
      <c r="M957" s="152"/>
      <c r="N957" s="152"/>
      <c r="O957" s="163"/>
      <c r="P957" s="148" t="str">
        <f t="shared" si="4"/>
        <v/>
      </c>
      <c r="Q957" s="148" t="s">
        <v>484</v>
      </c>
      <c r="R957" s="154" t="s">
        <v>485</v>
      </c>
      <c r="S957" s="154" t="s">
        <v>418</v>
      </c>
      <c r="T957" s="155"/>
      <c r="U957" s="142"/>
      <c r="V957" s="142"/>
      <c r="W957" s="142"/>
      <c r="X957" s="142"/>
      <c r="Y957" s="142"/>
      <c r="Z957" s="142"/>
      <c r="AA957" s="142"/>
      <c r="AB957" s="142"/>
      <c r="AC957" s="142"/>
      <c r="AD957" s="142"/>
      <c r="AE957" s="142"/>
      <c r="AF957" s="142"/>
      <c r="AG957" s="142"/>
      <c r="AH957" s="142"/>
      <c r="AI957" s="142"/>
    </row>
    <row r="958">
      <c r="A958" s="166"/>
      <c r="B958" s="164"/>
      <c r="C958" s="155"/>
      <c r="D958" s="165"/>
      <c r="E958" s="147" t="str">
        <f t="array" ref="E958">IF(C958="","",IFERROR(INDEX(Khach_hang!$C$2:$C$999,MATCH(C958,Khach_hang!$A$2:$A$999,0)),""))</f>
        <v/>
      </c>
      <c r="F958" s="148" t="str">
        <f t="array" ref="F958">IF(C958="","",IFERROR(INDEX(Khach_hang!$B$2:$B$999,MATCH(C958,Khach_hang!$A$2:$A$999,0)),""))</f>
        <v/>
      </c>
      <c r="G958" s="148" t="str">
        <f>IF(A958="","",SUMIF(Chi_tiet_don_hang!$A$2:$A$989,A958,Chi_tiet_don_hang!$F$2:$F$989))</f>
        <v/>
      </c>
      <c r="H958" s="163"/>
      <c r="I958" s="163"/>
      <c r="J958" s="148">
        <f t="shared" si="1"/>
        <v>0</v>
      </c>
      <c r="K958" s="148">
        <f>IF(A958="","",SUMIF(Chi_tiet_don_hang!$A$2:$A$989,A958,Chi_tiet_don_hang!$I$2:$I$989))+H958</f>
        <v>0</v>
      </c>
      <c r="L958" s="163"/>
      <c r="M958" s="152"/>
      <c r="N958" s="152"/>
      <c r="O958" s="163"/>
      <c r="P958" s="148" t="str">
        <f t="shared" si="4"/>
        <v/>
      </c>
      <c r="Q958" s="148" t="s">
        <v>484</v>
      </c>
      <c r="R958" s="154" t="s">
        <v>485</v>
      </c>
      <c r="S958" s="154" t="s">
        <v>418</v>
      </c>
      <c r="T958" s="155"/>
      <c r="U958" s="142"/>
      <c r="V958" s="142"/>
      <c r="W958" s="142"/>
      <c r="X958" s="142"/>
      <c r="Y958" s="142"/>
      <c r="Z958" s="142"/>
      <c r="AA958" s="142"/>
      <c r="AB958" s="142"/>
      <c r="AC958" s="142"/>
      <c r="AD958" s="142"/>
      <c r="AE958" s="142"/>
      <c r="AF958" s="142"/>
      <c r="AG958" s="142"/>
      <c r="AH958" s="142"/>
      <c r="AI958" s="142"/>
    </row>
    <row r="959">
      <c r="A959" s="166"/>
      <c r="B959" s="164"/>
      <c r="C959" s="155"/>
      <c r="D959" s="165"/>
      <c r="E959" s="147" t="str">
        <f t="array" ref="E959">IF(C959="","",IFERROR(INDEX(Khach_hang!$C$2:$C$999,MATCH(C959,Khach_hang!$A$2:$A$999,0)),""))</f>
        <v/>
      </c>
      <c r="F959" s="148" t="str">
        <f t="array" ref="F959">IF(C959="","",IFERROR(INDEX(Khach_hang!$B$2:$B$999,MATCH(C959,Khach_hang!$A$2:$A$999,0)),""))</f>
        <v/>
      </c>
      <c r="G959" s="148" t="str">
        <f>IF(A959="","",SUMIF(Chi_tiet_don_hang!$A$2:$A$989,A959,Chi_tiet_don_hang!$F$2:$F$989))</f>
        <v/>
      </c>
      <c r="H959" s="163"/>
      <c r="I959" s="163"/>
      <c r="J959" s="148">
        <f t="shared" si="1"/>
        <v>0</v>
      </c>
      <c r="K959" s="148">
        <f>IF(A959="","",SUMIF(Chi_tiet_don_hang!$A$2:$A$989,A959,Chi_tiet_don_hang!$I$2:$I$989))+H959</f>
        <v>0</v>
      </c>
      <c r="L959" s="163"/>
      <c r="M959" s="152"/>
      <c r="N959" s="152"/>
      <c r="O959" s="163"/>
      <c r="P959" s="148" t="str">
        <f t="shared" si="4"/>
        <v/>
      </c>
      <c r="Q959" s="148" t="s">
        <v>484</v>
      </c>
      <c r="R959" s="154" t="s">
        <v>485</v>
      </c>
      <c r="S959" s="154" t="s">
        <v>418</v>
      </c>
      <c r="T959" s="155"/>
      <c r="U959" s="142"/>
      <c r="V959" s="142"/>
      <c r="W959" s="142"/>
      <c r="X959" s="142"/>
      <c r="Y959" s="142"/>
      <c r="Z959" s="142"/>
      <c r="AA959" s="142"/>
      <c r="AB959" s="142"/>
      <c r="AC959" s="142"/>
      <c r="AD959" s="142"/>
      <c r="AE959" s="142"/>
      <c r="AF959" s="142"/>
      <c r="AG959" s="142"/>
      <c r="AH959" s="142"/>
      <c r="AI959" s="142"/>
    </row>
    <row r="960">
      <c r="A960" s="166"/>
      <c r="B960" s="164"/>
      <c r="C960" s="155"/>
      <c r="D960" s="165"/>
      <c r="E960" s="147" t="str">
        <f t="array" ref="E960">IF(C960="","",IFERROR(INDEX(Khach_hang!$C$2:$C$999,MATCH(C960,Khach_hang!$A$2:$A$999,0)),""))</f>
        <v/>
      </c>
      <c r="F960" s="148" t="str">
        <f t="array" ref="F960">IF(C960="","",IFERROR(INDEX(Khach_hang!$B$2:$B$999,MATCH(C960,Khach_hang!$A$2:$A$999,0)),""))</f>
        <v/>
      </c>
      <c r="G960" s="148" t="str">
        <f>IF(A960="","",SUMIF(Chi_tiet_don_hang!$A$2:$A$989,A960,Chi_tiet_don_hang!$F$2:$F$989))</f>
        <v/>
      </c>
      <c r="H960" s="163"/>
      <c r="I960" s="163"/>
      <c r="J960" s="148">
        <f t="shared" si="1"/>
        <v>0</v>
      </c>
      <c r="K960" s="148">
        <f>IF(A960="","",SUMIF(Chi_tiet_don_hang!$A$2:$A$989,A960,Chi_tiet_don_hang!$I$2:$I$989))+H960</f>
        <v>0</v>
      </c>
      <c r="L960" s="163"/>
      <c r="M960" s="152"/>
      <c r="N960" s="152"/>
      <c r="O960" s="163"/>
      <c r="P960" s="148" t="str">
        <f t="shared" si="4"/>
        <v/>
      </c>
      <c r="Q960" s="148" t="s">
        <v>484</v>
      </c>
      <c r="R960" s="154" t="s">
        <v>485</v>
      </c>
      <c r="S960" s="154" t="s">
        <v>418</v>
      </c>
      <c r="T960" s="155"/>
      <c r="U960" s="142"/>
      <c r="V960" s="142"/>
      <c r="W960" s="142"/>
      <c r="X960" s="142"/>
      <c r="Y960" s="142"/>
      <c r="Z960" s="142"/>
      <c r="AA960" s="142"/>
      <c r="AB960" s="142"/>
      <c r="AC960" s="142"/>
      <c r="AD960" s="142"/>
      <c r="AE960" s="142"/>
      <c r="AF960" s="142"/>
      <c r="AG960" s="142"/>
      <c r="AH960" s="142"/>
      <c r="AI960" s="142"/>
    </row>
    <row r="961">
      <c r="A961" s="166"/>
      <c r="B961" s="164"/>
      <c r="C961" s="155"/>
      <c r="D961" s="165"/>
      <c r="E961" s="147" t="str">
        <f t="array" ref="E961">IF(C961="","",IFERROR(INDEX(Khach_hang!$C$2:$C$999,MATCH(C961,Khach_hang!$A$2:$A$999,0)),""))</f>
        <v/>
      </c>
      <c r="F961" s="148" t="str">
        <f t="array" ref="F961">IF(C961="","",IFERROR(INDEX(Khach_hang!$B$2:$B$999,MATCH(C961,Khach_hang!$A$2:$A$999,0)),""))</f>
        <v/>
      </c>
      <c r="G961" s="148" t="str">
        <f>IF(A961="","",SUMIF(Chi_tiet_don_hang!$A$2:$A$989,A961,Chi_tiet_don_hang!$F$2:$F$989))</f>
        <v/>
      </c>
      <c r="H961" s="163"/>
      <c r="I961" s="163"/>
      <c r="J961" s="148">
        <f t="shared" si="1"/>
        <v>0</v>
      </c>
      <c r="K961" s="148">
        <f>IF(A961="","",SUMIF(Chi_tiet_don_hang!$A$2:$A$989,A961,Chi_tiet_don_hang!$I$2:$I$989))+H961</f>
        <v>0</v>
      </c>
      <c r="L961" s="163"/>
      <c r="M961" s="152"/>
      <c r="N961" s="152"/>
      <c r="O961" s="163"/>
      <c r="P961" s="148" t="str">
        <f t="shared" si="4"/>
        <v/>
      </c>
      <c r="Q961" s="148" t="s">
        <v>484</v>
      </c>
      <c r="R961" s="154" t="s">
        <v>485</v>
      </c>
      <c r="S961" s="154" t="s">
        <v>418</v>
      </c>
      <c r="T961" s="155"/>
      <c r="U961" s="142"/>
      <c r="V961" s="142"/>
      <c r="W961" s="142"/>
      <c r="X961" s="142"/>
      <c r="Y961" s="142"/>
      <c r="Z961" s="142"/>
      <c r="AA961" s="142"/>
      <c r="AB961" s="142"/>
      <c r="AC961" s="142"/>
      <c r="AD961" s="142"/>
      <c r="AE961" s="142"/>
      <c r="AF961" s="142"/>
      <c r="AG961" s="142"/>
      <c r="AH961" s="142"/>
      <c r="AI961" s="142"/>
    </row>
    <row r="962">
      <c r="A962" s="166"/>
      <c r="B962" s="164"/>
      <c r="C962" s="155"/>
      <c r="D962" s="165"/>
      <c r="E962" s="147" t="str">
        <f t="array" ref="E962">IF(C962="","",IFERROR(INDEX(Khach_hang!$C$2:$C$999,MATCH(C962,Khach_hang!$A$2:$A$999,0)),""))</f>
        <v/>
      </c>
      <c r="F962" s="148" t="str">
        <f t="array" ref="F962">IF(C962="","",IFERROR(INDEX(Khach_hang!$B$2:$B$999,MATCH(C962,Khach_hang!$A$2:$A$999,0)),""))</f>
        <v/>
      </c>
      <c r="G962" s="148" t="str">
        <f>IF(A962="","",SUMIF(Chi_tiet_don_hang!$A$2:$A$989,A962,Chi_tiet_don_hang!$F$2:$F$989))</f>
        <v/>
      </c>
      <c r="H962" s="163"/>
      <c r="I962" s="163"/>
      <c r="J962" s="148">
        <f t="shared" si="1"/>
        <v>0</v>
      </c>
      <c r="K962" s="148">
        <f>IF(A962="","",SUMIF(Chi_tiet_don_hang!$A$2:$A$989,A962,Chi_tiet_don_hang!$I$2:$I$989))+H962</f>
        <v>0</v>
      </c>
      <c r="L962" s="163"/>
      <c r="M962" s="152"/>
      <c r="N962" s="152"/>
      <c r="O962" s="163"/>
      <c r="P962" s="148" t="str">
        <f t="shared" si="4"/>
        <v/>
      </c>
      <c r="Q962" s="148" t="s">
        <v>484</v>
      </c>
      <c r="R962" s="154" t="s">
        <v>485</v>
      </c>
      <c r="S962" s="154" t="s">
        <v>418</v>
      </c>
      <c r="T962" s="155"/>
      <c r="U962" s="142"/>
      <c r="V962" s="142"/>
      <c r="W962" s="142"/>
      <c r="X962" s="142"/>
      <c r="Y962" s="142"/>
      <c r="Z962" s="142"/>
      <c r="AA962" s="142"/>
      <c r="AB962" s="142"/>
      <c r="AC962" s="142"/>
      <c r="AD962" s="142"/>
      <c r="AE962" s="142"/>
      <c r="AF962" s="142"/>
      <c r="AG962" s="142"/>
      <c r="AH962" s="142"/>
      <c r="AI962" s="142"/>
    </row>
    <row r="963">
      <c r="A963" s="166"/>
      <c r="B963" s="164"/>
      <c r="C963" s="155"/>
      <c r="D963" s="165"/>
      <c r="E963" s="147" t="str">
        <f t="array" ref="E963">IF(C963="","",IFERROR(INDEX(Khach_hang!$C$2:$C$999,MATCH(C963,Khach_hang!$A$2:$A$999,0)),""))</f>
        <v/>
      </c>
      <c r="F963" s="148" t="str">
        <f t="array" ref="F963">IF(C963="","",IFERROR(INDEX(Khach_hang!$B$2:$B$999,MATCH(C963,Khach_hang!$A$2:$A$999,0)),""))</f>
        <v/>
      </c>
      <c r="G963" s="148" t="str">
        <f>IF(A963="","",SUMIF(Chi_tiet_don_hang!$A$2:$A$989,A963,Chi_tiet_don_hang!$F$2:$F$989))</f>
        <v/>
      </c>
      <c r="H963" s="163"/>
      <c r="I963" s="163"/>
      <c r="J963" s="148">
        <f t="shared" si="1"/>
        <v>0</v>
      </c>
      <c r="K963" s="148">
        <f>IF(A963="","",SUMIF(Chi_tiet_don_hang!$A$2:$A$989,A963,Chi_tiet_don_hang!$I$2:$I$989))+H963</f>
        <v>0</v>
      </c>
      <c r="L963" s="163"/>
      <c r="M963" s="152"/>
      <c r="N963" s="152"/>
      <c r="O963" s="163"/>
      <c r="P963" s="148" t="str">
        <f t="shared" si="4"/>
        <v/>
      </c>
      <c r="Q963" s="148" t="s">
        <v>484</v>
      </c>
      <c r="R963" s="154" t="s">
        <v>485</v>
      </c>
      <c r="S963" s="154" t="s">
        <v>418</v>
      </c>
      <c r="T963" s="155"/>
      <c r="U963" s="142"/>
      <c r="V963" s="142"/>
      <c r="W963" s="142"/>
      <c r="X963" s="142"/>
      <c r="Y963" s="142"/>
      <c r="Z963" s="142"/>
      <c r="AA963" s="142"/>
      <c r="AB963" s="142"/>
      <c r="AC963" s="142"/>
      <c r="AD963" s="142"/>
      <c r="AE963" s="142"/>
      <c r="AF963" s="142"/>
      <c r="AG963" s="142"/>
      <c r="AH963" s="142"/>
      <c r="AI963" s="142"/>
    </row>
    <row r="964">
      <c r="A964" s="166"/>
      <c r="B964" s="164"/>
      <c r="C964" s="155"/>
      <c r="D964" s="165"/>
      <c r="E964" s="147" t="str">
        <f t="array" ref="E964">IF(C964="","",IFERROR(INDEX(Khach_hang!$C$2:$C$999,MATCH(C964,Khach_hang!$A$2:$A$999,0)),""))</f>
        <v/>
      </c>
      <c r="F964" s="148" t="str">
        <f t="array" ref="F964">IF(C964="","",IFERROR(INDEX(Khach_hang!$B$2:$B$999,MATCH(C964,Khach_hang!$A$2:$A$999,0)),""))</f>
        <v/>
      </c>
      <c r="G964" s="148" t="str">
        <f>IF(A964="","",SUMIF(Chi_tiet_don_hang!$A$2:$A$989,A964,Chi_tiet_don_hang!$F$2:$F$989))</f>
        <v/>
      </c>
      <c r="H964" s="163"/>
      <c r="I964" s="163"/>
      <c r="J964" s="148">
        <f t="shared" si="1"/>
        <v>0</v>
      </c>
      <c r="K964" s="148">
        <f>IF(A964="","",SUMIF(Chi_tiet_don_hang!$A$2:$A$989,A964,Chi_tiet_don_hang!$I$2:$I$989))+H964</f>
        <v>0</v>
      </c>
      <c r="L964" s="163"/>
      <c r="M964" s="152"/>
      <c r="N964" s="152"/>
      <c r="O964" s="163"/>
      <c r="P964" s="148" t="str">
        <f t="shared" si="4"/>
        <v/>
      </c>
      <c r="Q964" s="148" t="s">
        <v>484</v>
      </c>
      <c r="R964" s="154" t="s">
        <v>485</v>
      </c>
      <c r="S964" s="154" t="s">
        <v>418</v>
      </c>
      <c r="T964" s="155"/>
      <c r="U964" s="142"/>
      <c r="V964" s="142"/>
      <c r="W964" s="142"/>
      <c r="X964" s="142"/>
      <c r="Y964" s="142"/>
      <c r="Z964" s="142"/>
      <c r="AA964" s="142"/>
      <c r="AB964" s="142"/>
      <c r="AC964" s="142"/>
      <c r="AD964" s="142"/>
      <c r="AE964" s="142"/>
      <c r="AF964" s="142"/>
      <c r="AG964" s="142"/>
      <c r="AH964" s="142"/>
      <c r="AI964" s="142"/>
    </row>
    <row r="965">
      <c r="A965" s="166"/>
      <c r="B965" s="164"/>
      <c r="C965" s="155"/>
      <c r="D965" s="165"/>
      <c r="E965" s="147" t="str">
        <f t="array" ref="E965">IF(C965="","",IFERROR(INDEX(Khach_hang!$C$2:$C$999,MATCH(C965,Khach_hang!$A$2:$A$999,0)),""))</f>
        <v/>
      </c>
      <c r="F965" s="148" t="str">
        <f t="array" ref="F965">IF(C965="","",IFERROR(INDEX(Khach_hang!$B$2:$B$999,MATCH(C965,Khach_hang!$A$2:$A$999,0)),""))</f>
        <v/>
      </c>
      <c r="G965" s="148" t="str">
        <f>IF(A965="","",SUMIF(Chi_tiet_don_hang!$A$2:$A$989,A965,Chi_tiet_don_hang!$F$2:$F$989))</f>
        <v/>
      </c>
      <c r="H965" s="163"/>
      <c r="I965" s="163"/>
      <c r="J965" s="148">
        <f t="shared" si="1"/>
        <v>0</v>
      </c>
      <c r="K965" s="148">
        <f>IF(A965="","",SUMIF(Chi_tiet_don_hang!$A$2:$A$989,A965,Chi_tiet_don_hang!$I$2:$I$989))+H965</f>
        <v>0</v>
      </c>
      <c r="L965" s="163"/>
      <c r="M965" s="152"/>
      <c r="N965" s="152"/>
      <c r="O965" s="163"/>
      <c r="P965" s="148" t="str">
        <f t="shared" si="4"/>
        <v/>
      </c>
      <c r="Q965" s="148" t="s">
        <v>484</v>
      </c>
      <c r="R965" s="154" t="s">
        <v>485</v>
      </c>
      <c r="S965" s="154" t="s">
        <v>418</v>
      </c>
      <c r="T965" s="155"/>
      <c r="U965" s="142"/>
      <c r="V965" s="142"/>
      <c r="W965" s="142"/>
      <c r="X965" s="142"/>
      <c r="Y965" s="142"/>
      <c r="Z965" s="142"/>
      <c r="AA965" s="142"/>
      <c r="AB965" s="142"/>
      <c r="AC965" s="142"/>
      <c r="AD965" s="142"/>
      <c r="AE965" s="142"/>
      <c r="AF965" s="142"/>
      <c r="AG965" s="142"/>
      <c r="AH965" s="142"/>
      <c r="AI965" s="142"/>
    </row>
    <row r="966">
      <c r="A966" s="166"/>
      <c r="B966" s="164"/>
      <c r="C966" s="155"/>
      <c r="D966" s="165"/>
      <c r="E966" s="147" t="str">
        <f t="array" ref="E966">IF(C966="","",IFERROR(INDEX(Khach_hang!$C$2:$C$999,MATCH(C966,Khach_hang!$A$2:$A$999,0)),""))</f>
        <v/>
      </c>
      <c r="F966" s="148" t="str">
        <f t="array" ref="F966">IF(C966="","",IFERROR(INDEX(Khach_hang!$B$2:$B$999,MATCH(C966,Khach_hang!$A$2:$A$999,0)),""))</f>
        <v/>
      </c>
      <c r="G966" s="148" t="str">
        <f>IF(A966="","",SUMIF(Chi_tiet_don_hang!$A$2:$A$989,A966,Chi_tiet_don_hang!$F$2:$F$989))</f>
        <v/>
      </c>
      <c r="H966" s="163"/>
      <c r="I966" s="163"/>
      <c r="J966" s="148">
        <f t="shared" si="1"/>
        <v>0</v>
      </c>
      <c r="K966" s="148">
        <f>IF(A966="","",SUMIF(Chi_tiet_don_hang!$A$2:$A$989,A966,Chi_tiet_don_hang!$I$2:$I$989))+H966</f>
        <v>0</v>
      </c>
      <c r="L966" s="163"/>
      <c r="M966" s="152"/>
      <c r="N966" s="152"/>
      <c r="O966" s="163"/>
      <c r="P966" s="148" t="str">
        <f t="shared" si="4"/>
        <v/>
      </c>
      <c r="Q966" s="148" t="s">
        <v>484</v>
      </c>
      <c r="R966" s="154" t="s">
        <v>485</v>
      </c>
      <c r="S966" s="154" t="s">
        <v>418</v>
      </c>
      <c r="T966" s="155"/>
      <c r="U966" s="142"/>
      <c r="V966" s="142"/>
      <c r="W966" s="142"/>
      <c r="X966" s="142"/>
      <c r="Y966" s="142"/>
      <c r="Z966" s="142"/>
      <c r="AA966" s="142"/>
      <c r="AB966" s="142"/>
      <c r="AC966" s="142"/>
      <c r="AD966" s="142"/>
      <c r="AE966" s="142"/>
      <c r="AF966" s="142"/>
      <c r="AG966" s="142"/>
      <c r="AH966" s="142"/>
      <c r="AI966" s="142"/>
    </row>
    <row r="967">
      <c r="A967" s="166"/>
      <c r="B967" s="164"/>
      <c r="C967" s="155"/>
      <c r="D967" s="165"/>
      <c r="E967" s="147" t="str">
        <f t="array" ref="E967">IF(C967="","",IFERROR(INDEX(Khach_hang!$C$2:$C$999,MATCH(C967,Khach_hang!$A$2:$A$999,0)),""))</f>
        <v/>
      </c>
      <c r="F967" s="148" t="str">
        <f t="array" ref="F967">IF(C967="","",IFERROR(INDEX(Khach_hang!$B$2:$B$999,MATCH(C967,Khach_hang!$A$2:$A$999,0)),""))</f>
        <v/>
      </c>
      <c r="G967" s="148" t="str">
        <f>IF(A967="","",SUMIF(Chi_tiet_don_hang!$A$2:$A$989,A967,Chi_tiet_don_hang!$F$2:$F$989))</f>
        <v/>
      </c>
      <c r="H967" s="163"/>
      <c r="I967" s="163"/>
      <c r="J967" s="148">
        <f t="shared" si="1"/>
        <v>0</v>
      </c>
      <c r="K967" s="148">
        <f>IF(A967="","",SUMIF(Chi_tiet_don_hang!$A$2:$A$989,A967,Chi_tiet_don_hang!$I$2:$I$989))+H967</f>
        <v>0</v>
      </c>
      <c r="L967" s="163"/>
      <c r="M967" s="152"/>
      <c r="N967" s="152"/>
      <c r="O967" s="163"/>
      <c r="P967" s="148" t="str">
        <f t="shared" si="4"/>
        <v/>
      </c>
      <c r="Q967" s="148" t="s">
        <v>484</v>
      </c>
      <c r="R967" s="154" t="s">
        <v>485</v>
      </c>
      <c r="S967" s="154" t="s">
        <v>418</v>
      </c>
      <c r="T967" s="155"/>
      <c r="U967" s="142"/>
      <c r="V967" s="142"/>
      <c r="W967" s="142"/>
      <c r="X967" s="142"/>
      <c r="Y967" s="142"/>
      <c r="Z967" s="142"/>
      <c r="AA967" s="142"/>
      <c r="AB967" s="142"/>
      <c r="AC967" s="142"/>
      <c r="AD967" s="142"/>
      <c r="AE967" s="142"/>
      <c r="AF967" s="142"/>
      <c r="AG967" s="142"/>
      <c r="AH967" s="142"/>
      <c r="AI967" s="142"/>
    </row>
    <row r="968">
      <c r="A968" s="166"/>
      <c r="B968" s="164"/>
      <c r="C968" s="155"/>
      <c r="D968" s="165"/>
      <c r="E968" s="147" t="str">
        <f t="array" ref="E968">IF(C968="","",IFERROR(INDEX(Khach_hang!$C$2:$C$999,MATCH(C968,Khach_hang!$A$2:$A$999,0)),""))</f>
        <v/>
      </c>
      <c r="F968" s="148" t="str">
        <f t="array" ref="F968">IF(C968="","",IFERROR(INDEX(Khach_hang!$B$2:$B$999,MATCH(C968,Khach_hang!$A$2:$A$999,0)),""))</f>
        <v/>
      </c>
      <c r="G968" s="148" t="str">
        <f>IF(A968="","",SUMIF(Chi_tiet_don_hang!$A$2:$A$989,A968,Chi_tiet_don_hang!$F$2:$F$989))</f>
        <v/>
      </c>
      <c r="H968" s="163"/>
      <c r="I968" s="163"/>
      <c r="J968" s="148">
        <f t="shared" si="1"/>
        <v>0</v>
      </c>
      <c r="K968" s="148">
        <f>IF(A968="","",SUMIF(Chi_tiet_don_hang!$A$2:$A$989,A968,Chi_tiet_don_hang!$I$2:$I$989))+H968</f>
        <v>0</v>
      </c>
      <c r="L968" s="163"/>
      <c r="M968" s="152"/>
      <c r="N968" s="152"/>
      <c r="O968" s="163"/>
      <c r="P968" s="148" t="str">
        <f t="shared" si="4"/>
        <v/>
      </c>
      <c r="Q968" s="148" t="s">
        <v>484</v>
      </c>
      <c r="R968" s="154" t="s">
        <v>485</v>
      </c>
      <c r="S968" s="154" t="s">
        <v>418</v>
      </c>
      <c r="T968" s="155"/>
      <c r="U968" s="142"/>
      <c r="V968" s="142"/>
      <c r="W968" s="142"/>
      <c r="X968" s="142"/>
      <c r="Y968" s="142"/>
      <c r="Z968" s="142"/>
      <c r="AA968" s="142"/>
      <c r="AB968" s="142"/>
      <c r="AC968" s="142"/>
      <c r="AD968" s="142"/>
      <c r="AE968" s="142"/>
      <c r="AF968" s="142"/>
      <c r="AG968" s="142"/>
      <c r="AH968" s="142"/>
      <c r="AI968" s="142"/>
    </row>
    <row r="969">
      <c r="A969" s="166"/>
      <c r="B969" s="164"/>
      <c r="C969" s="155"/>
      <c r="D969" s="165"/>
      <c r="E969" s="147" t="str">
        <f t="array" ref="E969">IF(C969="","",IFERROR(INDEX(Khach_hang!$C$2:$C$999,MATCH(C969,Khach_hang!$A$2:$A$999,0)),""))</f>
        <v/>
      </c>
      <c r="F969" s="148" t="str">
        <f t="array" ref="F969">IF(C969="","",IFERROR(INDEX(Khach_hang!$B$2:$B$999,MATCH(C969,Khach_hang!$A$2:$A$999,0)),""))</f>
        <v/>
      </c>
      <c r="G969" s="148" t="str">
        <f>IF(A969="","",SUMIF(Chi_tiet_don_hang!$A$2:$A$989,A969,Chi_tiet_don_hang!$F$2:$F$989))</f>
        <v/>
      </c>
      <c r="H969" s="163"/>
      <c r="I969" s="163"/>
      <c r="J969" s="148">
        <f t="shared" si="1"/>
        <v>0</v>
      </c>
      <c r="K969" s="148">
        <f>IF(A969="","",SUMIF(Chi_tiet_don_hang!$A$2:$A$989,A969,Chi_tiet_don_hang!$I$2:$I$989))+H969</f>
        <v>0</v>
      </c>
      <c r="L969" s="163"/>
      <c r="M969" s="152"/>
      <c r="N969" s="152"/>
      <c r="O969" s="163"/>
      <c r="P969" s="148" t="str">
        <f t="shared" si="4"/>
        <v/>
      </c>
      <c r="Q969" s="148" t="s">
        <v>484</v>
      </c>
      <c r="R969" s="154" t="s">
        <v>485</v>
      </c>
      <c r="S969" s="154" t="s">
        <v>418</v>
      </c>
      <c r="T969" s="155"/>
      <c r="U969" s="142"/>
      <c r="V969" s="142"/>
      <c r="W969" s="142"/>
      <c r="X969" s="142"/>
      <c r="Y969" s="142"/>
      <c r="Z969" s="142"/>
      <c r="AA969" s="142"/>
      <c r="AB969" s="142"/>
      <c r="AC969" s="142"/>
      <c r="AD969" s="142"/>
      <c r="AE969" s="142"/>
      <c r="AF969" s="142"/>
      <c r="AG969" s="142"/>
      <c r="AH969" s="142"/>
      <c r="AI969" s="142"/>
    </row>
    <row r="970">
      <c r="A970" s="166"/>
      <c r="B970" s="164"/>
      <c r="C970" s="155"/>
      <c r="D970" s="165"/>
      <c r="E970" s="147" t="str">
        <f t="array" ref="E970">IF(C970="","",IFERROR(INDEX(Khach_hang!$C$2:$C$999,MATCH(C970,Khach_hang!$A$2:$A$999,0)),""))</f>
        <v/>
      </c>
      <c r="F970" s="148" t="str">
        <f t="array" ref="F970">IF(C970="","",IFERROR(INDEX(Khach_hang!$B$2:$B$999,MATCH(C970,Khach_hang!$A$2:$A$999,0)),""))</f>
        <v/>
      </c>
      <c r="G970" s="148" t="str">
        <f>IF(A970="","",SUMIF(Chi_tiet_don_hang!$A$2:$A$989,A970,Chi_tiet_don_hang!$F$2:$F$989))</f>
        <v/>
      </c>
      <c r="H970" s="163"/>
      <c r="I970" s="163"/>
      <c r="J970" s="148">
        <f t="shared" si="1"/>
        <v>0</v>
      </c>
      <c r="K970" s="148">
        <f>IF(A970="","",SUMIF(Chi_tiet_don_hang!$A$2:$A$989,A970,Chi_tiet_don_hang!$I$2:$I$989))+H970</f>
        <v>0</v>
      </c>
      <c r="L970" s="163"/>
      <c r="M970" s="152"/>
      <c r="N970" s="152"/>
      <c r="O970" s="163"/>
      <c r="P970" s="148" t="str">
        <f t="shared" si="4"/>
        <v/>
      </c>
      <c r="Q970" s="148" t="s">
        <v>484</v>
      </c>
      <c r="R970" s="154" t="s">
        <v>485</v>
      </c>
      <c r="S970" s="154" t="s">
        <v>418</v>
      </c>
      <c r="T970" s="155"/>
      <c r="U970" s="142"/>
      <c r="V970" s="142"/>
      <c r="W970" s="142"/>
      <c r="X970" s="142"/>
      <c r="Y970" s="142"/>
      <c r="Z970" s="142"/>
      <c r="AA970" s="142"/>
      <c r="AB970" s="142"/>
      <c r="AC970" s="142"/>
      <c r="AD970" s="142"/>
      <c r="AE970" s="142"/>
      <c r="AF970" s="142"/>
      <c r="AG970" s="142"/>
      <c r="AH970" s="142"/>
      <c r="AI970" s="142"/>
    </row>
    <row r="971">
      <c r="A971" s="166"/>
      <c r="B971" s="164"/>
      <c r="C971" s="155"/>
      <c r="D971" s="165"/>
      <c r="E971" s="147" t="str">
        <f t="array" ref="E971">IF(C971="","",IFERROR(INDEX(Khach_hang!$C$2:$C$999,MATCH(C971,Khach_hang!$A$2:$A$999,0)),""))</f>
        <v/>
      </c>
      <c r="F971" s="148" t="str">
        <f t="array" ref="F971">IF(C971="","",IFERROR(INDEX(Khach_hang!$B$2:$B$999,MATCH(C971,Khach_hang!$A$2:$A$999,0)),""))</f>
        <v/>
      </c>
      <c r="G971" s="148" t="str">
        <f>IF(A971="","",SUMIF(Chi_tiet_don_hang!$A$2:$A$989,A971,Chi_tiet_don_hang!$F$2:$F$989))</f>
        <v/>
      </c>
      <c r="H971" s="163"/>
      <c r="I971" s="163"/>
      <c r="J971" s="148">
        <f t="shared" si="1"/>
        <v>0</v>
      </c>
      <c r="K971" s="148">
        <f>IF(A971="","",SUMIF(Chi_tiet_don_hang!$A$2:$A$989,A971,Chi_tiet_don_hang!$I$2:$I$989))+H971</f>
        <v>0</v>
      </c>
      <c r="L971" s="163"/>
      <c r="M971" s="152"/>
      <c r="N971" s="152"/>
      <c r="O971" s="163"/>
      <c r="P971" s="148" t="str">
        <f t="shared" si="4"/>
        <v/>
      </c>
      <c r="Q971" s="148" t="s">
        <v>484</v>
      </c>
      <c r="R971" s="154" t="s">
        <v>485</v>
      </c>
      <c r="S971" s="154" t="s">
        <v>418</v>
      </c>
      <c r="T971" s="155"/>
      <c r="U971" s="142"/>
      <c r="V971" s="142"/>
      <c r="W971" s="142"/>
      <c r="X971" s="142"/>
      <c r="Y971" s="142"/>
      <c r="Z971" s="142"/>
      <c r="AA971" s="142"/>
      <c r="AB971" s="142"/>
      <c r="AC971" s="142"/>
      <c r="AD971" s="142"/>
      <c r="AE971" s="142"/>
      <c r="AF971" s="142"/>
      <c r="AG971" s="142"/>
      <c r="AH971" s="142"/>
      <c r="AI971" s="142"/>
    </row>
    <row r="972">
      <c r="A972" s="166"/>
      <c r="B972" s="164"/>
      <c r="C972" s="155"/>
      <c r="D972" s="165"/>
      <c r="E972" s="147" t="str">
        <f t="array" ref="E972">IF(C972="","",IFERROR(INDEX(Khach_hang!$C$2:$C$999,MATCH(C972,Khach_hang!$A$2:$A$999,0)),""))</f>
        <v/>
      </c>
      <c r="F972" s="148" t="str">
        <f t="array" ref="F972">IF(C972="","",IFERROR(INDEX(Khach_hang!$B$2:$B$999,MATCH(C972,Khach_hang!$A$2:$A$999,0)),""))</f>
        <v/>
      </c>
      <c r="G972" s="148" t="str">
        <f>IF(A972="","",SUMIF(Chi_tiet_don_hang!$A$2:$A$989,A972,Chi_tiet_don_hang!$F$2:$F$989))</f>
        <v/>
      </c>
      <c r="H972" s="163"/>
      <c r="I972" s="163"/>
      <c r="J972" s="148">
        <f t="shared" si="1"/>
        <v>0</v>
      </c>
      <c r="K972" s="148">
        <f>IF(A972="","",SUMIF(Chi_tiet_don_hang!$A$2:$A$989,A972,Chi_tiet_don_hang!$I$2:$I$989))+H972</f>
        <v>0</v>
      </c>
      <c r="L972" s="163"/>
      <c r="M972" s="152"/>
      <c r="N972" s="152"/>
      <c r="O972" s="163"/>
      <c r="P972" s="148" t="str">
        <f t="shared" si="4"/>
        <v/>
      </c>
      <c r="Q972" s="148" t="s">
        <v>484</v>
      </c>
      <c r="R972" s="154" t="s">
        <v>485</v>
      </c>
      <c r="S972" s="154" t="s">
        <v>418</v>
      </c>
      <c r="T972" s="155"/>
      <c r="U972" s="142"/>
      <c r="V972" s="142"/>
      <c r="W972" s="142"/>
      <c r="X972" s="142"/>
      <c r="Y972" s="142"/>
      <c r="Z972" s="142"/>
      <c r="AA972" s="142"/>
      <c r="AB972" s="142"/>
      <c r="AC972" s="142"/>
      <c r="AD972" s="142"/>
      <c r="AE972" s="142"/>
      <c r="AF972" s="142"/>
      <c r="AG972" s="142"/>
      <c r="AH972" s="142"/>
      <c r="AI972" s="142"/>
    </row>
    <row r="973">
      <c r="A973" s="166"/>
      <c r="B973" s="164"/>
      <c r="C973" s="155"/>
      <c r="D973" s="165"/>
      <c r="E973" s="147" t="str">
        <f t="array" ref="E973">IF(C973="","",IFERROR(INDEX(Khach_hang!$C$2:$C$999,MATCH(C973,Khach_hang!$A$2:$A$999,0)),""))</f>
        <v/>
      </c>
      <c r="F973" s="148" t="str">
        <f t="array" ref="F973">IF(C973="","",IFERROR(INDEX(Khach_hang!$B$2:$B$999,MATCH(C973,Khach_hang!$A$2:$A$999,0)),""))</f>
        <v/>
      </c>
      <c r="G973" s="148" t="str">
        <f>IF(A973="","",SUMIF(Chi_tiet_don_hang!$A$2:$A$989,A973,Chi_tiet_don_hang!$F$2:$F$989))</f>
        <v/>
      </c>
      <c r="H973" s="163"/>
      <c r="I973" s="163"/>
      <c r="J973" s="148">
        <f t="shared" si="1"/>
        <v>0</v>
      </c>
      <c r="K973" s="148">
        <f>IF(A973="","",SUMIF(Chi_tiet_don_hang!$A$2:$A$989,A973,Chi_tiet_don_hang!$I$2:$I$989))+H973</f>
        <v>0</v>
      </c>
      <c r="L973" s="163"/>
      <c r="M973" s="152"/>
      <c r="N973" s="152"/>
      <c r="O973" s="163"/>
      <c r="P973" s="148" t="str">
        <f t="shared" si="4"/>
        <v/>
      </c>
      <c r="Q973" s="148" t="s">
        <v>484</v>
      </c>
      <c r="R973" s="154" t="s">
        <v>485</v>
      </c>
      <c r="S973" s="154" t="s">
        <v>418</v>
      </c>
      <c r="T973" s="155"/>
      <c r="U973" s="142"/>
      <c r="V973" s="142"/>
      <c r="W973" s="142"/>
      <c r="X973" s="142"/>
      <c r="Y973" s="142"/>
      <c r="Z973" s="142"/>
      <c r="AA973" s="142"/>
      <c r="AB973" s="142"/>
      <c r="AC973" s="142"/>
      <c r="AD973" s="142"/>
      <c r="AE973" s="142"/>
      <c r="AF973" s="142"/>
      <c r="AG973" s="142"/>
      <c r="AH973" s="142"/>
      <c r="AI973" s="142"/>
    </row>
    <row r="974">
      <c r="A974" s="166"/>
      <c r="B974" s="164"/>
      <c r="C974" s="155"/>
      <c r="D974" s="165"/>
      <c r="E974" s="147" t="str">
        <f t="array" ref="E974">IF(C974="","",IFERROR(INDEX(Khach_hang!$C$2:$C$999,MATCH(C974,Khach_hang!$A$2:$A$999,0)),""))</f>
        <v/>
      </c>
      <c r="F974" s="148" t="str">
        <f t="array" ref="F974">IF(C974="","",IFERROR(INDEX(Khach_hang!$B$2:$B$999,MATCH(C974,Khach_hang!$A$2:$A$999,0)),""))</f>
        <v/>
      </c>
      <c r="G974" s="148" t="str">
        <f>IF(A974="","",SUMIF(Chi_tiet_don_hang!$A$2:$A$989,A974,Chi_tiet_don_hang!$F$2:$F$989))</f>
        <v/>
      </c>
      <c r="H974" s="163"/>
      <c r="I974" s="163"/>
      <c r="J974" s="148">
        <f t="shared" si="1"/>
        <v>0</v>
      </c>
      <c r="K974" s="148">
        <f>IF(A974="","",SUMIF(Chi_tiet_don_hang!$A$2:$A$989,A974,Chi_tiet_don_hang!$I$2:$I$989))+H974</f>
        <v>0</v>
      </c>
      <c r="L974" s="163"/>
      <c r="M974" s="152"/>
      <c r="N974" s="152"/>
      <c r="O974" s="163"/>
      <c r="P974" s="148" t="str">
        <f t="shared" si="4"/>
        <v/>
      </c>
      <c r="Q974" s="148" t="s">
        <v>484</v>
      </c>
      <c r="R974" s="154" t="s">
        <v>485</v>
      </c>
      <c r="S974" s="154" t="s">
        <v>418</v>
      </c>
      <c r="T974" s="155"/>
      <c r="U974" s="142"/>
      <c r="V974" s="142"/>
      <c r="W974" s="142"/>
      <c r="X974" s="142"/>
      <c r="Y974" s="142"/>
      <c r="Z974" s="142"/>
      <c r="AA974" s="142"/>
      <c r="AB974" s="142"/>
      <c r="AC974" s="142"/>
      <c r="AD974" s="142"/>
      <c r="AE974" s="142"/>
      <c r="AF974" s="142"/>
      <c r="AG974" s="142"/>
      <c r="AH974" s="142"/>
      <c r="AI974" s="142"/>
    </row>
    <row r="975">
      <c r="A975" s="166"/>
      <c r="B975" s="164"/>
      <c r="C975" s="155"/>
      <c r="D975" s="165"/>
      <c r="E975" s="147" t="str">
        <f t="array" ref="E975">IF(C975="","",IFERROR(INDEX(Khach_hang!$C$2:$C$999,MATCH(C975,Khach_hang!$A$2:$A$999,0)),""))</f>
        <v/>
      </c>
      <c r="F975" s="148" t="str">
        <f t="array" ref="F975">IF(C975="","",IFERROR(INDEX(Khach_hang!$B$2:$B$999,MATCH(C975,Khach_hang!$A$2:$A$999,0)),""))</f>
        <v/>
      </c>
      <c r="G975" s="148" t="str">
        <f>IF(A975="","",SUMIF(Chi_tiet_don_hang!$A$2:$A$989,A975,Chi_tiet_don_hang!$F$2:$F$989))</f>
        <v/>
      </c>
      <c r="H975" s="163"/>
      <c r="I975" s="163"/>
      <c r="J975" s="148">
        <f t="shared" si="1"/>
        <v>0</v>
      </c>
      <c r="K975" s="148">
        <f>IF(A975="","",SUMIF(Chi_tiet_don_hang!$A$2:$A$989,A975,Chi_tiet_don_hang!$I$2:$I$989))+H975</f>
        <v>0</v>
      </c>
      <c r="L975" s="163"/>
      <c r="M975" s="152"/>
      <c r="N975" s="152"/>
      <c r="O975" s="163"/>
      <c r="P975" s="148" t="str">
        <f t="shared" si="4"/>
        <v/>
      </c>
      <c r="Q975" s="148" t="s">
        <v>484</v>
      </c>
      <c r="R975" s="154" t="s">
        <v>485</v>
      </c>
      <c r="S975" s="154" t="s">
        <v>418</v>
      </c>
      <c r="T975" s="155"/>
      <c r="U975" s="142"/>
      <c r="V975" s="142"/>
      <c r="W975" s="142"/>
      <c r="X975" s="142"/>
      <c r="Y975" s="142"/>
      <c r="Z975" s="142"/>
      <c r="AA975" s="142"/>
      <c r="AB975" s="142"/>
      <c r="AC975" s="142"/>
      <c r="AD975" s="142"/>
      <c r="AE975" s="142"/>
      <c r="AF975" s="142"/>
      <c r="AG975" s="142"/>
      <c r="AH975" s="142"/>
      <c r="AI975" s="142"/>
    </row>
    <row r="976">
      <c r="A976" s="166"/>
      <c r="B976" s="164"/>
      <c r="C976" s="155"/>
      <c r="D976" s="165"/>
      <c r="E976" s="147" t="str">
        <f t="array" ref="E976">IF(C976="","",IFERROR(INDEX(Khach_hang!$C$2:$C$999,MATCH(C976,Khach_hang!$A$2:$A$999,0)),""))</f>
        <v/>
      </c>
      <c r="F976" s="148" t="str">
        <f t="array" ref="F976">IF(C976="","",IFERROR(INDEX(Khach_hang!$B$2:$B$999,MATCH(C976,Khach_hang!$A$2:$A$999,0)),""))</f>
        <v/>
      </c>
      <c r="G976" s="148" t="str">
        <f>IF(A976="","",SUMIF(Chi_tiet_don_hang!$A$2:$A$989,A976,Chi_tiet_don_hang!$F$2:$F$989))</f>
        <v/>
      </c>
      <c r="H976" s="163"/>
      <c r="I976" s="163"/>
      <c r="J976" s="148">
        <f t="shared" si="1"/>
        <v>0</v>
      </c>
      <c r="K976" s="148">
        <f>IF(A976="","",SUMIF(Chi_tiet_don_hang!$A$2:$A$989,A976,Chi_tiet_don_hang!$I$2:$I$989))+H976</f>
        <v>0</v>
      </c>
      <c r="L976" s="163"/>
      <c r="M976" s="152"/>
      <c r="N976" s="152"/>
      <c r="O976" s="163"/>
      <c r="P976" s="148" t="str">
        <f t="shared" si="4"/>
        <v/>
      </c>
      <c r="Q976" s="148" t="s">
        <v>484</v>
      </c>
      <c r="R976" s="154" t="s">
        <v>485</v>
      </c>
      <c r="S976" s="154" t="s">
        <v>418</v>
      </c>
      <c r="T976" s="155"/>
      <c r="U976" s="142"/>
      <c r="V976" s="142"/>
      <c r="W976" s="142"/>
      <c r="X976" s="142"/>
      <c r="Y976" s="142"/>
      <c r="Z976" s="142"/>
      <c r="AA976" s="142"/>
      <c r="AB976" s="142"/>
      <c r="AC976" s="142"/>
      <c r="AD976" s="142"/>
      <c r="AE976" s="142"/>
      <c r="AF976" s="142"/>
      <c r="AG976" s="142"/>
      <c r="AH976" s="142"/>
      <c r="AI976" s="142"/>
    </row>
    <row r="977">
      <c r="A977" s="166"/>
      <c r="B977" s="164"/>
      <c r="C977" s="155"/>
      <c r="D977" s="165"/>
      <c r="E977" s="147" t="str">
        <f t="array" ref="E977">IF(C977="","",IFERROR(INDEX(Khach_hang!$C$2:$C$999,MATCH(C977,Khach_hang!$A$2:$A$999,0)),""))</f>
        <v/>
      </c>
      <c r="F977" s="148" t="str">
        <f t="array" ref="F977">IF(C977="","",IFERROR(INDEX(Khach_hang!$B$2:$B$999,MATCH(C977,Khach_hang!$A$2:$A$999,0)),""))</f>
        <v/>
      </c>
      <c r="G977" s="148" t="str">
        <f>IF(A977="","",SUMIF(Chi_tiet_don_hang!$A$2:$A$989,A977,Chi_tiet_don_hang!$F$2:$F$989))</f>
        <v/>
      </c>
      <c r="H977" s="163"/>
      <c r="I977" s="163"/>
      <c r="J977" s="148">
        <f t="shared" si="1"/>
        <v>0</v>
      </c>
      <c r="K977" s="148">
        <f>IF(A977="","",SUMIF(Chi_tiet_don_hang!$A$2:$A$989,A977,Chi_tiet_don_hang!$I$2:$I$989))+H977</f>
        <v>0</v>
      </c>
      <c r="L977" s="163"/>
      <c r="M977" s="152"/>
      <c r="N977" s="152"/>
      <c r="O977" s="163"/>
      <c r="P977" s="148" t="str">
        <f t="shared" si="4"/>
        <v/>
      </c>
      <c r="Q977" s="148" t="s">
        <v>484</v>
      </c>
      <c r="R977" s="154" t="s">
        <v>485</v>
      </c>
      <c r="S977" s="154" t="s">
        <v>418</v>
      </c>
      <c r="T977" s="155"/>
      <c r="U977" s="142"/>
      <c r="V977" s="142"/>
      <c r="W977" s="142"/>
      <c r="X977" s="142"/>
      <c r="Y977" s="142"/>
      <c r="Z977" s="142"/>
      <c r="AA977" s="142"/>
      <c r="AB977" s="142"/>
      <c r="AC977" s="142"/>
      <c r="AD977" s="142"/>
      <c r="AE977" s="142"/>
      <c r="AF977" s="142"/>
      <c r="AG977" s="142"/>
      <c r="AH977" s="142"/>
      <c r="AI977" s="142"/>
    </row>
    <row r="978">
      <c r="A978" s="166"/>
      <c r="B978" s="164"/>
      <c r="C978" s="155"/>
      <c r="D978" s="165"/>
      <c r="E978" s="147" t="str">
        <f t="array" ref="E978">IF(C978="","",IFERROR(INDEX(Khach_hang!$C$2:$C$999,MATCH(C978,Khach_hang!$A$2:$A$999,0)),""))</f>
        <v/>
      </c>
      <c r="F978" s="148" t="str">
        <f t="array" ref="F978">IF(C978="","",IFERROR(INDEX(Khach_hang!$B$2:$B$999,MATCH(C978,Khach_hang!$A$2:$A$999,0)),""))</f>
        <v/>
      </c>
      <c r="G978" s="148" t="str">
        <f>IF(A978="","",SUMIF(Chi_tiet_don_hang!$A$2:$A$989,A978,Chi_tiet_don_hang!$F$2:$F$989))</f>
        <v/>
      </c>
      <c r="H978" s="163"/>
      <c r="I978" s="163"/>
      <c r="J978" s="148">
        <f t="shared" si="1"/>
        <v>0</v>
      </c>
      <c r="K978" s="148">
        <f>IF(A978="","",SUMIF(Chi_tiet_don_hang!$A$2:$A$989,A978,Chi_tiet_don_hang!$I$2:$I$989))+H978</f>
        <v>0</v>
      </c>
      <c r="L978" s="163"/>
      <c r="M978" s="152"/>
      <c r="N978" s="152"/>
      <c r="O978" s="163"/>
      <c r="P978" s="148" t="str">
        <f t="shared" si="4"/>
        <v/>
      </c>
      <c r="Q978" s="148" t="s">
        <v>484</v>
      </c>
      <c r="R978" s="154" t="s">
        <v>485</v>
      </c>
      <c r="S978" s="154" t="s">
        <v>418</v>
      </c>
      <c r="T978" s="155"/>
      <c r="U978" s="142"/>
      <c r="V978" s="142"/>
      <c r="W978" s="142"/>
      <c r="X978" s="142"/>
      <c r="Y978" s="142"/>
      <c r="Z978" s="142"/>
      <c r="AA978" s="142"/>
      <c r="AB978" s="142"/>
      <c r="AC978" s="142"/>
      <c r="AD978" s="142"/>
      <c r="AE978" s="142"/>
      <c r="AF978" s="142"/>
      <c r="AG978" s="142"/>
      <c r="AH978" s="142"/>
      <c r="AI978" s="142"/>
    </row>
    <row r="979">
      <c r="A979" s="166"/>
      <c r="B979" s="164"/>
      <c r="C979" s="155"/>
      <c r="D979" s="165"/>
      <c r="E979" s="147" t="str">
        <f t="array" ref="E979">IF(C979="","",IFERROR(INDEX(Khach_hang!$C$2:$C$999,MATCH(C979,Khach_hang!$A$2:$A$999,0)),""))</f>
        <v/>
      </c>
      <c r="F979" s="148" t="str">
        <f t="array" ref="F979">IF(C979="","",IFERROR(INDEX(Khach_hang!$B$2:$B$999,MATCH(C979,Khach_hang!$A$2:$A$999,0)),""))</f>
        <v/>
      </c>
      <c r="G979" s="148" t="str">
        <f>IF(A979="","",SUMIF(Chi_tiet_don_hang!$A$2:$A$989,A979,Chi_tiet_don_hang!$F$2:$F$989))</f>
        <v/>
      </c>
      <c r="H979" s="163"/>
      <c r="I979" s="163"/>
      <c r="J979" s="148">
        <f t="shared" si="1"/>
        <v>0</v>
      </c>
      <c r="K979" s="148">
        <f>IF(A979="","",SUMIF(Chi_tiet_don_hang!$A$2:$A$989,A979,Chi_tiet_don_hang!$I$2:$I$989))+H979</f>
        <v>0</v>
      </c>
      <c r="L979" s="163"/>
      <c r="M979" s="152"/>
      <c r="N979" s="152"/>
      <c r="O979" s="163"/>
      <c r="P979" s="148" t="str">
        <f t="shared" si="4"/>
        <v/>
      </c>
      <c r="Q979" s="148" t="s">
        <v>484</v>
      </c>
      <c r="R979" s="154" t="s">
        <v>485</v>
      </c>
      <c r="S979" s="154" t="s">
        <v>418</v>
      </c>
      <c r="T979" s="155"/>
      <c r="U979" s="142"/>
      <c r="V979" s="142"/>
      <c r="W979" s="142"/>
      <c r="X979" s="142"/>
      <c r="Y979" s="142"/>
      <c r="Z979" s="142"/>
      <c r="AA979" s="142"/>
      <c r="AB979" s="142"/>
      <c r="AC979" s="142"/>
      <c r="AD979" s="142"/>
      <c r="AE979" s="142"/>
      <c r="AF979" s="142"/>
      <c r="AG979" s="142"/>
      <c r="AH979" s="142"/>
      <c r="AI979" s="142"/>
    </row>
    <row r="980">
      <c r="A980" s="166"/>
      <c r="B980" s="164"/>
      <c r="C980" s="155"/>
      <c r="D980" s="165"/>
      <c r="E980" s="147" t="str">
        <f t="array" ref="E980">IF(C980="","",IFERROR(INDEX(Khach_hang!$C$2:$C$999,MATCH(C980,Khach_hang!$A$2:$A$999,0)),""))</f>
        <v/>
      </c>
      <c r="F980" s="148" t="str">
        <f t="array" ref="F980">IF(C980="","",IFERROR(INDEX(Khach_hang!$B$2:$B$999,MATCH(C980,Khach_hang!$A$2:$A$999,0)),""))</f>
        <v/>
      </c>
      <c r="G980" s="148" t="str">
        <f>IF(A980="","",SUMIF(Chi_tiet_don_hang!$A$2:$A$989,A980,Chi_tiet_don_hang!$F$2:$F$989))</f>
        <v/>
      </c>
      <c r="H980" s="163"/>
      <c r="I980" s="163"/>
      <c r="J980" s="148">
        <f t="shared" si="1"/>
        <v>0</v>
      </c>
      <c r="K980" s="148">
        <f>IF(A980="","",SUMIF(Chi_tiet_don_hang!$A$2:$A$989,A980,Chi_tiet_don_hang!$I$2:$I$989))+H980</f>
        <v>0</v>
      </c>
      <c r="L980" s="163"/>
      <c r="M980" s="152"/>
      <c r="N980" s="152"/>
      <c r="O980" s="163"/>
      <c r="P980" s="148" t="str">
        <f t="shared" si="4"/>
        <v/>
      </c>
      <c r="Q980" s="148" t="s">
        <v>484</v>
      </c>
      <c r="R980" s="154" t="s">
        <v>485</v>
      </c>
      <c r="S980" s="154" t="s">
        <v>418</v>
      </c>
      <c r="T980" s="155"/>
      <c r="U980" s="142"/>
      <c r="V980" s="142"/>
      <c r="W980" s="142"/>
      <c r="X980" s="142"/>
      <c r="Y980" s="142"/>
      <c r="Z980" s="142"/>
      <c r="AA980" s="142"/>
      <c r="AB980" s="142"/>
      <c r="AC980" s="142"/>
      <c r="AD980" s="142"/>
      <c r="AE980" s="142"/>
      <c r="AF980" s="142"/>
      <c r="AG980" s="142"/>
      <c r="AH980" s="142"/>
      <c r="AI980" s="142"/>
    </row>
    <row r="981">
      <c r="A981" s="166"/>
      <c r="B981" s="164"/>
      <c r="C981" s="155"/>
      <c r="D981" s="165"/>
      <c r="E981" s="147" t="str">
        <f t="array" ref="E981">IF(C981="","",IFERROR(INDEX(Khach_hang!$C$2:$C$999,MATCH(C981,Khach_hang!$A$2:$A$999,0)),""))</f>
        <v/>
      </c>
      <c r="F981" s="148" t="str">
        <f t="array" ref="F981">IF(C981="","",IFERROR(INDEX(Khach_hang!$B$2:$B$999,MATCH(C981,Khach_hang!$A$2:$A$999,0)),""))</f>
        <v/>
      </c>
      <c r="G981" s="148" t="str">
        <f>IF(A981="","",SUMIF(Chi_tiet_don_hang!$A$2:$A$989,A981,Chi_tiet_don_hang!$F$2:$F$989))</f>
        <v/>
      </c>
      <c r="H981" s="163"/>
      <c r="I981" s="163"/>
      <c r="J981" s="148">
        <f t="shared" si="1"/>
        <v>0</v>
      </c>
      <c r="K981" s="148">
        <f>IF(A981="","",SUMIF(Chi_tiet_don_hang!$A$2:$A$989,A981,Chi_tiet_don_hang!$I$2:$I$989))+H981</f>
        <v>0</v>
      </c>
      <c r="L981" s="163"/>
      <c r="M981" s="152"/>
      <c r="N981" s="152"/>
      <c r="O981" s="163"/>
      <c r="P981" s="148" t="str">
        <f t="shared" si="4"/>
        <v/>
      </c>
      <c r="Q981" s="148" t="s">
        <v>484</v>
      </c>
      <c r="R981" s="154" t="s">
        <v>485</v>
      </c>
      <c r="S981" s="154" t="s">
        <v>418</v>
      </c>
      <c r="T981" s="155"/>
      <c r="U981" s="142"/>
      <c r="V981" s="142"/>
      <c r="W981" s="142"/>
      <c r="X981" s="142"/>
      <c r="Y981" s="142"/>
      <c r="Z981" s="142"/>
      <c r="AA981" s="142"/>
      <c r="AB981" s="142"/>
      <c r="AC981" s="142"/>
      <c r="AD981" s="142"/>
      <c r="AE981" s="142"/>
      <c r="AF981" s="142"/>
      <c r="AG981" s="142"/>
      <c r="AH981" s="142"/>
      <c r="AI981" s="142"/>
    </row>
    <row r="982">
      <c r="A982" s="166"/>
      <c r="B982" s="164"/>
      <c r="C982" s="155"/>
      <c r="D982" s="165"/>
      <c r="E982" s="147" t="str">
        <f t="array" ref="E982">IF(C982="","",IFERROR(INDEX(Khach_hang!$C$2:$C$999,MATCH(C982,Khach_hang!$A$2:$A$999,0)),""))</f>
        <v/>
      </c>
      <c r="F982" s="148" t="str">
        <f t="array" ref="F982">IF(C982="","",IFERROR(INDEX(Khach_hang!$B$2:$B$999,MATCH(C982,Khach_hang!$A$2:$A$999,0)),""))</f>
        <v/>
      </c>
      <c r="G982" s="148" t="str">
        <f>IF(A982="","",SUMIF(Chi_tiet_don_hang!$A$2:$A$989,A982,Chi_tiet_don_hang!$F$2:$F$989))</f>
        <v/>
      </c>
      <c r="H982" s="163"/>
      <c r="I982" s="163"/>
      <c r="J982" s="148">
        <f t="shared" si="1"/>
        <v>0</v>
      </c>
      <c r="K982" s="148">
        <f>IF(A982="","",SUMIF(Chi_tiet_don_hang!$A$2:$A$989,A982,Chi_tiet_don_hang!$I$2:$I$989))+H982</f>
        <v>0</v>
      </c>
      <c r="L982" s="163"/>
      <c r="M982" s="152"/>
      <c r="N982" s="152"/>
      <c r="O982" s="163"/>
      <c r="P982" s="148" t="str">
        <f t="shared" si="4"/>
        <v/>
      </c>
      <c r="Q982" s="148" t="s">
        <v>484</v>
      </c>
      <c r="R982" s="154" t="s">
        <v>485</v>
      </c>
      <c r="S982" s="154" t="s">
        <v>418</v>
      </c>
      <c r="T982" s="155"/>
      <c r="U982" s="142"/>
      <c r="V982" s="142"/>
      <c r="W982" s="142"/>
      <c r="X982" s="142"/>
      <c r="Y982" s="142"/>
      <c r="Z982" s="142"/>
      <c r="AA982" s="142"/>
      <c r="AB982" s="142"/>
      <c r="AC982" s="142"/>
      <c r="AD982" s="142"/>
      <c r="AE982" s="142"/>
      <c r="AF982" s="142"/>
      <c r="AG982" s="142"/>
      <c r="AH982" s="142"/>
      <c r="AI982" s="142"/>
    </row>
    <row r="983">
      <c r="A983" s="166"/>
      <c r="B983" s="164"/>
      <c r="C983" s="155"/>
      <c r="D983" s="165"/>
      <c r="E983" s="147" t="str">
        <f t="array" ref="E983">IF(C983="","",IFERROR(INDEX(Khach_hang!$C$2:$C$999,MATCH(C983,Khach_hang!$A$2:$A$999,0)),""))</f>
        <v/>
      </c>
      <c r="F983" s="148" t="str">
        <f t="array" ref="F983">IF(C983="","",IFERROR(INDEX(Khach_hang!$B$2:$B$999,MATCH(C983,Khach_hang!$A$2:$A$999,0)),""))</f>
        <v/>
      </c>
      <c r="G983" s="148" t="str">
        <f>IF(A983="","",SUMIF(Chi_tiet_don_hang!$A$2:$A$989,A983,Chi_tiet_don_hang!$F$2:$F$989))</f>
        <v/>
      </c>
      <c r="H983" s="163"/>
      <c r="I983" s="163"/>
      <c r="J983" s="148">
        <f t="shared" si="1"/>
        <v>0</v>
      </c>
      <c r="K983" s="148">
        <f>IF(A983="","",SUMIF(Chi_tiet_don_hang!$A$2:$A$989,A983,Chi_tiet_don_hang!$I$2:$I$989))+H983</f>
        <v>0</v>
      </c>
      <c r="L983" s="163"/>
      <c r="M983" s="152"/>
      <c r="N983" s="152"/>
      <c r="O983" s="163"/>
      <c r="P983" s="148" t="str">
        <f t="shared" si="4"/>
        <v/>
      </c>
      <c r="Q983" s="148" t="s">
        <v>484</v>
      </c>
      <c r="R983" s="154" t="s">
        <v>485</v>
      </c>
      <c r="S983" s="154" t="s">
        <v>418</v>
      </c>
      <c r="T983" s="155"/>
      <c r="U983" s="142"/>
      <c r="V983" s="142"/>
      <c r="W983" s="142"/>
      <c r="X983" s="142"/>
      <c r="Y983" s="142"/>
      <c r="Z983" s="142"/>
      <c r="AA983" s="142"/>
      <c r="AB983" s="142"/>
      <c r="AC983" s="142"/>
      <c r="AD983" s="142"/>
      <c r="AE983" s="142"/>
      <c r="AF983" s="142"/>
      <c r="AG983" s="142"/>
      <c r="AH983" s="142"/>
      <c r="AI983" s="142"/>
    </row>
    <row r="984">
      <c r="A984" s="166"/>
      <c r="B984" s="164"/>
      <c r="C984" s="155"/>
      <c r="D984" s="165"/>
      <c r="E984" s="147" t="str">
        <f t="array" ref="E984">IF(C984="","",IFERROR(INDEX(Khach_hang!$C$2:$C$999,MATCH(C984,Khach_hang!$A$2:$A$999,0)),""))</f>
        <v/>
      </c>
      <c r="F984" s="148" t="str">
        <f t="array" ref="F984">IF(C984="","",IFERROR(INDEX(Khach_hang!$B$2:$B$999,MATCH(C984,Khach_hang!$A$2:$A$999,0)),""))</f>
        <v/>
      </c>
      <c r="G984" s="148" t="str">
        <f>IF(A984="","",SUMIF(Chi_tiet_don_hang!$A$2:$A$989,A984,Chi_tiet_don_hang!$F$2:$F$989))</f>
        <v/>
      </c>
      <c r="H984" s="163"/>
      <c r="I984" s="163"/>
      <c r="J984" s="148">
        <f t="shared" si="1"/>
        <v>0</v>
      </c>
      <c r="K984" s="148">
        <f>IF(A984="","",SUMIF(Chi_tiet_don_hang!$A$2:$A$989,A984,Chi_tiet_don_hang!$I$2:$I$989))+H984</f>
        <v>0</v>
      </c>
      <c r="L984" s="163"/>
      <c r="M984" s="152"/>
      <c r="N984" s="152"/>
      <c r="O984" s="163"/>
      <c r="P984" s="148" t="str">
        <f t="shared" si="4"/>
        <v/>
      </c>
      <c r="Q984" s="148" t="s">
        <v>484</v>
      </c>
      <c r="R984" s="154" t="s">
        <v>485</v>
      </c>
      <c r="S984" s="154" t="s">
        <v>418</v>
      </c>
      <c r="T984" s="155"/>
      <c r="U984" s="142"/>
      <c r="V984" s="142"/>
      <c r="W984" s="142"/>
      <c r="X984" s="142"/>
      <c r="Y984" s="142"/>
      <c r="Z984" s="142"/>
      <c r="AA984" s="142"/>
      <c r="AB984" s="142"/>
      <c r="AC984" s="142"/>
      <c r="AD984" s="142"/>
      <c r="AE984" s="142"/>
      <c r="AF984" s="142"/>
      <c r="AG984" s="142"/>
      <c r="AH984" s="142"/>
      <c r="AI984" s="142"/>
    </row>
    <row r="985">
      <c r="A985" s="166"/>
      <c r="B985" s="164"/>
      <c r="C985" s="155"/>
      <c r="D985" s="165"/>
      <c r="E985" s="147" t="str">
        <f t="array" ref="E985">IF(C985="","",IFERROR(INDEX(Khach_hang!$C$2:$C$999,MATCH(C985,Khach_hang!$A$2:$A$999,0)),""))</f>
        <v/>
      </c>
      <c r="F985" s="148" t="str">
        <f t="array" ref="F985">IF(C985="","",IFERROR(INDEX(Khach_hang!$B$2:$B$999,MATCH(C985,Khach_hang!$A$2:$A$999,0)),""))</f>
        <v/>
      </c>
      <c r="G985" s="148" t="str">
        <f>IF(A985="","",SUMIF(Chi_tiet_don_hang!$A$2:$A$989,A985,Chi_tiet_don_hang!$F$2:$F$989))</f>
        <v/>
      </c>
      <c r="H985" s="163"/>
      <c r="I985" s="163"/>
      <c r="J985" s="148">
        <f t="shared" si="1"/>
        <v>0</v>
      </c>
      <c r="K985" s="148">
        <f>IF(A985="","",SUMIF(Chi_tiet_don_hang!$A$2:$A$989,A985,Chi_tiet_don_hang!$I$2:$I$989))+H985</f>
        <v>0</v>
      </c>
      <c r="L985" s="163"/>
      <c r="M985" s="152"/>
      <c r="N985" s="152"/>
      <c r="O985" s="163"/>
      <c r="P985" s="148" t="str">
        <f t="shared" si="4"/>
        <v/>
      </c>
      <c r="Q985" s="148" t="s">
        <v>484</v>
      </c>
      <c r="R985" s="154" t="s">
        <v>485</v>
      </c>
      <c r="S985" s="154" t="s">
        <v>418</v>
      </c>
      <c r="T985" s="155"/>
      <c r="U985" s="142"/>
      <c r="V985" s="142"/>
      <c r="W985" s="142"/>
      <c r="X985" s="142"/>
      <c r="Y985" s="142"/>
      <c r="Z985" s="142"/>
      <c r="AA985" s="142"/>
      <c r="AB985" s="142"/>
      <c r="AC985" s="142"/>
      <c r="AD985" s="142"/>
      <c r="AE985" s="142"/>
      <c r="AF985" s="142"/>
      <c r="AG985" s="142"/>
      <c r="AH985" s="142"/>
      <c r="AI985" s="142"/>
    </row>
    <row r="986">
      <c r="A986" s="166"/>
      <c r="B986" s="164"/>
      <c r="C986" s="155"/>
      <c r="D986" s="165"/>
      <c r="E986" s="147" t="str">
        <f t="array" ref="E986">IF(C986="","",IFERROR(INDEX(Khach_hang!$C$2:$C$999,MATCH(C986,Khach_hang!$A$2:$A$999,0)),""))</f>
        <v/>
      </c>
      <c r="F986" s="148" t="str">
        <f t="array" ref="F986">IF(C986="","",IFERROR(INDEX(Khach_hang!$B$2:$B$999,MATCH(C986,Khach_hang!$A$2:$A$999,0)),""))</f>
        <v/>
      </c>
      <c r="G986" s="148" t="str">
        <f>IF(A986="","",SUMIF(Chi_tiet_don_hang!$A$2:$A$989,A986,Chi_tiet_don_hang!$F$2:$F$989))</f>
        <v/>
      </c>
      <c r="H986" s="163"/>
      <c r="I986" s="163"/>
      <c r="J986" s="148">
        <f t="shared" si="1"/>
        <v>0</v>
      </c>
      <c r="K986" s="148">
        <f>IF(A986="","",SUMIF(Chi_tiet_don_hang!$A$2:$A$989,A986,Chi_tiet_don_hang!$I$2:$I$989))+H986</f>
        <v>0</v>
      </c>
      <c r="L986" s="163"/>
      <c r="M986" s="152"/>
      <c r="N986" s="152"/>
      <c r="O986" s="163"/>
      <c r="P986" s="148" t="str">
        <f t="shared" si="4"/>
        <v/>
      </c>
      <c r="Q986" s="148" t="s">
        <v>484</v>
      </c>
      <c r="R986" s="154" t="s">
        <v>485</v>
      </c>
      <c r="S986" s="154" t="s">
        <v>418</v>
      </c>
      <c r="T986" s="155"/>
      <c r="U986" s="142"/>
      <c r="V986" s="142"/>
      <c r="W986" s="142"/>
      <c r="X986" s="142"/>
      <c r="Y986" s="142"/>
      <c r="Z986" s="142"/>
      <c r="AA986" s="142"/>
      <c r="AB986" s="142"/>
      <c r="AC986" s="142"/>
      <c r="AD986" s="142"/>
      <c r="AE986" s="142"/>
      <c r="AF986" s="142"/>
      <c r="AG986" s="142"/>
      <c r="AH986" s="142"/>
      <c r="AI986" s="142"/>
    </row>
    <row r="987">
      <c r="A987" s="166"/>
      <c r="B987" s="164"/>
      <c r="C987" s="155"/>
      <c r="D987" s="165"/>
      <c r="E987" s="147" t="str">
        <f t="array" ref="E987">IF(C987="","",IFERROR(INDEX(Khach_hang!$C$2:$C$999,MATCH(C987,Khach_hang!$A$2:$A$999,0)),""))</f>
        <v/>
      </c>
      <c r="F987" s="148" t="str">
        <f t="array" ref="F987">IF(C987="","",IFERROR(INDEX(Khach_hang!$B$2:$B$999,MATCH(C987,Khach_hang!$A$2:$A$999,0)),""))</f>
        <v/>
      </c>
      <c r="G987" s="148" t="str">
        <f>IF(A987="","",SUMIF(Chi_tiet_don_hang!$A$2:$A$989,A987,Chi_tiet_don_hang!$F$2:$F$989))</f>
        <v/>
      </c>
      <c r="H987" s="163"/>
      <c r="I987" s="163"/>
      <c r="J987" s="148">
        <f t="shared" si="1"/>
        <v>0</v>
      </c>
      <c r="K987" s="148">
        <f>IF(A987="","",SUMIF(Chi_tiet_don_hang!$A$2:$A$989,A987,Chi_tiet_don_hang!$I$2:$I$989))+H987</f>
        <v>0</v>
      </c>
      <c r="L987" s="163"/>
      <c r="M987" s="152"/>
      <c r="N987" s="152"/>
      <c r="O987" s="163"/>
      <c r="P987" s="148" t="str">
        <f t="shared" si="4"/>
        <v/>
      </c>
      <c r="Q987" s="148" t="s">
        <v>484</v>
      </c>
      <c r="R987" s="154" t="s">
        <v>485</v>
      </c>
      <c r="S987" s="154" t="s">
        <v>418</v>
      </c>
      <c r="T987" s="155"/>
      <c r="U987" s="142"/>
      <c r="V987" s="142"/>
      <c r="W987" s="142"/>
      <c r="X987" s="142"/>
      <c r="Y987" s="142"/>
      <c r="Z987" s="142"/>
      <c r="AA987" s="142"/>
      <c r="AB987" s="142"/>
      <c r="AC987" s="142"/>
      <c r="AD987" s="142"/>
      <c r="AE987" s="142"/>
      <c r="AF987" s="142"/>
      <c r="AG987" s="142"/>
      <c r="AH987" s="142"/>
      <c r="AI987" s="142"/>
    </row>
    <row r="988">
      <c r="A988" s="166"/>
      <c r="B988" s="164"/>
      <c r="C988" s="155"/>
      <c r="D988" s="165"/>
      <c r="E988" s="147" t="str">
        <f t="array" ref="E988">IF(C988="","",IFERROR(INDEX(Khach_hang!$C$2:$C$999,MATCH(C988,Khach_hang!$A$2:$A$999,0)),""))</f>
        <v/>
      </c>
      <c r="F988" s="148" t="str">
        <f t="array" ref="F988">IF(C988="","",IFERROR(INDEX(Khach_hang!$B$2:$B$999,MATCH(C988,Khach_hang!$A$2:$A$999,0)),""))</f>
        <v/>
      </c>
      <c r="G988" s="148" t="str">
        <f>IF(A988="","",SUMIF(Chi_tiet_don_hang!$A$2:$A$989,A988,Chi_tiet_don_hang!$F$2:$F$989))</f>
        <v/>
      </c>
      <c r="H988" s="163"/>
      <c r="I988" s="163"/>
      <c r="J988" s="148">
        <f t="shared" si="1"/>
        <v>0</v>
      </c>
      <c r="K988" s="148">
        <f>IF(A988="","",SUMIF(Chi_tiet_don_hang!$A$2:$A$989,A988,Chi_tiet_don_hang!$I$2:$I$989))+H988</f>
        <v>0</v>
      </c>
      <c r="L988" s="163"/>
      <c r="M988" s="152"/>
      <c r="N988" s="152"/>
      <c r="O988" s="163"/>
      <c r="P988" s="148" t="str">
        <f t="shared" si="4"/>
        <v/>
      </c>
      <c r="Q988" s="148" t="s">
        <v>484</v>
      </c>
      <c r="R988" s="154" t="s">
        <v>485</v>
      </c>
      <c r="S988" s="154" t="s">
        <v>418</v>
      </c>
      <c r="T988" s="155"/>
      <c r="U988" s="142"/>
      <c r="V988" s="142"/>
      <c r="W988" s="142"/>
      <c r="X988" s="142"/>
      <c r="Y988" s="142"/>
      <c r="Z988" s="142"/>
      <c r="AA988" s="142"/>
      <c r="AB988" s="142"/>
      <c r="AC988" s="142"/>
      <c r="AD988" s="142"/>
      <c r="AE988" s="142"/>
      <c r="AF988" s="142"/>
      <c r="AG988" s="142"/>
      <c r="AH988" s="142"/>
      <c r="AI988" s="142"/>
    </row>
    <row r="989">
      <c r="A989" s="166"/>
      <c r="B989" s="164"/>
      <c r="C989" s="155"/>
      <c r="D989" s="165"/>
      <c r="E989" s="147" t="str">
        <f t="array" ref="E989">IF(C989="","",IFERROR(INDEX(Khach_hang!$C$2:$C$999,MATCH(C989,Khach_hang!$A$2:$A$999,0)),""))</f>
        <v/>
      </c>
      <c r="F989" s="148" t="str">
        <f t="array" ref="F989">IF(C989="","",IFERROR(INDEX(Khach_hang!$B$2:$B$999,MATCH(C989,Khach_hang!$A$2:$A$999,0)),""))</f>
        <v/>
      </c>
      <c r="G989" s="148" t="str">
        <f>IF(A989="","",SUMIF(Chi_tiet_don_hang!$A$2:$A$989,A989,Chi_tiet_don_hang!$F$2:$F$989))</f>
        <v/>
      </c>
      <c r="H989" s="163"/>
      <c r="I989" s="163"/>
      <c r="J989" s="148">
        <f t="shared" si="1"/>
        <v>0</v>
      </c>
      <c r="K989" s="148">
        <f>IF(A989="","",SUMIF(Chi_tiet_don_hang!$A$2:$A$989,A989,Chi_tiet_don_hang!$I$2:$I$989))+H989</f>
        <v>0</v>
      </c>
      <c r="L989" s="163"/>
      <c r="M989" s="152"/>
      <c r="N989" s="152"/>
      <c r="O989" s="163"/>
      <c r="P989" s="148" t="str">
        <f t="shared" si="4"/>
        <v/>
      </c>
      <c r="Q989" s="148" t="s">
        <v>484</v>
      </c>
      <c r="R989" s="154" t="s">
        <v>485</v>
      </c>
      <c r="S989" s="154" t="s">
        <v>418</v>
      </c>
      <c r="T989" s="155"/>
      <c r="U989" s="142"/>
      <c r="V989" s="142"/>
      <c r="W989" s="142"/>
      <c r="X989" s="142"/>
      <c r="Y989" s="142"/>
      <c r="Z989" s="142"/>
      <c r="AA989" s="142"/>
      <c r="AB989" s="142"/>
      <c r="AC989" s="142"/>
      <c r="AD989" s="142"/>
      <c r="AE989" s="142"/>
      <c r="AF989" s="142"/>
      <c r="AG989" s="142"/>
      <c r="AH989" s="142"/>
      <c r="AI989" s="142"/>
    </row>
    <row r="990">
      <c r="A990" s="166"/>
      <c r="B990" s="164"/>
      <c r="C990" s="155"/>
      <c r="D990" s="165"/>
      <c r="E990" s="147" t="str">
        <f t="array" ref="E990">IF(C990="","",IFERROR(INDEX(Khach_hang!$C$2:$C$999,MATCH(C990,Khach_hang!$A$2:$A$999,0)),""))</f>
        <v/>
      </c>
      <c r="F990" s="148" t="str">
        <f t="array" ref="F990">IF(C990="","",IFERROR(INDEX(Khach_hang!$B$2:$B$999,MATCH(C990,Khach_hang!$A$2:$A$999,0)),""))</f>
        <v/>
      </c>
      <c r="G990" s="148" t="str">
        <f>IF(A990="","",SUMIF(Chi_tiet_don_hang!$A$2:$A$989,A990,Chi_tiet_don_hang!$F$2:$F$989))</f>
        <v/>
      </c>
      <c r="H990" s="163"/>
      <c r="I990" s="163"/>
      <c r="J990" s="148">
        <f t="shared" si="1"/>
        <v>0</v>
      </c>
      <c r="K990" s="148">
        <f>IF(A990="","",SUMIF(Chi_tiet_don_hang!$A$2:$A$989,A990,Chi_tiet_don_hang!$I$2:$I$989))+H990</f>
        <v>0</v>
      </c>
      <c r="L990" s="163"/>
      <c r="M990" s="152"/>
      <c r="N990" s="152"/>
      <c r="O990" s="163"/>
      <c r="P990" s="148" t="str">
        <f t="shared" si="4"/>
        <v/>
      </c>
      <c r="Q990" s="148" t="s">
        <v>484</v>
      </c>
      <c r="R990" s="154" t="s">
        <v>485</v>
      </c>
      <c r="S990" s="154" t="s">
        <v>418</v>
      </c>
      <c r="T990" s="155"/>
      <c r="U990" s="142"/>
      <c r="V990" s="142"/>
      <c r="W990" s="142"/>
      <c r="X990" s="142"/>
      <c r="Y990" s="142"/>
      <c r="Z990" s="142"/>
      <c r="AA990" s="142"/>
      <c r="AB990" s="142"/>
      <c r="AC990" s="142"/>
      <c r="AD990" s="142"/>
      <c r="AE990" s="142"/>
      <c r="AF990" s="142"/>
      <c r="AG990" s="142"/>
      <c r="AH990" s="142"/>
      <c r="AI990" s="142"/>
    </row>
    <row r="991">
      <c r="A991" s="166"/>
      <c r="B991" s="164"/>
      <c r="C991" s="155"/>
      <c r="D991" s="165"/>
      <c r="E991" s="147" t="str">
        <f t="array" ref="E991">IF(C991="","",IFERROR(INDEX(Khach_hang!$C$2:$C$999,MATCH(C991,Khach_hang!$A$2:$A$999,0)),""))</f>
        <v/>
      </c>
      <c r="F991" s="148" t="str">
        <f t="array" ref="F991">IF(C991="","",IFERROR(INDEX(Khach_hang!$B$2:$B$999,MATCH(C991,Khach_hang!$A$2:$A$999,0)),""))</f>
        <v/>
      </c>
      <c r="G991" s="148" t="str">
        <f>IF(A991="","",SUMIF(Chi_tiet_don_hang!$A$2:$A$989,A991,Chi_tiet_don_hang!$F$2:$F$989))</f>
        <v/>
      </c>
      <c r="H991" s="163"/>
      <c r="I991" s="163"/>
      <c r="J991" s="148">
        <f t="shared" si="1"/>
        <v>0</v>
      </c>
      <c r="K991" s="148">
        <f>IF(A991="","",SUMIF(Chi_tiet_don_hang!$A$2:$A$989,A991,Chi_tiet_don_hang!$I$2:$I$989))+H991</f>
        <v>0</v>
      </c>
      <c r="L991" s="163"/>
      <c r="M991" s="152"/>
      <c r="N991" s="152"/>
      <c r="O991" s="163"/>
      <c r="P991" s="148" t="str">
        <f t="shared" si="4"/>
        <v/>
      </c>
      <c r="Q991" s="148" t="s">
        <v>484</v>
      </c>
      <c r="R991" s="154" t="s">
        <v>485</v>
      </c>
      <c r="S991" s="154" t="s">
        <v>418</v>
      </c>
      <c r="T991" s="155"/>
      <c r="U991" s="142"/>
      <c r="V991" s="142"/>
      <c r="W991" s="142"/>
      <c r="X991" s="142"/>
      <c r="Y991" s="142"/>
      <c r="Z991" s="142"/>
      <c r="AA991" s="142"/>
      <c r="AB991" s="142"/>
      <c r="AC991" s="142"/>
      <c r="AD991" s="142"/>
      <c r="AE991" s="142"/>
      <c r="AF991" s="142"/>
      <c r="AG991" s="142"/>
      <c r="AH991" s="142"/>
      <c r="AI991" s="142"/>
    </row>
    <row r="992">
      <c r="A992" s="166"/>
      <c r="B992" s="164"/>
      <c r="C992" s="155"/>
      <c r="D992" s="165"/>
      <c r="E992" s="147" t="str">
        <f t="array" ref="E992">IF(C992="","",IFERROR(INDEX(Khach_hang!$C$2:$C$999,MATCH(C992,Khach_hang!$A$2:$A$999,0)),""))</f>
        <v/>
      </c>
      <c r="F992" s="148" t="str">
        <f t="array" ref="F992">IF(C992="","",IFERROR(INDEX(Khach_hang!$B$2:$B$999,MATCH(C992,Khach_hang!$A$2:$A$999,0)),""))</f>
        <v/>
      </c>
      <c r="G992" s="148" t="str">
        <f>IF(A992="","",SUMIF(Chi_tiet_don_hang!$A$2:$A$989,A992,Chi_tiet_don_hang!$F$2:$F$989))</f>
        <v/>
      </c>
      <c r="H992" s="163"/>
      <c r="I992" s="163"/>
      <c r="J992" s="148">
        <f t="shared" si="1"/>
        <v>0</v>
      </c>
      <c r="K992" s="148">
        <f>IF(A992="","",SUMIF(Chi_tiet_don_hang!$A$2:$A$989,A992,Chi_tiet_don_hang!$I$2:$I$989))+H992</f>
        <v>0</v>
      </c>
      <c r="L992" s="163"/>
      <c r="M992" s="152"/>
      <c r="N992" s="152"/>
      <c r="O992" s="163"/>
      <c r="P992" s="148" t="str">
        <f t="shared" si="4"/>
        <v/>
      </c>
      <c r="Q992" s="148" t="s">
        <v>484</v>
      </c>
      <c r="R992" s="154" t="s">
        <v>485</v>
      </c>
      <c r="S992" s="154" t="s">
        <v>418</v>
      </c>
      <c r="T992" s="155"/>
      <c r="U992" s="142"/>
      <c r="V992" s="142"/>
      <c r="W992" s="142"/>
      <c r="X992" s="142"/>
      <c r="Y992" s="142"/>
      <c r="Z992" s="142"/>
      <c r="AA992" s="142"/>
      <c r="AB992" s="142"/>
      <c r="AC992" s="142"/>
      <c r="AD992" s="142"/>
      <c r="AE992" s="142"/>
      <c r="AF992" s="142"/>
      <c r="AG992" s="142"/>
      <c r="AH992" s="142"/>
      <c r="AI992" s="142"/>
    </row>
    <row r="993">
      <c r="A993" s="166"/>
      <c r="B993" s="164"/>
      <c r="C993" s="155"/>
      <c r="D993" s="165"/>
      <c r="E993" s="147" t="str">
        <f t="array" ref="E993">IF(C993="","",IFERROR(INDEX(Khach_hang!$C$2:$C$999,MATCH(C993,Khach_hang!$A$2:$A$999,0)),""))</f>
        <v/>
      </c>
      <c r="F993" s="148" t="str">
        <f t="array" ref="F993">IF(C993="","",IFERROR(INDEX(Khach_hang!$B$2:$B$999,MATCH(C993,Khach_hang!$A$2:$A$999,0)),""))</f>
        <v/>
      </c>
      <c r="G993" s="148" t="str">
        <f>IF(A993="","",SUMIF(Chi_tiet_don_hang!$A$2:$A$989,A993,Chi_tiet_don_hang!$F$2:$F$989))</f>
        <v/>
      </c>
      <c r="H993" s="163"/>
      <c r="I993" s="163"/>
      <c r="J993" s="148">
        <f t="shared" si="1"/>
        <v>0</v>
      </c>
      <c r="K993" s="148">
        <f>IF(A993="","",SUMIF(Chi_tiet_don_hang!$A$2:$A$989,A993,Chi_tiet_don_hang!$I$2:$I$989))+H993</f>
        <v>0</v>
      </c>
      <c r="L993" s="163"/>
      <c r="M993" s="152"/>
      <c r="N993" s="152"/>
      <c r="O993" s="163"/>
      <c r="P993" s="148" t="str">
        <f t="shared" si="4"/>
        <v/>
      </c>
      <c r="Q993" s="148" t="s">
        <v>484</v>
      </c>
      <c r="R993" s="154" t="s">
        <v>485</v>
      </c>
      <c r="S993" s="154" t="s">
        <v>418</v>
      </c>
      <c r="T993" s="155"/>
      <c r="U993" s="142"/>
      <c r="V993" s="142"/>
      <c r="W993" s="142"/>
      <c r="X993" s="142"/>
      <c r="Y993" s="142"/>
      <c r="Z993" s="142"/>
      <c r="AA993" s="142"/>
      <c r="AB993" s="142"/>
      <c r="AC993" s="142"/>
      <c r="AD993" s="142"/>
      <c r="AE993" s="142"/>
      <c r="AF993" s="142"/>
      <c r="AG993" s="142"/>
      <c r="AH993" s="142"/>
      <c r="AI993" s="142"/>
    </row>
    <row r="994">
      <c r="A994" s="166"/>
      <c r="B994" s="164"/>
      <c r="C994" s="155"/>
      <c r="D994" s="165"/>
      <c r="E994" s="147" t="str">
        <f t="array" ref="E994">IF(C994="","",IFERROR(INDEX(Khach_hang!$C$2:$C$999,MATCH(C994,Khach_hang!$A$2:$A$999,0)),""))</f>
        <v/>
      </c>
      <c r="F994" s="148" t="str">
        <f t="array" ref="F994">IF(C994="","",IFERROR(INDEX(Khach_hang!$B$2:$B$999,MATCH(C994,Khach_hang!$A$2:$A$999,0)),""))</f>
        <v/>
      </c>
      <c r="G994" s="148" t="str">
        <f>IF(A994="","",SUMIF(Chi_tiet_don_hang!$A$2:$A$989,A994,Chi_tiet_don_hang!$F$2:$F$989))</f>
        <v/>
      </c>
      <c r="H994" s="163"/>
      <c r="I994" s="163"/>
      <c r="J994" s="148">
        <f t="shared" si="1"/>
        <v>0</v>
      </c>
      <c r="K994" s="148">
        <f>IF(A994="","",SUMIF(Chi_tiet_don_hang!$A$2:$A$989,A994,Chi_tiet_don_hang!$I$2:$I$989))+H994</f>
        <v>0</v>
      </c>
      <c r="L994" s="163"/>
      <c r="M994" s="152"/>
      <c r="N994" s="152"/>
      <c r="O994" s="163"/>
      <c r="P994" s="148" t="str">
        <f t="shared" si="4"/>
        <v/>
      </c>
      <c r="Q994" s="148" t="s">
        <v>484</v>
      </c>
      <c r="R994" s="154" t="s">
        <v>485</v>
      </c>
      <c r="S994" s="154" t="s">
        <v>418</v>
      </c>
      <c r="T994" s="155"/>
      <c r="U994" s="142"/>
      <c r="V994" s="142"/>
      <c r="W994" s="142"/>
      <c r="X994" s="142"/>
      <c r="Y994" s="142"/>
      <c r="Z994" s="142"/>
      <c r="AA994" s="142"/>
      <c r="AB994" s="142"/>
      <c r="AC994" s="142"/>
      <c r="AD994" s="142"/>
      <c r="AE994" s="142"/>
      <c r="AF994" s="142"/>
      <c r="AG994" s="142"/>
      <c r="AH994" s="142"/>
      <c r="AI994" s="142"/>
    </row>
    <row r="995">
      <c r="A995" s="166"/>
      <c r="B995" s="164"/>
      <c r="C995" s="155"/>
      <c r="D995" s="165"/>
      <c r="E995" s="147" t="str">
        <f t="array" ref="E995">IF(C995="","",IFERROR(INDEX(Khach_hang!$C$2:$C$999,MATCH(C995,Khach_hang!$A$2:$A$999,0)),""))</f>
        <v/>
      </c>
      <c r="F995" s="148" t="str">
        <f t="array" ref="F995">IF(C995="","",IFERROR(INDEX(Khach_hang!$B$2:$B$999,MATCH(C995,Khach_hang!$A$2:$A$999,0)),""))</f>
        <v/>
      </c>
      <c r="G995" s="148" t="str">
        <f>IF(A995="","",SUMIF(Chi_tiet_don_hang!$A$2:$A$989,A995,Chi_tiet_don_hang!$F$2:$F$989))</f>
        <v/>
      </c>
      <c r="H995" s="163"/>
      <c r="I995" s="163"/>
      <c r="J995" s="148">
        <f t="shared" si="1"/>
        <v>0</v>
      </c>
      <c r="K995" s="148">
        <f>IF(A995="","",SUMIF(Chi_tiet_don_hang!$A$2:$A$989,A995,Chi_tiet_don_hang!$I$2:$I$989))+H995</f>
        <v>0</v>
      </c>
      <c r="L995" s="163"/>
      <c r="M995" s="152"/>
      <c r="N995" s="152"/>
      <c r="O995" s="163"/>
      <c r="P995" s="148" t="str">
        <f t="shared" si="4"/>
        <v/>
      </c>
      <c r="Q995" s="148" t="s">
        <v>484</v>
      </c>
      <c r="R995" s="154" t="s">
        <v>485</v>
      </c>
      <c r="S995" s="154" t="s">
        <v>418</v>
      </c>
      <c r="T995" s="155"/>
      <c r="U995" s="142"/>
      <c r="V995" s="142"/>
      <c r="W995" s="142"/>
      <c r="X995" s="142"/>
      <c r="Y995" s="142"/>
      <c r="Z995" s="142"/>
      <c r="AA995" s="142"/>
      <c r="AB995" s="142"/>
      <c r="AC995" s="142"/>
      <c r="AD995" s="142"/>
      <c r="AE995" s="142"/>
      <c r="AF995" s="142"/>
      <c r="AG995" s="142"/>
      <c r="AH995" s="142"/>
      <c r="AI995" s="142"/>
    </row>
    <row r="996">
      <c r="A996" s="166"/>
      <c r="B996" s="164"/>
      <c r="C996" s="155"/>
      <c r="D996" s="165"/>
      <c r="E996" s="147" t="str">
        <f t="array" ref="E996">IF(C996="","",IFERROR(INDEX(Khach_hang!$C$2:$C$999,MATCH(C996,Khach_hang!$A$2:$A$999,0)),""))</f>
        <v/>
      </c>
      <c r="F996" s="148" t="str">
        <f t="array" ref="F996">IF(C996="","",IFERROR(INDEX(Khach_hang!$B$2:$B$999,MATCH(C996,Khach_hang!$A$2:$A$999,0)),""))</f>
        <v/>
      </c>
      <c r="G996" s="148" t="str">
        <f>IF(A996="","",SUMIF(Chi_tiet_don_hang!$A$2:$A$989,A996,Chi_tiet_don_hang!$F$2:$F$989))</f>
        <v/>
      </c>
      <c r="H996" s="163"/>
      <c r="I996" s="163"/>
      <c r="J996" s="148">
        <f t="shared" si="1"/>
        <v>0</v>
      </c>
      <c r="K996" s="148">
        <f>IF(A996="","",SUMIF(Chi_tiet_don_hang!$A$2:$A$989,A996,Chi_tiet_don_hang!$I$2:$I$989))+H996</f>
        <v>0</v>
      </c>
      <c r="L996" s="163"/>
      <c r="M996" s="152"/>
      <c r="N996" s="152"/>
      <c r="O996" s="163"/>
      <c r="P996" s="148" t="str">
        <f t="shared" si="4"/>
        <v/>
      </c>
      <c r="Q996" s="148" t="s">
        <v>484</v>
      </c>
      <c r="R996" s="154" t="s">
        <v>485</v>
      </c>
      <c r="S996" s="154" t="s">
        <v>418</v>
      </c>
      <c r="T996" s="155"/>
      <c r="U996" s="142"/>
      <c r="V996" s="142"/>
      <c r="W996" s="142"/>
      <c r="X996" s="142"/>
      <c r="Y996" s="142"/>
      <c r="Z996" s="142"/>
      <c r="AA996" s="142"/>
      <c r="AB996" s="142"/>
      <c r="AC996" s="142"/>
      <c r="AD996" s="142"/>
      <c r="AE996" s="142"/>
      <c r="AF996" s="142"/>
      <c r="AG996" s="142"/>
      <c r="AH996" s="142"/>
      <c r="AI996" s="142"/>
    </row>
    <row r="997">
      <c r="A997" s="166"/>
      <c r="B997" s="164"/>
      <c r="C997" s="155"/>
      <c r="D997" s="165"/>
      <c r="E997" s="147" t="str">
        <f t="array" ref="E997">IF(C997="","",IFERROR(INDEX(Khach_hang!$C$2:$C$999,MATCH(C997,Khach_hang!$A$2:$A$999,0)),""))</f>
        <v/>
      </c>
      <c r="F997" s="148" t="str">
        <f t="array" ref="F997">IF(C997="","",IFERROR(INDEX(Khach_hang!$B$2:$B$999,MATCH(C997,Khach_hang!$A$2:$A$999,0)),""))</f>
        <v/>
      </c>
      <c r="G997" s="148" t="str">
        <f>IF(A997="","",SUMIF(Chi_tiet_don_hang!$A$2:$A$989,A997,Chi_tiet_don_hang!$F$2:$F$989))</f>
        <v/>
      </c>
      <c r="H997" s="163"/>
      <c r="I997" s="163"/>
      <c r="J997" s="148">
        <f t="shared" si="1"/>
        <v>0</v>
      </c>
      <c r="K997" s="148">
        <f>IF(A997="","",SUMIF(Chi_tiet_don_hang!$A$2:$A$989,A997,Chi_tiet_don_hang!$I$2:$I$989))+H997</f>
        <v>0</v>
      </c>
      <c r="L997" s="163"/>
      <c r="M997" s="152"/>
      <c r="N997" s="152"/>
      <c r="O997" s="163"/>
      <c r="P997" s="148" t="str">
        <f t="shared" si="4"/>
        <v/>
      </c>
      <c r="Q997" s="148" t="s">
        <v>484</v>
      </c>
      <c r="R997" s="154" t="s">
        <v>485</v>
      </c>
      <c r="S997" s="154" t="s">
        <v>418</v>
      </c>
      <c r="T997" s="155"/>
      <c r="U997" s="142"/>
      <c r="V997" s="142"/>
      <c r="W997" s="142"/>
      <c r="X997" s="142"/>
      <c r="Y997" s="142"/>
      <c r="Z997" s="142"/>
      <c r="AA997" s="142"/>
      <c r="AB997" s="142"/>
      <c r="AC997" s="142"/>
      <c r="AD997" s="142"/>
      <c r="AE997" s="142"/>
      <c r="AF997" s="142"/>
      <c r="AG997" s="142"/>
      <c r="AH997" s="142"/>
      <c r="AI997" s="142"/>
    </row>
    <row r="998">
      <c r="A998" s="166"/>
      <c r="B998" s="164"/>
      <c r="C998" s="155"/>
      <c r="D998" s="165"/>
      <c r="E998" s="147" t="str">
        <f t="array" ref="E998">IF(C998="","",IFERROR(INDEX(Khach_hang!$C$2:$C$999,MATCH(C998,Khach_hang!$A$2:$A$999,0)),""))</f>
        <v/>
      </c>
      <c r="F998" s="148" t="str">
        <f t="array" ref="F998">IF(C998="","",IFERROR(INDEX(Khach_hang!$B$2:$B$999,MATCH(C998,Khach_hang!$A$2:$A$999,0)),""))</f>
        <v/>
      </c>
      <c r="G998" s="148" t="str">
        <f>IF(A998="","",SUMIF(Chi_tiet_don_hang!$A$2:$A$989,A998,Chi_tiet_don_hang!$F$2:$F$989))</f>
        <v/>
      </c>
      <c r="H998" s="163"/>
      <c r="I998" s="163"/>
      <c r="J998" s="148">
        <f t="shared" si="1"/>
        <v>0</v>
      </c>
      <c r="K998" s="148">
        <f>IF(A998="","",SUMIF(Chi_tiet_don_hang!$A$2:$A$989,A998,Chi_tiet_don_hang!$I$2:$I$989))+H998</f>
        <v>0</v>
      </c>
      <c r="L998" s="163"/>
      <c r="M998" s="152"/>
      <c r="N998" s="152"/>
      <c r="O998" s="163"/>
      <c r="P998" s="148" t="str">
        <f t="shared" si="4"/>
        <v/>
      </c>
      <c r="Q998" s="148" t="s">
        <v>484</v>
      </c>
      <c r="R998" s="154" t="s">
        <v>485</v>
      </c>
      <c r="S998" s="154" t="s">
        <v>418</v>
      </c>
      <c r="T998" s="155"/>
      <c r="U998" s="142"/>
      <c r="V998" s="142"/>
      <c r="W998" s="142"/>
      <c r="X998" s="142"/>
      <c r="Y998" s="142"/>
      <c r="Z998" s="142"/>
      <c r="AA998" s="142"/>
      <c r="AB998" s="142"/>
      <c r="AC998" s="142"/>
      <c r="AD998" s="142"/>
      <c r="AE998" s="142"/>
      <c r="AF998" s="142"/>
      <c r="AG998" s="142"/>
      <c r="AH998" s="142"/>
      <c r="AI998" s="142"/>
    </row>
    <row r="999">
      <c r="A999" s="166"/>
      <c r="B999" s="164"/>
      <c r="C999" s="155"/>
      <c r="D999" s="165"/>
      <c r="E999" s="147" t="str">
        <f t="array" ref="E999">IF(C999="","",IFERROR(INDEX(Khach_hang!$C$2:$C$999,MATCH(C999,Khach_hang!$A$2:$A$999,0)),""))</f>
        <v/>
      </c>
      <c r="F999" s="148" t="str">
        <f t="array" ref="F999">IF(C999="","",IFERROR(INDEX(Khach_hang!$B$2:$B$999,MATCH(C999,Khach_hang!$A$2:$A$999,0)),""))</f>
        <v/>
      </c>
      <c r="G999" s="148" t="str">
        <f>IF(A999="","",SUMIF(Chi_tiet_don_hang!$A$2:$A$989,A999,Chi_tiet_don_hang!$F$2:$F$989))</f>
        <v/>
      </c>
      <c r="H999" s="163"/>
      <c r="I999" s="163"/>
      <c r="J999" s="148">
        <f t="shared" si="1"/>
        <v>0</v>
      </c>
      <c r="K999" s="148">
        <f>IF(A999="","",SUMIF(Chi_tiet_don_hang!$A$2:$A$989,A999,Chi_tiet_don_hang!$I$2:$I$989))+H999</f>
        <v>0</v>
      </c>
      <c r="L999" s="163"/>
      <c r="M999" s="152"/>
      <c r="N999" s="152"/>
      <c r="O999" s="163"/>
      <c r="P999" s="148" t="str">
        <f t="shared" si="4"/>
        <v/>
      </c>
      <c r="Q999" s="148" t="s">
        <v>484</v>
      </c>
      <c r="R999" s="154" t="s">
        <v>485</v>
      </c>
      <c r="S999" s="154" t="s">
        <v>418</v>
      </c>
      <c r="T999" s="155"/>
      <c r="U999" s="142"/>
      <c r="V999" s="142"/>
      <c r="W999" s="142"/>
      <c r="X999" s="142"/>
      <c r="Y999" s="142"/>
      <c r="Z999" s="142"/>
      <c r="AA999" s="142"/>
      <c r="AB999" s="142"/>
      <c r="AC999" s="142"/>
      <c r="AD999" s="142"/>
      <c r="AE999" s="142"/>
      <c r="AF999" s="142"/>
      <c r="AG999" s="142"/>
      <c r="AH999" s="142"/>
      <c r="AI999" s="142"/>
    </row>
    <row r="1000">
      <c r="A1000" s="166"/>
      <c r="B1000" s="164"/>
      <c r="C1000" s="155"/>
      <c r="D1000" s="165"/>
      <c r="E1000" s="147" t="str">
        <f t="array" ref="E1000">IF(C1000="","",IFERROR(INDEX(Khach_hang!$C$2:$C$999,MATCH(C1000,Khach_hang!$A$2:$A$999,0)),""))</f>
        <v/>
      </c>
      <c r="F1000" s="148" t="str">
        <f t="array" ref="F1000">IF(C1000="","",IFERROR(INDEX(Khach_hang!$B$2:$B$999,MATCH(C1000,Khach_hang!$A$2:$A$999,0)),""))</f>
        <v/>
      </c>
      <c r="G1000" s="148" t="str">
        <f>IF(A1000="","",SUMIF(Chi_tiet_don_hang!$A$2:$A$989,A1000,Chi_tiet_don_hang!$F$2:$F$989))</f>
        <v/>
      </c>
      <c r="H1000" s="163"/>
      <c r="I1000" s="163"/>
      <c r="J1000" s="148">
        <f t="shared" si="1"/>
        <v>0</v>
      </c>
      <c r="K1000" s="148">
        <f>IF(A1000="","",SUMIF(Chi_tiet_don_hang!$A$2:$A$989,A1000,Chi_tiet_don_hang!$I$2:$I$989))+H1000</f>
        <v>0</v>
      </c>
      <c r="L1000" s="163"/>
      <c r="M1000" s="152"/>
      <c r="N1000" s="152"/>
      <c r="O1000" s="163"/>
      <c r="P1000" s="148" t="str">
        <f t="shared" si="4"/>
        <v/>
      </c>
      <c r="Q1000" s="148" t="s">
        <v>484</v>
      </c>
      <c r="R1000" s="154" t="s">
        <v>485</v>
      </c>
      <c r="S1000" s="154" t="s">
        <v>418</v>
      </c>
      <c r="T1000" s="155"/>
      <c r="U1000" s="142"/>
      <c r="V1000" s="142"/>
      <c r="W1000" s="142"/>
      <c r="X1000" s="142"/>
      <c r="Y1000" s="142"/>
      <c r="Z1000" s="142"/>
      <c r="AA1000" s="142"/>
      <c r="AB1000" s="142"/>
      <c r="AC1000" s="142"/>
      <c r="AD1000" s="142"/>
      <c r="AE1000" s="142"/>
      <c r="AF1000" s="142"/>
      <c r="AG1000" s="142"/>
      <c r="AH1000" s="142"/>
      <c r="AI1000" s="142"/>
    </row>
    <row r="1001">
      <c r="A1001" s="167"/>
      <c r="B1001" s="168"/>
      <c r="C1001" s="169"/>
      <c r="D1001" s="170"/>
      <c r="E1001" s="171"/>
      <c r="F1001" s="172"/>
      <c r="G1001" s="172"/>
      <c r="H1001" s="173"/>
      <c r="I1001" s="173"/>
      <c r="J1001" s="172"/>
      <c r="K1001" s="172"/>
      <c r="L1001" s="173"/>
      <c r="M1001" s="174"/>
      <c r="N1001" s="174"/>
      <c r="O1001" s="173"/>
      <c r="P1001" s="172"/>
      <c r="Q1001" s="172"/>
      <c r="R1001" s="175"/>
      <c r="S1001" s="175"/>
      <c r="T1001" s="169"/>
      <c r="U1001" s="142"/>
      <c r="V1001" s="142"/>
      <c r="W1001" s="142"/>
      <c r="X1001" s="142"/>
      <c r="Y1001" s="142"/>
      <c r="Z1001" s="142"/>
      <c r="AA1001" s="142"/>
      <c r="AB1001" s="142"/>
      <c r="AC1001" s="142"/>
      <c r="AD1001" s="142"/>
      <c r="AE1001" s="142"/>
      <c r="AF1001" s="142"/>
      <c r="AG1001" s="142"/>
      <c r="AH1001" s="142"/>
      <c r="AI1001" s="142"/>
    </row>
    <row r="1002">
      <c r="A1002" s="167"/>
      <c r="B1002" s="168"/>
      <c r="C1002" s="169"/>
      <c r="D1002" s="170"/>
      <c r="E1002" s="171"/>
      <c r="F1002" s="172"/>
      <c r="G1002" s="172"/>
      <c r="H1002" s="173"/>
      <c r="I1002" s="173"/>
      <c r="J1002" s="172"/>
      <c r="K1002" s="172"/>
      <c r="L1002" s="173"/>
      <c r="M1002" s="174"/>
      <c r="N1002" s="174"/>
      <c r="O1002" s="173"/>
      <c r="P1002" s="172"/>
      <c r="Q1002" s="172"/>
      <c r="R1002" s="175"/>
      <c r="S1002" s="175"/>
      <c r="T1002" s="169"/>
      <c r="U1002" s="142"/>
      <c r="V1002" s="142"/>
      <c r="W1002" s="142"/>
      <c r="X1002" s="142"/>
      <c r="Y1002" s="142"/>
      <c r="Z1002" s="142"/>
      <c r="AA1002" s="142"/>
      <c r="AB1002" s="142"/>
      <c r="AC1002" s="142"/>
      <c r="AD1002" s="142"/>
      <c r="AE1002" s="142"/>
      <c r="AF1002" s="142"/>
      <c r="AG1002" s="142"/>
      <c r="AH1002" s="142"/>
      <c r="AI1002" s="142"/>
    </row>
    <row r="1003">
      <c r="A1003" s="167"/>
      <c r="B1003" s="168"/>
      <c r="C1003" s="169"/>
      <c r="D1003" s="170"/>
      <c r="E1003" s="171"/>
      <c r="F1003" s="172"/>
      <c r="G1003" s="172"/>
      <c r="H1003" s="173"/>
      <c r="I1003" s="173"/>
      <c r="J1003" s="172"/>
      <c r="K1003" s="172"/>
      <c r="L1003" s="173"/>
      <c r="M1003" s="174"/>
      <c r="N1003" s="174"/>
      <c r="O1003" s="173"/>
      <c r="P1003" s="172"/>
      <c r="Q1003" s="172"/>
      <c r="R1003" s="175"/>
      <c r="S1003" s="175"/>
      <c r="T1003" s="169"/>
      <c r="U1003" s="142"/>
      <c r="V1003" s="142"/>
      <c r="W1003" s="142"/>
      <c r="X1003" s="142"/>
      <c r="Y1003" s="142"/>
      <c r="Z1003" s="142"/>
      <c r="AA1003" s="142"/>
      <c r="AB1003" s="142"/>
      <c r="AC1003" s="142"/>
      <c r="AD1003" s="142"/>
      <c r="AE1003" s="142"/>
      <c r="AF1003" s="142"/>
      <c r="AG1003" s="142"/>
      <c r="AH1003" s="142"/>
      <c r="AI1003" s="142"/>
    </row>
    <row r="1004">
      <c r="A1004" s="167"/>
      <c r="B1004" s="168"/>
      <c r="C1004" s="169"/>
      <c r="D1004" s="170"/>
      <c r="E1004" s="171"/>
      <c r="F1004" s="172"/>
      <c r="G1004" s="172"/>
      <c r="H1004" s="173"/>
      <c r="I1004" s="173"/>
      <c r="J1004" s="172"/>
      <c r="K1004" s="172"/>
      <c r="L1004" s="173"/>
      <c r="M1004" s="174"/>
      <c r="N1004" s="174"/>
      <c r="O1004" s="173"/>
      <c r="P1004" s="172"/>
      <c r="Q1004" s="172"/>
      <c r="R1004" s="175"/>
      <c r="S1004" s="175"/>
      <c r="T1004" s="169"/>
      <c r="U1004" s="142"/>
      <c r="V1004" s="142"/>
      <c r="W1004" s="142"/>
      <c r="X1004" s="142"/>
      <c r="Y1004" s="142"/>
      <c r="Z1004" s="142"/>
      <c r="AA1004" s="142"/>
      <c r="AB1004" s="142"/>
      <c r="AC1004" s="142"/>
      <c r="AD1004" s="142"/>
      <c r="AE1004" s="142"/>
      <c r="AF1004" s="142"/>
      <c r="AG1004" s="142"/>
      <c r="AH1004" s="142"/>
      <c r="AI1004" s="142"/>
    </row>
    <row r="1005">
      <c r="A1005" s="167"/>
      <c r="B1005" s="168"/>
      <c r="C1005" s="169"/>
      <c r="D1005" s="170"/>
      <c r="E1005" s="171"/>
      <c r="F1005" s="172"/>
      <c r="G1005" s="172"/>
      <c r="H1005" s="173"/>
      <c r="I1005" s="173"/>
      <c r="J1005" s="172"/>
      <c r="K1005" s="172"/>
      <c r="L1005" s="173"/>
      <c r="M1005" s="174"/>
      <c r="N1005" s="174"/>
      <c r="O1005" s="173"/>
      <c r="P1005" s="172"/>
      <c r="Q1005" s="172"/>
      <c r="R1005" s="175"/>
      <c r="S1005" s="175"/>
      <c r="T1005" s="169"/>
      <c r="U1005" s="142"/>
      <c r="V1005" s="142"/>
      <c r="W1005" s="142"/>
      <c r="X1005" s="142"/>
      <c r="Y1005" s="142"/>
      <c r="Z1005" s="142"/>
      <c r="AA1005" s="142"/>
      <c r="AB1005" s="142"/>
      <c r="AC1005" s="142"/>
      <c r="AD1005" s="142"/>
      <c r="AE1005" s="142"/>
      <c r="AF1005" s="142"/>
      <c r="AG1005" s="142"/>
      <c r="AH1005" s="142"/>
      <c r="AI1005" s="142"/>
    </row>
    <row r="1006">
      <c r="A1006" s="167"/>
      <c r="B1006" s="168"/>
      <c r="C1006" s="169"/>
      <c r="D1006" s="170"/>
      <c r="E1006" s="171"/>
      <c r="F1006" s="172"/>
      <c r="G1006" s="172"/>
      <c r="H1006" s="173"/>
      <c r="I1006" s="173"/>
      <c r="J1006" s="172"/>
      <c r="K1006" s="172"/>
      <c r="L1006" s="173"/>
      <c r="M1006" s="174"/>
      <c r="N1006" s="174"/>
      <c r="O1006" s="173"/>
      <c r="P1006" s="172"/>
      <c r="Q1006" s="172"/>
      <c r="R1006" s="175"/>
      <c r="S1006" s="175"/>
      <c r="T1006" s="169"/>
      <c r="U1006" s="142"/>
      <c r="V1006" s="142"/>
      <c r="W1006" s="142"/>
      <c r="X1006" s="142"/>
      <c r="Y1006" s="142"/>
      <c r="Z1006" s="142"/>
      <c r="AA1006" s="142"/>
      <c r="AB1006" s="142"/>
      <c r="AC1006" s="142"/>
      <c r="AD1006" s="142"/>
      <c r="AE1006" s="142"/>
      <c r="AF1006" s="142"/>
      <c r="AG1006" s="142"/>
      <c r="AH1006" s="142"/>
      <c r="AI1006" s="142"/>
    </row>
    <row r="1007">
      <c r="A1007" s="167"/>
      <c r="B1007" s="168"/>
      <c r="C1007" s="169"/>
      <c r="D1007" s="170"/>
      <c r="E1007" s="171"/>
      <c r="F1007" s="172"/>
      <c r="G1007" s="172"/>
      <c r="H1007" s="173"/>
      <c r="I1007" s="173"/>
      <c r="J1007" s="172"/>
      <c r="K1007" s="172"/>
      <c r="L1007" s="173"/>
      <c r="M1007" s="174"/>
      <c r="N1007" s="174"/>
      <c r="O1007" s="173"/>
      <c r="P1007" s="172"/>
      <c r="Q1007" s="172"/>
      <c r="R1007" s="175"/>
      <c r="S1007" s="175"/>
      <c r="T1007" s="169"/>
      <c r="U1007" s="142"/>
      <c r="V1007" s="142"/>
      <c r="W1007" s="142"/>
      <c r="X1007" s="142"/>
      <c r="Y1007" s="142"/>
      <c r="Z1007" s="142"/>
      <c r="AA1007" s="142"/>
      <c r="AB1007" s="142"/>
      <c r="AC1007" s="142"/>
      <c r="AD1007" s="142"/>
      <c r="AE1007" s="142"/>
      <c r="AF1007" s="142"/>
      <c r="AG1007" s="142"/>
      <c r="AH1007" s="142"/>
      <c r="AI1007" s="142"/>
    </row>
    <row r="1008">
      <c r="A1008" s="167"/>
      <c r="B1008" s="168"/>
      <c r="C1008" s="169"/>
      <c r="D1008" s="170"/>
      <c r="E1008" s="171"/>
      <c r="F1008" s="172"/>
      <c r="G1008" s="172"/>
      <c r="H1008" s="173"/>
      <c r="I1008" s="173"/>
      <c r="J1008" s="172"/>
      <c r="K1008" s="172"/>
      <c r="L1008" s="173"/>
      <c r="M1008" s="174"/>
      <c r="N1008" s="174"/>
      <c r="O1008" s="173"/>
      <c r="P1008" s="172"/>
      <c r="Q1008" s="172"/>
      <c r="R1008" s="175"/>
      <c r="S1008" s="175"/>
      <c r="T1008" s="169"/>
      <c r="U1008" s="142"/>
      <c r="V1008" s="142"/>
      <c r="W1008" s="142"/>
      <c r="X1008" s="142"/>
      <c r="Y1008" s="142"/>
      <c r="Z1008" s="142"/>
      <c r="AA1008" s="142"/>
      <c r="AB1008" s="142"/>
      <c r="AC1008" s="142"/>
      <c r="AD1008" s="142"/>
      <c r="AE1008" s="142"/>
      <c r="AF1008" s="142"/>
      <c r="AG1008" s="142"/>
      <c r="AH1008" s="142"/>
      <c r="AI1008" s="142"/>
    </row>
    <row r="1009">
      <c r="A1009" s="167"/>
      <c r="B1009" s="168"/>
      <c r="C1009" s="169"/>
      <c r="D1009" s="170"/>
      <c r="E1009" s="171"/>
      <c r="F1009" s="172"/>
      <c r="G1009" s="172"/>
      <c r="H1009" s="173"/>
      <c r="I1009" s="173"/>
      <c r="J1009" s="172"/>
      <c r="K1009" s="172"/>
      <c r="L1009" s="173"/>
      <c r="M1009" s="174"/>
      <c r="N1009" s="174"/>
      <c r="O1009" s="173"/>
      <c r="P1009" s="172"/>
      <c r="Q1009" s="172"/>
      <c r="R1009" s="175"/>
      <c r="S1009" s="175"/>
      <c r="T1009" s="169"/>
      <c r="U1009" s="142"/>
      <c r="V1009" s="142"/>
      <c r="W1009" s="142"/>
      <c r="X1009" s="142"/>
      <c r="Y1009" s="142"/>
      <c r="Z1009" s="142"/>
      <c r="AA1009" s="142"/>
      <c r="AB1009" s="142"/>
      <c r="AC1009" s="142"/>
      <c r="AD1009" s="142"/>
      <c r="AE1009" s="142"/>
      <c r="AF1009" s="142"/>
      <c r="AG1009" s="142"/>
      <c r="AH1009" s="142"/>
      <c r="AI1009" s="142"/>
    </row>
    <row r="1010">
      <c r="A1010" s="167"/>
      <c r="B1010" s="168"/>
      <c r="C1010" s="169"/>
      <c r="D1010" s="170"/>
      <c r="E1010" s="171"/>
      <c r="F1010" s="172"/>
      <c r="G1010" s="172"/>
      <c r="H1010" s="173"/>
      <c r="I1010" s="173"/>
      <c r="J1010" s="172"/>
      <c r="K1010" s="172"/>
      <c r="L1010" s="173"/>
      <c r="M1010" s="174"/>
      <c r="N1010" s="174"/>
      <c r="O1010" s="173"/>
      <c r="P1010" s="172"/>
      <c r="Q1010" s="172"/>
      <c r="R1010" s="175"/>
      <c r="S1010" s="175"/>
      <c r="T1010" s="169"/>
      <c r="U1010" s="142"/>
      <c r="V1010" s="142"/>
      <c r="W1010" s="142"/>
      <c r="X1010" s="142"/>
      <c r="Y1010" s="142"/>
      <c r="Z1010" s="142"/>
      <c r="AA1010" s="142"/>
      <c r="AB1010" s="142"/>
      <c r="AC1010" s="142"/>
      <c r="AD1010" s="142"/>
      <c r="AE1010" s="142"/>
      <c r="AF1010" s="142"/>
      <c r="AG1010" s="142"/>
      <c r="AH1010" s="142"/>
      <c r="AI1010" s="142"/>
    </row>
    <row r="1011">
      <c r="A1011" s="167"/>
      <c r="B1011" s="168"/>
      <c r="C1011" s="169"/>
      <c r="D1011" s="170"/>
      <c r="E1011" s="171"/>
      <c r="F1011" s="172"/>
      <c r="G1011" s="172"/>
      <c r="H1011" s="173"/>
      <c r="I1011" s="173"/>
      <c r="J1011" s="172"/>
      <c r="K1011" s="172"/>
      <c r="L1011" s="173"/>
      <c r="M1011" s="174"/>
      <c r="N1011" s="174"/>
      <c r="O1011" s="173"/>
      <c r="P1011" s="172"/>
      <c r="Q1011" s="172"/>
      <c r="R1011" s="175"/>
      <c r="S1011" s="175"/>
      <c r="T1011" s="169"/>
      <c r="U1011" s="142"/>
      <c r="V1011" s="142"/>
      <c r="W1011" s="142"/>
      <c r="X1011" s="142"/>
      <c r="Y1011" s="142"/>
      <c r="Z1011" s="142"/>
      <c r="AA1011" s="142"/>
      <c r="AB1011" s="142"/>
      <c r="AC1011" s="142"/>
      <c r="AD1011" s="142"/>
      <c r="AE1011" s="142"/>
      <c r="AF1011" s="142"/>
      <c r="AG1011" s="142"/>
      <c r="AH1011" s="142"/>
      <c r="AI1011" s="142"/>
    </row>
    <row r="1012">
      <c r="A1012" s="167"/>
      <c r="B1012" s="168"/>
      <c r="C1012" s="169"/>
      <c r="D1012" s="170"/>
      <c r="E1012" s="171"/>
      <c r="F1012" s="172"/>
      <c r="G1012" s="172"/>
      <c r="H1012" s="173"/>
      <c r="I1012" s="173"/>
      <c r="J1012" s="172"/>
      <c r="K1012" s="172"/>
      <c r="L1012" s="173"/>
      <c r="M1012" s="174"/>
      <c r="N1012" s="174"/>
      <c r="O1012" s="173"/>
      <c r="P1012" s="172"/>
      <c r="Q1012" s="172"/>
      <c r="R1012" s="175"/>
      <c r="S1012" s="175"/>
      <c r="T1012" s="169"/>
      <c r="U1012" s="142"/>
      <c r="V1012" s="142"/>
      <c r="W1012" s="142"/>
      <c r="X1012" s="142"/>
      <c r="Y1012" s="142"/>
      <c r="Z1012" s="142"/>
      <c r="AA1012" s="142"/>
      <c r="AB1012" s="142"/>
      <c r="AC1012" s="142"/>
      <c r="AD1012" s="142"/>
      <c r="AE1012" s="142"/>
      <c r="AF1012" s="142"/>
      <c r="AG1012" s="142"/>
      <c r="AH1012" s="142"/>
      <c r="AI1012" s="142"/>
    </row>
    <row r="1013">
      <c r="A1013" s="167"/>
      <c r="B1013" s="168"/>
      <c r="C1013" s="169"/>
      <c r="D1013" s="170"/>
      <c r="E1013" s="171"/>
      <c r="F1013" s="172"/>
      <c r="G1013" s="172"/>
      <c r="H1013" s="173"/>
      <c r="I1013" s="173"/>
      <c r="J1013" s="172"/>
      <c r="K1013" s="172"/>
      <c r="L1013" s="173"/>
      <c r="M1013" s="174"/>
      <c r="N1013" s="174"/>
      <c r="O1013" s="173"/>
      <c r="P1013" s="172"/>
      <c r="Q1013" s="172"/>
      <c r="R1013" s="175"/>
      <c r="S1013" s="175"/>
      <c r="T1013" s="169"/>
      <c r="U1013" s="142"/>
      <c r="V1013" s="142"/>
      <c r="W1013" s="142"/>
      <c r="X1013" s="142"/>
      <c r="Y1013" s="142"/>
      <c r="Z1013" s="142"/>
      <c r="AA1013" s="142"/>
      <c r="AB1013" s="142"/>
      <c r="AC1013" s="142"/>
      <c r="AD1013" s="142"/>
      <c r="AE1013" s="142"/>
      <c r="AF1013" s="142"/>
      <c r="AG1013" s="142"/>
      <c r="AH1013" s="142"/>
      <c r="AI1013" s="142"/>
    </row>
    <row r="1014">
      <c r="A1014" s="167"/>
      <c r="B1014" s="168"/>
      <c r="C1014" s="169"/>
      <c r="D1014" s="170"/>
      <c r="E1014" s="171"/>
      <c r="F1014" s="172"/>
      <c r="G1014" s="172"/>
      <c r="H1014" s="173"/>
      <c r="I1014" s="173"/>
      <c r="J1014" s="172"/>
      <c r="K1014" s="172"/>
      <c r="L1014" s="173"/>
      <c r="M1014" s="174"/>
      <c r="N1014" s="174"/>
      <c r="O1014" s="173"/>
      <c r="P1014" s="172"/>
      <c r="Q1014" s="172"/>
      <c r="R1014" s="175"/>
      <c r="S1014" s="175"/>
      <c r="T1014" s="169"/>
      <c r="U1014" s="142"/>
      <c r="V1014" s="142"/>
      <c r="W1014" s="142"/>
      <c r="X1014" s="142"/>
      <c r="Y1014" s="142"/>
      <c r="Z1014" s="142"/>
      <c r="AA1014" s="142"/>
      <c r="AB1014" s="142"/>
      <c r="AC1014" s="142"/>
      <c r="AD1014" s="142"/>
      <c r="AE1014" s="142"/>
      <c r="AF1014" s="142"/>
      <c r="AG1014" s="142"/>
      <c r="AH1014" s="142"/>
      <c r="AI1014" s="142"/>
    </row>
    <row r="1015">
      <c r="A1015" s="167"/>
      <c r="B1015" s="168"/>
      <c r="C1015" s="169"/>
      <c r="D1015" s="170"/>
      <c r="E1015" s="171"/>
      <c r="F1015" s="172"/>
      <c r="G1015" s="172"/>
      <c r="H1015" s="173"/>
      <c r="I1015" s="173"/>
      <c r="J1015" s="172"/>
      <c r="K1015" s="172"/>
      <c r="L1015" s="173"/>
      <c r="M1015" s="174"/>
      <c r="N1015" s="174"/>
      <c r="O1015" s="173"/>
      <c r="P1015" s="172"/>
      <c r="Q1015" s="172"/>
      <c r="R1015" s="175"/>
      <c r="S1015" s="175"/>
      <c r="T1015" s="169"/>
      <c r="U1015" s="142"/>
      <c r="V1015" s="142"/>
      <c r="W1015" s="142"/>
      <c r="X1015" s="142"/>
      <c r="Y1015" s="142"/>
      <c r="Z1015" s="142"/>
      <c r="AA1015" s="142"/>
      <c r="AB1015" s="142"/>
      <c r="AC1015" s="142"/>
      <c r="AD1015" s="142"/>
      <c r="AE1015" s="142"/>
      <c r="AF1015" s="142"/>
      <c r="AG1015" s="142"/>
      <c r="AH1015" s="142"/>
      <c r="AI1015" s="142"/>
    </row>
    <row r="1016">
      <c r="A1016" s="167"/>
      <c r="B1016" s="168"/>
      <c r="C1016" s="169"/>
      <c r="D1016" s="170"/>
      <c r="E1016" s="171"/>
      <c r="F1016" s="172"/>
      <c r="G1016" s="172"/>
      <c r="H1016" s="173"/>
      <c r="I1016" s="173"/>
      <c r="J1016" s="172"/>
      <c r="K1016" s="172"/>
      <c r="L1016" s="173"/>
      <c r="M1016" s="174"/>
      <c r="N1016" s="174"/>
      <c r="O1016" s="173"/>
      <c r="P1016" s="172"/>
      <c r="Q1016" s="172"/>
      <c r="R1016" s="175"/>
      <c r="S1016" s="175"/>
      <c r="T1016" s="169"/>
      <c r="U1016" s="142"/>
      <c r="V1016" s="142"/>
      <c r="W1016" s="142"/>
      <c r="X1016" s="142"/>
      <c r="Y1016" s="142"/>
      <c r="Z1016" s="142"/>
      <c r="AA1016" s="142"/>
      <c r="AB1016" s="142"/>
      <c r="AC1016" s="142"/>
      <c r="AD1016" s="142"/>
      <c r="AE1016" s="142"/>
      <c r="AF1016" s="142"/>
      <c r="AG1016" s="142"/>
      <c r="AH1016" s="142"/>
      <c r="AI1016" s="142"/>
    </row>
    <row r="1017">
      <c r="A1017" s="167"/>
      <c r="B1017" s="168"/>
      <c r="C1017" s="169"/>
      <c r="D1017" s="170"/>
      <c r="E1017" s="171"/>
      <c r="F1017" s="172"/>
      <c r="G1017" s="172"/>
      <c r="H1017" s="173"/>
      <c r="I1017" s="173"/>
      <c r="J1017" s="172"/>
      <c r="K1017" s="172"/>
      <c r="L1017" s="173"/>
      <c r="M1017" s="174"/>
      <c r="N1017" s="174"/>
      <c r="O1017" s="173"/>
      <c r="P1017" s="172"/>
      <c r="Q1017" s="172"/>
      <c r="R1017" s="175"/>
      <c r="S1017" s="175"/>
      <c r="T1017" s="169"/>
      <c r="U1017" s="142"/>
      <c r="V1017" s="142"/>
      <c r="W1017" s="142"/>
      <c r="X1017" s="142"/>
      <c r="Y1017" s="142"/>
      <c r="Z1017" s="142"/>
      <c r="AA1017" s="142"/>
      <c r="AB1017" s="142"/>
      <c r="AC1017" s="142"/>
      <c r="AD1017" s="142"/>
      <c r="AE1017" s="142"/>
      <c r="AF1017" s="142"/>
      <c r="AG1017" s="142"/>
      <c r="AH1017" s="142"/>
      <c r="AI1017" s="142"/>
    </row>
    <row r="1018">
      <c r="A1018" s="167"/>
      <c r="B1018" s="168"/>
      <c r="C1018" s="169"/>
      <c r="D1018" s="170"/>
      <c r="E1018" s="171"/>
      <c r="F1018" s="172"/>
      <c r="G1018" s="172"/>
      <c r="H1018" s="173"/>
      <c r="I1018" s="173"/>
      <c r="J1018" s="172"/>
      <c r="K1018" s="172"/>
      <c r="L1018" s="173"/>
      <c r="M1018" s="174"/>
      <c r="N1018" s="174"/>
      <c r="O1018" s="173"/>
      <c r="P1018" s="172"/>
      <c r="Q1018" s="172"/>
      <c r="R1018" s="175"/>
      <c r="S1018" s="175"/>
      <c r="T1018" s="169"/>
      <c r="U1018" s="142"/>
      <c r="V1018" s="142"/>
      <c r="W1018" s="142"/>
      <c r="X1018" s="142"/>
      <c r="Y1018" s="142"/>
      <c r="Z1018" s="142"/>
      <c r="AA1018" s="142"/>
      <c r="AB1018" s="142"/>
      <c r="AC1018" s="142"/>
      <c r="AD1018" s="142"/>
      <c r="AE1018" s="142"/>
      <c r="AF1018" s="142"/>
      <c r="AG1018" s="142"/>
      <c r="AH1018" s="142"/>
      <c r="AI1018" s="142"/>
    </row>
    <row r="1019">
      <c r="A1019" s="167"/>
      <c r="B1019" s="168"/>
      <c r="C1019" s="169"/>
      <c r="D1019" s="170"/>
      <c r="E1019" s="171"/>
      <c r="F1019" s="172"/>
      <c r="G1019" s="172"/>
      <c r="H1019" s="173"/>
      <c r="I1019" s="173"/>
      <c r="J1019" s="172"/>
      <c r="K1019" s="172"/>
      <c r="L1019" s="173"/>
      <c r="M1019" s="174"/>
      <c r="N1019" s="174"/>
      <c r="O1019" s="173"/>
      <c r="P1019" s="172"/>
      <c r="Q1019" s="172"/>
      <c r="R1019" s="175"/>
      <c r="S1019" s="175"/>
      <c r="T1019" s="169"/>
      <c r="U1019" s="142"/>
      <c r="V1019" s="142"/>
      <c r="W1019" s="142"/>
      <c r="X1019" s="142"/>
      <c r="Y1019" s="142"/>
      <c r="Z1019" s="142"/>
      <c r="AA1019" s="142"/>
      <c r="AB1019" s="142"/>
      <c r="AC1019" s="142"/>
      <c r="AD1019" s="142"/>
      <c r="AE1019" s="142"/>
      <c r="AF1019" s="142"/>
      <c r="AG1019" s="142"/>
      <c r="AH1019" s="142"/>
      <c r="AI1019" s="142"/>
    </row>
    <row r="1020">
      <c r="A1020" s="167"/>
      <c r="B1020" s="168"/>
      <c r="C1020" s="169"/>
      <c r="D1020" s="170"/>
      <c r="E1020" s="171"/>
      <c r="F1020" s="172"/>
      <c r="G1020" s="172"/>
      <c r="H1020" s="173"/>
      <c r="I1020" s="173"/>
      <c r="J1020" s="172"/>
      <c r="K1020" s="172"/>
      <c r="L1020" s="173"/>
      <c r="M1020" s="174"/>
      <c r="N1020" s="174"/>
      <c r="O1020" s="173"/>
      <c r="P1020" s="172"/>
      <c r="Q1020" s="172"/>
      <c r="R1020" s="175"/>
      <c r="S1020" s="175"/>
      <c r="T1020" s="169"/>
      <c r="U1020" s="142"/>
      <c r="V1020" s="142"/>
      <c r="W1020" s="142"/>
      <c r="X1020" s="142"/>
      <c r="Y1020" s="142"/>
      <c r="Z1020" s="142"/>
      <c r="AA1020" s="142"/>
      <c r="AB1020" s="142"/>
      <c r="AC1020" s="142"/>
      <c r="AD1020" s="142"/>
      <c r="AE1020" s="142"/>
      <c r="AF1020" s="142"/>
      <c r="AG1020" s="142"/>
      <c r="AH1020" s="142"/>
      <c r="AI1020" s="142"/>
    </row>
    <row r="1021">
      <c r="A1021" s="167"/>
      <c r="B1021" s="168"/>
      <c r="C1021" s="169"/>
      <c r="D1021" s="170"/>
      <c r="E1021" s="171"/>
      <c r="F1021" s="172"/>
      <c r="G1021" s="172"/>
      <c r="H1021" s="173"/>
      <c r="I1021" s="173"/>
      <c r="J1021" s="172"/>
      <c r="K1021" s="172"/>
      <c r="L1021" s="173"/>
      <c r="M1021" s="174"/>
      <c r="N1021" s="174"/>
      <c r="O1021" s="173"/>
      <c r="P1021" s="172"/>
      <c r="Q1021" s="172"/>
      <c r="R1021" s="175"/>
      <c r="S1021" s="175"/>
      <c r="T1021" s="169"/>
      <c r="U1021" s="142"/>
      <c r="V1021" s="142"/>
      <c r="W1021" s="142"/>
      <c r="X1021" s="142"/>
      <c r="Y1021" s="142"/>
      <c r="Z1021" s="142"/>
      <c r="AA1021" s="142"/>
      <c r="AB1021" s="142"/>
      <c r="AC1021" s="142"/>
      <c r="AD1021" s="142"/>
      <c r="AE1021" s="142"/>
      <c r="AF1021" s="142"/>
      <c r="AG1021" s="142"/>
      <c r="AH1021" s="142"/>
      <c r="AI1021" s="142"/>
    </row>
    <row r="1022">
      <c r="A1022" s="167"/>
      <c r="B1022" s="168"/>
      <c r="C1022" s="169"/>
      <c r="D1022" s="170"/>
      <c r="E1022" s="171"/>
      <c r="F1022" s="172"/>
      <c r="G1022" s="172"/>
      <c r="H1022" s="173"/>
      <c r="I1022" s="173"/>
      <c r="J1022" s="172"/>
      <c r="K1022" s="172"/>
      <c r="L1022" s="173"/>
      <c r="M1022" s="174"/>
      <c r="N1022" s="174"/>
      <c r="O1022" s="173"/>
      <c r="P1022" s="172"/>
      <c r="Q1022" s="172"/>
      <c r="R1022" s="175"/>
      <c r="S1022" s="175"/>
      <c r="T1022" s="169"/>
      <c r="U1022" s="142"/>
      <c r="V1022" s="142"/>
      <c r="W1022" s="142"/>
      <c r="X1022" s="142"/>
      <c r="Y1022" s="142"/>
      <c r="Z1022" s="142"/>
      <c r="AA1022" s="142"/>
      <c r="AB1022" s="142"/>
      <c r="AC1022" s="142"/>
      <c r="AD1022" s="142"/>
      <c r="AE1022" s="142"/>
      <c r="AF1022" s="142"/>
      <c r="AG1022" s="142"/>
      <c r="AH1022" s="142"/>
      <c r="AI1022" s="142"/>
    </row>
    <row r="1023">
      <c r="A1023" s="167"/>
      <c r="B1023" s="168"/>
      <c r="C1023" s="169"/>
      <c r="D1023" s="170"/>
      <c r="E1023" s="171"/>
      <c r="F1023" s="172"/>
      <c r="G1023" s="172"/>
      <c r="H1023" s="173"/>
      <c r="I1023" s="173"/>
      <c r="J1023" s="172"/>
      <c r="K1023" s="172"/>
      <c r="L1023" s="173"/>
      <c r="M1023" s="174"/>
      <c r="N1023" s="174"/>
      <c r="O1023" s="173"/>
      <c r="P1023" s="172"/>
      <c r="Q1023" s="172"/>
      <c r="R1023" s="175"/>
      <c r="S1023" s="175"/>
      <c r="T1023" s="169"/>
      <c r="U1023" s="142"/>
      <c r="V1023" s="142"/>
      <c r="W1023" s="142"/>
      <c r="X1023" s="142"/>
      <c r="Y1023" s="142"/>
      <c r="Z1023" s="142"/>
      <c r="AA1023" s="142"/>
      <c r="AB1023" s="142"/>
      <c r="AC1023" s="142"/>
      <c r="AD1023" s="142"/>
      <c r="AE1023" s="142"/>
      <c r="AF1023" s="142"/>
      <c r="AG1023" s="142"/>
      <c r="AH1023" s="142"/>
      <c r="AI1023" s="142"/>
    </row>
    <row r="1024">
      <c r="A1024" s="167"/>
      <c r="B1024" s="168"/>
      <c r="C1024" s="169"/>
      <c r="D1024" s="170"/>
      <c r="E1024" s="171"/>
      <c r="F1024" s="172"/>
      <c r="G1024" s="172"/>
      <c r="H1024" s="173"/>
      <c r="I1024" s="173"/>
      <c r="J1024" s="172"/>
      <c r="K1024" s="172"/>
      <c r="L1024" s="173"/>
      <c r="M1024" s="174"/>
      <c r="N1024" s="174"/>
      <c r="O1024" s="173"/>
      <c r="P1024" s="172"/>
      <c r="Q1024" s="172"/>
      <c r="R1024" s="175"/>
      <c r="S1024" s="175"/>
      <c r="T1024" s="169"/>
      <c r="U1024" s="142"/>
      <c r="V1024" s="142"/>
      <c r="W1024" s="142"/>
      <c r="X1024" s="142"/>
      <c r="Y1024" s="142"/>
      <c r="Z1024" s="142"/>
      <c r="AA1024" s="142"/>
      <c r="AB1024" s="142"/>
      <c r="AC1024" s="142"/>
      <c r="AD1024" s="142"/>
      <c r="AE1024" s="142"/>
      <c r="AF1024" s="142"/>
      <c r="AG1024" s="142"/>
      <c r="AH1024" s="142"/>
      <c r="AI1024" s="142"/>
    </row>
    <row r="1025">
      <c r="A1025" s="167"/>
      <c r="B1025" s="168"/>
      <c r="C1025" s="169"/>
      <c r="D1025" s="170"/>
      <c r="E1025" s="171"/>
      <c r="F1025" s="172"/>
      <c r="G1025" s="172"/>
      <c r="H1025" s="173"/>
      <c r="I1025" s="173"/>
      <c r="J1025" s="172"/>
      <c r="K1025" s="172"/>
      <c r="L1025" s="173"/>
      <c r="M1025" s="174"/>
      <c r="N1025" s="174"/>
      <c r="O1025" s="173"/>
      <c r="P1025" s="172"/>
      <c r="Q1025" s="172"/>
      <c r="R1025" s="175"/>
      <c r="S1025" s="175"/>
      <c r="T1025" s="169"/>
      <c r="U1025" s="142"/>
      <c r="V1025" s="142"/>
      <c r="W1025" s="142"/>
      <c r="X1025" s="142"/>
      <c r="Y1025" s="142"/>
      <c r="Z1025" s="142"/>
      <c r="AA1025" s="142"/>
      <c r="AB1025" s="142"/>
      <c r="AC1025" s="142"/>
      <c r="AD1025" s="142"/>
      <c r="AE1025" s="142"/>
      <c r="AF1025" s="142"/>
      <c r="AG1025" s="142"/>
      <c r="AH1025" s="142"/>
      <c r="AI1025" s="142"/>
    </row>
    <row r="1026">
      <c r="A1026" s="167"/>
      <c r="B1026" s="168"/>
      <c r="C1026" s="169"/>
      <c r="D1026" s="170"/>
      <c r="E1026" s="171"/>
      <c r="F1026" s="172"/>
      <c r="G1026" s="172"/>
      <c r="H1026" s="173"/>
      <c r="I1026" s="173"/>
      <c r="J1026" s="172"/>
      <c r="K1026" s="172"/>
      <c r="L1026" s="173"/>
      <c r="M1026" s="174"/>
      <c r="N1026" s="174"/>
      <c r="O1026" s="173"/>
      <c r="P1026" s="172"/>
      <c r="Q1026" s="172"/>
      <c r="R1026" s="175"/>
      <c r="S1026" s="175"/>
      <c r="T1026" s="169"/>
      <c r="U1026" s="142"/>
      <c r="V1026" s="142"/>
      <c r="W1026" s="142"/>
      <c r="X1026" s="142"/>
      <c r="Y1026" s="142"/>
      <c r="Z1026" s="142"/>
      <c r="AA1026" s="142"/>
      <c r="AB1026" s="142"/>
      <c r="AC1026" s="142"/>
      <c r="AD1026" s="142"/>
      <c r="AE1026" s="142"/>
      <c r="AF1026" s="142"/>
      <c r="AG1026" s="142"/>
      <c r="AH1026" s="142"/>
      <c r="AI1026" s="142"/>
    </row>
    <row r="1027">
      <c r="A1027" s="167"/>
      <c r="B1027" s="168"/>
      <c r="C1027" s="169"/>
      <c r="D1027" s="170"/>
      <c r="E1027" s="171"/>
      <c r="F1027" s="172"/>
      <c r="G1027" s="172"/>
      <c r="H1027" s="173"/>
      <c r="I1027" s="173"/>
      <c r="J1027" s="172"/>
      <c r="K1027" s="172"/>
      <c r="L1027" s="173"/>
      <c r="M1027" s="174"/>
      <c r="N1027" s="174"/>
      <c r="O1027" s="173"/>
      <c r="P1027" s="172"/>
      <c r="Q1027" s="172"/>
      <c r="R1027" s="175"/>
      <c r="S1027" s="175"/>
      <c r="T1027" s="169"/>
      <c r="U1027" s="142"/>
      <c r="V1027" s="142"/>
      <c r="W1027" s="142"/>
      <c r="X1027" s="142"/>
      <c r="Y1027" s="142"/>
      <c r="Z1027" s="142"/>
      <c r="AA1027" s="142"/>
      <c r="AB1027" s="142"/>
      <c r="AC1027" s="142"/>
      <c r="AD1027" s="142"/>
      <c r="AE1027" s="142"/>
      <c r="AF1027" s="142"/>
      <c r="AG1027" s="142"/>
      <c r="AH1027" s="142"/>
      <c r="AI1027" s="142"/>
    </row>
    <row r="1028">
      <c r="A1028" s="167"/>
      <c r="B1028" s="168"/>
      <c r="C1028" s="169"/>
      <c r="D1028" s="170"/>
      <c r="E1028" s="171"/>
      <c r="F1028" s="172"/>
      <c r="G1028" s="172"/>
      <c r="H1028" s="173"/>
      <c r="I1028" s="173"/>
      <c r="J1028" s="172"/>
      <c r="K1028" s="172"/>
      <c r="L1028" s="173"/>
      <c r="M1028" s="174"/>
      <c r="N1028" s="174"/>
      <c r="O1028" s="173"/>
      <c r="P1028" s="172"/>
      <c r="Q1028" s="172"/>
      <c r="R1028" s="175"/>
      <c r="S1028" s="175"/>
      <c r="T1028" s="169"/>
      <c r="U1028" s="142"/>
      <c r="V1028" s="142"/>
      <c r="W1028" s="142"/>
      <c r="X1028" s="142"/>
      <c r="Y1028" s="142"/>
      <c r="Z1028" s="142"/>
      <c r="AA1028" s="142"/>
      <c r="AB1028" s="142"/>
      <c r="AC1028" s="142"/>
      <c r="AD1028" s="142"/>
      <c r="AE1028" s="142"/>
      <c r="AF1028" s="142"/>
      <c r="AG1028" s="142"/>
      <c r="AH1028" s="142"/>
      <c r="AI1028" s="142"/>
    </row>
    <row r="1029">
      <c r="A1029" s="167"/>
      <c r="B1029" s="168"/>
      <c r="C1029" s="169"/>
      <c r="D1029" s="170"/>
      <c r="E1029" s="171"/>
      <c r="F1029" s="172"/>
      <c r="G1029" s="172"/>
      <c r="H1029" s="173"/>
      <c r="I1029" s="173"/>
      <c r="J1029" s="172"/>
      <c r="K1029" s="172"/>
      <c r="L1029" s="173"/>
      <c r="M1029" s="174"/>
      <c r="N1029" s="174"/>
      <c r="O1029" s="173"/>
      <c r="P1029" s="172"/>
      <c r="Q1029" s="172"/>
      <c r="R1029" s="175"/>
      <c r="S1029" s="175"/>
      <c r="T1029" s="169"/>
      <c r="U1029" s="142"/>
      <c r="V1029" s="142"/>
      <c r="W1029" s="142"/>
      <c r="X1029" s="142"/>
      <c r="Y1029" s="142"/>
      <c r="Z1029" s="142"/>
      <c r="AA1029" s="142"/>
      <c r="AB1029" s="142"/>
      <c r="AC1029" s="142"/>
      <c r="AD1029" s="142"/>
      <c r="AE1029" s="142"/>
      <c r="AF1029" s="142"/>
      <c r="AG1029" s="142"/>
      <c r="AH1029" s="142"/>
      <c r="AI1029" s="142"/>
    </row>
    <row r="1030">
      <c r="A1030" s="167"/>
      <c r="B1030" s="168"/>
      <c r="C1030" s="169"/>
      <c r="D1030" s="170"/>
      <c r="E1030" s="171"/>
      <c r="F1030" s="172"/>
      <c r="G1030" s="172"/>
      <c r="H1030" s="173"/>
      <c r="I1030" s="173"/>
      <c r="J1030" s="172"/>
      <c r="K1030" s="172"/>
      <c r="L1030" s="173"/>
      <c r="M1030" s="174"/>
      <c r="N1030" s="174"/>
      <c r="O1030" s="173"/>
      <c r="P1030" s="172"/>
      <c r="Q1030" s="172"/>
      <c r="R1030" s="175"/>
      <c r="S1030" s="175"/>
      <c r="T1030" s="169"/>
      <c r="U1030" s="142"/>
      <c r="V1030" s="142"/>
      <c r="W1030" s="142"/>
      <c r="X1030" s="142"/>
      <c r="Y1030" s="142"/>
      <c r="Z1030" s="142"/>
      <c r="AA1030" s="142"/>
      <c r="AB1030" s="142"/>
      <c r="AC1030" s="142"/>
      <c r="AD1030" s="142"/>
      <c r="AE1030" s="142"/>
      <c r="AF1030" s="142"/>
      <c r="AG1030" s="142"/>
      <c r="AH1030" s="142"/>
      <c r="AI1030" s="142"/>
    </row>
    <row r="1031">
      <c r="A1031" s="167"/>
      <c r="B1031" s="168"/>
      <c r="C1031" s="169"/>
      <c r="D1031" s="170"/>
      <c r="E1031" s="171"/>
      <c r="F1031" s="172"/>
      <c r="G1031" s="172"/>
      <c r="H1031" s="173"/>
      <c r="I1031" s="173"/>
      <c r="J1031" s="172"/>
      <c r="K1031" s="172"/>
      <c r="L1031" s="173"/>
      <c r="M1031" s="174"/>
      <c r="N1031" s="174"/>
      <c r="O1031" s="173"/>
      <c r="P1031" s="172"/>
      <c r="Q1031" s="172"/>
      <c r="R1031" s="175"/>
      <c r="S1031" s="175"/>
      <c r="T1031" s="169"/>
      <c r="U1031" s="142"/>
      <c r="V1031" s="142"/>
      <c r="W1031" s="142"/>
      <c r="X1031" s="142"/>
      <c r="Y1031" s="142"/>
      <c r="Z1031" s="142"/>
      <c r="AA1031" s="142"/>
      <c r="AB1031" s="142"/>
      <c r="AC1031" s="142"/>
      <c r="AD1031" s="142"/>
      <c r="AE1031" s="142"/>
      <c r="AF1031" s="142"/>
      <c r="AG1031" s="142"/>
      <c r="AH1031" s="142"/>
      <c r="AI1031" s="142"/>
    </row>
    <row r="1032">
      <c r="A1032" s="167"/>
      <c r="B1032" s="168"/>
      <c r="C1032" s="169"/>
      <c r="D1032" s="170"/>
      <c r="E1032" s="171"/>
      <c r="F1032" s="172"/>
      <c r="G1032" s="172"/>
      <c r="H1032" s="173"/>
      <c r="I1032" s="173"/>
      <c r="J1032" s="172"/>
      <c r="K1032" s="172"/>
      <c r="L1032" s="173"/>
      <c r="M1032" s="174"/>
      <c r="N1032" s="174"/>
      <c r="O1032" s="173"/>
      <c r="P1032" s="172"/>
      <c r="Q1032" s="172"/>
      <c r="R1032" s="175"/>
      <c r="S1032" s="175"/>
      <c r="T1032" s="169"/>
      <c r="U1032" s="142"/>
      <c r="V1032" s="142"/>
      <c r="W1032" s="142"/>
      <c r="X1032" s="142"/>
      <c r="Y1032" s="142"/>
      <c r="Z1032" s="142"/>
      <c r="AA1032" s="142"/>
      <c r="AB1032" s="142"/>
      <c r="AC1032" s="142"/>
      <c r="AD1032" s="142"/>
      <c r="AE1032" s="142"/>
      <c r="AF1032" s="142"/>
      <c r="AG1032" s="142"/>
      <c r="AH1032" s="142"/>
      <c r="AI1032" s="142"/>
    </row>
    <row r="1033">
      <c r="A1033" s="167"/>
      <c r="B1033" s="168"/>
      <c r="C1033" s="169"/>
      <c r="D1033" s="170"/>
      <c r="E1033" s="171"/>
      <c r="F1033" s="172"/>
      <c r="G1033" s="172"/>
      <c r="H1033" s="173"/>
      <c r="I1033" s="173"/>
      <c r="J1033" s="172"/>
      <c r="K1033" s="172"/>
      <c r="L1033" s="173"/>
      <c r="M1033" s="174"/>
      <c r="N1033" s="174"/>
      <c r="O1033" s="173"/>
      <c r="P1033" s="172"/>
      <c r="Q1033" s="172"/>
      <c r="R1033" s="175"/>
      <c r="S1033" s="175"/>
      <c r="T1033" s="169"/>
      <c r="U1033" s="142"/>
      <c r="V1033" s="142"/>
      <c r="W1033" s="142"/>
      <c r="X1033" s="142"/>
      <c r="Y1033" s="142"/>
      <c r="Z1033" s="142"/>
      <c r="AA1033" s="142"/>
      <c r="AB1033" s="142"/>
      <c r="AC1033" s="142"/>
      <c r="AD1033" s="142"/>
      <c r="AE1033" s="142"/>
      <c r="AF1033" s="142"/>
      <c r="AG1033" s="142"/>
      <c r="AH1033" s="142"/>
      <c r="AI1033" s="142"/>
    </row>
    <row r="1034">
      <c r="A1034" s="167"/>
      <c r="B1034" s="168"/>
      <c r="C1034" s="169"/>
      <c r="D1034" s="170"/>
      <c r="E1034" s="171"/>
      <c r="F1034" s="172"/>
      <c r="G1034" s="172"/>
      <c r="H1034" s="173"/>
      <c r="I1034" s="173"/>
      <c r="J1034" s="172"/>
      <c r="K1034" s="172"/>
      <c r="L1034" s="173"/>
      <c r="M1034" s="174"/>
      <c r="N1034" s="174"/>
      <c r="O1034" s="173"/>
      <c r="P1034" s="172"/>
      <c r="Q1034" s="172"/>
      <c r="R1034" s="175"/>
      <c r="S1034" s="175"/>
      <c r="T1034" s="169"/>
      <c r="U1034" s="142"/>
      <c r="V1034" s="142"/>
      <c r="W1034" s="142"/>
      <c r="X1034" s="142"/>
      <c r="Y1034" s="142"/>
      <c r="Z1034" s="142"/>
      <c r="AA1034" s="142"/>
      <c r="AB1034" s="142"/>
      <c r="AC1034" s="142"/>
      <c r="AD1034" s="142"/>
      <c r="AE1034" s="142"/>
      <c r="AF1034" s="142"/>
      <c r="AG1034" s="142"/>
      <c r="AH1034" s="142"/>
      <c r="AI1034" s="142"/>
    </row>
    <row r="1035">
      <c r="A1035" s="167"/>
      <c r="B1035" s="168"/>
      <c r="C1035" s="169"/>
      <c r="D1035" s="170"/>
      <c r="E1035" s="171"/>
      <c r="F1035" s="172"/>
      <c r="G1035" s="172"/>
      <c r="H1035" s="173"/>
      <c r="I1035" s="173"/>
      <c r="J1035" s="172"/>
      <c r="K1035" s="172"/>
      <c r="L1035" s="173"/>
      <c r="M1035" s="174"/>
      <c r="N1035" s="174"/>
      <c r="O1035" s="173"/>
      <c r="P1035" s="172"/>
      <c r="Q1035" s="172"/>
      <c r="R1035" s="175"/>
      <c r="S1035" s="175"/>
      <c r="T1035" s="169"/>
      <c r="U1035" s="142"/>
      <c r="V1035" s="142"/>
      <c r="W1035" s="142"/>
      <c r="X1035" s="142"/>
      <c r="Y1035" s="142"/>
      <c r="Z1035" s="142"/>
      <c r="AA1035" s="142"/>
      <c r="AB1035" s="142"/>
      <c r="AC1035" s="142"/>
      <c r="AD1035" s="142"/>
      <c r="AE1035" s="142"/>
      <c r="AF1035" s="142"/>
      <c r="AG1035" s="142"/>
      <c r="AH1035" s="142"/>
      <c r="AI1035" s="142"/>
    </row>
    <row r="1036">
      <c r="A1036" s="167"/>
      <c r="B1036" s="168"/>
      <c r="C1036" s="169"/>
      <c r="D1036" s="170"/>
      <c r="E1036" s="171"/>
      <c r="F1036" s="172"/>
      <c r="G1036" s="172"/>
      <c r="H1036" s="173"/>
      <c r="I1036" s="173"/>
      <c r="J1036" s="172"/>
      <c r="K1036" s="172"/>
      <c r="L1036" s="173"/>
      <c r="M1036" s="174"/>
      <c r="N1036" s="174"/>
      <c r="O1036" s="173"/>
      <c r="P1036" s="172"/>
      <c r="Q1036" s="172"/>
      <c r="R1036" s="175"/>
      <c r="S1036" s="175"/>
      <c r="T1036" s="169"/>
      <c r="U1036" s="142"/>
      <c r="V1036" s="142"/>
      <c r="W1036" s="142"/>
      <c r="X1036" s="142"/>
      <c r="Y1036" s="142"/>
      <c r="Z1036" s="142"/>
      <c r="AA1036" s="142"/>
      <c r="AB1036" s="142"/>
      <c r="AC1036" s="142"/>
      <c r="AD1036" s="142"/>
      <c r="AE1036" s="142"/>
      <c r="AF1036" s="142"/>
      <c r="AG1036" s="142"/>
      <c r="AH1036" s="142"/>
      <c r="AI1036" s="142"/>
    </row>
    <row r="1037">
      <c r="A1037" s="167"/>
      <c r="B1037" s="168"/>
      <c r="C1037" s="169"/>
      <c r="D1037" s="170"/>
      <c r="E1037" s="171"/>
      <c r="F1037" s="172"/>
      <c r="G1037" s="172"/>
      <c r="H1037" s="173"/>
      <c r="I1037" s="173"/>
      <c r="J1037" s="172"/>
      <c r="K1037" s="172"/>
      <c r="L1037" s="173"/>
      <c r="M1037" s="174"/>
      <c r="N1037" s="174"/>
      <c r="O1037" s="173"/>
      <c r="P1037" s="172"/>
      <c r="Q1037" s="172"/>
      <c r="R1037" s="175"/>
      <c r="S1037" s="175"/>
      <c r="T1037" s="169"/>
      <c r="U1037" s="142"/>
      <c r="V1037" s="142"/>
      <c r="W1037" s="142"/>
      <c r="X1037" s="142"/>
      <c r="Y1037" s="142"/>
      <c r="Z1037" s="142"/>
      <c r="AA1037" s="142"/>
      <c r="AB1037" s="142"/>
      <c r="AC1037" s="142"/>
      <c r="AD1037" s="142"/>
      <c r="AE1037" s="142"/>
      <c r="AF1037" s="142"/>
      <c r="AG1037" s="142"/>
      <c r="AH1037" s="142"/>
      <c r="AI1037" s="142"/>
    </row>
    <row r="1038">
      <c r="A1038" s="167"/>
      <c r="B1038" s="168"/>
      <c r="C1038" s="169"/>
      <c r="D1038" s="170"/>
      <c r="E1038" s="171"/>
      <c r="F1038" s="172"/>
      <c r="G1038" s="172"/>
      <c r="H1038" s="173"/>
      <c r="I1038" s="173"/>
      <c r="J1038" s="172"/>
      <c r="K1038" s="172"/>
      <c r="L1038" s="173"/>
      <c r="M1038" s="174"/>
      <c r="N1038" s="174"/>
      <c r="O1038" s="173"/>
      <c r="P1038" s="172"/>
      <c r="Q1038" s="172"/>
      <c r="R1038" s="175"/>
      <c r="S1038" s="175"/>
      <c r="T1038" s="169"/>
      <c r="U1038" s="142"/>
      <c r="V1038" s="142"/>
      <c r="W1038" s="142"/>
      <c r="X1038" s="142"/>
      <c r="Y1038" s="142"/>
      <c r="Z1038" s="142"/>
      <c r="AA1038" s="142"/>
      <c r="AB1038" s="142"/>
      <c r="AC1038" s="142"/>
      <c r="AD1038" s="142"/>
      <c r="AE1038" s="142"/>
      <c r="AF1038" s="142"/>
      <c r="AG1038" s="142"/>
      <c r="AH1038" s="142"/>
      <c r="AI1038" s="142"/>
    </row>
    <row r="1039">
      <c r="A1039" s="167"/>
      <c r="B1039" s="168"/>
      <c r="C1039" s="169"/>
      <c r="D1039" s="170"/>
      <c r="E1039" s="171"/>
      <c r="F1039" s="172"/>
      <c r="G1039" s="172"/>
      <c r="H1039" s="173"/>
      <c r="I1039" s="173"/>
      <c r="J1039" s="172"/>
      <c r="K1039" s="172"/>
      <c r="L1039" s="173"/>
      <c r="M1039" s="174"/>
      <c r="N1039" s="174"/>
      <c r="O1039" s="173"/>
      <c r="P1039" s="172"/>
      <c r="Q1039" s="172"/>
      <c r="R1039" s="175"/>
      <c r="S1039" s="175"/>
      <c r="T1039" s="169"/>
      <c r="U1039" s="142"/>
      <c r="V1039" s="142"/>
      <c r="W1039" s="142"/>
      <c r="X1039" s="142"/>
      <c r="Y1039" s="142"/>
      <c r="Z1039" s="142"/>
      <c r="AA1039" s="142"/>
      <c r="AB1039" s="142"/>
      <c r="AC1039" s="142"/>
      <c r="AD1039" s="142"/>
      <c r="AE1039" s="142"/>
      <c r="AF1039" s="142"/>
      <c r="AG1039" s="142"/>
      <c r="AH1039" s="142"/>
      <c r="AI1039" s="142"/>
    </row>
    <row r="1040">
      <c r="A1040" s="167"/>
      <c r="B1040" s="168"/>
      <c r="C1040" s="169"/>
      <c r="D1040" s="170"/>
      <c r="E1040" s="171"/>
      <c r="F1040" s="172"/>
      <c r="G1040" s="172"/>
      <c r="H1040" s="173"/>
      <c r="I1040" s="173"/>
      <c r="J1040" s="172"/>
      <c r="K1040" s="172"/>
      <c r="L1040" s="173"/>
      <c r="M1040" s="174"/>
      <c r="N1040" s="174"/>
      <c r="O1040" s="173"/>
      <c r="P1040" s="172"/>
      <c r="Q1040" s="172"/>
      <c r="R1040" s="175"/>
      <c r="S1040" s="175"/>
      <c r="T1040" s="169"/>
      <c r="U1040" s="142"/>
      <c r="V1040" s="142"/>
      <c r="W1040" s="142"/>
      <c r="X1040" s="142"/>
      <c r="Y1040" s="142"/>
      <c r="Z1040" s="142"/>
      <c r="AA1040" s="142"/>
      <c r="AB1040" s="142"/>
      <c r="AC1040" s="142"/>
      <c r="AD1040" s="142"/>
      <c r="AE1040" s="142"/>
      <c r="AF1040" s="142"/>
      <c r="AG1040" s="142"/>
      <c r="AH1040" s="142"/>
      <c r="AI1040" s="142"/>
    </row>
    <row r="1041">
      <c r="A1041" s="167"/>
      <c r="B1041" s="168"/>
      <c r="C1041" s="169"/>
      <c r="D1041" s="170"/>
      <c r="E1041" s="171"/>
      <c r="F1041" s="172"/>
      <c r="G1041" s="172"/>
      <c r="H1041" s="173"/>
      <c r="I1041" s="173"/>
      <c r="J1041" s="172"/>
      <c r="K1041" s="172"/>
      <c r="L1041" s="173"/>
      <c r="M1041" s="174"/>
      <c r="N1041" s="174"/>
      <c r="O1041" s="173"/>
      <c r="P1041" s="172"/>
      <c r="Q1041" s="172"/>
      <c r="R1041" s="175"/>
      <c r="S1041" s="175"/>
      <c r="T1041" s="169"/>
      <c r="U1041" s="142"/>
      <c r="V1041" s="142"/>
      <c r="W1041" s="142"/>
      <c r="X1041" s="142"/>
      <c r="Y1041" s="142"/>
      <c r="Z1041" s="142"/>
      <c r="AA1041" s="142"/>
      <c r="AB1041" s="142"/>
      <c r="AC1041" s="142"/>
      <c r="AD1041" s="142"/>
      <c r="AE1041" s="142"/>
      <c r="AF1041" s="142"/>
      <c r="AG1041" s="142"/>
      <c r="AH1041" s="142"/>
      <c r="AI1041" s="142"/>
    </row>
    <row r="1042">
      <c r="A1042" s="167"/>
      <c r="B1042" s="168"/>
      <c r="C1042" s="169"/>
      <c r="D1042" s="170"/>
      <c r="E1042" s="171"/>
      <c r="F1042" s="172"/>
      <c r="G1042" s="172"/>
      <c r="H1042" s="173"/>
      <c r="I1042" s="173"/>
      <c r="J1042" s="172"/>
      <c r="K1042" s="172"/>
      <c r="L1042" s="173"/>
      <c r="M1042" s="174"/>
      <c r="N1042" s="174"/>
      <c r="O1042" s="173"/>
      <c r="P1042" s="172"/>
      <c r="Q1042" s="172"/>
      <c r="R1042" s="175"/>
      <c r="S1042" s="175"/>
      <c r="T1042" s="169"/>
      <c r="U1042" s="142"/>
      <c r="V1042" s="142"/>
      <c r="W1042" s="142"/>
      <c r="X1042" s="142"/>
      <c r="Y1042" s="142"/>
      <c r="Z1042" s="142"/>
      <c r="AA1042" s="142"/>
      <c r="AB1042" s="142"/>
      <c r="AC1042" s="142"/>
      <c r="AD1042" s="142"/>
      <c r="AE1042" s="142"/>
      <c r="AF1042" s="142"/>
      <c r="AG1042" s="142"/>
      <c r="AH1042" s="142"/>
      <c r="AI1042" s="142"/>
    </row>
    <row r="1043">
      <c r="A1043" s="167"/>
      <c r="B1043" s="168"/>
      <c r="C1043" s="169"/>
      <c r="D1043" s="170"/>
      <c r="E1043" s="171"/>
      <c r="F1043" s="172"/>
      <c r="G1043" s="172"/>
      <c r="H1043" s="173"/>
      <c r="I1043" s="173"/>
      <c r="J1043" s="172"/>
      <c r="K1043" s="172"/>
      <c r="L1043" s="173"/>
      <c r="M1043" s="174"/>
      <c r="N1043" s="174"/>
      <c r="O1043" s="173"/>
      <c r="P1043" s="172"/>
      <c r="Q1043" s="172"/>
      <c r="R1043" s="175"/>
      <c r="S1043" s="175"/>
      <c r="T1043" s="169"/>
      <c r="U1043" s="142"/>
      <c r="V1043" s="142"/>
      <c r="W1043" s="142"/>
      <c r="X1043" s="142"/>
      <c r="Y1043" s="142"/>
      <c r="Z1043" s="142"/>
      <c r="AA1043" s="142"/>
      <c r="AB1043" s="142"/>
      <c r="AC1043" s="142"/>
      <c r="AD1043" s="142"/>
      <c r="AE1043" s="142"/>
      <c r="AF1043" s="142"/>
      <c r="AG1043" s="142"/>
      <c r="AH1043" s="142"/>
      <c r="AI1043" s="142"/>
    </row>
    <row r="1044">
      <c r="A1044" s="167"/>
      <c r="B1044" s="168"/>
      <c r="C1044" s="169"/>
      <c r="D1044" s="170"/>
      <c r="E1044" s="171"/>
      <c r="F1044" s="172"/>
      <c r="G1044" s="172"/>
      <c r="H1044" s="173"/>
      <c r="I1044" s="173"/>
      <c r="J1044" s="172"/>
      <c r="K1044" s="172"/>
      <c r="L1044" s="173"/>
      <c r="M1044" s="174"/>
      <c r="N1044" s="174"/>
      <c r="O1044" s="173"/>
      <c r="P1044" s="172"/>
      <c r="Q1044" s="172"/>
      <c r="R1044" s="175"/>
      <c r="S1044" s="175"/>
      <c r="T1044" s="169"/>
      <c r="U1044" s="142"/>
      <c r="V1044" s="142"/>
      <c r="W1044" s="142"/>
      <c r="X1044" s="142"/>
      <c r="Y1044" s="142"/>
      <c r="Z1044" s="142"/>
      <c r="AA1044" s="142"/>
      <c r="AB1044" s="142"/>
      <c r="AC1044" s="142"/>
      <c r="AD1044" s="142"/>
      <c r="AE1044" s="142"/>
      <c r="AF1044" s="142"/>
      <c r="AG1044" s="142"/>
      <c r="AH1044" s="142"/>
      <c r="AI1044" s="142"/>
    </row>
    <row r="1045">
      <c r="A1045" s="167"/>
      <c r="B1045" s="168"/>
      <c r="C1045" s="169"/>
      <c r="D1045" s="170"/>
      <c r="E1045" s="171"/>
      <c r="F1045" s="172"/>
      <c r="G1045" s="172"/>
      <c r="H1045" s="173"/>
      <c r="I1045" s="173"/>
      <c r="J1045" s="172"/>
      <c r="K1045" s="172"/>
      <c r="L1045" s="173"/>
      <c r="M1045" s="174"/>
      <c r="N1045" s="174"/>
      <c r="O1045" s="173"/>
      <c r="P1045" s="172"/>
      <c r="Q1045" s="172"/>
      <c r="R1045" s="175"/>
      <c r="S1045" s="175"/>
      <c r="T1045" s="169"/>
      <c r="U1045" s="142"/>
      <c r="V1045" s="142"/>
      <c r="W1045" s="142"/>
      <c r="X1045" s="142"/>
      <c r="Y1045" s="142"/>
      <c r="Z1045" s="142"/>
      <c r="AA1045" s="142"/>
      <c r="AB1045" s="142"/>
      <c r="AC1045" s="142"/>
      <c r="AD1045" s="142"/>
      <c r="AE1045" s="142"/>
      <c r="AF1045" s="142"/>
      <c r="AG1045" s="142"/>
      <c r="AH1045" s="142"/>
      <c r="AI1045" s="142"/>
    </row>
    <row r="1046">
      <c r="A1046" s="167"/>
      <c r="B1046" s="168"/>
      <c r="C1046" s="169"/>
      <c r="D1046" s="170"/>
      <c r="E1046" s="171"/>
      <c r="F1046" s="172"/>
      <c r="G1046" s="172"/>
      <c r="H1046" s="173"/>
      <c r="I1046" s="173"/>
      <c r="J1046" s="172"/>
      <c r="K1046" s="172"/>
      <c r="L1046" s="173"/>
      <c r="M1046" s="174"/>
      <c r="N1046" s="174"/>
      <c r="O1046" s="173"/>
      <c r="P1046" s="172"/>
      <c r="Q1046" s="172"/>
      <c r="R1046" s="175"/>
      <c r="S1046" s="175"/>
      <c r="T1046" s="169"/>
      <c r="U1046" s="142"/>
      <c r="V1046" s="142"/>
      <c r="W1046" s="142"/>
      <c r="X1046" s="142"/>
      <c r="Y1046" s="142"/>
      <c r="Z1046" s="142"/>
      <c r="AA1046" s="142"/>
      <c r="AB1046" s="142"/>
      <c r="AC1046" s="142"/>
      <c r="AD1046" s="142"/>
      <c r="AE1046" s="142"/>
      <c r="AF1046" s="142"/>
      <c r="AG1046" s="142"/>
      <c r="AH1046" s="142"/>
      <c r="AI1046" s="142"/>
    </row>
    <row r="1047">
      <c r="A1047" s="167"/>
      <c r="B1047" s="168"/>
      <c r="C1047" s="169"/>
      <c r="D1047" s="170"/>
      <c r="E1047" s="171"/>
      <c r="F1047" s="172"/>
      <c r="G1047" s="172"/>
      <c r="H1047" s="173"/>
      <c r="I1047" s="173"/>
      <c r="J1047" s="172"/>
      <c r="K1047" s="172"/>
      <c r="L1047" s="173"/>
      <c r="M1047" s="174"/>
      <c r="N1047" s="174"/>
      <c r="O1047" s="173"/>
      <c r="P1047" s="172"/>
      <c r="Q1047" s="172"/>
      <c r="R1047" s="175"/>
      <c r="S1047" s="175"/>
      <c r="T1047" s="169"/>
      <c r="U1047" s="142"/>
      <c r="V1047" s="142"/>
      <c r="W1047" s="142"/>
      <c r="X1047" s="142"/>
      <c r="Y1047" s="142"/>
      <c r="Z1047" s="142"/>
      <c r="AA1047" s="142"/>
      <c r="AB1047" s="142"/>
      <c r="AC1047" s="142"/>
      <c r="AD1047" s="142"/>
      <c r="AE1047" s="142"/>
      <c r="AF1047" s="142"/>
      <c r="AG1047" s="142"/>
      <c r="AH1047" s="142"/>
      <c r="AI1047" s="142"/>
    </row>
    <row r="1048">
      <c r="A1048" s="167"/>
      <c r="B1048" s="168"/>
      <c r="C1048" s="169"/>
      <c r="D1048" s="170"/>
      <c r="E1048" s="171"/>
      <c r="F1048" s="172"/>
      <c r="G1048" s="172"/>
      <c r="H1048" s="173"/>
      <c r="I1048" s="173"/>
      <c r="J1048" s="172"/>
      <c r="K1048" s="172"/>
      <c r="L1048" s="173"/>
      <c r="M1048" s="174"/>
      <c r="N1048" s="174"/>
      <c r="O1048" s="173"/>
      <c r="P1048" s="172"/>
      <c r="Q1048" s="172"/>
      <c r="R1048" s="175"/>
      <c r="S1048" s="175"/>
      <c r="T1048" s="169"/>
      <c r="U1048" s="142"/>
      <c r="V1048" s="142"/>
      <c r="W1048" s="142"/>
      <c r="X1048" s="142"/>
      <c r="Y1048" s="142"/>
      <c r="Z1048" s="142"/>
      <c r="AA1048" s="142"/>
      <c r="AB1048" s="142"/>
      <c r="AC1048" s="142"/>
      <c r="AD1048" s="142"/>
      <c r="AE1048" s="142"/>
      <c r="AF1048" s="142"/>
      <c r="AG1048" s="142"/>
      <c r="AH1048" s="142"/>
      <c r="AI1048" s="142"/>
    </row>
    <row r="1049">
      <c r="A1049" s="167"/>
      <c r="B1049" s="168"/>
      <c r="C1049" s="169"/>
      <c r="D1049" s="170"/>
      <c r="E1049" s="171"/>
      <c r="F1049" s="172"/>
      <c r="G1049" s="172"/>
      <c r="H1049" s="173"/>
      <c r="I1049" s="173"/>
      <c r="J1049" s="172"/>
      <c r="K1049" s="172"/>
      <c r="L1049" s="173"/>
      <c r="M1049" s="174"/>
      <c r="N1049" s="174"/>
      <c r="O1049" s="173"/>
      <c r="P1049" s="172"/>
      <c r="Q1049" s="172"/>
      <c r="R1049" s="175"/>
      <c r="S1049" s="175"/>
      <c r="T1049" s="169"/>
      <c r="U1049" s="142"/>
      <c r="V1049" s="142"/>
      <c r="W1049" s="142"/>
      <c r="X1049" s="142"/>
      <c r="Y1049" s="142"/>
      <c r="Z1049" s="142"/>
      <c r="AA1049" s="142"/>
      <c r="AB1049" s="142"/>
      <c r="AC1049" s="142"/>
      <c r="AD1049" s="142"/>
      <c r="AE1049" s="142"/>
      <c r="AF1049" s="142"/>
      <c r="AG1049" s="142"/>
      <c r="AH1049" s="142"/>
      <c r="AI1049" s="142"/>
    </row>
    <row r="1050">
      <c r="A1050" s="167"/>
      <c r="B1050" s="168"/>
      <c r="C1050" s="169"/>
      <c r="D1050" s="170"/>
      <c r="E1050" s="171"/>
      <c r="F1050" s="172"/>
      <c r="G1050" s="172"/>
      <c r="H1050" s="173"/>
      <c r="I1050" s="173"/>
      <c r="J1050" s="172"/>
      <c r="K1050" s="172"/>
      <c r="L1050" s="173"/>
      <c r="M1050" s="174"/>
      <c r="N1050" s="174"/>
      <c r="O1050" s="173"/>
      <c r="P1050" s="172"/>
      <c r="Q1050" s="172"/>
      <c r="R1050" s="175"/>
      <c r="S1050" s="175"/>
      <c r="T1050" s="169"/>
      <c r="U1050" s="142"/>
      <c r="V1050" s="142"/>
      <c r="W1050" s="142"/>
      <c r="X1050" s="142"/>
      <c r="Y1050" s="142"/>
      <c r="Z1050" s="142"/>
      <c r="AA1050" s="142"/>
      <c r="AB1050" s="142"/>
      <c r="AC1050" s="142"/>
      <c r="AD1050" s="142"/>
      <c r="AE1050" s="142"/>
      <c r="AF1050" s="142"/>
      <c r="AG1050" s="142"/>
      <c r="AH1050" s="142"/>
      <c r="AI1050" s="142"/>
    </row>
    <row r="1051">
      <c r="A1051" s="167"/>
      <c r="B1051" s="168"/>
      <c r="C1051" s="169"/>
      <c r="D1051" s="170"/>
      <c r="E1051" s="171"/>
      <c r="F1051" s="172"/>
      <c r="G1051" s="172"/>
      <c r="H1051" s="173"/>
      <c r="I1051" s="173"/>
      <c r="J1051" s="172"/>
      <c r="K1051" s="172"/>
      <c r="L1051" s="173"/>
      <c r="M1051" s="174"/>
      <c r="N1051" s="174"/>
      <c r="O1051" s="173"/>
      <c r="P1051" s="172"/>
      <c r="Q1051" s="172"/>
      <c r="R1051" s="175"/>
      <c r="S1051" s="175"/>
      <c r="T1051" s="169"/>
      <c r="U1051" s="142"/>
      <c r="V1051" s="142"/>
      <c r="W1051" s="142"/>
      <c r="X1051" s="142"/>
      <c r="Y1051" s="142"/>
      <c r="Z1051" s="142"/>
      <c r="AA1051" s="142"/>
      <c r="AB1051" s="142"/>
      <c r="AC1051" s="142"/>
      <c r="AD1051" s="142"/>
      <c r="AE1051" s="142"/>
      <c r="AF1051" s="142"/>
      <c r="AG1051" s="142"/>
      <c r="AH1051" s="142"/>
      <c r="AI1051" s="142"/>
    </row>
    <row r="1052">
      <c r="A1052" s="167"/>
      <c r="B1052" s="168"/>
      <c r="C1052" s="169"/>
      <c r="D1052" s="170"/>
      <c r="E1052" s="171"/>
      <c r="F1052" s="172"/>
      <c r="G1052" s="172"/>
      <c r="H1052" s="173"/>
      <c r="I1052" s="173"/>
      <c r="J1052" s="172"/>
      <c r="K1052" s="172"/>
      <c r="L1052" s="173"/>
      <c r="M1052" s="174"/>
      <c r="N1052" s="174"/>
      <c r="O1052" s="173"/>
      <c r="P1052" s="172"/>
      <c r="Q1052" s="172"/>
      <c r="R1052" s="175"/>
      <c r="S1052" s="175"/>
      <c r="T1052" s="169"/>
      <c r="U1052" s="142"/>
      <c r="V1052" s="142"/>
      <c r="W1052" s="142"/>
      <c r="X1052" s="142"/>
      <c r="Y1052" s="142"/>
      <c r="Z1052" s="142"/>
      <c r="AA1052" s="142"/>
      <c r="AB1052" s="142"/>
      <c r="AC1052" s="142"/>
      <c r="AD1052" s="142"/>
      <c r="AE1052" s="142"/>
      <c r="AF1052" s="142"/>
      <c r="AG1052" s="142"/>
      <c r="AH1052" s="142"/>
      <c r="AI1052" s="142"/>
    </row>
    <row r="1053">
      <c r="A1053" s="167"/>
      <c r="B1053" s="168"/>
      <c r="C1053" s="169"/>
      <c r="D1053" s="170"/>
      <c r="E1053" s="171"/>
      <c r="F1053" s="172"/>
      <c r="G1053" s="172"/>
      <c r="H1053" s="173"/>
      <c r="I1053" s="173"/>
      <c r="J1053" s="172"/>
      <c r="K1053" s="172"/>
      <c r="L1053" s="173"/>
      <c r="M1053" s="174"/>
      <c r="N1053" s="174"/>
      <c r="O1053" s="173"/>
      <c r="P1053" s="172"/>
      <c r="Q1053" s="172"/>
      <c r="R1053" s="175"/>
      <c r="S1053" s="175"/>
      <c r="T1053" s="169"/>
      <c r="U1053" s="142"/>
      <c r="V1053" s="142"/>
      <c r="W1053" s="142"/>
      <c r="X1053" s="142"/>
      <c r="Y1053" s="142"/>
      <c r="Z1053" s="142"/>
      <c r="AA1053" s="142"/>
      <c r="AB1053" s="142"/>
      <c r="AC1053" s="142"/>
      <c r="AD1053" s="142"/>
      <c r="AE1053" s="142"/>
      <c r="AF1053" s="142"/>
      <c r="AG1053" s="142"/>
      <c r="AH1053" s="142"/>
      <c r="AI1053" s="142"/>
    </row>
    <row r="1054">
      <c r="A1054" s="167"/>
      <c r="B1054" s="168"/>
      <c r="C1054" s="169"/>
      <c r="D1054" s="170"/>
      <c r="E1054" s="171"/>
      <c r="F1054" s="172"/>
      <c r="G1054" s="172"/>
      <c r="H1054" s="173"/>
      <c r="I1054" s="173"/>
      <c r="J1054" s="172"/>
      <c r="K1054" s="172"/>
      <c r="L1054" s="173"/>
      <c r="M1054" s="174"/>
      <c r="N1054" s="174"/>
      <c r="O1054" s="173"/>
      <c r="P1054" s="172"/>
      <c r="Q1054" s="172"/>
      <c r="R1054" s="175"/>
      <c r="S1054" s="175"/>
      <c r="T1054" s="169"/>
      <c r="U1054" s="142"/>
      <c r="V1054" s="142"/>
      <c r="W1054" s="142"/>
      <c r="X1054" s="142"/>
      <c r="Y1054" s="142"/>
      <c r="Z1054" s="142"/>
      <c r="AA1054" s="142"/>
      <c r="AB1054" s="142"/>
      <c r="AC1054" s="142"/>
      <c r="AD1054" s="142"/>
      <c r="AE1054" s="142"/>
      <c r="AF1054" s="142"/>
      <c r="AG1054" s="142"/>
      <c r="AH1054" s="142"/>
      <c r="AI1054" s="142"/>
    </row>
    <row r="1055">
      <c r="A1055" s="167"/>
      <c r="B1055" s="168"/>
      <c r="C1055" s="169"/>
      <c r="D1055" s="170"/>
      <c r="E1055" s="171"/>
      <c r="F1055" s="172"/>
      <c r="G1055" s="172"/>
      <c r="H1055" s="173"/>
      <c r="I1055" s="173"/>
      <c r="J1055" s="172"/>
      <c r="K1055" s="172"/>
      <c r="L1055" s="173"/>
      <c r="M1055" s="174"/>
      <c r="N1055" s="174"/>
      <c r="O1055" s="173"/>
      <c r="P1055" s="172"/>
      <c r="Q1055" s="172"/>
      <c r="R1055" s="175"/>
      <c r="S1055" s="175"/>
      <c r="T1055" s="169"/>
      <c r="U1055" s="142"/>
      <c r="V1055" s="142"/>
      <c r="W1055" s="142"/>
      <c r="X1055" s="142"/>
      <c r="Y1055" s="142"/>
      <c r="Z1055" s="142"/>
      <c r="AA1055" s="142"/>
      <c r="AB1055" s="142"/>
      <c r="AC1055" s="142"/>
      <c r="AD1055" s="142"/>
      <c r="AE1055" s="142"/>
      <c r="AF1055" s="142"/>
      <c r="AG1055" s="142"/>
      <c r="AH1055" s="142"/>
      <c r="AI1055" s="142"/>
    </row>
    <row r="1056">
      <c r="A1056" s="167"/>
      <c r="B1056" s="168"/>
      <c r="C1056" s="169"/>
      <c r="D1056" s="170"/>
      <c r="E1056" s="171"/>
      <c r="F1056" s="172"/>
      <c r="G1056" s="172"/>
      <c r="H1056" s="173"/>
      <c r="I1056" s="173"/>
      <c r="J1056" s="172"/>
      <c r="K1056" s="172"/>
      <c r="L1056" s="173"/>
      <c r="M1056" s="174"/>
      <c r="N1056" s="174"/>
      <c r="O1056" s="173"/>
      <c r="P1056" s="172"/>
      <c r="Q1056" s="172"/>
      <c r="R1056" s="175"/>
      <c r="S1056" s="175"/>
      <c r="T1056" s="169"/>
      <c r="U1056" s="142"/>
      <c r="V1056" s="142"/>
      <c r="W1056" s="142"/>
      <c r="X1056" s="142"/>
      <c r="Y1056" s="142"/>
      <c r="Z1056" s="142"/>
      <c r="AA1056" s="142"/>
      <c r="AB1056" s="142"/>
      <c r="AC1056" s="142"/>
      <c r="AD1056" s="142"/>
      <c r="AE1056" s="142"/>
      <c r="AF1056" s="142"/>
      <c r="AG1056" s="142"/>
      <c r="AH1056" s="142"/>
      <c r="AI1056" s="142"/>
    </row>
    <row r="1057">
      <c r="A1057" s="167"/>
      <c r="B1057" s="168"/>
      <c r="C1057" s="169"/>
      <c r="D1057" s="170"/>
      <c r="E1057" s="171"/>
      <c r="F1057" s="172"/>
      <c r="G1057" s="172"/>
      <c r="H1057" s="173"/>
      <c r="I1057" s="173"/>
      <c r="J1057" s="172"/>
      <c r="K1057" s="172"/>
      <c r="L1057" s="173"/>
      <c r="M1057" s="174"/>
      <c r="N1057" s="174"/>
      <c r="O1057" s="173"/>
      <c r="P1057" s="172"/>
      <c r="Q1057" s="172"/>
      <c r="R1057" s="175"/>
      <c r="S1057" s="175"/>
      <c r="T1057" s="169"/>
      <c r="U1057" s="142"/>
      <c r="V1057" s="142"/>
      <c r="W1057" s="142"/>
      <c r="X1057" s="142"/>
      <c r="Y1057" s="142"/>
      <c r="Z1057" s="142"/>
      <c r="AA1057" s="142"/>
      <c r="AB1057" s="142"/>
      <c r="AC1057" s="142"/>
      <c r="AD1057" s="142"/>
      <c r="AE1057" s="142"/>
      <c r="AF1057" s="142"/>
      <c r="AG1057" s="142"/>
      <c r="AH1057" s="142"/>
      <c r="AI1057" s="142"/>
    </row>
    <row r="1058">
      <c r="A1058" s="167"/>
      <c r="B1058" s="168"/>
      <c r="C1058" s="169"/>
      <c r="D1058" s="170"/>
      <c r="E1058" s="171"/>
      <c r="F1058" s="172"/>
      <c r="G1058" s="172"/>
      <c r="H1058" s="173"/>
      <c r="I1058" s="173"/>
      <c r="J1058" s="172"/>
      <c r="K1058" s="172"/>
      <c r="L1058" s="173"/>
      <c r="M1058" s="174"/>
      <c r="N1058" s="174"/>
      <c r="O1058" s="173"/>
      <c r="P1058" s="172"/>
      <c r="Q1058" s="172"/>
      <c r="R1058" s="175"/>
      <c r="S1058" s="175"/>
      <c r="T1058" s="169"/>
      <c r="U1058" s="142"/>
      <c r="V1058" s="142"/>
      <c r="W1058" s="142"/>
      <c r="X1058" s="142"/>
      <c r="Y1058" s="142"/>
      <c r="Z1058" s="142"/>
      <c r="AA1058" s="142"/>
      <c r="AB1058" s="142"/>
      <c r="AC1058" s="142"/>
      <c r="AD1058" s="142"/>
      <c r="AE1058" s="142"/>
      <c r="AF1058" s="142"/>
      <c r="AG1058" s="142"/>
      <c r="AH1058" s="142"/>
      <c r="AI1058" s="142"/>
    </row>
    <row r="1059">
      <c r="A1059" s="167"/>
      <c r="B1059" s="168"/>
      <c r="C1059" s="169"/>
      <c r="D1059" s="170"/>
      <c r="E1059" s="171"/>
      <c r="F1059" s="172"/>
      <c r="G1059" s="172"/>
      <c r="H1059" s="173"/>
      <c r="I1059" s="173"/>
      <c r="J1059" s="172"/>
      <c r="K1059" s="172"/>
      <c r="L1059" s="173"/>
      <c r="M1059" s="174"/>
      <c r="N1059" s="174"/>
      <c r="O1059" s="173"/>
      <c r="P1059" s="172"/>
      <c r="Q1059" s="172"/>
      <c r="R1059" s="175"/>
      <c r="S1059" s="175"/>
      <c r="T1059" s="169"/>
      <c r="U1059" s="142"/>
      <c r="V1059" s="142"/>
      <c r="W1059" s="142"/>
      <c r="X1059" s="142"/>
      <c r="Y1059" s="142"/>
      <c r="Z1059" s="142"/>
      <c r="AA1059" s="142"/>
      <c r="AB1059" s="142"/>
      <c r="AC1059" s="142"/>
      <c r="AD1059" s="142"/>
      <c r="AE1059" s="142"/>
      <c r="AF1059" s="142"/>
      <c r="AG1059" s="142"/>
      <c r="AH1059" s="142"/>
      <c r="AI1059" s="142"/>
    </row>
    <row r="1060">
      <c r="A1060" s="167"/>
      <c r="B1060" s="168"/>
      <c r="C1060" s="169"/>
      <c r="D1060" s="170"/>
      <c r="E1060" s="171"/>
      <c r="F1060" s="172"/>
      <c r="G1060" s="172"/>
      <c r="H1060" s="173"/>
      <c r="I1060" s="173"/>
      <c r="J1060" s="172"/>
      <c r="K1060" s="172"/>
      <c r="L1060" s="173"/>
      <c r="M1060" s="174"/>
      <c r="N1060" s="174"/>
      <c r="O1060" s="173"/>
      <c r="P1060" s="172"/>
      <c r="Q1060" s="172"/>
      <c r="R1060" s="175"/>
      <c r="S1060" s="175"/>
      <c r="T1060" s="169"/>
      <c r="U1060" s="142"/>
      <c r="V1060" s="142"/>
      <c r="W1060" s="142"/>
      <c r="X1060" s="142"/>
      <c r="Y1060" s="142"/>
      <c r="Z1060" s="142"/>
      <c r="AA1060" s="142"/>
      <c r="AB1060" s="142"/>
      <c r="AC1060" s="142"/>
      <c r="AD1060" s="142"/>
      <c r="AE1060" s="142"/>
      <c r="AF1060" s="142"/>
      <c r="AG1060" s="142"/>
      <c r="AH1060" s="142"/>
      <c r="AI1060" s="142"/>
    </row>
    <row r="1061">
      <c r="A1061" s="167"/>
      <c r="B1061" s="168"/>
      <c r="C1061" s="169"/>
      <c r="D1061" s="170"/>
      <c r="E1061" s="171"/>
      <c r="F1061" s="172"/>
      <c r="G1061" s="172"/>
      <c r="H1061" s="173"/>
      <c r="I1061" s="173"/>
      <c r="J1061" s="172"/>
      <c r="K1061" s="172"/>
      <c r="L1061" s="173"/>
      <c r="M1061" s="174"/>
      <c r="N1061" s="174"/>
      <c r="O1061" s="173"/>
      <c r="P1061" s="172"/>
      <c r="Q1061" s="172"/>
      <c r="R1061" s="175"/>
      <c r="S1061" s="175"/>
      <c r="T1061" s="169"/>
      <c r="U1061" s="142"/>
      <c r="V1061" s="142"/>
      <c r="W1061" s="142"/>
      <c r="X1061" s="142"/>
      <c r="Y1061" s="142"/>
      <c r="Z1061" s="142"/>
      <c r="AA1061" s="142"/>
      <c r="AB1061" s="142"/>
      <c r="AC1061" s="142"/>
      <c r="AD1061" s="142"/>
      <c r="AE1061" s="142"/>
      <c r="AF1061" s="142"/>
      <c r="AG1061" s="142"/>
      <c r="AH1061" s="142"/>
      <c r="AI1061" s="142"/>
    </row>
    <row r="1062">
      <c r="A1062" s="167"/>
      <c r="B1062" s="168"/>
      <c r="C1062" s="169"/>
      <c r="D1062" s="170"/>
      <c r="E1062" s="171"/>
      <c r="F1062" s="172"/>
      <c r="G1062" s="172"/>
      <c r="H1062" s="173"/>
      <c r="I1062" s="173"/>
      <c r="J1062" s="172"/>
      <c r="K1062" s="172"/>
      <c r="L1062" s="173"/>
      <c r="M1062" s="174"/>
      <c r="N1062" s="174"/>
      <c r="O1062" s="173"/>
      <c r="P1062" s="172"/>
      <c r="Q1062" s="172"/>
      <c r="R1062" s="175"/>
      <c r="S1062" s="175"/>
      <c r="T1062" s="169"/>
      <c r="U1062" s="142"/>
      <c r="V1062" s="142"/>
      <c r="W1062" s="142"/>
      <c r="X1062" s="142"/>
      <c r="Y1062" s="142"/>
      <c r="Z1062" s="142"/>
      <c r="AA1062" s="142"/>
      <c r="AB1062" s="142"/>
      <c r="AC1062" s="142"/>
      <c r="AD1062" s="142"/>
      <c r="AE1062" s="142"/>
      <c r="AF1062" s="142"/>
      <c r="AG1062" s="142"/>
      <c r="AH1062" s="142"/>
      <c r="AI1062" s="142"/>
    </row>
    <row r="1063">
      <c r="A1063" s="167"/>
      <c r="B1063" s="168"/>
      <c r="C1063" s="169"/>
      <c r="D1063" s="170"/>
      <c r="E1063" s="171"/>
      <c r="F1063" s="172"/>
      <c r="G1063" s="172"/>
      <c r="H1063" s="173"/>
      <c r="I1063" s="173"/>
      <c r="J1063" s="172"/>
      <c r="K1063" s="172"/>
      <c r="L1063" s="173"/>
      <c r="M1063" s="174"/>
      <c r="N1063" s="174"/>
      <c r="O1063" s="173"/>
      <c r="P1063" s="172"/>
      <c r="Q1063" s="172"/>
      <c r="R1063" s="175"/>
      <c r="S1063" s="175"/>
      <c r="T1063" s="169"/>
      <c r="U1063" s="142"/>
      <c r="V1063" s="142"/>
      <c r="W1063" s="142"/>
      <c r="X1063" s="142"/>
      <c r="Y1063" s="142"/>
      <c r="Z1063" s="142"/>
      <c r="AA1063" s="142"/>
      <c r="AB1063" s="142"/>
      <c r="AC1063" s="142"/>
      <c r="AD1063" s="142"/>
      <c r="AE1063" s="142"/>
      <c r="AF1063" s="142"/>
      <c r="AG1063" s="142"/>
      <c r="AH1063" s="142"/>
      <c r="AI1063" s="142"/>
    </row>
    <row r="1064">
      <c r="A1064" s="167"/>
      <c r="B1064" s="168"/>
      <c r="C1064" s="169"/>
      <c r="D1064" s="170"/>
      <c r="E1064" s="171"/>
      <c r="F1064" s="172"/>
      <c r="G1064" s="172"/>
      <c r="H1064" s="173"/>
      <c r="I1064" s="173"/>
      <c r="J1064" s="172"/>
      <c r="K1064" s="172"/>
      <c r="L1064" s="173"/>
      <c r="M1064" s="174"/>
      <c r="N1064" s="174"/>
      <c r="O1064" s="173"/>
      <c r="P1064" s="172"/>
      <c r="Q1064" s="172"/>
      <c r="R1064" s="175"/>
      <c r="S1064" s="175"/>
      <c r="T1064" s="169"/>
      <c r="U1064" s="142"/>
      <c r="V1064" s="142"/>
      <c r="W1064" s="142"/>
      <c r="X1064" s="142"/>
      <c r="Y1064" s="142"/>
      <c r="Z1064" s="142"/>
      <c r="AA1064" s="142"/>
      <c r="AB1064" s="142"/>
      <c r="AC1064" s="142"/>
      <c r="AD1064" s="142"/>
      <c r="AE1064" s="142"/>
      <c r="AF1064" s="142"/>
      <c r="AG1064" s="142"/>
      <c r="AH1064" s="142"/>
      <c r="AI1064" s="142"/>
    </row>
    <row r="1065">
      <c r="A1065" s="167"/>
      <c r="B1065" s="168"/>
      <c r="C1065" s="169"/>
      <c r="D1065" s="170"/>
      <c r="E1065" s="171"/>
      <c r="F1065" s="172"/>
      <c r="G1065" s="172"/>
      <c r="H1065" s="173"/>
      <c r="I1065" s="173"/>
      <c r="J1065" s="172"/>
      <c r="K1065" s="172"/>
      <c r="L1065" s="173"/>
      <c r="M1065" s="174"/>
      <c r="N1065" s="174"/>
      <c r="O1065" s="173"/>
      <c r="P1065" s="172"/>
      <c r="Q1065" s="172"/>
      <c r="R1065" s="175"/>
      <c r="S1065" s="175"/>
      <c r="T1065" s="169"/>
      <c r="U1065" s="142"/>
      <c r="V1065" s="142"/>
      <c r="W1065" s="142"/>
      <c r="X1065" s="142"/>
      <c r="Y1065" s="142"/>
      <c r="Z1065" s="142"/>
      <c r="AA1065" s="142"/>
      <c r="AB1065" s="142"/>
      <c r="AC1065" s="142"/>
      <c r="AD1065" s="142"/>
      <c r="AE1065" s="142"/>
      <c r="AF1065" s="142"/>
      <c r="AG1065" s="142"/>
      <c r="AH1065" s="142"/>
      <c r="AI1065" s="142"/>
    </row>
    <row r="1066">
      <c r="A1066" s="167"/>
      <c r="B1066" s="168"/>
      <c r="C1066" s="169"/>
      <c r="D1066" s="170"/>
      <c r="E1066" s="171"/>
      <c r="F1066" s="172"/>
      <c r="G1066" s="172"/>
      <c r="H1066" s="173"/>
      <c r="I1066" s="173"/>
      <c r="J1066" s="172"/>
      <c r="K1066" s="172"/>
      <c r="L1066" s="173"/>
      <c r="M1066" s="174"/>
      <c r="N1066" s="174"/>
      <c r="O1066" s="173"/>
      <c r="P1066" s="172"/>
      <c r="Q1066" s="172"/>
      <c r="R1066" s="175"/>
      <c r="S1066" s="175"/>
      <c r="T1066" s="169"/>
      <c r="U1066" s="142"/>
      <c r="V1066" s="142"/>
      <c r="W1066" s="142"/>
      <c r="X1066" s="142"/>
      <c r="Y1066" s="142"/>
      <c r="Z1066" s="142"/>
      <c r="AA1066" s="142"/>
      <c r="AB1066" s="142"/>
      <c r="AC1066" s="142"/>
      <c r="AD1066" s="142"/>
      <c r="AE1066" s="142"/>
      <c r="AF1066" s="142"/>
      <c r="AG1066" s="142"/>
      <c r="AH1066" s="142"/>
      <c r="AI1066" s="142"/>
    </row>
    <row r="1067">
      <c r="A1067" s="167"/>
      <c r="B1067" s="168"/>
      <c r="C1067" s="169"/>
      <c r="D1067" s="170"/>
      <c r="E1067" s="171"/>
      <c r="F1067" s="172"/>
      <c r="G1067" s="172"/>
      <c r="H1067" s="173"/>
      <c r="I1067" s="173"/>
      <c r="J1067" s="172"/>
      <c r="K1067" s="172"/>
      <c r="L1067" s="173"/>
      <c r="M1067" s="174"/>
      <c r="N1067" s="174"/>
      <c r="O1067" s="173"/>
      <c r="P1067" s="172"/>
      <c r="Q1067" s="172"/>
      <c r="R1067" s="175"/>
      <c r="S1067" s="175"/>
      <c r="T1067" s="169"/>
      <c r="U1067" s="142"/>
      <c r="V1067" s="142"/>
      <c r="W1067" s="142"/>
      <c r="X1067" s="142"/>
      <c r="Y1067" s="142"/>
      <c r="Z1067" s="142"/>
      <c r="AA1067" s="142"/>
      <c r="AB1067" s="142"/>
      <c r="AC1067" s="142"/>
      <c r="AD1067" s="142"/>
      <c r="AE1067" s="142"/>
      <c r="AF1067" s="142"/>
      <c r="AG1067" s="142"/>
      <c r="AH1067" s="142"/>
      <c r="AI1067" s="142"/>
    </row>
    <row r="1068">
      <c r="A1068" s="167"/>
      <c r="B1068" s="168"/>
      <c r="C1068" s="169"/>
      <c r="D1068" s="170"/>
      <c r="E1068" s="171"/>
      <c r="F1068" s="172"/>
      <c r="G1068" s="172"/>
      <c r="H1068" s="173"/>
      <c r="I1068" s="173"/>
      <c r="J1068" s="172"/>
      <c r="K1068" s="172"/>
      <c r="L1068" s="173"/>
      <c r="M1068" s="174"/>
      <c r="N1068" s="174"/>
      <c r="O1068" s="173"/>
      <c r="P1068" s="172"/>
      <c r="Q1068" s="172"/>
      <c r="R1068" s="175"/>
      <c r="S1068" s="175"/>
      <c r="T1068" s="169"/>
      <c r="U1068" s="142"/>
      <c r="V1068" s="142"/>
      <c r="W1068" s="142"/>
      <c r="X1068" s="142"/>
      <c r="Y1068" s="142"/>
      <c r="Z1068" s="142"/>
      <c r="AA1068" s="142"/>
      <c r="AB1068" s="142"/>
      <c r="AC1068" s="142"/>
      <c r="AD1068" s="142"/>
      <c r="AE1068" s="142"/>
      <c r="AF1068" s="142"/>
      <c r="AG1068" s="142"/>
      <c r="AH1068" s="142"/>
      <c r="AI1068" s="142"/>
    </row>
    <row r="1069">
      <c r="A1069" s="167"/>
      <c r="B1069" s="168"/>
      <c r="C1069" s="169"/>
      <c r="D1069" s="170"/>
      <c r="E1069" s="171"/>
      <c r="F1069" s="172"/>
      <c r="G1069" s="172"/>
      <c r="H1069" s="173"/>
      <c r="I1069" s="173"/>
      <c r="J1069" s="172"/>
      <c r="K1069" s="172"/>
      <c r="L1069" s="173"/>
      <c r="M1069" s="174"/>
      <c r="N1069" s="174"/>
      <c r="O1069" s="173"/>
      <c r="P1069" s="172"/>
      <c r="Q1069" s="172"/>
      <c r="R1069" s="175"/>
      <c r="S1069" s="175"/>
      <c r="T1069" s="169"/>
      <c r="U1069" s="142"/>
      <c r="V1069" s="142"/>
      <c r="W1069" s="142"/>
      <c r="X1069" s="142"/>
      <c r="Y1069" s="142"/>
      <c r="Z1069" s="142"/>
      <c r="AA1069" s="142"/>
      <c r="AB1069" s="142"/>
      <c r="AC1069" s="142"/>
      <c r="AD1069" s="142"/>
      <c r="AE1069" s="142"/>
      <c r="AF1069" s="142"/>
      <c r="AG1069" s="142"/>
      <c r="AH1069" s="142"/>
      <c r="AI1069" s="142"/>
    </row>
    <row r="1070">
      <c r="A1070" s="167"/>
      <c r="B1070" s="168"/>
      <c r="C1070" s="169"/>
      <c r="D1070" s="170"/>
      <c r="E1070" s="171"/>
      <c r="F1070" s="172"/>
      <c r="G1070" s="172"/>
      <c r="H1070" s="173"/>
      <c r="I1070" s="173"/>
      <c r="J1070" s="172"/>
      <c r="K1070" s="172"/>
      <c r="L1070" s="173"/>
      <c r="M1070" s="174"/>
      <c r="N1070" s="174"/>
      <c r="O1070" s="173"/>
      <c r="P1070" s="172"/>
      <c r="Q1070" s="172"/>
      <c r="R1070" s="175"/>
      <c r="S1070" s="175"/>
      <c r="T1070" s="169"/>
      <c r="U1070" s="142"/>
      <c r="V1070" s="142"/>
      <c r="W1070" s="142"/>
      <c r="X1070" s="142"/>
      <c r="Y1070" s="142"/>
      <c r="Z1070" s="142"/>
      <c r="AA1070" s="142"/>
      <c r="AB1070" s="142"/>
      <c r="AC1070" s="142"/>
      <c r="AD1070" s="142"/>
      <c r="AE1070" s="142"/>
      <c r="AF1070" s="142"/>
      <c r="AG1070" s="142"/>
      <c r="AH1070" s="142"/>
      <c r="AI1070" s="142"/>
    </row>
    <row r="1071">
      <c r="A1071" s="167"/>
      <c r="B1071" s="168"/>
      <c r="C1071" s="169"/>
      <c r="D1071" s="170"/>
      <c r="E1071" s="171"/>
      <c r="F1071" s="172"/>
      <c r="G1071" s="172"/>
      <c r="H1071" s="173"/>
      <c r="I1071" s="173"/>
      <c r="J1071" s="172"/>
      <c r="K1071" s="172"/>
      <c r="L1071" s="173"/>
      <c r="M1071" s="174"/>
      <c r="N1071" s="174"/>
      <c r="O1071" s="173"/>
      <c r="P1071" s="172"/>
      <c r="Q1071" s="172"/>
      <c r="R1071" s="175"/>
      <c r="S1071" s="175"/>
      <c r="T1071" s="169"/>
      <c r="U1071" s="142"/>
      <c r="V1071" s="142"/>
      <c r="W1071" s="142"/>
      <c r="X1071" s="142"/>
      <c r="Y1071" s="142"/>
      <c r="Z1071" s="142"/>
      <c r="AA1071" s="142"/>
      <c r="AB1071" s="142"/>
      <c r="AC1071" s="142"/>
      <c r="AD1071" s="142"/>
      <c r="AE1071" s="142"/>
      <c r="AF1071" s="142"/>
      <c r="AG1071" s="142"/>
      <c r="AH1071" s="142"/>
      <c r="AI1071" s="142"/>
    </row>
    <row r="1072">
      <c r="A1072" s="167"/>
      <c r="B1072" s="168"/>
      <c r="C1072" s="169"/>
      <c r="D1072" s="170"/>
      <c r="E1072" s="171"/>
      <c r="F1072" s="172"/>
      <c r="G1072" s="172"/>
      <c r="H1072" s="173"/>
      <c r="I1072" s="173"/>
      <c r="J1072" s="172"/>
      <c r="K1072" s="172"/>
      <c r="L1072" s="173"/>
      <c r="M1072" s="174"/>
      <c r="N1072" s="174"/>
      <c r="O1072" s="173"/>
      <c r="P1072" s="172"/>
      <c r="Q1072" s="172"/>
      <c r="R1072" s="175"/>
      <c r="S1072" s="175"/>
      <c r="T1072" s="169"/>
      <c r="U1072" s="142"/>
      <c r="V1072" s="142"/>
      <c r="W1072" s="142"/>
      <c r="X1072" s="142"/>
      <c r="Y1072" s="142"/>
      <c r="Z1072" s="142"/>
      <c r="AA1072" s="142"/>
      <c r="AB1072" s="142"/>
      <c r="AC1072" s="142"/>
      <c r="AD1072" s="142"/>
      <c r="AE1072" s="142"/>
      <c r="AF1072" s="142"/>
      <c r="AG1072" s="142"/>
      <c r="AH1072" s="142"/>
      <c r="AI1072" s="142"/>
    </row>
    <row r="1073">
      <c r="A1073" s="167"/>
      <c r="B1073" s="168"/>
      <c r="C1073" s="169"/>
      <c r="D1073" s="170"/>
      <c r="E1073" s="171"/>
      <c r="F1073" s="172"/>
      <c r="G1073" s="172"/>
      <c r="H1073" s="173"/>
      <c r="I1073" s="173"/>
      <c r="J1073" s="172"/>
      <c r="K1073" s="172"/>
      <c r="L1073" s="173"/>
      <c r="M1073" s="174"/>
      <c r="N1073" s="174"/>
      <c r="O1073" s="173"/>
      <c r="P1073" s="172"/>
      <c r="Q1073" s="172"/>
      <c r="R1073" s="175"/>
      <c r="S1073" s="175"/>
      <c r="T1073" s="169"/>
      <c r="U1073" s="142"/>
      <c r="V1073" s="142"/>
      <c r="W1073" s="142"/>
      <c r="X1073" s="142"/>
      <c r="Y1073" s="142"/>
      <c r="Z1073" s="142"/>
      <c r="AA1073" s="142"/>
      <c r="AB1073" s="142"/>
      <c r="AC1073" s="142"/>
      <c r="AD1073" s="142"/>
      <c r="AE1073" s="142"/>
      <c r="AF1073" s="142"/>
      <c r="AG1073" s="142"/>
      <c r="AH1073" s="142"/>
      <c r="AI1073" s="142"/>
    </row>
    <row r="1074">
      <c r="A1074" s="167"/>
      <c r="B1074" s="168"/>
      <c r="C1074" s="169"/>
      <c r="D1074" s="170"/>
      <c r="E1074" s="171"/>
      <c r="F1074" s="172"/>
      <c r="G1074" s="172"/>
      <c r="H1074" s="173"/>
      <c r="I1074" s="173"/>
      <c r="J1074" s="172"/>
      <c r="K1074" s="172"/>
      <c r="L1074" s="173"/>
      <c r="M1074" s="174"/>
      <c r="N1074" s="174"/>
      <c r="O1074" s="173"/>
      <c r="P1074" s="172"/>
      <c r="Q1074" s="172"/>
      <c r="R1074" s="175"/>
      <c r="S1074" s="175"/>
      <c r="T1074" s="169"/>
      <c r="U1074" s="142"/>
      <c r="V1074" s="142"/>
      <c r="W1074" s="142"/>
      <c r="X1074" s="142"/>
      <c r="Y1074" s="142"/>
      <c r="Z1074" s="142"/>
      <c r="AA1074" s="142"/>
      <c r="AB1074" s="142"/>
      <c r="AC1074" s="142"/>
      <c r="AD1074" s="142"/>
      <c r="AE1074" s="142"/>
      <c r="AF1074" s="142"/>
      <c r="AG1074" s="142"/>
      <c r="AH1074" s="142"/>
      <c r="AI1074" s="142"/>
    </row>
    <row r="1075">
      <c r="A1075" s="167"/>
      <c r="B1075" s="168"/>
      <c r="C1075" s="169"/>
      <c r="D1075" s="170"/>
      <c r="E1075" s="171"/>
      <c r="F1075" s="172"/>
      <c r="G1075" s="172"/>
      <c r="H1075" s="173"/>
      <c r="I1075" s="173"/>
      <c r="J1075" s="172"/>
      <c r="K1075" s="172"/>
      <c r="L1075" s="173"/>
      <c r="M1075" s="174"/>
      <c r="N1075" s="174"/>
      <c r="O1075" s="173"/>
      <c r="P1075" s="172"/>
      <c r="Q1075" s="172"/>
      <c r="R1075" s="175"/>
      <c r="S1075" s="175"/>
      <c r="T1075" s="169"/>
      <c r="U1075" s="142"/>
      <c r="V1075" s="142"/>
      <c r="W1075" s="142"/>
      <c r="X1075" s="142"/>
      <c r="Y1075" s="142"/>
      <c r="Z1075" s="142"/>
      <c r="AA1075" s="142"/>
      <c r="AB1075" s="142"/>
      <c r="AC1075" s="142"/>
      <c r="AD1075" s="142"/>
      <c r="AE1075" s="142"/>
      <c r="AF1075" s="142"/>
      <c r="AG1075" s="142"/>
      <c r="AH1075" s="142"/>
      <c r="AI1075" s="142"/>
    </row>
    <row r="1076">
      <c r="A1076" s="167"/>
      <c r="B1076" s="168"/>
      <c r="C1076" s="169"/>
      <c r="D1076" s="170"/>
      <c r="E1076" s="171"/>
      <c r="F1076" s="172"/>
      <c r="G1076" s="172"/>
      <c r="H1076" s="173"/>
      <c r="I1076" s="173"/>
      <c r="J1076" s="172"/>
      <c r="K1076" s="172"/>
      <c r="L1076" s="173"/>
      <c r="M1076" s="174"/>
      <c r="N1076" s="174"/>
      <c r="O1076" s="173"/>
      <c r="P1076" s="172"/>
      <c r="Q1076" s="172"/>
      <c r="R1076" s="175"/>
      <c r="S1076" s="175"/>
      <c r="T1076" s="169"/>
      <c r="U1076" s="142"/>
      <c r="V1076" s="142"/>
      <c r="W1076" s="142"/>
      <c r="X1076" s="142"/>
      <c r="Y1076" s="142"/>
      <c r="Z1076" s="142"/>
      <c r="AA1076" s="142"/>
      <c r="AB1076" s="142"/>
      <c r="AC1076" s="142"/>
      <c r="AD1076" s="142"/>
      <c r="AE1076" s="142"/>
      <c r="AF1076" s="142"/>
      <c r="AG1076" s="142"/>
      <c r="AH1076" s="142"/>
      <c r="AI1076" s="142"/>
    </row>
    <row r="1077">
      <c r="A1077" s="167"/>
      <c r="B1077" s="168"/>
      <c r="C1077" s="169"/>
      <c r="D1077" s="170"/>
      <c r="E1077" s="171"/>
      <c r="F1077" s="172"/>
      <c r="G1077" s="172"/>
      <c r="H1077" s="173"/>
      <c r="I1077" s="173"/>
      <c r="J1077" s="172"/>
      <c r="K1077" s="172"/>
      <c r="L1077" s="173"/>
      <c r="M1077" s="174"/>
      <c r="N1077" s="174"/>
      <c r="O1077" s="173"/>
      <c r="P1077" s="172"/>
      <c r="Q1077" s="172"/>
      <c r="R1077" s="175"/>
      <c r="S1077" s="175"/>
      <c r="T1077" s="169"/>
      <c r="U1077" s="142"/>
      <c r="V1077" s="142"/>
      <c r="W1077" s="142"/>
      <c r="X1077" s="142"/>
      <c r="Y1077" s="142"/>
      <c r="Z1077" s="142"/>
      <c r="AA1077" s="142"/>
      <c r="AB1077" s="142"/>
      <c r="AC1077" s="142"/>
      <c r="AD1077" s="142"/>
      <c r="AE1077" s="142"/>
      <c r="AF1077" s="142"/>
      <c r="AG1077" s="142"/>
      <c r="AH1077" s="142"/>
      <c r="AI1077" s="142"/>
    </row>
    <row r="1078">
      <c r="A1078" s="167"/>
      <c r="B1078" s="168"/>
      <c r="C1078" s="169"/>
      <c r="D1078" s="170"/>
      <c r="E1078" s="171"/>
      <c r="F1078" s="172"/>
      <c r="G1078" s="172"/>
      <c r="H1078" s="173"/>
      <c r="I1078" s="173"/>
      <c r="J1078" s="172"/>
      <c r="K1078" s="172"/>
      <c r="L1078" s="173"/>
      <c r="M1078" s="174"/>
      <c r="N1078" s="174"/>
      <c r="O1078" s="173"/>
      <c r="P1078" s="172"/>
      <c r="Q1078" s="172"/>
      <c r="R1078" s="175"/>
      <c r="S1078" s="175"/>
      <c r="T1078" s="169"/>
      <c r="U1078" s="142"/>
      <c r="V1078" s="142"/>
      <c r="W1078" s="142"/>
      <c r="X1078" s="142"/>
      <c r="Y1078" s="142"/>
      <c r="Z1078" s="142"/>
      <c r="AA1078" s="142"/>
      <c r="AB1078" s="142"/>
      <c r="AC1078" s="142"/>
      <c r="AD1078" s="142"/>
      <c r="AE1078" s="142"/>
      <c r="AF1078" s="142"/>
      <c r="AG1078" s="142"/>
      <c r="AH1078" s="142"/>
      <c r="AI1078" s="142"/>
    </row>
    <row r="1079">
      <c r="A1079" s="167"/>
      <c r="B1079" s="168"/>
      <c r="C1079" s="169"/>
      <c r="D1079" s="170"/>
      <c r="E1079" s="171"/>
      <c r="F1079" s="172"/>
      <c r="G1079" s="172"/>
      <c r="H1079" s="173"/>
      <c r="I1079" s="173"/>
      <c r="J1079" s="172"/>
      <c r="K1079" s="172"/>
      <c r="L1079" s="173"/>
      <c r="M1079" s="174"/>
      <c r="N1079" s="174"/>
      <c r="O1079" s="173"/>
      <c r="P1079" s="172"/>
      <c r="Q1079" s="172"/>
      <c r="R1079" s="175"/>
      <c r="S1079" s="175"/>
      <c r="T1079" s="169"/>
      <c r="U1079" s="142"/>
      <c r="V1079" s="142"/>
      <c r="W1079" s="142"/>
      <c r="X1079" s="142"/>
      <c r="Y1079" s="142"/>
      <c r="Z1079" s="142"/>
      <c r="AA1079" s="142"/>
      <c r="AB1079" s="142"/>
      <c r="AC1079" s="142"/>
      <c r="AD1079" s="142"/>
      <c r="AE1079" s="142"/>
      <c r="AF1079" s="142"/>
      <c r="AG1079" s="142"/>
      <c r="AH1079" s="142"/>
      <c r="AI1079" s="142"/>
    </row>
    <row r="1080">
      <c r="A1080" s="167"/>
      <c r="B1080" s="168"/>
      <c r="C1080" s="169"/>
      <c r="D1080" s="170"/>
      <c r="E1080" s="171"/>
      <c r="F1080" s="172"/>
      <c r="G1080" s="172"/>
      <c r="H1080" s="173"/>
      <c r="I1080" s="173"/>
      <c r="J1080" s="172"/>
      <c r="K1080" s="172"/>
      <c r="L1080" s="173"/>
      <c r="M1080" s="174"/>
      <c r="N1080" s="174"/>
      <c r="O1080" s="173"/>
      <c r="P1080" s="172"/>
      <c r="Q1080" s="172"/>
      <c r="R1080" s="175"/>
      <c r="S1080" s="175"/>
      <c r="T1080" s="169"/>
      <c r="U1080" s="142"/>
      <c r="V1080" s="142"/>
      <c r="W1080" s="142"/>
      <c r="X1080" s="142"/>
      <c r="Y1080" s="142"/>
      <c r="Z1080" s="142"/>
      <c r="AA1080" s="142"/>
      <c r="AB1080" s="142"/>
      <c r="AC1080" s="142"/>
      <c r="AD1080" s="142"/>
      <c r="AE1080" s="142"/>
      <c r="AF1080" s="142"/>
      <c r="AG1080" s="142"/>
      <c r="AH1080" s="142"/>
      <c r="AI1080" s="142"/>
    </row>
    <row r="1081">
      <c r="A1081" s="167"/>
      <c r="B1081" s="168"/>
      <c r="C1081" s="169"/>
      <c r="D1081" s="170"/>
      <c r="E1081" s="171"/>
      <c r="F1081" s="172"/>
      <c r="G1081" s="172"/>
      <c r="H1081" s="173"/>
      <c r="I1081" s="173"/>
      <c r="J1081" s="172"/>
      <c r="K1081" s="172"/>
      <c r="L1081" s="173"/>
      <c r="M1081" s="174"/>
      <c r="N1081" s="174"/>
      <c r="O1081" s="173"/>
      <c r="P1081" s="172"/>
      <c r="Q1081" s="172"/>
      <c r="R1081" s="175"/>
      <c r="S1081" s="175"/>
      <c r="T1081" s="169"/>
      <c r="U1081" s="142"/>
      <c r="V1081" s="142"/>
      <c r="W1081" s="142"/>
      <c r="X1081" s="142"/>
      <c r="Y1081" s="142"/>
      <c r="Z1081" s="142"/>
      <c r="AA1081" s="142"/>
      <c r="AB1081" s="142"/>
      <c r="AC1081" s="142"/>
      <c r="AD1081" s="142"/>
      <c r="AE1081" s="142"/>
      <c r="AF1081" s="142"/>
      <c r="AG1081" s="142"/>
      <c r="AH1081" s="142"/>
      <c r="AI1081" s="142"/>
    </row>
    <row r="1082">
      <c r="A1082" s="167"/>
      <c r="B1082" s="168"/>
      <c r="C1082" s="169"/>
      <c r="D1082" s="170"/>
      <c r="E1082" s="171"/>
      <c r="F1082" s="172"/>
      <c r="G1082" s="172"/>
      <c r="H1082" s="173"/>
      <c r="I1082" s="173"/>
      <c r="J1082" s="172"/>
      <c r="K1082" s="172"/>
      <c r="L1082" s="173"/>
      <c r="M1082" s="174"/>
      <c r="N1082" s="174"/>
      <c r="O1082" s="173"/>
      <c r="P1082" s="172"/>
      <c r="Q1082" s="172"/>
      <c r="R1082" s="175"/>
      <c r="S1082" s="175"/>
      <c r="T1082" s="169"/>
      <c r="U1082" s="142"/>
      <c r="V1082" s="142"/>
      <c r="W1082" s="142"/>
      <c r="X1082" s="142"/>
      <c r="Y1082" s="142"/>
      <c r="Z1082" s="142"/>
      <c r="AA1082" s="142"/>
      <c r="AB1082" s="142"/>
      <c r="AC1082" s="142"/>
      <c r="AD1082" s="142"/>
      <c r="AE1082" s="142"/>
      <c r="AF1082" s="142"/>
      <c r="AG1082" s="142"/>
      <c r="AH1082" s="142"/>
      <c r="AI1082" s="142"/>
    </row>
    <row r="1083">
      <c r="A1083" s="167"/>
      <c r="B1083" s="168"/>
      <c r="C1083" s="169"/>
      <c r="D1083" s="170"/>
      <c r="E1083" s="171"/>
      <c r="F1083" s="172"/>
      <c r="G1083" s="172"/>
      <c r="H1083" s="173"/>
      <c r="I1083" s="173"/>
      <c r="J1083" s="172"/>
      <c r="K1083" s="172"/>
      <c r="L1083" s="173"/>
      <c r="M1083" s="174"/>
      <c r="N1083" s="174"/>
      <c r="O1083" s="173"/>
      <c r="P1083" s="172"/>
      <c r="Q1083" s="172"/>
      <c r="R1083" s="175"/>
      <c r="S1083" s="175"/>
      <c r="T1083" s="169"/>
      <c r="U1083" s="142"/>
      <c r="V1083" s="142"/>
      <c r="W1083" s="142"/>
      <c r="X1083" s="142"/>
      <c r="Y1083" s="142"/>
      <c r="Z1083" s="142"/>
      <c r="AA1083" s="142"/>
      <c r="AB1083" s="142"/>
      <c r="AC1083" s="142"/>
      <c r="AD1083" s="142"/>
      <c r="AE1083" s="142"/>
      <c r="AF1083" s="142"/>
      <c r="AG1083" s="142"/>
      <c r="AH1083" s="142"/>
      <c r="AI1083" s="142"/>
    </row>
    <row r="1084">
      <c r="A1084" s="167"/>
      <c r="B1084" s="168"/>
      <c r="C1084" s="169"/>
      <c r="D1084" s="170"/>
      <c r="E1084" s="171"/>
      <c r="F1084" s="172"/>
      <c r="G1084" s="172"/>
      <c r="H1084" s="173"/>
      <c r="I1084" s="173"/>
      <c r="J1084" s="172"/>
      <c r="K1084" s="172"/>
      <c r="L1084" s="173"/>
      <c r="M1084" s="174"/>
      <c r="N1084" s="174"/>
      <c r="O1084" s="173"/>
      <c r="P1084" s="172"/>
      <c r="Q1084" s="172"/>
      <c r="R1084" s="175"/>
      <c r="S1084" s="175"/>
      <c r="T1084" s="169"/>
      <c r="U1084" s="142"/>
      <c r="V1084" s="142"/>
      <c r="W1084" s="142"/>
      <c r="X1084" s="142"/>
      <c r="Y1084" s="142"/>
      <c r="Z1084" s="142"/>
      <c r="AA1084" s="142"/>
      <c r="AB1084" s="142"/>
      <c r="AC1084" s="142"/>
      <c r="AD1084" s="142"/>
      <c r="AE1084" s="142"/>
      <c r="AF1084" s="142"/>
      <c r="AG1084" s="142"/>
      <c r="AH1084" s="142"/>
      <c r="AI1084" s="142"/>
    </row>
    <row r="1085">
      <c r="A1085" s="167"/>
      <c r="B1085" s="168"/>
      <c r="C1085" s="169"/>
      <c r="D1085" s="170"/>
      <c r="E1085" s="171"/>
      <c r="F1085" s="172"/>
      <c r="G1085" s="172"/>
      <c r="H1085" s="173"/>
      <c r="I1085" s="173"/>
      <c r="J1085" s="172"/>
      <c r="K1085" s="172"/>
      <c r="L1085" s="173"/>
      <c r="M1085" s="174"/>
      <c r="N1085" s="174"/>
      <c r="O1085" s="173"/>
      <c r="P1085" s="172"/>
      <c r="Q1085" s="172"/>
      <c r="R1085" s="175"/>
      <c r="S1085" s="175"/>
      <c r="T1085" s="169"/>
      <c r="U1085" s="142"/>
      <c r="V1085" s="142"/>
      <c r="W1085" s="142"/>
      <c r="X1085" s="142"/>
      <c r="Y1085" s="142"/>
      <c r="Z1085" s="142"/>
      <c r="AA1085" s="142"/>
      <c r="AB1085" s="142"/>
      <c r="AC1085" s="142"/>
      <c r="AD1085" s="142"/>
      <c r="AE1085" s="142"/>
      <c r="AF1085" s="142"/>
      <c r="AG1085" s="142"/>
      <c r="AH1085" s="142"/>
      <c r="AI1085" s="142"/>
    </row>
    <row r="1086">
      <c r="A1086" s="167"/>
      <c r="B1086" s="168"/>
      <c r="C1086" s="169"/>
      <c r="D1086" s="170"/>
      <c r="E1086" s="171"/>
      <c r="F1086" s="172"/>
      <c r="G1086" s="172"/>
      <c r="H1086" s="173"/>
      <c r="I1086" s="173"/>
      <c r="J1086" s="172"/>
      <c r="K1086" s="172"/>
      <c r="L1086" s="173"/>
      <c r="M1086" s="174"/>
      <c r="N1086" s="174"/>
      <c r="O1086" s="173"/>
      <c r="P1086" s="172"/>
      <c r="Q1086" s="172"/>
      <c r="R1086" s="175"/>
      <c r="S1086" s="175"/>
      <c r="T1086" s="169"/>
      <c r="U1086" s="142"/>
      <c r="V1086" s="142"/>
      <c r="W1086" s="142"/>
      <c r="X1086" s="142"/>
      <c r="Y1086" s="142"/>
      <c r="Z1086" s="142"/>
      <c r="AA1086" s="142"/>
      <c r="AB1086" s="142"/>
      <c r="AC1086" s="142"/>
      <c r="AD1086" s="142"/>
      <c r="AE1086" s="142"/>
      <c r="AF1086" s="142"/>
      <c r="AG1086" s="142"/>
      <c r="AH1086" s="142"/>
      <c r="AI1086" s="142"/>
    </row>
    <row r="1087">
      <c r="A1087" s="167"/>
      <c r="B1087" s="168"/>
      <c r="C1087" s="169"/>
      <c r="D1087" s="170"/>
      <c r="E1087" s="171"/>
      <c r="F1087" s="172"/>
      <c r="G1087" s="172"/>
      <c r="H1087" s="173"/>
      <c r="I1087" s="173"/>
      <c r="J1087" s="172"/>
      <c r="K1087" s="172"/>
      <c r="L1087" s="173"/>
      <c r="M1087" s="174"/>
      <c r="N1087" s="174"/>
      <c r="O1087" s="173"/>
      <c r="P1087" s="172"/>
      <c r="Q1087" s="172"/>
      <c r="R1087" s="175"/>
      <c r="S1087" s="175"/>
      <c r="T1087" s="169"/>
      <c r="U1087" s="142"/>
      <c r="V1087" s="142"/>
      <c r="W1087" s="142"/>
      <c r="X1087" s="142"/>
      <c r="Y1087" s="142"/>
      <c r="Z1087" s="142"/>
      <c r="AA1087" s="142"/>
      <c r="AB1087" s="142"/>
      <c r="AC1087" s="142"/>
      <c r="AD1087" s="142"/>
      <c r="AE1087" s="142"/>
      <c r="AF1087" s="142"/>
      <c r="AG1087" s="142"/>
      <c r="AH1087" s="142"/>
      <c r="AI1087" s="142"/>
    </row>
    <row r="1088">
      <c r="A1088" s="167"/>
      <c r="B1088" s="168"/>
      <c r="C1088" s="169"/>
      <c r="D1088" s="170"/>
      <c r="E1088" s="171"/>
      <c r="F1088" s="172"/>
      <c r="G1088" s="172"/>
      <c r="H1088" s="173"/>
      <c r="I1088" s="173"/>
      <c r="J1088" s="172"/>
      <c r="K1088" s="172"/>
      <c r="L1088" s="173"/>
      <c r="M1088" s="174"/>
      <c r="N1088" s="174"/>
      <c r="O1088" s="173"/>
      <c r="P1088" s="172"/>
      <c r="Q1088" s="172"/>
      <c r="R1088" s="175"/>
      <c r="S1088" s="175"/>
      <c r="T1088" s="169"/>
      <c r="U1088" s="142"/>
      <c r="V1088" s="142"/>
      <c r="W1088" s="142"/>
      <c r="X1088" s="142"/>
      <c r="Y1088" s="142"/>
      <c r="Z1088" s="142"/>
      <c r="AA1088" s="142"/>
      <c r="AB1088" s="142"/>
      <c r="AC1088" s="142"/>
      <c r="AD1088" s="142"/>
      <c r="AE1088" s="142"/>
      <c r="AF1088" s="142"/>
      <c r="AG1088" s="142"/>
      <c r="AH1088" s="142"/>
      <c r="AI1088" s="142"/>
    </row>
    <row r="1089">
      <c r="A1089" s="167"/>
      <c r="B1089" s="168"/>
      <c r="C1089" s="169"/>
      <c r="D1089" s="170"/>
      <c r="E1089" s="171"/>
      <c r="F1089" s="172"/>
      <c r="G1089" s="172"/>
      <c r="H1089" s="173"/>
      <c r="I1089" s="173"/>
      <c r="J1089" s="172"/>
      <c r="K1089" s="172"/>
      <c r="L1089" s="173"/>
      <c r="M1089" s="174"/>
      <c r="N1089" s="174"/>
      <c r="O1089" s="173"/>
      <c r="P1089" s="172"/>
      <c r="Q1089" s="172"/>
      <c r="R1089" s="175"/>
      <c r="S1089" s="175"/>
      <c r="T1089" s="169"/>
      <c r="U1089" s="142"/>
      <c r="V1089" s="142"/>
      <c r="W1089" s="142"/>
      <c r="X1089" s="142"/>
      <c r="Y1089" s="142"/>
      <c r="Z1089" s="142"/>
      <c r="AA1089" s="142"/>
      <c r="AB1089" s="142"/>
      <c r="AC1089" s="142"/>
      <c r="AD1089" s="142"/>
      <c r="AE1089" s="142"/>
      <c r="AF1089" s="142"/>
      <c r="AG1089" s="142"/>
      <c r="AH1089" s="142"/>
      <c r="AI1089" s="142"/>
    </row>
    <row r="1090">
      <c r="A1090" s="167"/>
      <c r="B1090" s="168"/>
      <c r="C1090" s="169"/>
      <c r="D1090" s="170"/>
      <c r="E1090" s="171"/>
      <c r="F1090" s="172"/>
      <c r="G1090" s="172"/>
      <c r="H1090" s="173"/>
      <c r="I1090" s="173"/>
      <c r="J1090" s="172"/>
      <c r="K1090" s="172"/>
      <c r="L1090" s="173"/>
      <c r="M1090" s="174"/>
      <c r="N1090" s="174"/>
      <c r="O1090" s="173"/>
      <c r="P1090" s="172"/>
      <c r="Q1090" s="172"/>
      <c r="R1090" s="175"/>
      <c r="S1090" s="175"/>
      <c r="T1090" s="169"/>
      <c r="U1090" s="142"/>
      <c r="V1090" s="142"/>
      <c r="W1090" s="142"/>
      <c r="X1090" s="142"/>
      <c r="Y1090" s="142"/>
      <c r="Z1090" s="142"/>
      <c r="AA1090" s="142"/>
      <c r="AB1090" s="142"/>
      <c r="AC1090" s="142"/>
      <c r="AD1090" s="142"/>
      <c r="AE1090" s="142"/>
      <c r="AF1090" s="142"/>
      <c r="AG1090" s="142"/>
      <c r="AH1090" s="142"/>
      <c r="AI1090" s="142"/>
    </row>
    <row r="1091">
      <c r="A1091" s="167"/>
      <c r="B1091" s="168"/>
      <c r="C1091" s="169"/>
      <c r="D1091" s="170"/>
      <c r="E1091" s="171"/>
      <c r="F1091" s="172"/>
      <c r="G1091" s="172"/>
      <c r="H1091" s="173"/>
      <c r="I1091" s="173"/>
      <c r="J1091" s="172"/>
      <c r="K1091" s="172"/>
      <c r="L1091" s="173"/>
      <c r="M1091" s="174"/>
      <c r="N1091" s="174"/>
      <c r="O1091" s="173"/>
      <c r="P1091" s="172"/>
      <c r="Q1091" s="172"/>
      <c r="R1091" s="175"/>
      <c r="S1091" s="175"/>
      <c r="T1091" s="169"/>
      <c r="U1091" s="142"/>
      <c r="V1091" s="142"/>
      <c r="W1091" s="142"/>
      <c r="X1091" s="142"/>
      <c r="Y1091" s="142"/>
      <c r="Z1091" s="142"/>
      <c r="AA1091" s="142"/>
      <c r="AB1091" s="142"/>
      <c r="AC1091" s="142"/>
      <c r="AD1091" s="142"/>
      <c r="AE1091" s="142"/>
      <c r="AF1091" s="142"/>
      <c r="AG1091" s="142"/>
      <c r="AH1091" s="142"/>
      <c r="AI1091" s="142"/>
    </row>
    <row r="1092">
      <c r="A1092" s="167"/>
      <c r="B1092" s="168"/>
      <c r="C1092" s="169"/>
      <c r="D1092" s="170"/>
      <c r="E1092" s="171"/>
      <c r="F1092" s="172"/>
      <c r="G1092" s="172"/>
      <c r="H1092" s="173"/>
      <c r="I1092" s="173"/>
      <c r="J1092" s="172"/>
      <c r="K1092" s="172"/>
      <c r="L1092" s="173"/>
      <c r="M1092" s="174"/>
      <c r="N1092" s="174"/>
      <c r="O1092" s="173"/>
      <c r="P1092" s="172"/>
      <c r="Q1092" s="172"/>
      <c r="R1092" s="175"/>
      <c r="S1092" s="175"/>
      <c r="T1092" s="169"/>
      <c r="U1092" s="142"/>
      <c r="V1092" s="142"/>
      <c r="W1092" s="142"/>
      <c r="X1092" s="142"/>
      <c r="Y1092" s="142"/>
      <c r="Z1092" s="142"/>
      <c r="AA1092" s="142"/>
      <c r="AB1092" s="142"/>
      <c r="AC1092" s="142"/>
      <c r="AD1092" s="142"/>
      <c r="AE1092" s="142"/>
      <c r="AF1092" s="142"/>
      <c r="AG1092" s="142"/>
      <c r="AH1092" s="142"/>
      <c r="AI1092" s="142"/>
    </row>
    <row r="1093">
      <c r="A1093" s="167"/>
      <c r="B1093" s="168"/>
      <c r="C1093" s="169"/>
      <c r="D1093" s="170"/>
      <c r="E1093" s="171"/>
      <c r="F1093" s="172"/>
      <c r="G1093" s="172"/>
      <c r="H1093" s="173"/>
      <c r="I1093" s="173"/>
      <c r="J1093" s="172"/>
      <c r="K1093" s="172"/>
      <c r="L1093" s="173"/>
      <c r="M1093" s="174"/>
      <c r="N1093" s="174"/>
      <c r="O1093" s="173"/>
      <c r="P1093" s="172"/>
      <c r="Q1093" s="172"/>
      <c r="R1093" s="175"/>
      <c r="S1093" s="175"/>
      <c r="T1093" s="169"/>
      <c r="U1093" s="142"/>
      <c r="V1093" s="142"/>
      <c r="W1093" s="142"/>
      <c r="X1093" s="142"/>
      <c r="Y1093" s="142"/>
      <c r="Z1093" s="142"/>
      <c r="AA1093" s="142"/>
      <c r="AB1093" s="142"/>
      <c r="AC1093" s="142"/>
      <c r="AD1093" s="142"/>
      <c r="AE1093" s="142"/>
      <c r="AF1093" s="142"/>
      <c r="AG1093" s="142"/>
      <c r="AH1093" s="142"/>
      <c r="AI1093" s="142"/>
    </row>
    <row r="1094">
      <c r="A1094" s="167"/>
      <c r="B1094" s="168"/>
      <c r="C1094" s="169"/>
      <c r="D1094" s="170"/>
      <c r="E1094" s="171"/>
      <c r="F1094" s="172"/>
      <c r="G1094" s="172"/>
      <c r="H1094" s="173"/>
      <c r="I1094" s="173"/>
      <c r="J1094" s="172"/>
      <c r="K1094" s="172"/>
      <c r="L1094" s="173"/>
      <c r="M1094" s="174"/>
      <c r="N1094" s="174"/>
      <c r="O1094" s="173"/>
      <c r="P1094" s="172"/>
      <c r="Q1094" s="172"/>
      <c r="R1094" s="175"/>
      <c r="S1094" s="175"/>
      <c r="T1094" s="169"/>
      <c r="U1094" s="142"/>
      <c r="V1094" s="142"/>
      <c r="W1094" s="142"/>
      <c r="X1094" s="142"/>
      <c r="Y1094" s="142"/>
      <c r="Z1094" s="142"/>
      <c r="AA1094" s="142"/>
      <c r="AB1094" s="142"/>
      <c r="AC1094" s="142"/>
      <c r="AD1094" s="142"/>
      <c r="AE1094" s="142"/>
      <c r="AF1094" s="142"/>
      <c r="AG1094" s="142"/>
      <c r="AH1094" s="142"/>
      <c r="AI1094" s="142"/>
    </row>
    <row r="1095">
      <c r="A1095" s="167"/>
      <c r="B1095" s="168"/>
      <c r="C1095" s="169"/>
      <c r="D1095" s="170"/>
      <c r="E1095" s="171"/>
      <c r="F1095" s="172"/>
      <c r="G1095" s="172"/>
      <c r="H1095" s="173"/>
      <c r="I1095" s="173"/>
      <c r="J1095" s="172"/>
      <c r="K1095" s="172"/>
      <c r="L1095" s="173"/>
      <c r="M1095" s="174"/>
      <c r="N1095" s="174"/>
      <c r="O1095" s="173"/>
      <c r="P1095" s="172"/>
      <c r="Q1095" s="172"/>
      <c r="R1095" s="175"/>
      <c r="S1095" s="175"/>
      <c r="T1095" s="169"/>
      <c r="U1095" s="142"/>
      <c r="V1095" s="142"/>
      <c r="W1095" s="142"/>
      <c r="X1095" s="142"/>
      <c r="Y1095" s="142"/>
      <c r="Z1095" s="142"/>
      <c r="AA1095" s="142"/>
      <c r="AB1095" s="142"/>
      <c r="AC1095" s="142"/>
      <c r="AD1095" s="142"/>
      <c r="AE1095" s="142"/>
      <c r="AF1095" s="142"/>
      <c r="AG1095" s="142"/>
      <c r="AH1095" s="142"/>
      <c r="AI1095" s="142"/>
    </row>
    <row r="1096">
      <c r="A1096" s="167"/>
      <c r="B1096" s="168"/>
      <c r="C1096" s="169"/>
      <c r="D1096" s="170"/>
      <c r="E1096" s="171"/>
      <c r="F1096" s="172"/>
      <c r="G1096" s="172"/>
      <c r="H1096" s="173"/>
      <c r="I1096" s="173"/>
      <c r="J1096" s="172"/>
      <c r="K1096" s="172"/>
      <c r="L1096" s="173"/>
      <c r="M1096" s="174"/>
      <c r="N1096" s="174"/>
      <c r="O1096" s="173"/>
      <c r="P1096" s="172"/>
      <c r="Q1096" s="172"/>
      <c r="R1096" s="175"/>
      <c r="S1096" s="175"/>
      <c r="T1096" s="169"/>
      <c r="U1096" s="142"/>
      <c r="V1096" s="142"/>
      <c r="W1096" s="142"/>
      <c r="X1096" s="142"/>
      <c r="Y1096" s="142"/>
      <c r="Z1096" s="142"/>
      <c r="AA1096" s="142"/>
      <c r="AB1096" s="142"/>
      <c r="AC1096" s="142"/>
      <c r="AD1096" s="142"/>
      <c r="AE1096" s="142"/>
      <c r="AF1096" s="142"/>
      <c r="AG1096" s="142"/>
      <c r="AH1096" s="142"/>
      <c r="AI1096" s="142"/>
    </row>
    <row r="1097">
      <c r="A1097" s="167"/>
      <c r="B1097" s="168"/>
      <c r="C1097" s="169"/>
      <c r="D1097" s="170"/>
      <c r="E1097" s="171"/>
      <c r="F1097" s="172"/>
      <c r="G1097" s="172"/>
      <c r="H1097" s="173"/>
      <c r="I1097" s="173"/>
      <c r="J1097" s="172"/>
      <c r="K1097" s="172"/>
      <c r="L1097" s="173"/>
      <c r="M1097" s="174"/>
      <c r="N1097" s="174"/>
      <c r="O1097" s="173"/>
      <c r="P1097" s="172"/>
      <c r="Q1097" s="172"/>
      <c r="R1097" s="175"/>
      <c r="S1097" s="175"/>
      <c r="T1097" s="169"/>
      <c r="U1097" s="142"/>
      <c r="V1097" s="142"/>
      <c r="W1097" s="142"/>
      <c r="X1097" s="142"/>
      <c r="Y1097" s="142"/>
      <c r="Z1097" s="142"/>
      <c r="AA1097" s="142"/>
      <c r="AB1097" s="142"/>
      <c r="AC1097" s="142"/>
      <c r="AD1097" s="142"/>
      <c r="AE1097" s="142"/>
      <c r="AF1097" s="142"/>
      <c r="AG1097" s="142"/>
      <c r="AH1097" s="142"/>
      <c r="AI1097" s="142"/>
    </row>
    <row r="1098">
      <c r="A1098" s="167"/>
      <c r="B1098" s="168"/>
      <c r="C1098" s="169"/>
      <c r="D1098" s="170"/>
      <c r="E1098" s="171"/>
      <c r="F1098" s="172"/>
      <c r="G1098" s="172"/>
      <c r="H1098" s="173"/>
      <c r="I1098" s="173"/>
      <c r="J1098" s="172"/>
      <c r="K1098" s="172"/>
      <c r="L1098" s="173"/>
      <c r="M1098" s="174"/>
      <c r="N1098" s="174"/>
      <c r="O1098" s="173"/>
      <c r="P1098" s="172"/>
      <c r="Q1098" s="172"/>
      <c r="R1098" s="175"/>
      <c r="S1098" s="175"/>
      <c r="T1098" s="169"/>
      <c r="U1098" s="142"/>
      <c r="V1098" s="142"/>
      <c r="W1098" s="142"/>
      <c r="X1098" s="142"/>
      <c r="Y1098" s="142"/>
      <c r="Z1098" s="142"/>
      <c r="AA1098" s="142"/>
      <c r="AB1098" s="142"/>
      <c r="AC1098" s="142"/>
      <c r="AD1098" s="142"/>
      <c r="AE1098" s="142"/>
      <c r="AF1098" s="142"/>
      <c r="AG1098" s="142"/>
      <c r="AH1098" s="142"/>
      <c r="AI1098" s="142"/>
    </row>
    <row r="1099">
      <c r="A1099" s="167"/>
      <c r="B1099" s="168"/>
      <c r="C1099" s="169"/>
      <c r="D1099" s="170"/>
      <c r="E1099" s="171"/>
      <c r="F1099" s="172"/>
      <c r="G1099" s="172"/>
      <c r="H1099" s="173"/>
      <c r="I1099" s="173"/>
      <c r="J1099" s="172"/>
      <c r="K1099" s="172"/>
      <c r="L1099" s="173"/>
      <c r="M1099" s="174"/>
      <c r="N1099" s="174"/>
      <c r="O1099" s="173"/>
      <c r="P1099" s="172"/>
      <c r="Q1099" s="172"/>
      <c r="R1099" s="175"/>
      <c r="S1099" s="175"/>
      <c r="T1099" s="169"/>
      <c r="U1099" s="142"/>
      <c r="V1099" s="142"/>
      <c r="W1099" s="142"/>
      <c r="X1099" s="142"/>
      <c r="Y1099" s="142"/>
      <c r="Z1099" s="142"/>
      <c r="AA1099" s="142"/>
      <c r="AB1099" s="142"/>
      <c r="AC1099" s="142"/>
      <c r="AD1099" s="142"/>
      <c r="AE1099" s="142"/>
      <c r="AF1099" s="142"/>
      <c r="AG1099" s="142"/>
      <c r="AH1099" s="142"/>
      <c r="AI1099" s="142"/>
    </row>
    <row r="1100">
      <c r="A1100" s="167"/>
      <c r="B1100" s="168"/>
      <c r="C1100" s="169"/>
      <c r="D1100" s="170"/>
      <c r="E1100" s="171"/>
      <c r="F1100" s="172"/>
      <c r="G1100" s="172"/>
      <c r="H1100" s="173"/>
      <c r="I1100" s="173"/>
      <c r="J1100" s="172"/>
      <c r="K1100" s="172"/>
      <c r="L1100" s="173"/>
      <c r="M1100" s="174"/>
      <c r="N1100" s="174"/>
      <c r="O1100" s="173"/>
      <c r="P1100" s="172"/>
      <c r="Q1100" s="172"/>
      <c r="R1100" s="175"/>
      <c r="S1100" s="175"/>
      <c r="T1100" s="169"/>
      <c r="U1100" s="142"/>
      <c r="V1100" s="142"/>
      <c r="W1100" s="142"/>
      <c r="X1100" s="142"/>
      <c r="Y1100" s="142"/>
      <c r="Z1100" s="142"/>
      <c r="AA1100" s="142"/>
      <c r="AB1100" s="142"/>
      <c r="AC1100" s="142"/>
      <c r="AD1100" s="142"/>
      <c r="AE1100" s="142"/>
      <c r="AF1100" s="142"/>
      <c r="AG1100" s="142"/>
      <c r="AH1100" s="142"/>
      <c r="AI1100" s="142"/>
    </row>
    <row r="1101">
      <c r="A1101" s="167"/>
      <c r="B1101" s="168"/>
      <c r="C1101" s="169"/>
      <c r="D1101" s="170"/>
      <c r="E1101" s="171"/>
      <c r="F1101" s="172"/>
      <c r="G1101" s="172"/>
      <c r="H1101" s="173"/>
      <c r="I1101" s="173"/>
      <c r="J1101" s="172"/>
      <c r="K1101" s="172"/>
      <c r="L1101" s="173"/>
      <c r="M1101" s="174"/>
      <c r="N1101" s="174"/>
      <c r="O1101" s="173"/>
      <c r="P1101" s="172"/>
      <c r="Q1101" s="172"/>
      <c r="R1101" s="175"/>
      <c r="S1101" s="175"/>
      <c r="T1101" s="169"/>
      <c r="U1101" s="142"/>
      <c r="V1101" s="142"/>
      <c r="W1101" s="142"/>
      <c r="X1101" s="142"/>
      <c r="Y1101" s="142"/>
      <c r="Z1101" s="142"/>
      <c r="AA1101" s="142"/>
      <c r="AB1101" s="142"/>
      <c r="AC1101" s="142"/>
      <c r="AD1101" s="142"/>
      <c r="AE1101" s="142"/>
      <c r="AF1101" s="142"/>
      <c r="AG1101" s="142"/>
      <c r="AH1101" s="142"/>
      <c r="AI1101" s="142"/>
    </row>
    <row r="1102">
      <c r="A1102" s="167"/>
      <c r="B1102" s="168"/>
      <c r="C1102" s="169"/>
      <c r="D1102" s="170"/>
      <c r="E1102" s="171"/>
      <c r="F1102" s="172"/>
      <c r="G1102" s="172"/>
      <c r="H1102" s="173"/>
      <c r="I1102" s="173"/>
      <c r="J1102" s="172"/>
      <c r="K1102" s="172"/>
      <c r="L1102" s="173"/>
      <c r="M1102" s="174"/>
      <c r="N1102" s="174"/>
      <c r="O1102" s="173"/>
      <c r="P1102" s="172"/>
      <c r="Q1102" s="172"/>
      <c r="R1102" s="175"/>
      <c r="S1102" s="175"/>
      <c r="T1102" s="169"/>
      <c r="U1102" s="142"/>
      <c r="V1102" s="142"/>
      <c r="W1102" s="142"/>
      <c r="X1102" s="142"/>
      <c r="Y1102" s="142"/>
      <c r="Z1102" s="142"/>
      <c r="AA1102" s="142"/>
      <c r="AB1102" s="142"/>
      <c r="AC1102" s="142"/>
      <c r="AD1102" s="142"/>
      <c r="AE1102" s="142"/>
      <c r="AF1102" s="142"/>
      <c r="AG1102" s="142"/>
      <c r="AH1102" s="142"/>
      <c r="AI1102" s="142"/>
    </row>
    <row r="1103">
      <c r="A1103" s="167"/>
      <c r="B1103" s="168"/>
      <c r="C1103" s="169"/>
      <c r="D1103" s="170"/>
      <c r="E1103" s="171"/>
      <c r="F1103" s="172"/>
      <c r="G1103" s="172"/>
      <c r="H1103" s="173"/>
      <c r="I1103" s="173"/>
      <c r="J1103" s="172"/>
      <c r="K1103" s="172"/>
      <c r="L1103" s="173"/>
      <c r="M1103" s="174"/>
      <c r="N1103" s="174"/>
      <c r="O1103" s="173"/>
      <c r="P1103" s="172"/>
      <c r="Q1103" s="172"/>
      <c r="R1103" s="175"/>
      <c r="S1103" s="175"/>
      <c r="T1103" s="169"/>
      <c r="U1103" s="142"/>
      <c r="V1103" s="142"/>
      <c r="W1103" s="142"/>
      <c r="X1103" s="142"/>
      <c r="Y1103" s="142"/>
      <c r="Z1103" s="142"/>
      <c r="AA1103" s="142"/>
      <c r="AB1103" s="142"/>
      <c r="AC1103" s="142"/>
      <c r="AD1103" s="142"/>
      <c r="AE1103" s="142"/>
      <c r="AF1103" s="142"/>
      <c r="AG1103" s="142"/>
      <c r="AH1103" s="142"/>
      <c r="AI1103" s="142"/>
    </row>
    <row r="1104">
      <c r="A1104" s="167"/>
      <c r="B1104" s="168"/>
      <c r="C1104" s="169"/>
      <c r="D1104" s="170"/>
      <c r="E1104" s="171"/>
      <c r="F1104" s="172"/>
      <c r="G1104" s="172"/>
      <c r="H1104" s="173"/>
      <c r="I1104" s="173"/>
      <c r="J1104" s="172"/>
      <c r="K1104" s="172"/>
      <c r="L1104" s="173"/>
      <c r="M1104" s="174"/>
      <c r="N1104" s="174"/>
      <c r="O1104" s="173"/>
      <c r="P1104" s="172"/>
      <c r="Q1104" s="172"/>
      <c r="R1104" s="175"/>
      <c r="S1104" s="175"/>
      <c r="T1104" s="169"/>
      <c r="U1104" s="142"/>
      <c r="V1104" s="142"/>
      <c r="W1104" s="142"/>
      <c r="X1104" s="142"/>
      <c r="Y1104" s="142"/>
      <c r="Z1104" s="142"/>
      <c r="AA1104" s="142"/>
      <c r="AB1104" s="142"/>
      <c r="AC1104" s="142"/>
      <c r="AD1104" s="142"/>
      <c r="AE1104" s="142"/>
      <c r="AF1104" s="142"/>
      <c r="AG1104" s="142"/>
      <c r="AH1104" s="142"/>
      <c r="AI1104" s="142"/>
    </row>
    <row r="1105">
      <c r="A1105" s="167"/>
      <c r="B1105" s="168"/>
      <c r="C1105" s="169"/>
      <c r="D1105" s="170"/>
      <c r="E1105" s="171"/>
      <c r="F1105" s="172"/>
      <c r="G1105" s="172"/>
      <c r="H1105" s="173"/>
      <c r="I1105" s="173"/>
      <c r="J1105" s="172"/>
      <c r="K1105" s="172"/>
      <c r="L1105" s="173"/>
      <c r="M1105" s="174"/>
      <c r="N1105" s="174"/>
      <c r="O1105" s="173"/>
      <c r="P1105" s="172"/>
      <c r="Q1105" s="172"/>
      <c r="R1105" s="175"/>
      <c r="S1105" s="175"/>
      <c r="T1105" s="169"/>
      <c r="U1105" s="142"/>
      <c r="V1105" s="142"/>
      <c r="W1105" s="142"/>
      <c r="X1105" s="142"/>
      <c r="Y1105" s="142"/>
      <c r="Z1105" s="142"/>
      <c r="AA1105" s="142"/>
      <c r="AB1105" s="142"/>
      <c r="AC1105" s="142"/>
      <c r="AD1105" s="142"/>
      <c r="AE1105" s="142"/>
      <c r="AF1105" s="142"/>
      <c r="AG1105" s="142"/>
      <c r="AH1105" s="142"/>
      <c r="AI1105" s="142"/>
    </row>
    <row r="1106">
      <c r="A1106" s="167"/>
      <c r="B1106" s="168"/>
      <c r="C1106" s="169"/>
      <c r="D1106" s="170"/>
      <c r="E1106" s="171"/>
      <c r="F1106" s="172"/>
      <c r="G1106" s="172"/>
      <c r="H1106" s="173"/>
      <c r="I1106" s="173"/>
      <c r="J1106" s="172"/>
      <c r="K1106" s="172"/>
      <c r="L1106" s="173"/>
      <c r="M1106" s="174"/>
      <c r="N1106" s="174"/>
      <c r="O1106" s="173"/>
      <c r="P1106" s="172"/>
      <c r="Q1106" s="172"/>
      <c r="R1106" s="175"/>
      <c r="S1106" s="175"/>
      <c r="T1106" s="169"/>
      <c r="U1106" s="142"/>
      <c r="V1106" s="142"/>
      <c r="W1106" s="142"/>
      <c r="X1106" s="142"/>
      <c r="Y1106" s="142"/>
      <c r="Z1106" s="142"/>
      <c r="AA1106" s="142"/>
      <c r="AB1106" s="142"/>
      <c r="AC1106" s="142"/>
      <c r="AD1106" s="142"/>
      <c r="AE1106" s="142"/>
      <c r="AF1106" s="142"/>
      <c r="AG1106" s="142"/>
      <c r="AH1106" s="142"/>
      <c r="AI1106" s="142"/>
    </row>
    <row r="1107">
      <c r="A1107" s="167"/>
      <c r="B1107" s="168"/>
      <c r="C1107" s="169"/>
      <c r="D1107" s="170"/>
      <c r="E1107" s="171"/>
      <c r="F1107" s="172"/>
      <c r="G1107" s="172"/>
      <c r="H1107" s="173"/>
      <c r="I1107" s="173"/>
      <c r="J1107" s="172"/>
      <c r="K1107" s="172"/>
      <c r="L1107" s="173"/>
      <c r="M1107" s="174"/>
      <c r="N1107" s="174"/>
      <c r="O1107" s="173"/>
      <c r="P1107" s="172"/>
      <c r="Q1107" s="172"/>
      <c r="R1107" s="175"/>
      <c r="S1107" s="175"/>
      <c r="T1107" s="169"/>
      <c r="U1107" s="142"/>
      <c r="V1107" s="142"/>
      <c r="W1107" s="142"/>
      <c r="X1107" s="142"/>
      <c r="Y1107" s="142"/>
      <c r="Z1107" s="142"/>
      <c r="AA1107" s="142"/>
      <c r="AB1107" s="142"/>
      <c r="AC1107" s="142"/>
      <c r="AD1107" s="142"/>
      <c r="AE1107" s="142"/>
      <c r="AF1107" s="142"/>
      <c r="AG1107" s="142"/>
      <c r="AH1107" s="142"/>
      <c r="AI1107" s="142"/>
    </row>
    <row r="1108">
      <c r="A1108" s="167"/>
      <c r="B1108" s="168"/>
      <c r="C1108" s="169"/>
      <c r="D1108" s="170"/>
      <c r="E1108" s="171"/>
      <c r="F1108" s="172"/>
      <c r="G1108" s="172"/>
      <c r="H1108" s="173"/>
      <c r="I1108" s="173"/>
      <c r="J1108" s="172"/>
      <c r="K1108" s="172"/>
      <c r="L1108" s="173"/>
      <c r="M1108" s="174"/>
      <c r="N1108" s="174"/>
      <c r="O1108" s="173"/>
      <c r="P1108" s="172"/>
      <c r="Q1108" s="172"/>
      <c r="R1108" s="175"/>
      <c r="S1108" s="175"/>
      <c r="T1108" s="169"/>
      <c r="U1108" s="142"/>
      <c r="V1108" s="142"/>
      <c r="W1108" s="142"/>
      <c r="X1108" s="142"/>
      <c r="Y1108" s="142"/>
      <c r="Z1108" s="142"/>
      <c r="AA1108" s="142"/>
      <c r="AB1108" s="142"/>
      <c r="AC1108" s="142"/>
      <c r="AD1108" s="142"/>
      <c r="AE1108" s="142"/>
      <c r="AF1108" s="142"/>
      <c r="AG1108" s="142"/>
      <c r="AH1108" s="142"/>
      <c r="AI1108" s="142"/>
    </row>
    <row r="1109">
      <c r="A1109" s="167"/>
      <c r="B1109" s="168"/>
      <c r="C1109" s="169"/>
      <c r="D1109" s="170"/>
      <c r="E1109" s="171"/>
      <c r="F1109" s="172"/>
      <c r="G1109" s="172"/>
      <c r="H1109" s="173"/>
      <c r="I1109" s="173"/>
      <c r="J1109" s="172"/>
      <c r="K1109" s="172"/>
      <c r="L1109" s="173"/>
      <c r="M1109" s="174"/>
      <c r="N1109" s="174"/>
      <c r="O1109" s="173"/>
      <c r="P1109" s="172"/>
      <c r="Q1109" s="172"/>
      <c r="R1109" s="175"/>
      <c r="S1109" s="175"/>
      <c r="T1109" s="169"/>
      <c r="U1109" s="142"/>
      <c r="V1109" s="142"/>
      <c r="W1109" s="142"/>
      <c r="X1109" s="142"/>
      <c r="Y1109" s="142"/>
      <c r="Z1109" s="142"/>
      <c r="AA1109" s="142"/>
      <c r="AB1109" s="142"/>
      <c r="AC1109" s="142"/>
      <c r="AD1109" s="142"/>
      <c r="AE1109" s="142"/>
      <c r="AF1109" s="142"/>
      <c r="AG1109" s="142"/>
      <c r="AH1109" s="142"/>
      <c r="AI1109" s="142"/>
    </row>
    <row r="1110">
      <c r="A1110" s="167"/>
      <c r="B1110" s="168"/>
      <c r="C1110" s="169"/>
      <c r="D1110" s="170"/>
      <c r="E1110" s="171"/>
      <c r="F1110" s="172"/>
      <c r="G1110" s="172"/>
      <c r="H1110" s="173"/>
      <c r="I1110" s="173"/>
      <c r="J1110" s="172"/>
      <c r="K1110" s="172"/>
      <c r="L1110" s="173"/>
      <c r="M1110" s="174"/>
      <c r="N1110" s="174"/>
      <c r="O1110" s="173"/>
      <c r="P1110" s="172"/>
      <c r="Q1110" s="172"/>
      <c r="R1110" s="175"/>
      <c r="S1110" s="175"/>
      <c r="T1110" s="169"/>
      <c r="U1110" s="142"/>
      <c r="V1110" s="142"/>
      <c r="W1110" s="142"/>
      <c r="X1110" s="142"/>
      <c r="Y1110" s="142"/>
      <c r="Z1110" s="142"/>
      <c r="AA1110" s="142"/>
      <c r="AB1110" s="142"/>
      <c r="AC1110" s="142"/>
      <c r="AD1110" s="142"/>
      <c r="AE1110" s="142"/>
      <c r="AF1110" s="142"/>
      <c r="AG1110" s="142"/>
      <c r="AH1110" s="142"/>
      <c r="AI1110" s="142"/>
    </row>
    <row r="1111">
      <c r="A1111" s="167"/>
      <c r="B1111" s="168"/>
      <c r="C1111" s="169"/>
      <c r="D1111" s="170"/>
      <c r="E1111" s="171"/>
      <c r="F1111" s="172"/>
      <c r="G1111" s="172"/>
      <c r="H1111" s="173"/>
      <c r="I1111" s="173"/>
      <c r="J1111" s="172"/>
      <c r="K1111" s="172"/>
      <c r="L1111" s="173"/>
      <c r="M1111" s="174"/>
      <c r="N1111" s="174"/>
      <c r="O1111" s="173"/>
      <c r="P1111" s="172"/>
      <c r="Q1111" s="172"/>
      <c r="R1111" s="175"/>
      <c r="S1111" s="175"/>
      <c r="T1111" s="169"/>
      <c r="U1111" s="142"/>
      <c r="V1111" s="142"/>
      <c r="W1111" s="142"/>
      <c r="X1111" s="142"/>
      <c r="Y1111" s="142"/>
      <c r="Z1111" s="142"/>
      <c r="AA1111" s="142"/>
      <c r="AB1111" s="142"/>
      <c r="AC1111" s="142"/>
      <c r="AD1111" s="142"/>
      <c r="AE1111" s="142"/>
      <c r="AF1111" s="142"/>
      <c r="AG1111" s="142"/>
      <c r="AH1111" s="142"/>
      <c r="AI1111" s="142"/>
    </row>
    <row r="1112">
      <c r="A1112" s="167"/>
      <c r="B1112" s="168"/>
      <c r="C1112" s="169"/>
      <c r="D1112" s="170"/>
      <c r="E1112" s="171"/>
      <c r="F1112" s="172"/>
      <c r="G1112" s="172"/>
      <c r="H1112" s="173"/>
      <c r="I1112" s="173"/>
      <c r="J1112" s="172"/>
      <c r="K1112" s="172"/>
      <c r="L1112" s="173"/>
      <c r="M1112" s="174"/>
      <c r="N1112" s="174"/>
      <c r="O1112" s="173"/>
      <c r="P1112" s="172"/>
      <c r="Q1112" s="172"/>
      <c r="R1112" s="175"/>
      <c r="S1112" s="175"/>
      <c r="T1112" s="169"/>
      <c r="U1112" s="142"/>
      <c r="V1112" s="142"/>
      <c r="W1112" s="142"/>
      <c r="X1112" s="142"/>
      <c r="Y1112" s="142"/>
      <c r="Z1112" s="142"/>
      <c r="AA1112" s="142"/>
      <c r="AB1112" s="142"/>
      <c r="AC1112" s="142"/>
      <c r="AD1112" s="142"/>
      <c r="AE1112" s="142"/>
      <c r="AF1112" s="142"/>
      <c r="AG1112" s="142"/>
      <c r="AH1112" s="142"/>
      <c r="AI1112" s="142"/>
    </row>
    <row r="1113">
      <c r="A1113" s="167"/>
      <c r="B1113" s="168"/>
      <c r="C1113" s="169"/>
      <c r="D1113" s="170"/>
      <c r="E1113" s="171"/>
      <c r="F1113" s="172"/>
      <c r="G1113" s="172"/>
      <c r="H1113" s="173"/>
      <c r="I1113" s="173"/>
      <c r="J1113" s="172"/>
      <c r="K1113" s="172"/>
      <c r="L1113" s="173"/>
      <c r="M1113" s="174"/>
      <c r="N1113" s="174"/>
      <c r="O1113" s="173"/>
      <c r="P1113" s="172"/>
      <c r="Q1113" s="172"/>
      <c r="R1113" s="175"/>
      <c r="S1113" s="175"/>
      <c r="T1113" s="169"/>
      <c r="U1113" s="142"/>
      <c r="V1113" s="142"/>
      <c r="W1113" s="142"/>
      <c r="X1113" s="142"/>
      <c r="Y1113" s="142"/>
      <c r="Z1113" s="142"/>
      <c r="AA1113" s="142"/>
      <c r="AB1113" s="142"/>
      <c r="AC1113" s="142"/>
      <c r="AD1113" s="142"/>
      <c r="AE1113" s="142"/>
      <c r="AF1113" s="142"/>
      <c r="AG1113" s="142"/>
      <c r="AH1113" s="142"/>
      <c r="AI1113" s="142"/>
    </row>
    <row r="1114">
      <c r="A1114" s="167"/>
      <c r="B1114" s="168"/>
      <c r="C1114" s="169"/>
      <c r="D1114" s="170"/>
      <c r="E1114" s="171"/>
      <c r="F1114" s="172"/>
      <c r="G1114" s="172"/>
      <c r="H1114" s="173"/>
      <c r="I1114" s="173"/>
      <c r="J1114" s="172"/>
      <c r="K1114" s="172"/>
      <c r="L1114" s="173"/>
      <c r="M1114" s="174"/>
      <c r="N1114" s="174"/>
      <c r="O1114" s="173"/>
      <c r="P1114" s="172"/>
      <c r="Q1114" s="172"/>
      <c r="R1114" s="175"/>
      <c r="S1114" s="175"/>
      <c r="T1114" s="169"/>
      <c r="U1114" s="142"/>
      <c r="V1114" s="142"/>
      <c r="W1114" s="142"/>
      <c r="X1114" s="142"/>
      <c r="Y1114" s="142"/>
      <c r="Z1114" s="142"/>
      <c r="AA1114" s="142"/>
      <c r="AB1114" s="142"/>
      <c r="AC1114" s="142"/>
      <c r="AD1114" s="142"/>
      <c r="AE1114" s="142"/>
      <c r="AF1114" s="142"/>
      <c r="AG1114" s="142"/>
      <c r="AH1114" s="142"/>
      <c r="AI1114" s="142"/>
    </row>
    <row r="1115">
      <c r="A1115" s="167"/>
      <c r="B1115" s="168"/>
      <c r="C1115" s="169"/>
      <c r="D1115" s="170"/>
      <c r="E1115" s="171"/>
      <c r="F1115" s="172"/>
      <c r="G1115" s="172"/>
      <c r="H1115" s="173"/>
      <c r="I1115" s="173"/>
      <c r="J1115" s="172"/>
      <c r="K1115" s="172"/>
      <c r="L1115" s="173"/>
      <c r="M1115" s="174"/>
      <c r="N1115" s="174"/>
      <c r="O1115" s="173"/>
      <c r="P1115" s="172"/>
      <c r="Q1115" s="172"/>
      <c r="R1115" s="175"/>
      <c r="S1115" s="175"/>
      <c r="T1115" s="169"/>
      <c r="U1115" s="142"/>
      <c r="V1115" s="142"/>
      <c r="W1115" s="142"/>
      <c r="X1115" s="142"/>
      <c r="Y1115" s="142"/>
      <c r="Z1115" s="142"/>
      <c r="AA1115" s="142"/>
      <c r="AB1115" s="142"/>
      <c r="AC1115" s="142"/>
      <c r="AD1115" s="142"/>
      <c r="AE1115" s="142"/>
      <c r="AF1115" s="142"/>
      <c r="AG1115" s="142"/>
      <c r="AH1115" s="142"/>
      <c r="AI1115" s="142"/>
    </row>
    <row r="1116">
      <c r="A1116" s="167"/>
      <c r="B1116" s="168"/>
      <c r="C1116" s="169"/>
      <c r="D1116" s="170"/>
      <c r="E1116" s="171"/>
      <c r="F1116" s="172"/>
      <c r="G1116" s="172"/>
      <c r="H1116" s="173"/>
      <c r="I1116" s="173"/>
      <c r="J1116" s="172"/>
      <c r="K1116" s="172"/>
      <c r="L1116" s="173"/>
      <c r="M1116" s="174"/>
      <c r="N1116" s="174"/>
      <c r="O1116" s="173"/>
      <c r="P1116" s="172"/>
      <c r="Q1116" s="172"/>
      <c r="R1116" s="175"/>
      <c r="S1116" s="175"/>
      <c r="T1116" s="169"/>
      <c r="U1116" s="142"/>
      <c r="V1116" s="142"/>
      <c r="W1116" s="142"/>
      <c r="X1116" s="142"/>
      <c r="Y1116" s="142"/>
      <c r="Z1116" s="142"/>
      <c r="AA1116" s="142"/>
      <c r="AB1116" s="142"/>
      <c r="AC1116" s="142"/>
      <c r="AD1116" s="142"/>
      <c r="AE1116" s="142"/>
      <c r="AF1116" s="142"/>
      <c r="AG1116" s="142"/>
      <c r="AH1116" s="142"/>
      <c r="AI1116" s="142"/>
    </row>
    <row r="1117">
      <c r="A1117" s="167"/>
      <c r="B1117" s="168"/>
      <c r="C1117" s="169"/>
      <c r="D1117" s="170"/>
      <c r="E1117" s="171"/>
      <c r="F1117" s="172"/>
      <c r="G1117" s="172"/>
      <c r="H1117" s="173"/>
      <c r="I1117" s="173"/>
      <c r="J1117" s="172"/>
      <c r="K1117" s="172"/>
      <c r="L1117" s="173"/>
      <c r="M1117" s="174"/>
      <c r="N1117" s="174"/>
      <c r="O1117" s="173"/>
      <c r="P1117" s="172"/>
      <c r="Q1117" s="172"/>
      <c r="R1117" s="175"/>
      <c r="S1117" s="175"/>
      <c r="T1117" s="169"/>
      <c r="U1117" s="142"/>
      <c r="V1117" s="142"/>
      <c r="W1117" s="142"/>
      <c r="X1117" s="142"/>
      <c r="Y1117" s="142"/>
      <c r="Z1117" s="142"/>
      <c r="AA1117" s="142"/>
      <c r="AB1117" s="142"/>
      <c r="AC1117" s="142"/>
      <c r="AD1117" s="142"/>
      <c r="AE1117" s="142"/>
      <c r="AF1117" s="142"/>
      <c r="AG1117" s="142"/>
      <c r="AH1117" s="142"/>
      <c r="AI1117" s="142"/>
    </row>
    <row r="1118">
      <c r="A1118" s="167"/>
      <c r="B1118" s="168"/>
      <c r="C1118" s="169"/>
      <c r="D1118" s="170"/>
      <c r="E1118" s="171"/>
      <c r="F1118" s="172"/>
      <c r="G1118" s="172"/>
      <c r="H1118" s="173"/>
      <c r="I1118" s="173"/>
      <c r="J1118" s="172"/>
      <c r="K1118" s="172"/>
      <c r="L1118" s="173"/>
      <c r="M1118" s="174"/>
      <c r="N1118" s="174"/>
      <c r="O1118" s="173"/>
      <c r="P1118" s="172"/>
      <c r="Q1118" s="172"/>
      <c r="R1118" s="175"/>
      <c r="S1118" s="175"/>
      <c r="T1118" s="169"/>
      <c r="U1118" s="142"/>
      <c r="V1118" s="142"/>
      <c r="W1118" s="142"/>
      <c r="X1118" s="142"/>
      <c r="Y1118" s="142"/>
      <c r="Z1118" s="142"/>
      <c r="AA1118" s="142"/>
      <c r="AB1118" s="142"/>
      <c r="AC1118" s="142"/>
      <c r="AD1118" s="142"/>
      <c r="AE1118" s="142"/>
      <c r="AF1118" s="142"/>
      <c r="AG1118" s="142"/>
      <c r="AH1118" s="142"/>
      <c r="AI1118" s="142"/>
    </row>
    <row r="1119">
      <c r="A1119" s="167"/>
      <c r="B1119" s="168"/>
      <c r="C1119" s="169"/>
      <c r="D1119" s="170"/>
      <c r="E1119" s="171"/>
      <c r="F1119" s="172"/>
      <c r="G1119" s="172"/>
      <c r="H1119" s="173"/>
      <c r="I1119" s="173"/>
      <c r="J1119" s="172"/>
      <c r="K1119" s="172"/>
      <c r="L1119" s="173"/>
      <c r="M1119" s="174"/>
      <c r="N1119" s="174"/>
      <c r="O1119" s="173"/>
      <c r="P1119" s="172"/>
      <c r="Q1119" s="172"/>
      <c r="R1119" s="175"/>
      <c r="S1119" s="175"/>
      <c r="T1119" s="169"/>
      <c r="U1119" s="142"/>
      <c r="V1119" s="142"/>
      <c r="W1119" s="142"/>
      <c r="X1119" s="142"/>
      <c r="Y1119" s="142"/>
      <c r="Z1119" s="142"/>
      <c r="AA1119" s="142"/>
      <c r="AB1119" s="142"/>
      <c r="AC1119" s="142"/>
      <c r="AD1119" s="142"/>
      <c r="AE1119" s="142"/>
      <c r="AF1119" s="142"/>
      <c r="AG1119" s="142"/>
      <c r="AH1119" s="142"/>
      <c r="AI1119" s="142"/>
    </row>
    <row r="1120">
      <c r="A1120" s="167"/>
      <c r="B1120" s="168"/>
      <c r="C1120" s="169"/>
      <c r="D1120" s="170"/>
      <c r="E1120" s="171"/>
      <c r="F1120" s="172"/>
      <c r="G1120" s="172"/>
      <c r="H1120" s="173"/>
      <c r="I1120" s="173"/>
      <c r="J1120" s="172"/>
      <c r="K1120" s="172"/>
      <c r="L1120" s="173"/>
      <c r="M1120" s="174"/>
      <c r="N1120" s="174"/>
      <c r="O1120" s="173"/>
      <c r="P1120" s="172"/>
      <c r="Q1120" s="172"/>
      <c r="R1120" s="175"/>
      <c r="S1120" s="175"/>
      <c r="T1120" s="169"/>
      <c r="U1120" s="142"/>
      <c r="V1120" s="142"/>
      <c r="W1120" s="142"/>
      <c r="X1120" s="142"/>
      <c r="Y1120" s="142"/>
      <c r="Z1120" s="142"/>
      <c r="AA1120" s="142"/>
      <c r="AB1120" s="142"/>
      <c r="AC1120" s="142"/>
      <c r="AD1120" s="142"/>
      <c r="AE1120" s="142"/>
      <c r="AF1120" s="142"/>
      <c r="AG1120" s="142"/>
      <c r="AH1120" s="142"/>
      <c r="AI1120" s="142"/>
    </row>
    <row r="1121">
      <c r="A1121" s="167"/>
      <c r="B1121" s="168"/>
      <c r="C1121" s="169"/>
      <c r="D1121" s="170"/>
      <c r="E1121" s="171"/>
      <c r="F1121" s="172"/>
      <c r="G1121" s="172"/>
      <c r="H1121" s="173"/>
      <c r="I1121" s="173"/>
      <c r="J1121" s="172"/>
      <c r="K1121" s="172"/>
      <c r="L1121" s="173"/>
      <c r="M1121" s="174"/>
      <c r="N1121" s="174"/>
      <c r="O1121" s="173"/>
      <c r="P1121" s="172"/>
      <c r="Q1121" s="172"/>
      <c r="R1121" s="175"/>
      <c r="S1121" s="175"/>
      <c r="T1121" s="169"/>
      <c r="U1121" s="142"/>
      <c r="V1121" s="142"/>
      <c r="W1121" s="142"/>
      <c r="X1121" s="142"/>
      <c r="Y1121" s="142"/>
      <c r="Z1121" s="142"/>
      <c r="AA1121" s="142"/>
      <c r="AB1121" s="142"/>
      <c r="AC1121" s="142"/>
      <c r="AD1121" s="142"/>
      <c r="AE1121" s="142"/>
      <c r="AF1121" s="142"/>
      <c r="AG1121" s="142"/>
      <c r="AH1121" s="142"/>
      <c r="AI1121" s="142"/>
    </row>
    <row r="1122">
      <c r="A1122" s="167"/>
      <c r="B1122" s="168"/>
      <c r="C1122" s="169"/>
      <c r="D1122" s="170"/>
      <c r="E1122" s="171"/>
      <c r="F1122" s="172"/>
      <c r="G1122" s="172"/>
      <c r="H1122" s="173"/>
      <c r="I1122" s="173"/>
      <c r="J1122" s="172"/>
      <c r="K1122" s="172"/>
      <c r="L1122" s="173"/>
      <c r="M1122" s="174"/>
      <c r="N1122" s="174"/>
      <c r="O1122" s="173"/>
      <c r="P1122" s="172"/>
      <c r="Q1122" s="172"/>
      <c r="R1122" s="175"/>
      <c r="S1122" s="175"/>
      <c r="T1122" s="169"/>
      <c r="U1122" s="142"/>
      <c r="V1122" s="142"/>
      <c r="W1122" s="142"/>
      <c r="X1122" s="142"/>
      <c r="Y1122" s="142"/>
      <c r="Z1122" s="142"/>
      <c r="AA1122" s="142"/>
      <c r="AB1122" s="142"/>
      <c r="AC1122" s="142"/>
      <c r="AD1122" s="142"/>
      <c r="AE1122" s="142"/>
      <c r="AF1122" s="142"/>
      <c r="AG1122" s="142"/>
      <c r="AH1122" s="142"/>
      <c r="AI1122" s="142"/>
    </row>
    <row r="1123">
      <c r="A1123" s="167"/>
      <c r="B1123" s="168"/>
      <c r="C1123" s="169"/>
      <c r="D1123" s="170"/>
      <c r="E1123" s="171"/>
      <c r="F1123" s="172"/>
      <c r="G1123" s="172"/>
      <c r="H1123" s="173"/>
      <c r="I1123" s="173"/>
      <c r="J1123" s="172"/>
      <c r="K1123" s="172"/>
      <c r="L1123" s="173"/>
      <c r="M1123" s="174"/>
      <c r="N1123" s="174"/>
      <c r="O1123" s="173"/>
      <c r="P1123" s="172"/>
      <c r="Q1123" s="172"/>
      <c r="R1123" s="175"/>
      <c r="S1123" s="175"/>
      <c r="T1123" s="169"/>
      <c r="U1123" s="142"/>
      <c r="V1123" s="142"/>
      <c r="W1123" s="142"/>
      <c r="X1123" s="142"/>
      <c r="Y1123" s="142"/>
      <c r="Z1123" s="142"/>
      <c r="AA1123" s="142"/>
      <c r="AB1123" s="142"/>
      <c r="AC1123" s="142"/>
      <c r="AD1123" s="142"/>
      <c r="AE1123" s="142"/>
      <c r="AF1123" s="142"/>
      <c r="AG1123" s="142"/>
      <c r="AH1123" s="142"/>
      <c r="AI1123" s="142"/>
    </row>
    <row r="1124">
      <c r="A1124" s="167"/>
      <c r="B1124" s="168"/>
      <c r="C1124" s="169"/>
      <c r="D1124" s="170"/>
      <c r="E1124" s="171"/>
      <c r="F1124" s="172"/>
      <c r="G1124" s="172"/>
      <c r="H1124" s="173"/>
      <c r="I1124" s="173"/>
      <c r="J1124" s="172"/>
      <c r="K1124" s="172"/>
      <c r="L1124" s="173"/>
      <c r="M1124" s="174"/>
      <c r="N1124" s="174"/>
      <c r="O1124" s="173"/>
      <c r="P1124" s="172"/>
      <c r="Q1124" s="172"/>
      <c r="R1124" s="175"/>
      <c r="S1124" s="175"/>
      <c r="T1124" s="169"/>
      <c r="U1124" s="142"/>
      <c r="V1124" s="142"/>
      <c r="W1124" s="142"/>
      <c r="X1124" s="142"/>
      <c r="Y1124" s="142"/>
      <c r="Z1124" s="142"/>
      <c r="AA1124" s="142"/>
      <c r="AB1124" s="142"/>
      <c r="AC1124" s="142"/>
      <c r="AD1124" s="142"/>
      <c r="AE1124" s="142"/>
      <c r="AF1124" s="142"/>
      <c r="AG1124" s="142"/>
      <c r="AH1124" s="142"/>
      <c r="AI1124" s="142"/>
    </row>
    <row r="1125">
      <c r="A1125" s="167"/>
      <c r="B1125" s="168"/>
      <c r="C1125" s="169"/>
      <c r="D1125" s="170"/>
      <c r="E1125" s="171"/>
      <c r="F1125" s="172"/>
      <c r="G1125" s="172"/>
      <c r="H1125" s="173"/>
      <c r="I1125" s="173"/>
      <c r="J1125" s="172"/>
      <c r="K1125" s="172"/>
      <c r="L1125" s="173"/>
      <c r="M1125" s="174"/>
      <c r="N1125" s="174"/>
      <c r="O1125" s="173"/>
      <c r="P1125" s="172"/>
      <c r="Q1125" s="172"/>
      <c r="R1125" s="175"/>
      <c r="S1125" s="175"/>
      <c r="T1125" s="169"/>
      <c r="U1125" s="142"/>
      <c r="V1125" s="142"/>
      <c r="W1125" s="142"/>
      <c r="X1125" s="142"/>
      <c r="Y1125" s="142"/>
      <c r="Z1125" s="142"/>
      <c r="AA1125" s="142"/>
      <c r="AB1125" s="142"/>
      <c r="AC1125" s="142"/>
      <c r="AD1125" s="142"/>
      <c r="AE1125" s="142"/>
      <c r="AF1125" s="142"/>
      <c r="AG1125" s="142"/>
      <c r="AH1125" s="142"/>
      <c r="AI1125" s="142"/>
    </row>
    <row r="1126">
      <c r="A1126" s="167"/>
      <c r="B1126" s="168"/>
      <c r="C1126" s="169"/>
      <c r="D1126" s="170"/>
      <c r="E1126" s="171"/>
      <c r="F1126" s="172"/>
      <c r="G1126" s="172"/>
      <c r="H1126" s="173"/>
      <c r="I1126" s="173"/>
      <c r="J1126" s="172"/>
      <c r="K1126" s="172"/>
      <c r="L1126" s="173"/>
      <c r="M1126" s="174"/>
      <c r="N1126" s="174"/>
      <c r="O1126" s="173"/>
      <c r="P1126" s="172"/>
      <c r="Q1126" s="172"/>
      <c r="R1126" s="175"/>
      <c r="S1126" s="175"/>
      <c r="T1126" s="169"/>
      <c r="U1126" s="142"/>
      <c r="V1126" s="142"/>
      <c r="W1126" s="142"/>
      <c r="X1126" s="142"/>
      <c r="Y1126" s="142"/>
      <c r="Z1126" s="142"/>
      <c r="AA1126" s="142"/>
      <c r="AB1126" s="142"/>
      <c r="AC1126" s="142"/>
      <c r="AD1126" s="142"/>
      <c r="AE1126" s="142"/>
      <c r="AF1126" s="142"/>
      <c r="AG1126" s="142"/>
      <c r="AH1126" s="142"/>
      <c r="AI1126" s="142"/>
    </row>
    <row r="1127">
      <c r="A1127" s="167"/>
      <c r="B1127" s="168"/>
      <c r="C1127" s="169"/>
      <c r="D1127" s="170"/>
      <c r="E1127" s="171"/>
      <c r="F1127" s="172"/>
      <c r="G1127" s="172"/>
      <c r="H1127" s="173"/>
      <c r="I1127" s="173"/>
      <c r="J1127" s="172"/>
      <c r="K1127" s="172"/>
      <c r="L1127" s="173"/>
      <c r="M1127" s="174"/>
      <c r="N1127" s="174"/>
      <c r="O1127" s="173"/>
      <c r="P1127" s="172"/>
      <c r="Q1127" s="172"/>
      <c r="R1127" s="175"/>
      <c r="S1127" s="175"/>
      <c r="T1127" s="169"/>
      <c r="U1127" s="142"/>
      <c r="V1127" s="142"/>
      <c r="W1127" s="142"/>
      <c r="X1127" s="142"/>
      <c r="Y1127" s="142"/>
      <c r="Z1127" s="142"/>
      <c r="AA1127" s="142"/>
      <c r="AB1127" s="142"/>
      <c r="AC1127" s="142"/>
      <c r="AD1127" s="142"/>
      <c r="AE1127" s="142"/>
      <c r="AF1127" s="142"/>
      <c r="AG1127" s="142"/>
      <c r="AH1127" s="142"/>
      <c r="AI1127" s="142"/>
    </row>
    <row r="1128">
      <c r="A1128" s="167"/>
      <c r="B1128" s="168"/>
      <c r="C1128" s="169"/>
      <c r="D1128" s="170"/>
      <c r="E1128" s="171"/>
      <c r="F1128" s="172"/>
      <c r="G1128" s="172"/>
      <c r="H1128" s="173"/>
      <c r="I1128" s="173"/>
      <c r="J1128" s="172"/>
      <c r="K1128" s="172"/>
      <c r="L1128" s="173"/>
      <c r="M1128" s="174"/>
      <c r="N1128" s="174"/>
      <c r="O1128" s="173"/>
      <c r="P1128" s="172"/>
      <c r="Q1128" s="172"/>
      <c r="R1128" s="175"/>
      <c r="S1128" s="175"/>
      <c r="T1128" s="169"/>
      <c r="U1128" s="142"/>
      <c r="V1128" s="142"/>
      <c r="W1128" s="142"/>
      <c r="X1128" s="142"/>
      <c r="Y1128" s="142"/>
      <c r="Z1128" s="142"/>
      <c r="AA1128" s="142"/>
      <c r="AB1128" s="142"/>
      <c r="AC1128" s="142"/>
      <c r="AD1128" s="142"/>
      <c r="AE1128" s="142"/>
      <c r="AF1128" s="142"/>
      <c r="AG1128" s="142"/>
      <c r="AH1128" s="142"/>
      <c r="AI1128" s="142"/>
    </row>
    <row r="1129">
      <c r="A1129" s="167"/>
      <c r="B1129" s="168"/>
      <c r="C1129" s="169"/>
      <c r="D1129" s="170"/>
      <c r="E1129" s="171"/>
      <c r="F1129" s="172"/>
      <c r="G1129" s="172"/>
      <c r="H1129" s="173"/>
      <c r="I1129" s="173"/>
      <c r="J1129" s="172"/>
      <c r="K1129" s="172"/>
      <c r="L1129" s="173"/>
      <c r="M1129" s="174"/>
      <c r="N1129" s="174"/>
      <c r="O1129" s="173"/>
      <c r="P1129" s="172"/>
      <c r="Q1129" s="172"/>
      <c r="R1129" s="175"/>
      <c r="S1129" s="175"/>
      <c r="T1129" s="169"/>
      <c r="U1129" s="142"/>
      <c r="V1129" s="142"/>
      <c r="W1129" s="142"/>
      <c r="X1129" s="142"/>
      <c r="Y1129" s="142"/>
      <c r="Z1129" s="142"/>
      <c r="AA1129" s="142"/>
      <c r="AB1129" s="142"/>
      <c r="AC1129" s="142"/>
      <c r="AD1129" s="142"/>
      <c r="AE1129" s="142"/>
      <c r="AF1129" s="142"/>
      <c r="AG1129" s="142"/>
      <c r="AH1129" s="142"/>
      <c r="AI1129" s="142"/>
    </row>
    <row r="1130">
      <c r="A1130" s="167"/>
      <c r="B1130" s="168"/>
      <c r="C1130" s="169"/>
      <c r="D1130" s="170"/>
      <c r="E1130" s="171"/>
      <c r="F1130" s="172"/>
      <c r="G1130" s="172"/>
      <c r="H1130" s="173"/>
      <c r="I1130" s="173"/>
      <c r="J1130" s="172"/>
      <c r="K1130" s="172"/>
      <c r="L1130" s="173"/>
      <c r="M1130" s="174"/>
      <c r="N1130" s="174"/>
      <c r="O1130" s="173"/>
      <c r="P1130" s="172"/>
      <c r="Q1130" s="172"/>
      <c r="R1130" s="175"/>
      <c r="S1130" s="175"/>
      <c r="T1130" s="169"/>
      <c r="U1130" s="142"/>
      <c r="V1130" s="142"/>
      <c r="W1130" s="142"/>
      <c r="X1130" s="142"/>
      <c r="Y1130" s="142"/>
      <c r="Z1130" s="142"/>
      <c r="AA1130" s="142"/>
      <c r="AB1130" s="142"/>
      <c r="AC1130" s="142"/>
      <c r="AD1130" s="142"/>
      <c r="AE1130" s="142"/>
      <c r="AF1130" s="142"/>
      <c r="AG1130" s="142"/>
      <c r="AH1130" s="142"/>
      <c r="AI1130" s="142"/>
    </row>
    <row r="1131">
      <c r="A1131" s="167"/>
      <c r="B1131" s="168"/>
      <c r="C1131" s="169"/>
      <c r="D1131" s="170"/>
      <c r="E1131" s="171"/>
      <c r="F1131" s="172"/>
      <c r="G1131" s="172"/>
      <c r="H1131" s="173"/>
      <c r="I1131" s="173"/>
      <c r="J1131" s="172"/>
      <c r="K1131" s="172"/>
      <c r="L1131" s="173"/>
      <c r="M1131" s="174"/>
      <c r="N1131" s="174"/>
      <c r="O1131" s="173"/>
      <c r="P1131" s="172"/>
      <c r="Q1131" s="172"/>
      <c r="R1131" s="175"/>
      <c r="S1131" s="175"/>
      <c r="T1131" s="169"/>
      <c r="U1131" s="142"/>
      <c r="V1131" s="142"/>
      <c r="W1131" s="142"/>
      <c r="X1131" s="142"/>
      <c r="Y1131" s="142"/>
      <c r="Z1131" s="142"/>
      <c r="AA1131" s="142"/>
      <c r="AB1131" s="142"/>
      <c r="AC1131" s="142"/>
      <c r="AD1131" s="142"/>
      <c r="AE1131" s="142"/>
      <c r="AF1131" s="142"/>
      <c r="AG1131" s="142"/>
      <c r="AH1131" s="142"/>
      <c r="AI1131" s="142"/>
    </row>
    <row r="1132">
      <c r="A1132" s="167"/>
      <c r="B1132" s="168"/>
      <c r="C1132" s="169"/>
      <c r="D1132" s="170"/>
      <c r="E1132" s="171"/>
      <c r="F1132" s="172"/>
      <c r="G1132" s="172"/>
      <c r="H1132" s="173"/>
      <c r="I1132" s="173"/>
      <c r="J1132" s="172"/>
      <c r="K1132" s="172"/>
      <c r="L1132" s="173"/>
      <c r="M1132" s="174"/>
      <c r="N1132" s="174"/>
      <c r="O1132" s="173"/>
      <c r="P1132" s="172"/>
      <c r="Q1132" s="172"/>
      <c r="R1132" s="175"/>
      <c r="S1132" s="175"/>
      <c r="T1132" s="169"/>
      <c r="U1132" s="142"/>
      <c r="V1132" s="142"/>
      <c r="W1132" s="142"/>
      <c r="X1132" s="142"/>
      <c r="Y1132" s="142"/>
      <c r="Z1132" s="142"/>
      <c r="AA1132" s="142"/>
      <c r="AB1132" s="142"/>
      <c r="AC1132" s="142"/>
      <c r="AD1132" s="142"/>
      <c r="AE1132" s="142"/>
      <c r="AF1132" s="142"/>
      <c r="AG1132" s="142"/>
      <c r="AH1132" s="142"/>
      <c r="AI1132" s="142"/>
    </row>
    <row r="1133">
      <c r="A1133" s="167"/>
      <c r="B1133" s="168"/>
      <c r="C1133" s="169"/>
      <c r="D1133" s="170"/>
      <c r="E1133" s="171"/>
      <c r="F1133" s="172"/>
      <c r="G1133" s="172"/>
      <c r="H1133" s="173"/>
      <c r="I1133" s="173"/>
      <c r="J1133" s="172"/>
      <c r="K1133" s="172"/>
      <c r="L1133" s="173"/>
      <c r="M1133" s="174"/>
      <c r="N1133" s="174"/>
      <c r="O1133" s="173"/>
      <c r="P1133" s="172"/>
      <c r="Q1133" s="172"/>
      <c r="R1133" s="175"/>
      <c r="S1133" s="175"/>
      <c r="T1133" s="169"/>
      <c r="U1133" s="142"/>
      <c r="V1133" s="142"/>
      <c r="W1133" s="142"/>
      <c r="X1133" s="142"/>
      <c r="Y1133" s="142"/>
      <c r="Z1133" s="142"/>
      <c r="AA1133" s="142"/>
      <c r="AB1133" s="142"/>
      <c r="AC1133" s="142"/>
      <c r="AD1133" s="142"/>
      <c r="AE1133" s="142"/>
      <c r="AF1133" s="142"/>
      <c r="AG1133" s="142"/>
      <c r="AH1133" s="142"/>
      <c r="AI1133" s="142"/>
    </row>
    <row r="1134">
      <c r="A1134" s="167"/>
      <c r="B1134" s="168"/>
      <c r="C1134" s="169"/>
      <c r="D1134" s="170"/>
      <c r="E1134" s="171"/>
      <c r="F1134" s="172"/>
      <c r="G1134" s="172"/>
      <c r="H1134" s="173"/>
      <c r="I1134" s="173"/>
      <c r="J1134" s="172"/>
      <c r="K1134" s="172"/>
      <c r="L1134" s="173"/>
      <c r="M1134" s="174"/>
      <c r="N1134" s="174"/>
      <c r="O1134" s="173"/>
      <c r="P1134" s="172"/>
      <c r="Q1134" s="172"/>
      <c r="R1134" s="175"/>
      <c r="S1134" s="175"/>
      <c r="T1134" s="169"/>
      <c r="U1134" s="142"/>
      <c r="V1134" s="142"/>
      <c r="W1134" s="142"/>
      <c r="X1134" s="142"/>
      <c r="Y1134" s="142"/>
      <c r="Z1134" s="142"/>
      <c r="AA1134" s="142"/>
      <c r="AB1134" s="142"/>
      <c r="AC1134" s="142"/>
      <c r="AD1134" s="142"/>
      <c r="AE1134" s="142"/>
      <c r="AF1134" s="142"/>
      <c r="AG1134" s="142"/>
      <c r="AH1134" s="142"/>
      <c r="AI1134" s="142"/>
    </row>
    <row r="1135">
      <c r="A1135" s="167"/>
      <c r="B1135" s="168"/>
      <c r="C1135" s="169"/>
      <c r="D1135" s="170"/>
      <c r="E1135" s="171"/>
      <c r="F1135" s="172"/>
      <c r="G1135" s="172"/>
      <c r="H1135" s="173"/>
      <c r="I1135" s="173"/>
      <c r="J1135" s="172"/>
      <c r="K1135" s="172"/>
      <c r="L1135" s="173"/>
      <c r="M1135" s="174"/>
      <c r="N1135" s="174"/>
      <c r="O1135" s="173"/>
      <c r="P1135" s="172"/>
      <c r="Q1135" s="172"/>
      <c r="R1135" s="175"/>
      <c r="S1135" s="175"/>
      <c r="T1135" s="169"/>
      <c r="U1135" s="142"/>
      <c r="V1135" s="142"/>
      <c r="W1135" s="142"/>
      <c r="X1135" s="142"/>
      <c r="Y1135" s="142"/>
      <c r="Z1135" s="142"/>
      <c r="AA1135" s="142"/>
      <c r="AB1135" s="142"/>
      <c r="AC1135" s="142"/>
      <c r="AD1135" s="142"/>
      <c r="AE1135" s="142"/>
      <c r="AF1135" s="142"/>
      <c r="AG1135" s="142"/>
      <c r="AH1135" s="142"/>
      <c r="AI1135" s="142"/>
    </row>
    <row r="1136">
      <c r="A1136" s="167"/>
      <c r="B1136" s="168"/>
      <c r="C1136" s="169"/>
      <c r="D1136" s="170"/>
      <c r="E1136" s="171"/>
      <c r="F1136" s="172"/>
      <c r="G1136" s="172"/>
      <c r="H1136" s="173"/>
      <c r="I1136" s="173"/>
      <c r="J1136" s="172"/>
      <c r="K1136" s="172"/>
      <c r="L1136" s="173"/>
      <c r="M1136" s="174"/>
      <c r="N1136" s="174"/>
      <c r="O1136" s="173"/>
      <c r="P1136" s="172"/>
      <c r="Q1136" s="172"/>
      <c r="R1136" s="175"/>
      <c r="S1136" s="175"/>
      <c r="T1136" s="169"/>
      <c r="U1136" s="142"/>
      <c r="V1136" s="142"/>
      <c r="W1136" s="142"/>
      <c r="X1136" s="142"/>
      <c r="Y1136" s="142"/>
      <c r="Z1136" s="142"/>
      <c r="AA1136" s="142"/>
      <c r="AB1136" s="142"/>
      <c r="AC1136" s="142"/>
      <c r="AD1136" s="142"/>
      <c r="AE1136" s="142"/>
      <c r="AF1136" s="142"/>
      <c r="AG1136" s="142"/>
      <c r="AH1136" s="142"/>
      <c r="AI1136" s="142"/>
    </row>
    <row r="1137">
      <c r="A1137" s="167"/>
      <c r="B1137" s="168"/>
      <c r="C1137" s="169"/>
      <c r="D1137" s="170"/>
      <c r="E1137" s="171"/>
      <c r="F1137" s="172"/>
      <c r="G1137" s="172"/>
      <c r="H1137" s="173"/>
      <c r="I1137" s="173"/>
      <c r="J1137" s="172"/>
      <c r="K1137" s="172"/>
      <c r="L1137" s="173"/>
      <c r="M1137" s="174"/>
      <c r="N1137" s="174"/>
      <c r="O1137" s="173"/>
      <c r="P1137" s="172"/>
      <c r="Q1137" s="172"/>
      <c r="R1137" s="175"/>
      <c r="S1137" s="175"/>
      <c r="T1137" s="169"/>
      <c r="U1137" s="142"/>
      <c r="V1137" s="142"/>
      <c r="W1137" s="142"/>
      <c r="X1137" s="142"/>
      <c r="Y1137" s="142"/>
      <c r="Z1137" s="142"/>
      <c r="AA1137" s="142"/>
      <c r="AB1137" s="142"/>
      <c r="AC1137" s="142"/>
      <c r="AD1137" s="142"/>
      <c r="AE1137" s="142"/>
      <c r="AF1137" s="142"/>
      <c r="AG1137" s="142"/>
      <c r="AH1137" s="142"/>
      <c r="AI1137" s="142"/>
    </row>
    <row r="1138">
      <c r="A1138" s="167"/>
      <c r="B1138" s="168"/>
      <c r="C1138" s="169"/>
      <c r="D1138" s="170"/>
      <c r="E1138" s="171"/>
      <c r="F1138" s="172"/>
      <c r="G1138" s="172"/>
      <c r="H1138" s="173"/>
      <c r="I1138" s="173"/>
      <c r="J1138" s="172"/>
      <c r="K1138" s="172"/>
      <c r="L1138" s="173"/>
      <c r="M1138" s="174"/>
      <c r="N1138" s="174"/>
      <c r="O1138" s="173"/>
      <c r="P1138" s="172"/>
      <c r="Q1138" s="172"/>
      <c r="R1138" s="175"/>
      <c r="S1138" s="175"/>
      <c r="T1138" s="169"/>
      <c r="U1138" s="142"/>
      <c r="V1138" s="142"/>
      <c r="W1138" s="142"/>
      <c r="X1138" s="142"/>
      <c r="Y1138" s="142"/>
      <c r="Z1138" s="142"/>
      <c r="AA1138" s="142"/>
      <c r="AB1138" s="142"/>
      <c r="AC1138" s="142"/>
      <c r="AD1138" s="142"/>
      <c r="AE1138" s="142"/>
      <c r="AF1138" s="142"/>
      <c r="AG1138" s="142"/>
      <c r="AH1138" s="142"/>
      <c r="AI1138" s="142"/>
    </row>
    <row r="1139">
      <c r="A1139" s="167"/>
      <c r="B1139" s="168"/>
      <c r="C1139" s="169"/>
      <c r="D1139" s="170"/>
      <c r="E1139" s="171"/>
      <c r="F1139" s="172"/>
      <c r="G1139" s="172"/>
      <c r="H1139" s="173"/>
      <c r="I1139" s="173"/>
      <c r="J1139" s="172"/>
      <c r="K1139" s="172"/>
      <c r="L1139" s="173"/>
      <c r="M1139" s="174"/>
      <c r="N1139" s="174"/>
      <c r="O1139" s="173"/>
      <c r="P1139" s="172"/>
      <c r="Q1139" s="172"/>
      <c r="R1139" s="175"/>
      <c r="S1139" s="175"/>
      <c r="T1139" s="169"/>
      <c r="U1139" s="142"/>
      <c r="V1139" s="142"/>
      <c r="W1139" s="142"/>
      <c r="X1139" s="142"/>
      <c r="Y1139" s="142"/>
      <c r="Z1139" s="142"/>
      <c r="AA1139" s="142"/>
      <c r="AB1139" s="142"/>
      <c r="AC1139" s="142"/>
      <c r="AD1139" s="142"/>
      <c r="AE1139" s="142"/>
      <c r="AF1139" s="142"/>
      <c r="AG1139" s="142"/>
      <c r="AH1139" s="142"/>
      <c r="AI1139" s="142"/>
    </row>
    <row r="1140">
      <c r="A1140" s="167"/>
      <c r="B1140" s="168"/>
      <c r="C1140" s="169"/>
      <c r="D1140" s="170"/>
      <c r="E1140" s="171"/>
      <c r="F1140" s="172"/>
      <c r="G1140" s="172"/>
      <c r="H1140" s="173"/>
      <c r="I1140" s="173"/>
      <c r="J1140" s="172"/>
      <c r="K1140" s="172"/>
      <c r="L1140" s="173"/>
      <c r="M1140" s="174"/>
      <c r="N1140" s="174"/>
      <c r="O1140" s="173"/>
      <c r="P1140" s="172"/>
      <c r="Q1140" s="172"/>
      <c r="R1140" s="175"/>
      <c r="S1140" s="175"/>
      <c r="T1140" s="169"/>
      <c r="U1140" s="142"/>
      <c r="V1140" s="142"/>
      <c r="W1140" s="142"/>
      <c r="X1140" s="142"/>
      <c r="Y1140" s="142"/>
      <c r="Z1140" s="142"/>
      <c r="AA1140" s="142"/>
      <c r="AB1140" s="142"/>
      <c r="AC1140" s="142"/>
      <c r="AD1140" s="142"/>
      <c r="AE1140" s="142"/>
      <c r="AF1140" s="142"/>
      <c r="AG1140" s="142"/>
      <c r="AH1140" s="142"/>
      <c r="AI1140" s="142"/>
    </row>
    <row r="1141">
      <c r="A1141" s="167"/>
      <c r="B1141" s="168"/>
      <c r="C1141" s="169"/>
      <c r="D1141" s="170"/>
      <c r="E1141" s="171"/>
      <c r="F1141" s="172"/>
      <c r="G1141" s="172"/>
      <c r="H1141" s="173"/>
      <c r="I1141" s="173"/>
      <c r="J1141" s="172"/>
      <c r="K1141" s="172"/>
      <c r="L1141" s="173"/>
      <c r="M1141" s="174"/>
      <c r="N1141" s="174"/>
      <c r="O1141" s="173"/>
      <c r="P1141" s="172"/>
      <c r="Q1141" s="172"/>
      <c r="R1141" s="175"/>
      <c r="S1141" s="175"/>
      <c r="T1141" s="169"/>
      <c r="U1141" s="142"/>
      <c r="V1141" s="142"/>
      <c r="W1141" s="142"/>
      <c r="X1141" s="142"/>
      <c r="Y1141" s="142"/>
      <c r="Z1141" s="142"/>
      <c r="AA1141" s="142"/>
      <c r="AB1141" s="142"/>
      <c r="AC1141" s="142"/>
      <c r="AD1141" s="142"/>
      <c r="AE1141" s="142"/>
      <c r="AF1141" s="142"/>
      <c r="AG1141" s="142"/>
      <c r="AH1141" s="142"/>
      <c r="AI1141" s="142"/>
    </row>
    <row r="1142">
      <c r="A1142" s="167"/>
      <c r="B1142" s="168"/>
      <c r="C1142" s="169"/>
      <c r="D1142" s="170"/>
      <c r="E1142" s="171"/>
      <c r="F1142" s="172"/>
      <c r="G1142" s="172"/>
      <c r="H1142" s="173"/>
      <c r="I1142" s="173"/>
      <c r="J1142" s="172"/>
      <c r="K1142" s="172"/>
      <c r="L1142" s="173"/>
      <c r="M1142" s="174"/>
      <c r="N1142" s="174"/>
      <c r="O1142" s="173"/>
      <c r="P1142" s="172"/>
      <c r="Q1142" s="172"/>
      <c r="R1142" s="175"/>
      <c r="S1142" s="175"/>
      <c r="T1142" s="169"/>
      <c r="U1142" s="142"/>
      <c r="V1142" s="142"/>
      <c r="W1142" s="142"/>
      <c r="X1142" s="142"/>
      <c r="Y1142" s="142"/>
      <c r="Z1142" s="142"/>
      <c r="AA1142" s="142"/>
      <c r="AB1142" s="142"/>
      <c r="AC1142" s="142"/>
      <c r="AD1142" s="142"/>
      <c r="AE1142" s="142"/>
      <c r="AF1142" s="142"/>
      <c r="AG1142" s="142"/>
      <c r="AH1142" s="142"/>
      <c r="AI1142" s="142"/>
    </row>
    <row r="1143">
      <c r="A1143" s="167"/>
      <c r="B1143" s="168"/>
      <c r="C1143" s="169"/>
      <c r="D1143" s="170"/>
      <c r="E1143" s="171"/>
      <c r="F1143" s="172"/>
      <c r="G1143" s="172"/>
      <c r="H1143" s="173"/>
      <c r="I1143" s="173"/>
      <c r="J1143" s="172"/>
      <c r="K1143" s="172"/>
      <c r="L1143" s="173"/>
      <c r="M1143" s="174"/>
      <c r="N1143" s="174"/>
      <c r="O1143" s="173"/>
      <c r="P1143" s="172"/>
      <c r="Q1143" s="172"/>
      <c r="R1143" s="175"/>
      <c r="S1143" s="175"/>
      <c r="T1143" s="169"/>
      <c r="U1143" s="142"/>
      <c r="V1143" s="142"/>
      <c r="W1143" s="142"/>
      <c r="X1143" s="142"/>
      <c r="Y1143" s="142"/>
      <c r="Z1143" s="142"/>
      <c r="AA1143" s="142"/>
      <c r="AB1143" s="142"/>
      <c r="AC1143" s="142"/>
      <c r="AD1143" s="142"/>
      <c r="AE1143" s="142"/>
      <c r="AF1143" s="142"/>
      <c r="AG1143" s="142"/>
      <c r="AH1143" s="142"/>
      <c r="AI1143" s="142"/>
    </row>
    <row r="1144">
      <c r="A1144" s="167"/>
      <c r="B1144" s="168"/>
      <c r="C1144" s="169"/>
      <c r="D1144" s="170"/>
      <c r="E1144" s="171"/>
      <c r="F1144" s="172"/>
      <c r="G1144" s="172"/>
      <c r="H1144" s="173"/>
      <c r="I1144" s="173"/>
      <c r="J1144" s="172"/>
      <c r="K1144" s="172"/>
      <c r="L1144" s="173"/>
      <c r="M1144" s="174"/>
      <c r="N1144" s="174"/>
      <c r="O1144" s="173"/>
      <c r="P1144" s="172"/>
      <c r="Q1144" s="172"/>
      <c r="R1144" s="175"/>
      <c r="S1144" s="175"/>
      <c r="T1144" s="169"/>
      <c r="U1144" s="142"/>
      <c r="V1144" s="142"/>
      <c r="W1144" s="142"/>
      <c r="X1144" s="142"/>
      <c r="Y1144" s="142"/>
      <c r="Z1144" s="142"/>
      <c r="AA1144" s="142"/>
      <c r="AB1144" s="142"/>
      <c r="AC1144" s="142"/>
      <c r="AD1144" s="142"/>
      <c r="AE1144" s="142"/>
      <c r="AF1144" s="142"/>
      <c r="AG1144" s="142"/>
      <c r="AH1144" s="142"/>
      <c r="AI1144" s="142"/>
    </row>
    <row r="1145">
      <c r="A1145" s="167"/>
      <c r="B1145" s="168"/>
      <c r="C1145" s="169"/>
      <c r="D1145" s="170"/>
      <c r="E1145" s="171"/>
      <c r="F1145" s="172"/>
      <c r="G1145" s="172"/>
      <c r="H1145" s="173"/>
      <c r="I1145" s="173"/>
      <c r="J1145" s="172"/>
      <c r="K1145" s="172"/>
      <c r="L1145" s="173"/>
      <c r="M1145" s="174"/>
      <c r="N1145" s="174"/>
      <c r="O1145" s="173"/>
      <c r="P1145" s="172"/>
      <c r="Q1145" s="172"/>
      <c r="R1145" s="175"/>
      <c r="S1145" s="175"/>
      <c r="T1145" s="169"/>
      <c r="U1145" s="142"/>
      <c r="V1145" s="142"/>
      <c r="W1145" s="142"/>
      <c r="X1145" s="142"/>
      <c r="Y1145" s="142"/>
      <c r="Z1145" s="142"/>
      <c r="AA1145" s="142"/>
      <c r="AB1145" s="142"/>
      <c r="AC1145" s="142"/>
      <c r="AD1145" s="142"/>
      <c r="AE1145" s="142"/>
      <c r="AF1145" s="142"/>
      <c r="AG1145" s="142"/>
      <c r="AH1145" s="142"/>
      <c r="AI1145" s="142"/>
    </row>
    <row r="1146">
      <c r="A1146" s="167"/>
      <c r="B1146" s="168"/>
      <c r="C1146" s="169"/>
      <c r="D1146" s="170"/>
      <c r="E1146" s="171"/>
      <c r="F1146" s="172"/>
      <c r="G1146" s="172"/>
      <c r="H1146" s="173"/>
      <c r="I1146" s="173"/>
      <c r="J1146" s="172"/>
      <c r="K1146" s="172"/>
      <c r="L1146" s="173"/>
      <c r="M1146" s="174"/>
      <c r="N1146" s="174"/>
      <c r="O1146" s="173"/>
      <c r="P1146" s="172"/>
      <c r="Q1146" s="172"/>
      <c r="R1146" s="175"/>
      <c r="S1146" s="175"/>
      <c r="T1146" s="169"/>
      <c r="U1146" s="142"/>
      <c r="V1146" s="142"/>
      <c r="W1146" s="142"/>
      <c r="X1146" s="142"/>
      <c r="Y1146" s="142"/>
      <c r="Z1146" s="142"/>
      <c r="AA1146" s="142"/>
      <c r="AB1146" s="142"/>
      <c r="AC1146" s="142"/>
      <c r="AD1146" s="142"/>
      <c r="AE1146" s="142"/>
      <c r="AF1146" s="142"/>
      <c r="AG1146" s="142"/>
      <c r="AH1146" s="142"/>
      <c r="AI1146" s="142"/>
    </row>
    <row r="1147">
      <c r="A1147" s="167"/>
      <c r="B1147" s="168"/>
      <c r="C1147" s="169"/>
      <c r="D1147" s="170"/>
      <c r="E1147" s="171"/>
      <c r="F1147" s="172"/>
      <c r="G1147" s="172"/>
      <c r="H1147" s="173"/>
      <c r="I1147" s="173"/>
      <c r="J1147" s="172"/>
      <c r="K1147" s="172"/>
      <c r="L1147" s="173"/>
      <c r="M1147" s="174"/>
      <c r="N1147" s="174"/>
      <c r="O1147" s="173"/>
      <c r="P1147" s="172"/>
      <c r="Q1147" s="172"/>
      <c r="R1147" s="175"/>
      <c r="S1147" s="175"/>
      <c r="T1147" s="169"/>
      <c r="U1147" s="142"/>
      <c r="V1147" s="142"/>
      <c r="W1147" s="142"/>
      <c r="X1147" s="142"/>
      <c r="Y1147" s="142"/>
      <c r="Z1147" s="142"/>
      <c r="AA1147" s="142"/>
      <c r="AB1147" s="142"/>
      <c r="AC1147" s="142"/>
      <c r="AD1147" s="142"/>
      <c r="AE1147" s="142"/>
      <c r="AF1147" s="142"/>
      <c r="AG1147" s="142"/>
      <c r="AH1147" s="142"/>
      <c r="AI1147" s="142"/>
    </row>
    <row r="1148">
      <c r="A1148" s="167"/>
      <c r="B1148" s="168"/>
      <c r="C1148" s="169"/>
      <c r="D1148" s="170"/>
      <c r="E1148" s="171"/>
      <c r="F1148" s="172"/>
      <c r="G1148" s="172"/>
      <c r="H1148" s="173"/>
      <c r="I1148" s="173"/>
      <c r="J1148" s="172"/>
      <c r="K1148" s="172"/>
      <c r="L1148" s="173"/>
      <c r="M1148" s="174"/>
      <c r="N1148" s="174"/>
      <c r="O1148" s="173"/>
      <c r="P1148" s="172"/>
      <c r="Q1148" s="172"/>
      <c r="R1148" s="175"/>
      <c r="S1148" s="175"/>
      <c r="T1148" s="169"/>
      <c r="U1148" s="142"/>
      <c r="V1148" s="142"/>
      <c r="W1148" s="142"/>
      <c r="X1148" s="142"/>
      <c r="Y1148" s="142"/>
      <c r="Z1148" s="142"/>
      <c r="AA1148" s="142"/>
      <c r="AB1148" s="142"/>
      <c r="AC1148" s="142"/>
      <c r="AD1148" s="142"/>
      <c r="AE1148" s="142"/>
      <c r="AF1148" s="142"/>
      <c r="AG1148" s="142"/>
      <c r="AH1148" s="142"/>
      <c r="AI1148" s="142"/>
    </row>
    <row r="1149">
      <c r="A1149" s="167"/>
      <c r="B1149" s="168"/>
      <c r="C1149" s="169"/>
      <c r="D1149" s="170"/>
      <c r="E1149" s="171"/>
      <c r="F1149" s="172"/>
      <c r="G1149" s="172"/>
      <c r="H1149" s="173"/>
      <c r="I1149" s="173"/>
      <c r="J1149" s="172"/>
      <c r="K1149" s="172"/>
      <c r="L1149" s="173"/>
      <c r="M1149" s="174"/>
      <c r="N1149" s="174"/>
      <c r="O1149" s="173"/>
      <c r="P1149" s="172"/>
      <c r="Q1149" s="172"/>
      <c r="R1149" s="175"/>
      <c r="S1149" s="175"/>
      <c r="T1149" s="169"/>
      <c r="U1149" s="142"/>
      <c r="V1149" s="142"/>
      <c r="W1149" s="142"/>
      <c r="X1149" s="142"/>
      <c r="Y1149" s="142"/>
      <c r="Z1149" s="142"/>
      <c r="AA1149" s="142"/>
      <c r="AB1149" s="142"/>
      <c r="AC1149" s="142"/>
      <c r="AD1149" s="142"/>
      <c r="AE1149" s="142"/>
      <c r="AF1149" s="142"/>
      <c r="AG1149" s="142"/>
      <c r="AH1149" s="142"/>
      <c r="AI1149" s="142"/>
    </row>
    <row r="1150">
      <c r="A1150" s="167"/>
      <c r="B1150" s="168"/>
      <c r="C1150" s="169"/>
      <c r="D1150" s="170"/>
      <c r="E1150" s="171"/>
      <c r="F1150" s="172"/>
      <c r="G1150" s="172"/>
      <c r="H1150" s="173"/>
      <c r="I1150" s="173"/>
      <c r="J1150" s="172"/>
      <c r="K1150" s="172"/>
      <c r="L1150" s="173"/>
      <c r="M1150" s="174"/>
      <c r="N1150" s="174"/>
      <c r="O1150" s="173"/>
      <c r="P1150" s="172"/>
      <c r="Q1150" s="172"/>
      <c r="R1150" s="175"/>
      <c r="S1150" s="175"/>
      <c r="T1150" s="169"/>
      <c r="U1150" s="142"/>
      <c r="V1150" s="142"/>
      <c r="W1150" s="142"/>
      <c r="X1150" s="142"/>
      <c r="Y1150" s="142"/>
      <c r="Z1150" s="142"/>
      <c r="AA1150" s="142"/>
      <c r="AB1150" s="142"/>
      <c r="AC1150" s="142"/>
      <c r="AD1150" s="142"/>
      <c r="AE1150" s="142"/>
      <c r="AF1150" s="142"/>
      <c r="AG1150" s="142"/>
      <c r="AH1150" s="142"/>
      <c r="AI1150" s="142"/>
    </row>
    <row r="1151">
      <c r="A1151" s="167"/>
      <c r="B1151" s="168"/>
      <c r="C1151" s="169"/>
      <c r="D1151" s="170"/>
      <c r="E1151" s="171"/>
      <c r="F1151" s="172"/>
      <c r="G1151" s="172"/>
      <c r="H1151" s="173"/>
      <c r="I1151" s="173"/>
      <c r="J1151" s="172"/>
      <c r="K1151" s="172"/>
      <c r="L1151" s="173"/>
      <c r="M1151" s="174"/>
      <c r="N1151" s="174"/>
      <c r="O1151" s="173"/>
      <c r="P1151" s="172"/>
      <c r="Q1151" s="172"/>
      <c r="R1151" s="175"/>
      <c r="S1151" s="175"/>
      <c r="T1151" s="169"/>
      <c r="U1151" s="142"/>
      <c r="V1151" s="142"/>
      <c r="W1151" s="142"/>
      <c r="X1151" s="142"/>
      <c r="Y1151" s="142"/>
      <c r="Z1151" s="142"/>
      <c r="AA1151" s="142"/>
      <c r="AB1151" s="142"/>
      <c r="AC1151" s="142"/>
      <c r="AD1151" s="142"/>
      <c r="AE1151" s="142"/>
      <c r="AF1151" s="142"/>
      <c r="AG1151" s="142"/>
      <c r="AH1151" s="142"/>
      <c r="AI1151" s="142"/>
    </row>
    <row r="1152">
      <c r="A1152" s="167"/>
      <c r="B1152" s="168"/>
      <c r="C1152" s="169"/>
      <c r="D1152" s="170"/>
      <c r="E1152" s="171"/>
      <c r="F1152" s="172"/>
      <c r="G1152" s="172"/>
      <c r="H1152" s="173"/>
      <c r="I1152" s="173"/>
      <c r="J1152" s="172"/>
      <c r="K1152" s="172"/>
      <c r="L1152" s="173"/>
      <c r="M1152" s="174"/>
      <c r="N1152" s="174"/>
      <c r="O1152" s="173"/>
      <c r="P1152" s="172"/>
      <c r="Q1152" s="172"/>
      <c r="R1152" s="175"/>
      <c r="S1152" s="175"/>
      <c r="T1152" s="169"/>
      <c r="U1152" s="142"/>
      <c r="V1152" s="142"/>
      <c r="W1152" s="142"/>
      <c r="X1152" s="142"/>
      <c r="Y1152" s="142"/>
      <c r="Z1152" s="142"/>
      <c r="AA1152" s="142"/>
      <c r="AB1152" s="142"/>
      <c r="AC1152" s="142"/>
      <c r="AD1152" s="142"/>
      <c r="AE1152" s="142"/>
      <c r="AF1152" s="142"/>
      <c r="AG1152" s="142"/>
      <c r="AH1152" s="142"/>
      <c r="AI1152" s="142"/>
    </row>
    <row r="1153">
      <c r="A1153" s="167"/>
      <c r="B1153" s="168"/>
      <c r="C1153" s="169"/>
      <c r="D1153" s="170"/>
      <c r="E1153" s="171"/>
      <c r="F1153" s="172"/>
      <c r="G1153" s="172"/>
      <c r="H1153" s="173"/>
      <c r="I1153" s="173"/>
      <c r="J1153" s="172"/>
      <c r="K1153" s="172"/>
      <c r="L1153" s="173"/>
      <c r="M1153" s="174"/>
      <c r="N1153" s="174"/>
      <c r="O1153" s="173"/>
      <c r="P1153" s="172"/>
      <c r="Q1153" s="172"/>
      <c r="R1153" s="175"/>
      <c r="S1153" s="175"/>
      <c r="T1153" s="169"/>
      <c r="U1153" s="142"/>
      <c r="V1153" s="142"/>
      <c r="W1153" s="142"/>
      <c r="X1153" s="142"/>
      <c r="Y1153" s="142"/>
      <c r="Z1153" s="142"/>
      <c r="AA1153" s="142"/>
      <c r="AB1153" s="142"/>
      <c r="AC1153" s="142"/>
      <c r="AD1153" s="142"/>
      <c r="AE1153" s="142"/>
      <c r="AF1153" s="142"/>
      <c r="AG1153" s="142"/>
      <c r="AH1153" s="142"/>
      <c r="AI1153" s="142"/>
    </row>
    <row r="1154">
      <c r="A1154" s="167"/>
      <c r="B1154" s="168"/>
      <c r="C1154" s="169"/>
      <c r="D1154" s="170"/>
      <c r="E1154" s="171"/>
      <c r="F1154" s="172"/>
      <c r="G1154" s="172"/>
      <c r="H1154" s="173"/>
      <c r="I1154" s="173"/>
      <c r="J1154" s="172"/>
      <c r="K1154" s="172"/>
      <c r="L1154" s="173"/>
      <c r="M1154" s="174"/>
      <c r="N1154" s="174"/>
      <c r="O1154" s="173"/>
      <c r="P1154" s="172"/>
      <c r="Q1154" s="172"/>
      <c r="R1154" s="175"/>
      <c r="S1154" s="175"/>
      <c r="T1154" s="169"/>
      <c r="U1154" s="142"/>
      <c r="V1154" s="142"/>
      <c r="W1154" s="142"/>
      <c r="X1154" s="142"/>
      <c r="Y1154" s="142"/>
      <c r="Z1154" s="142"/>
      <c r="AA1154" s="142"/>
      <c r="AB1154" s="142"/>
      <c r="AC1154" s="142"/>
      <c r="AD1154" s="142"/>
      <c r="AE1154" s="142"/>
      <c r="AF1154" s="142"/>
      <c r="AG1154" s="142"/>
      <c r="AH1154" s="142"/>
      <c r="AI1154" s="142"/>
    </row>
    <row r="1155">
      <c r="A1155" s="167"/>
      <c r="B1155" s="168"/>
      <c r="C1155" s="169"/>
      <c r="D1155" s="170"/>
      <c r="E1155" s="171"/>
      <c r="F1155" s="172"/>
      <c r="G1155" s="172"/>
      <c r="H1155" s="173"/>
      <c r="I1155" s="173"/>
      <c r="J1155" s="172"/>
      <c r="K1155" s="172"/>
      <c r="L1155" s="173"/>
      <c r="M1155" s="174"/>
      <c r="N1155" s="174"/>
      <c r="O1155" s="173"/>
      <c r="P1155" s="172"/>
      <c r="Q1155" s="172"/>
      <c r="R1155" s="175"/>
      <c r="S1155" s="175"/>
      <c r="T1155" s="169"/>
      <c r="U1155" s="142"/>
      <c r="V1155" s="142"/>
      <c r="W1155" s="142"/>
      <c r="X1155" s="142"/>
      <c r="Y1155" s="142"/>
      <c r="Z1155" s="142"/>
      <c r="AA1155" s="142"/>
      <c r="AB1155" s="142"/>
      <c r="AC1155" s="142"/>
      <c r="AD1155" s="142"/>
      <c r="AE1155" s="142"/>
      <c r="AF1155" s="142"/>
      <c r="AG1155" s="142"/>
      <c r="AH1155" s="142"/>
      <c r="AI1155" s="142"/>
    </row>
    <row r="1156">
      <c r="A1156" s="167"/>
      <c r="B1156" s="168"/>
      <c r="C1156" s="169"/>
      <c r="D1156" s="170"/>
      <c r="E1156" s="171"/>
      <c r="F1156" s="172"/>
      <c r="G1156" s="172"/>
      <c r="H1156" s="173"/>
      <c r="I1156" s="173"/>
      <c r="J1156" s="172"/>
      <c r="K1156" s="172"/>
      <c r="L1156" s="173"/>
      <c r="M1156" s="174"/>
      <c r="N1156" s="174"/>
      <c r="O1156" s="173"/>
      <c r="P1156" s="172"/>
      <c r="Q1156" s="172"/>
      <c r="R1156" s="175"/>
      <c r="S1156" s="175"/>
      <c r="T1156" s="169"/>
      <c r="U1156" s="142"/>
      <c r="V1156" s="142"/>
      <c r="W1156" s="142"/>
      <c r="X1156" s="142"/>
      <c r="Y1156" s="142"/>
      <c r="Z1156" s="142"/>
      <c r="AA1156" s="142"/>
      <c r="AB1156" s="142"/>
      <c r="AC1156" s="142"/>
      <c r="AD1156" s="142"/>
      <c r="AE1156" s="142"/>
      <c r="AF1156" s="142"/>
      <c r="AG1156" s="142"/>
      <c r="AH1156" s="142"/>
      <c r="AI1156" s="142"/>
    </row>
    <row r="1157">
      <c r="A1157" s="167"/>
      <c r="B1157" s="168"/>
      <c r="C1157" s="169"/>
      <c r="D1157" s="170"/>
      <c r="E1157" s="171"/>
      <c r="F1157" s="172"/>
      <c r="G1157" s="172"/>
      <c r="H1157" s="173"/>
      <c r="I1157" s="173"/>
      <c r="J1157" s="172"/>
      <c r="K1157" s="172"/>
      <c r="L1157" s="173"/>
      <c r="M1157" s="174"/>
      <c r="N1157" s="174"/>
      <c r="O1157" s="173"/>
      <c r="P1157" s="172"/>
      <c r="Q1157" s="172"/>
      <c r="R1157" s="175"/>
      <c r="S1157" s="175"/>
      <c r="T1157" s="169"/>
      <c r="U1157" s="142"/>
      <c r="V1157" s="142"/>
      <c r="W1157" s="142"/>
      <c r="X1157" s="142"/>
      <c r="Y1157" s="142"/>
      <c r="Z1157" s="142"/>
      <c r="AA1157" s="142"/>
      <c r="AB1157" s="142"/>
      <c r="AC1157" s="142"/>
      <c r="AD1157" s="142"/>
      <c r="AE1157" s="142"/>
      <c r="AF1157" s="142"/>
      <c r="AG1157" s="142"/>
      <c r="AH1157" s="142"/>
      <c r="AI1157" s="142"/>
    </row>
    <row r="1158">
      <c r="A1158" s="167"/>
      <c r="B1158" s="168"/>
      <c r="C1158" s="169"/>
      <c r="D1158" s="170"/>
      <c r="E1158" s="171"/>
      <c r="F1158" s="172"/>
      <c r="G1158" s="172"/>
      <c r="H1158" s="173"/>
      <c r="I1158" s="173"/>
      <c r="J1158" s="172"/>
      <c r="K1158" s="172"/>
      <c r="L1158" s="173"/>
      <c r="M1158" s="174"/>
      <c r="N1158" s="174"/>
      <c r="O1158" s="173"/>
      <c r="P1158" s="172"/>
      <c r="Q1158" s="172"/>
      <c r="R1158" s="175"/>
      <c r="S1158" s="175"/>
      <c r="T1158" s="169"/>
      <c r="U1158" s="142"/>
      <c r="V1158" s="142"/>
      <c r="W1158" s="142"/>
      <c r="X1158" s="142"/>
      <c r="Y1158" s="142"/>
      <c r="Z1158" s="142"/>
      <c r="AA1158" s="142"/>
      <c r="AB1158" s="142"/>
      <c r="AC1158" s="142"/>
      <c r="AD1158" s="142"/>
      <c r="AE1158" s="142"/>
      <c r="AF1158" s="142"/>
      <c r="AG1158" s="142"/>
      <c r="AH1158" s="142"/>
      <c r="AI1158" s="142"/>
    </row>
    <row r="1159">
      <c r="A1159" s="167"/>
      <c r="B1159" s="168"/>
      <c r="C1159" s="169"/>
      <c r="D1159" s="170"/>
      <c r="E1159" s="171"/>
      <c r="F1159" s="172"/>
      <c r="G1159" s="172"/>
      <c r="H1159" s="173"/>
      <c r="I1159" s="173"/>
      <c r="J1159" s="172"/>
      <c r="K1159" s="172"/>
      <c r="L1159" s="173"/>
      <c r="M1159" s="174"/>
      <c r="N1159" s="174"/>
      <c r="O1159" s="173"/>
      <c r="P1159" s="172"/>
      <c r="Q1159" s="172"/>
      <c r="R1159" s="175"/>
      <c r="S1159" s="175"/>
      <c r="T1159" s="169"/>
      <c r="U1159" s="142"/>
      <c r="V1159" s="142"/>
      <c r="W1159" s="142"/>
      <c r="X1159" s="142"/>
      <c r="Y1159" s="142"/>
      <c r="Z1159" s="142"/>
      <c r="AA1159" s="142"/>
      <c r="AB1159" s="142"/>
      <c r="AC1159" s="142"/>
      <c r="AD1159" s="142"/>
      <c r="AE1159" s="142"/>
      <c r="AF1159" s="142"/>
      <c r="AG1159" s="142"/>
      <c r="AH1159" s="142"/>
      <c r="AI1159" s="142"/>
    </row>
    <row r="1160">
      <c r="A1160" s="167"/>
      <c r="B1160" s="168"/>
      <c r="C1160" s="169"/>
      <c r="D1160" s="170"/>
      <c r="E1160" s="171"/>
      <c r="F1160" s="172"/>
      <c r="G1160" s="172"/>
      <c r="H1160" s="173"/>
      <c r="I1160" s="173"/>
      <c r="J1160" s="172"/>
      <c r="K1160" s="172"/>
      <c r="L1160" s="173"/>
      <c r="M1160" s="174"/>
      <c r="N1160" s="174"/>
      <c r="O1160" s="173"/>
      <c r="P1160" s="172"/>
      <c r="Q1160" s="172"/>
      <c r="R1160" s="175"/>
      <c r="S1160" s="175"/>
      <c r="T1160" s="169"/>
      <c r="U1160" s="142"/>
      <c r="V1160" s="142"/>
      <c r="W1160" s="142"/>
      <c r="X1160" s="142"/>
      <c r="Y1160" s="142"/>
      <c r="Z1160" s="142"/>
      <c r="AA1160" s="142"/>
      <c r="AB1160" s="142"/>
      <c r="AC1160" s="142"/>
      <c r="AD1160" s="142"/>
      <c r="AE1160" s="142"/>
      <c r="AF1160" s="142"/>
      <c r="AG1160" s="142"/>
      <c r="AH1160" s="142"/>
      <c r="AI1160" s="142"/>
    </row>
    <row r="1161">
      <c r="A1161" s="167"/>
      <c r="B1161" s="168"/>
      <c r="C1161" s="169"/>
      <c r="D1161" s="170"/>
      <c r="E1161" s="171"/>
      <c r="F1161" s="172"/>
      <c r="G1161" s="172"/>
      <c r="H1161" s="173"/>
      <c r="I1161" s="173"/>
      <c r="J1161" s="172"/>
      <c r="K1161" s="172"/>
      <c r="L1161" s="173"/>
      <c r="M1161" s="174"/>
      <c r="N1161" s="174"/>
      <c r="O1161" s="173"/>
      <c r="P1161" s="172"/>
      <c r="Q1161" s="172"/>
      <c r="R1161" s="175"/>
      <c r="S1161" s="175"/>
      <c r="T1161" s="169"/>
      <c r="U1161" s="142"/>
      <c r="V1161" s="142"/>
      <c r="W1161" s="142"/>
      <c r="X1161" s="142"/>
      <c r="Y1161" s="142"/>
      <c r="Z1161" s="142"/>
      <c r="AA1161" s="142"/>
      <c r="AB1161" s="142"/>
      <c r="AC1161" s="142"/>
      <c r="AD1161" s="142"/>
      <c r="AE1161" s="142"/>
      <c r="AF1161" s="142"/>
      <c r="AG1161" s="142"/>
      <c r="AH1161" s="142"/>
      <c r="AI1161" s="142"/>
    </row>
    <row r="1162">
      <c r="A1162" s="167"/>
      <c r="B1162" s="168"/>
      <c r="C1162" s="169"/>
      <c r="D1162" s="170"/>
      <c r="E1162" s="171"/>
      <c r="F1162" s="172"/>
      <c r="G1162" s="172"/>
      <c r="H1162" s="173"/>
      <c r="I1162" s="173"/>
      <c r="J1162" s="172"/>
      <c r="K1162" s="172"/>
      <c r="L1162" s="173"/>
      <c r="M1162" s="174"/>
      <c r="N1162" s="174"/>
      <c r="O1162" s="173"/>
      <c r="P1162" s="172"/>
      <c r="Q1162" s="172"/>
      <c r="R1162" s="175"/>
      <c r="S1162" s="175"/>
      <c r="T1162" s="169"/>
      <c r="U1162" s="142"/>
      <c r="V1162" s="142"/>
      <c r="W1162" s="142"/>
      <c r="X1162" s="142"/>
      <c r="Y1162" s="142"/>
      <c r="Z1162" s="142"/>
      <c r="AA1162" s="142"/>
      <c r="AB1162" s="142"/>
      <c r="AC1162" s="142"/>
      <c r="AD1162" s="142"/>
      <c r="AE1162" s="142"/>
      <c r="AF1162" s="142"/>
      <c r="AG1162" s="142"/>
      <c r="AH1162" s="142"/>
      <c r="AI1162" s="142"/>
    </row>
    <row r="1163">
      <c r="A1163" s="167"/>
      <c r="B1163" s="168"/>
      <c r="C1163" s="169"/>
      <c r="D1163" s="170"/>
      <c r="E1163" s="171"/>
      <c r="F1163" s="172"/>
      <c r="G1163" s="172"/>
      <c r="H1163" s="173"/>
      <c r="I1163" s="173"/>
      <c r="J1163" s="172"/>
      <c r="K1163" s="172"/>
      <c r="L1163" s="173"/>
      <c r="M1163" s="174"/>
      <c r="N1163" s="174"/>
      <c r="O1163" s="173"/>
      <c r="P1163" s="172"/>
      <c r="Q1163" s="172"/>
      <c r="R1163" s="175"/>
      <c r="S1163" s="175"/>
      <c r="T1163" s="169"/>
      <c r="U1163" s="142"/>
      <c r="V1163" s="142"/>
      <c r="W1163" s="142"/>
      <c r="X1163" s="142"/>
      <c r="Y1163" s="142"/>
      <c r="Z1163" s="142"/>
      <c r="AA1163" s="142"/>
      <c r="AB1163" s="142"/>
      <c r="AC1163" s="142"/>
      <c r="AD1163" s="142"/>
      <c r="AE1163" s="142"/>
      <c r="AF1163" s="142"/>
      <c r="AG1163" s="142"/>
      <c r="AH1163" s="142"/>
      <c r="AI1163" s="142"/>
    </row>
    <row r="1164">
      <c r="A1164" s="167"/>
      <c r="B1164" s="168"/>
      <c r="C1164" s="169"/>
      <c r="D1164" s="170"/>
      <c r="E1164" s="171"/>
      <c r="F1164" s="172"/>
      <c r="G1164" s="172"/>
      <c r="H1164" s="173"/>
      <c r="I1164" s="173"/>
      <c r="J1164" s="172"/>
      <c r="K1164" s="172"/>
      <c r="L1164" s="173"/>
      <c r="M1164" s="174"/>
      <c r="N1164" s="174"/>
      <c r="O1164" s="173"/>
      <c r="P1164" s="172"/>
      <c r="Q1164" s="172"/>
      <c r="R1164" s="175"/>
      <c r="S1164" s="175"/>
      <c r="T1164" s="169"/>
      <c r="U1164" s="142"/>
      <c r="V1164" s="142"/>
      <c r="W1164" s="142"/>
      <c r="X1164" s="142"/>
      <c r="Y1164" s="142"/>
      <c r="Z1164" s="142"/>
      <c r="AA1164" s="142"/>
      <c r="AB1164" s="142"/>
      <c r="AC1164" s="142"/>
      <c r="AD1164" s="142"/>
      <c r="AE1164" s="142"/>
      <c r="AF1164" s="142"/>
      <c r="AG1164" s="142"/>
      <c r="AH1164" s="142"/>
      <c r="AI1164" s="142"/>
    </row>
    <row r="1165">
      <c r="A1165" s="167"/>
      <c r="B1165" s="168"/>
      <c r="C1165" s="169"/>
      <c r="D1165" s="170"/>
      <c r="E1165" s="171"/>
      <c r="F1165" s="172"/>
      <c r="G1165" s="172"/>
      <c r="H1165" s="173"/>
      <c r="I1165" s="173"/>
      <c r="J1165" s="172"/>
      <c r="K1165" s="172"/>
      <c r="L1165" s="173"/>
      <c r="M1165" s="174"/>
      <c r="N1165" s="174"/>
      <c r="O1165" s="173"/>
      <c r="P1165" s="172"/>
      <c r="Q1165" s="172"/>
      <c r="R1165" s="175"/>
      <c r="S1165" s="175"/>
      <c r="T1165" s="169"/>
      <c r="U1165" s="142"/>
      <c r="V1165" s="142"/>
      <c r="W1165" s="142"/>
      <c r="X1165" s="142"/>
      <c r="Y1165" s="142"/>
      <c r="Z1165" s="142"/>
      <c r="AA1165" s="142"/>
      <c r="AB1165" s="142"/>
      <c r="AC1165" s="142"/>
      <c r="AD1165" s="142"/>
      <c r="AE1165" s="142"/>
      <c r="AF1165" s="142"/>
      <c r="AG1165" s="142"/>
      <c r="AH1165" s="142"/>
      <c r="AI1165" s="142"/>
    </row>
    <row r="1166">
      <c r="A1166" s="167"/>
      <c r="B1166" s="168"/>
      <c r="C1166" s="169"/>
      <c r="D1166" s="170"/>
      <c r="E1166" s="171"/>
      <c r="F1166" s="172"/>
      <c r="G1166" s="172"/>
      <c r="H1166" s="173"/>
      <c r="I1166" s="173"/>
      <c r="J1166" s="172"/>
      <c r="K1166" s="172"/>
      <c r="L1166" s="173"/>
      <c r="M1166" s="174"/>
      <c r="N1166" s="174"/>
      <c r="O1166" s="173"/>
      <c r="P1166" s="172"/>
      <c r="Q1166" s="172"/>
      <c r="R1166" s="175"/>
      <c r="S1166" s="175"/>
      <c r="T1166" s="169"/>
      <c r="U1166" s="142"/>
      <c r="V1166" s="142"/>
      <c r="W1166" s="142"/>
      <c r="X1166" s="142"/>
      <c r="Y1166" s="142"/>
      <c r="Z1166" s="142"/>
      <c r="AA1166" s="142"/>
      <c r="AB1166" s="142"/>
      <c r="AC1166" s="142"/>
      <c r="AD1166" s="142"/>
      <c r="AE1166" s="142"/>
      <c r="AF1166" s="142"/>
      <c r="AG1166" s="142"/>
      <c r="AH1166" s="142"/>
      <c r="AI1166" s="142"/>
    </row>
    <row r="1167">
      <c r="A1167" s="167"/>
      <c r="B1167" s="168"/>
      <c r="C1167" s="169"/>
      <c r="D1167" s="170"/>
      <c r="E1167" s="171"/>
      <c r="F1167" s="172"/>
      <c r="G1167" s="172"/>
      <c r="H1167" s="173"/>
      <c r="I1167" s="173"/>
      <c r="J1167" s="172"/>
      <c r="K1167" s="172"/>
      <c r="L1167" s="173"/>
      <c r="M1167" s="174"/>
      <c r="N1167" s="174"/>
      <c r="O1167" s="173"/>
      <c r="P1167" s="172"/>
      <c r="Q1167" s="172"/>
      <c r="R1167" s="175"/>
      <c r="S1167" s="175"/>
      <c r="T1167" s="169"/>
      <c r="U1167" s="142"/>
      <c r="V1167" s="142"/>
      <c r="W1167" s="142"/>
      <c r="X1167" s="142"/>
      <c r="Y1167" s="142"/>
      <c r="Z1167" s="142"/>
      <c r="AA1167" s="142"/>
      <c r="AB1167" s="142"/>
      <c r="AC1167" s="142"/>
      <c r="AD1167" s="142"/>
      <c r="AE1167" s="142"/>
      <c r="AF1167" s="142"/>
      <c r="AG1167" s="142"/>
      <c r="AH1167" s="142"/>
      <c r="AI1167" s="142"/>
    </row>
    <row r="1168">
      <c r="A1168" s="167"/>
      <c r="B1168" s="168"/>
      <c r="C1168" s="169"/>
      <c r="D1168" s="170"/>
      <c r="E1168" s="171"/>
      <c r="F1168" s="172"/>
      <c r="G1168" s="172"/>
      <c r="H1168" s="173"/>
      <c r="I1168" s="173"/>
      <c r="J1168" s="172"/>
      <c r="K1168" s="172"/>
      <c r="L1168" s="173"/>
      <c r="M1168" s="174"/>
      <c r="N1168" s="174"/>
      <c r="O1168" s="173"/>
      <c r="P1168" s="172"/>
      <c r="Q1168" s="172"/>
      <c r="R1168" s="175"/>
      <c r="S1168" s="175"/>
      <c r="T1168" s="169"/>
      <c r="U1168" s="142"/>
      <c r="V1168" s="142"/>
      <c r="W1168" s="142"/>
      <c r="X1168" s="142"/>
      <c r="Y1168" s="142"/>
      <c r="Z1168" s="142"/>
      <c r="AA1168" s="142"/>
      <c r="AB1168" s="142"/>
      <c r="AC1168" s="142"/>
      <c r="AD1168" s="142"/>
      <c r="AE1168" s="142"/>
      <c r="AF1168" s="142"/>
      <c r="AG1168" s="142"/>
      <c r="AH1168" s="142"/>
      <c r="AI1168" s="142"/>
    </row>
    <row r="1169">
      <c r="A1169" s="167"/>
      <c r="B1169" s="168"/>
      <c r="C1169" s="169"/>
      <c r="D1169" s="170"/>
      <c r="E1169" s="171"/>
      <c r="F1169" s="172"/>
      <c r="G1169" s="172"/>
      <c r="H1169" s="173"/>
      <c r="I1169" s="173"/>
      <c r="J1169" s="172"/>
      <c r="K1169" s="172"/>
      <c r="L1169" s="173"/>
      <c r="M1169" s="174"/>
      <c r="N1169" s="174"/>
      <c r="O1169" s="173"/>
      <c r="P1169" s="172"/>
      <c r="Q1169" s="172"/>
      <c r="R1169" s="175"/>
      <c r="S1169" s="175"/>
      <c r="T1169" s="169"/>
      <c r="U1169" s="142"/>
      <c r="V1169" s="142"/>
      <c r="W1169" s="142"/>
      <c r="X1169" s="142"/>
      <c r="Y1169" s="142"/>
      <c r="Z1169" s="142"/>
      <c r="AA1169" s="142"/>
      <c r="AB1169" s="142"/>
      <c r="AC1169" s="142"/>
      <c r="AD1169" s="142"/>
      <c r="AE1169" s="142"/>
      <c r="AF1169" s="142"/>
      <c r="AG1169" s="142"/>
      <c r="AH1169" s="142"/>
      <c r="AI1169" s="142"/>
    </row>
    <row r="1170">
      <c r="A1170" s="167"/>
      <c r="B1170" s="168"/>
      <c r="C1170" s="169"/>
      <c r="D1170" s="170"/>
      <c r="E1170" s="171"/>
      <c r="F1170" s="172"/>
      <c r="G1170" s="172"/>
      <c r="H1170" s="173"/>
      <c r="I1170" s="173"/>
      <c r="J1170" s="172"/>
      <c r="K1170" s="172"/>
      <c r="L1170" s="173"/>
      <c r="M1170" s="174"/>
      <c r="N1170" s="174"/>
      <c r="O1170" s="173"/>
      <c r="P1170" s="172"/>
      <c r="Q1170" s="172"/>
      <c r="R1170" s="175"/>
      <c r="S1170" s="175"/>
      <c r="T1170" s="169"/>
      <c r="U1170" s="142"/>
      <c r="V1170" s="142"/>
      <c r="W1170" s="142"/>
      <c r="X1170" s="142"/>
      <c r="Y1170" s="142"/>
      <c r="Z1170" s="142"/>
      <c r="AA1170" s="142"/>
      <c r="AB1170" s="142"/>
      <c r="AC1170" s="142"/>
      <c r="AD1170" s="142"/>
      <c r="AE1170" s="142"/>
      <c r="AF1170" s="142"/>
      <c r="AG1170" s="142"/>
      <c r="AH1170" s="142"/>
      <c r="AI1170" s="142"/>
    </row>
    <row r="1171">
      <c r="A1171" s="167"/>
      <c r="B1171" s="168"/>
      <c r="C1171" s="169"/>
      <c r="D1171" s="170"/>
      <c r="E1171" s="171"/>
      <c r="F1171" s="172"/>
      <c r="G1171" s="172"/>
      <c r="H1171" s="173"/>
      <c r="I1171" s="173"/>
      <c r="J1171" s="172"/>
      <c r="K1171" s="172"/>
      <c r="L1171" s="173"/>
      <c r="M1171" s="174"/>
      <c r="N1171" s="174"/>
      <c r="O1171" s="173"/>
      <c r="P1171" s="172"/>
      <c r="Q1171" s="172"/>
      <c r="R1171" s="175"/>
      <c r="S1171" s="175"/>
      <c r="T1171" s="169"/>
      <c r="U1171" s="142"/>
      <c r="V1171" s="142"/>
      <c r="W1171" s="142"/>
      <c r="X1171" s="142"/>
      <c r="Y1171" s="142"/>
      <c r="Z1171" s="142"/>
      <c r="AA1171" s="142"/>
      <c r="AB1171" s="142"/>
      <c r="AC1171" s="142"/>
      <c r="AD1171" s="142"/>
      <c r="AE1171" s="142"/>
      <c r="AF1171" s="142"/>
      <c r="AG1171" s="142"/>
      <c r="AH1171" s="142"/>
      <c r="AI1171" s="142"/>
    </row>
    <row r="1172">
      <c r="A1172" s="167"/>
      <c r="B1172" s="168"/>
      <c r="C1172" s="169"/>
      <c r="D1172" s="170"/>
      <c r="E1172" s="171"/>
      <c r="F1172" s="172"/>
      <c r="G1172" s="172"/>
      <c r="H1172" s="173"/>
      <c r="I1172" s="173"/>
      <c r="J1172" s="172"/>
      <c r="K1172" s="172"/>
      <c r="L1172" s="173"/>
      <c r="M1172" s="174"/>
      <c r="N1172" s="174"/>
      <c r="O1172" s="173"/>
      <c r="P1172" s="172"/>
      <c r="Q1172" s="172"/>
      <c r="R1172" s="175"/>
      <c r="S1172" s="175"/>
      <c r="T1172" s="169"/>
      <c r="U1172" s="142"/>
      <c r="V1172" s="142"/>
      <c r="W1172" s="142"/>
      <c r="X1172" s="142"/>
      <c r="Y1172" s="142"/>
      <c r="Z1172" s="142"/>
      <c r="AA1172" s="142"/>
      <c r="AB1172" s="142"/>
      <c r="AC1172" s="142"/>
      <c r="AD1172" s="142"/>
      <c r="AE1172" s="142"/>
      <c r="AF1172" s="142"/>
      <c r="AG1172" s="142"/>
      <c r="AH1172" s="142"/>
      <c r="AI1172" s="142"/>
    </row>
    <row r="1173">
      <c r="A1173" s="167"/>
      <c r="B1173" s="168"/>
      <c r="C1173" s="169"/>
      <c r="D1173" s="170"/>
      <c r="E1173" s="171"/>
      <c r="F1173" s="172"/>
      <c r="G1173" s="172"/>
      <c r="H1173" s="173"/>
      <c r="I1173" s="173"/>
      <c r="J1173" s="172"/>
      <c r="K1173" s="172"/>
      <c r="L1173" s="173"/>
      <c r="M1173" s="174"/>
      <c r="N1173" s="174"/>
      <c r="O1173" s="173"/>
      <c r="P1173" s="172"/>
      <c r="Q1173" s="172"/>
      <c r="R1173" s="175"/>
      <c r="S1173" s="175"/>
      <c r="T1173" s="169"/>
      <c r="U1173" s="142"/>
      <c r="V1173" s="142"/>
      <c r="W1173" s="142"/>
      <c r="X1173" s="142"/>
      <c r="Y1173" s="142"/>
      <c r="Z1173" s="142"/>
      <c r="AA1173" s="142"/>
      <c r="AB1173" s="142"/>
      <c r="AC1173" s="142"/>
      <c r="AD1173" s="142"/>
      <c r="AE1173" s="142"/>
      <c r="AF1173" s="142"/>
      <c r="AG1173" s="142"/>
      <c r="AH1173" s="142"/>
      <c r="AI1173" s="142"/>
    </row>
    <row r="1174">
      <c r="A1174" s="167"/>
      <c r="B1174" s="168"/>
      <c r="C1174" s="169"/>
      <c r="D1174" s="170"/>
      <c r="E1174" s="171"/>
      <c r="F1174" s="172"/>
      <c r="G1174" s="172"/>
      <c r="H1174" s="173"/>
      <c r="I1174" s="173"/>
      <c r="J1174" s="172"/>
      <c r="K1174" s="172"/>
      <c r="L1174" s="173"/>
      <c r="M1174" s="174"/>
      <c r="N1174" s="174"/>
      <c r="O1174" s="173"/>
      <c r="P1174" s="172"/>
      <c r="Q1174" s="172"/>
      <c r="R1174" s="175"/>
      <c r="S1174" s="175"/>
      <c r="T1174" s="169"/>
      <c r="U1174" s="142"/>
      <c r="V1174" s="142"/>
      <c r="W1174" s="142"/>
      <c r="X1174" s="142"/>
      <c r="Y1174" s="142"/>
      <c r="Z1174" s="142"/>
      <c r="AA1174" s="142"/>
      <c r="AB1174" s="142"/>
      <c r="AC1174" s="142"/>
      <c r="AD1174" s="142"/>
      <c r="AE1174" s="142"/>
      <c r="AF1174" s="142"/>
      <c r="AG1174" s="142"/>
      <c r="AH1174" s="142"/>
      <c r="AI1174" s="142"/>
    </row>
    <row r="1175">
      <c r="A1175" s="167"/>
      <c r="B1175" s="168"/>
      <c r="C1175" s="169"/>
      <c r="D1175" s="170"/>
      <c r="E1175" s="171"/>
      <c r="F1175" s="172"/>
      <c r="G1175" s="172"/>
      <c r="H1175" s="173"/>
      <c r="I1175" s="173"/>
      <c r="J1175" s="172"/>
      <c r="K1175" s="172"/>
      <c r="L1175" s="173"/>
      <c r="M1175" s="174"/>
      <c r="N1175" s="174"/>
      <c r="O1175" s="173"/>
      <c r="P1175" s="172"/>
      <c r="Q1175" s="172"/>
      <c r="R1175" s="175"/>
      <c r="S1175" s="175"/>
      <c r="T1175" s="169"/>
      <c r="U1175" s="142"/>
      <c r="V1175" s="142"/>
      <c r="W1175" s="142"/>
      <c r="X1175" s="142"/>
      <c r="Y1175" s="142"/>
      <c r="Z1175" s="142"/>
      <c r="AA1175" s="142"/>
      <c r="AB1175" s="142"/>
      <c r="AC1175" s="142"/>
      <c r="AD1175" s="142"/>
      <c r="AE1175" s="142"/>
      <c r="AF1175" s="142"/>
      <c r="AG1175" s="142"/>
      <c r="AH1175" s="142"/>
      <c r="AI1175" s="142"/>
    </row>
    <row r="1176">
      <c r="A1176" s="167"/>
      <c r="B1176" s="168"/>
      <c r="C1176" s="169"/>
      <c r="D1176" s="170"/>
      <c r="E1176" s="171"/>
      <c r="F1176" s="172"/>
      <c r="G1176" s="172"/>
      <c r="H1176" s="173"/>
      <c r="I1176" s="173"/>
      <c r="J1176" s="172"/>
      <c r="K1176" s="172"/>
      <c r="L1176" s="173"/>
      <c r="M1176" s="174"/>
      <c r="N1176" s="174"/>
      <c r="O1176" s="173"/>
      <c r="P1176" s="172"/>
      <c r="Q1176" s="172"/>
      <c r="R1176" s="175"/>
      <c r="S1176" s="175"/>
      <c r="T1176" s="169"/>
      <c r="U1176" s="142"/>
      <c r="V1176" s="142"/>
      <c r="W1176" s="142"/>
      <c r="X1176" s="142"/>
      <c r="Y1176" s="142"/>
      <c r="Z1176" s="142"/>
      <c r="AA1176" s="142"/>
      <c r="AB1176" s="142"/>
      <c r="AC1176" s="142"/>
      <c r="AD1176" s="142"/>
      <c r="AE1176" s="142"/>
      <c r="AF1176" s="142"/>
      <c r="AG1176" s="142"/>
      <c r="AH1176" s="142"/>
      <c r="AI1176" s="142"/>
    </row>
    <row r="1177">
      <c r="A1177" s="167"/>
      <c r="B1177" s="168"/>
      <c r="C1177" s="169"/>
      <c r="D1177" s="170"/>
      <c r="E1177" s="171"/>
      <c r="F1177" s="172"/>
      <c r="G1177" s="172"/>
      <c r="H1177" s="173"/>
      <c r="I1177" s="173"/>
      <c r="J1177" s="172"/>
      <c r="K1177" s="172"/>
      <c r="L1177" s="173"/>
      <c r="M1177" s="174"/>
      <c r="N1177" s="174"/>
      <c r="O1177" s="173"/>
      <c r="P1177" s="172"/>
      <c r="Q1177" s="172"/>
      <c r="R1177" s="175"/>
      <c r="S1177" s="175"/>
      <c r="T1177" s="169"/>
      <c r="U1177" s="142"/>
      <c r="V1177" s="142"/>
      <c r="W1177" s="142"/>
      <c r="X1177" s="142"/>
      <c r="Y1177" s="142"/>
      <c r="Z1177" s="142"/>
      <c r="AA1177" s="142"/>
      <c r="AB1177" s="142"/>
      <c r="AC1177" s="142"/>
      <c r="AD1177" s="142"/>
      <c r="AE1177" s="142"/>
      <c r="AF1177" s="142"/>
      <c r="AG1177" s="142"/>
      <c r="AH1177" s="142"/>
      <c r="AI1177" s="142"/>
    </row>
    <row r="1178">
      <c r="A1178" s="167"/>
      <c r="B1178" s="168"/>
      <c r="C1178" s="169"/>
      <c r="D1178" s="170"/>
      <c r="E1178" s="171"/>
      <c r="F1178" s="172"/>
      <c r="G1178" s="172"/>
      <c r="H1178" s="173"/>
      <c r="I1178" s="173"/>
      <c r="J1178" s="172"/>
      <c r="K1178" s="172"/>
      <c r="L1178" s="173"/>
      <c r="M1178" s="174"/>
      <c r="N1178" s="174"/>
      <c r="O1178" s="173"/>
      <c r="P1178" s="172"/>
      <c r="Q1178" s="172"/>
      <c r="R1178" s="175"/>
      <c r="S1178" s="175"/>
      <c r="T1178" s="169"/>
      <c r="U1178" s="142"/>
      <c r="V1178" s="142"/>
      <c r="W1178" s="142"/>
      <c r="X1178" s="142"/>
      <c r="Y1178" s="142"/>
      <c r="Z1178" s="142"/>
      <c r="AA1178" s="142"/>
      <c r="AB1178" s="142"/>
      <c r="AC1178" s="142"/>
      <c r="AD1178" s="142"/>
      <c r="AE1178" s="142"/>
      <c r="AF1178" s="142"/>
      <c r="AG1178" s="142"/>
      <c r="AH1178" s="142"/>
      <c r="AI1178" s="142"/>
    </row>
    <row r="1179">
      <c r="A1179" s="167"/>
      <c r="B1179" s="168"/>
      <c r="C1179" s="169"/>
      <c r="D1179" s="170"/>
      <c r="E1179" s="171"/>
      <c r="F1179" s="172"/>
      <c r="G1179" s="172"/>
      <c r="H1179" s="173"/>
      <c r="I1179" s="173"/>
      <c r="J1179" s="172"/>
      <c r="K1179" s="172"/>
      <c r="L1179" s="173"/>
      <c r="M1179" s="174"/>
      <c r="N1179" s="174"/>
      <c r="O1179" s="173"/>
      <c r="P1179" s="172"/>
      <c r="Q1179" s="172"/>
      <c r="R1179" s="175"/>
      <c r="S1179" s="175"/>
      <c r="T1179" s="169"/>
      <c r="U1179" s="142"/>
      <c r="V1179" s="142"/>
      <c r="W1179" s="142"/>
      <c r="X1179" s="142"/>
      <c r="Y1179" s="142"/>
      <c r="Z1179" s="142"/>
      <c r="AA1179" s="142"/>
      <c r="AB1179" s="142"/>
      <c r="AC1179" s="142"/>
      <c r="AD1179" s="142"/>
      <c r="AE1179" s="142"/>
      <c r="AF1179" s="142"/>
      <c r="AG1179" s="142"/>
      <c r="AH1179" s="142"/>
      <c r="AI1179" s="142"/>
    </row>
    <row r="1180">
      <c r="A1180" s="167"/>
      <c r="B1180" s="168"/>
      <c r="C1180" s="169"/>
      <c r="D1180" s="170"/>
      <c r="E1180" s="171"/>
      <c r="F1180" s="172"/>
      <c r="G1180" s="172"/>
      <c r="H1180" s="173"/>
      <c r="I1180" s="173"/>
      <c r="J1180" s="172"/>
      <c r="K1180" s="172"/>
      <c r="L1180" s="173"/>
      <c r="M1180" s="174"/>
      <c r="N1180" s="174"/>
      <c r="O1180" s="173"/>
      <c r="P1180" s="172"/>
      <c r="Q1180" s="172"/>
      <c r="R1180" s="175"/>
      <c r="S1180" s="175"/>
      <c r="T1180" s="169"/>
      <c r="U1180" s="142"/>
      <c r="V1180" s="142"/>
      <c r="W1180" s="142"/>
      <c r="X1180" s="142"/>
      <c r="Y1180" s="142"/>
      <c r="Z1180" s="142"/>
      <c r="AA1180" s="142"/>
      <c r="AB1180" s="142"/>
      <c r="AC1180" s="142"/>
      <c r="AD1180" s="142"/>
      <c r="AE1180" s="142"/>
      <c r="AF1180" s="142"/>
      <c r="AG1180" s="142"/>
      <c r="AH1180" s="142"/>
      <c r="AI1180" s="142"/>
    </row>
    <row r="1181">
      <c r="A1181" s="167"/>
      <c r="B1181" s="168"/>
      <c r="C1181" s="169"/>
      <c r="D1181" s="170"/>
      <c r="E1181" s="171"/>
      <c r="F1181" s="172"/>
      <c r="G1181" s="172"/>
      <c r="H1181" s="173"/>
      <c r="I1181" s="173"/>
      <c r="J1181" s="172"/>
      <c r="K1181" s="172"/>
      <c r="L1181" s="173"/>
      <c r="M1181" s="174"/>
      <c r="N1181" s="174"/>
      <c r="O1181" s="173"/>
      <c r="P1181" s="172"/>
      <c r="Q1181" s="172"/>
      <c r="R1181" s="175"/>
      <c r="S1181" s="175"/>
      <c r="T1181" s="169"/>
      <c r="U1181" s="142"/>
      <c r="V1181" s="142"/>
      <c r="W1181" s="142"/>
      <c r="X1181" s="142"/>
      <c r="Y1181" s="142"/>
      <c r="Z1181" s="142"/>
      <c r="AA1181" s="142"/>
      <c r="AB1181" s="142"/>
      <c r="AC1181" s="142"/>
      <c r="AD1181" s="142"/>
      <c r="AE1181" s="142"/>
      <c r="AF1181" s="142"/>
      <c r="AG1181" s="142"/>
      <c r="AH1181" s="142"/>
      <c r="AI1181" s="142"/>
    </row>
    <row r="1182">
      <c r="A1182" s="167"/>
      <c r="B1182" s="168"/>
      <c r="C1182" s="169"/>
      <c r="D1182" s="170"/>
      <c r="E1182" s="171"/>
      <c r="F1182" s="172"/>
      <c r="G1182" s="172"/>
      <c r="H1182" s="173"/>
      <c r="I1182" s="173"/>
      <c r="J1182" s="172"/>
      <c r="K1182" s="172"/>
      <c r="L1182" s="173"/>
      <c r="M1182" s="174"/>
      <c r="N1182" s="174"/>
      <c r="O1182" s="173"/>
      <c r="P1182" s="172"/>
      <c r="Q1182" s="172"/>
      <c r="R1182" s="175"/>
      <c r="S1182" s="175"/>
      <c r="T1182" s="169"/>
      <c r="U1182" s="142"/>
      <c r="V1182" s="142"/>
      <c r="W1182" s="142"/>
      <c r="X1182" s="142"/>
      <c r="Y1182" s="142"/>
      <c r="Z1182" s="142"/>
      <c r="AA1182" s="142"/>
      <c r="AB1182" s="142"/>
      <c r="AC1182" s="142"/>
      <c r="AD1182" s="142"/>
      <c r="AE1182" s="142"/>
      <c r="AF1182" s="142"/>
      <c r="AG1182" s="142"/>
      <c r="AH1182" s="142"/>
      <c r="AI1182" s="142"/>
    </row>
    <row r="1183">
      <c r="A1183" s="167"/>
      <c r="B1183" s="168"/>
      <c r="C1183" s="169"/>
      <c r="D1183" s="170"/>
      <c r="E1183" s="171"/>
      <c r="F1183" s="172"/>
      <c r="G1183" s="172"/>
      <c r="H1183" s="173"/>
      <c r="I1183" s="173"/>
      <c r="J1183" s="172"/>
      <c r="K1183" s="172"/>
      <c r="L1183" s="173"/>
      <c r="M1183" s="174"/>
      <c r="N1183" s="174"/>
      <c r="O1183" s="173"/>
      <c r="P1183" s="172"/>
      <c r="Q1183" s="172"/>
      <c r="R1183" s="175"/>
      <c r="S1183" s="175"/>
      <c r="T1183" s="169"/>
      <c r="U1183" s="142"/>
      <c r="V1183" s="142"/>
      <c r="W1183" s="142"/>
      <c r="X1183" s="142"/>
      <c r="Y1183" s="142"/>
      <c r="Z1183" s="142"/>
      <c r="AA1183" s="142"/>
      <c r="AB1183" s="142"/>
      <c r="AC1183" s="142"/>
      <c r="AD1183" s="142"/>
      <c r="AE1183" s="142"/>
      <c r="AF1183" s="142"/>
      <c r="AG1183" s="142"/>
      <c r="AH1183" s="142"/>
      <c r="AI1183" s="142"/>
    </row>
    <row r="1184">
      <c r="A1184" s="167"/>
      <c r="B1184" s="168"/>
      <c r="C1184" s="169"/>
      <c r="D1184" s="170"/>
      <c r="E1184" s="171"/>
      <c r="F1184" s="172"/>
      <c r="G1184" s="172"/>
      <c r="H1184" s="173"/>
      <c r="I1184" s="173"/>
      <c r="J1184" s="172"/>
      <c r="K1184" s="172"/>
      <c r="L1184" s="173"/>
      <c r="M1184" s="174"/>
      <c r="N1184" s="174"/>
      <c r="O1184" s="173"/>
      <c r="P1184" s="172"/>
      <c r="Q1184" s="172"/>
      <c r="R1184" s="175"/>
      <c r="S1184" s="175"/>
      <c r="T1184" s="169"/>
      <c r="U1184" s="142"/>
      <c r="V1184" s="142"/>
      <c r="W1184" s="142"/>
      <c r="X1184" s="142"/>
      <c r="Y1184" s="142"/>
      <c r="Z1184" s="142"/>
      <c r="AA1184" s="142"/>
      <c r="AB1184" s="142"/>
      <c r="AC1184" s="142"/>
      <c r="AD1184" s="142"/>
      <c r="AE1184" s="142"/>
      <c r="AF1184" s="142"/>
      <c r="AG1184" s="142"/>
      <c r="AH1184" s="142"/>
      <c r="AI1184" s="142"/>
    </row>
    <row r="1185">
      <c r="A1185" s="167"/>
      <c r="B1185" s="168"/>
      <c r="C1185" s="169"/>
      <c r="D1185" s="170"/>
      <c r="E1185" s="171"/>
      <c r="F1185" s="172"/>
      <c r="G1185" s="172"/>
      <c r="H1185" s="173"/>
      <c r="I1185" s="173"/>
      <c r="J1185" s="172"/>
      <c r="K1185" s="172"/>
      <c r="L1185" s="173"/>
      <c r="M1185" s="174"/>
      <c r="N1185" s="174"/>
      <c r="O1185" s="173"/>
      <c r="P1185" s="172"/>
      <c r="Q1185" s="172"/>
      <c r="R1185" s="175"/>
      <c r="S1185" s="175"/>
      <c r="T1185" s="169"/>
      <c r="U1185" s="142"/>
      <c r="V1185" s="142"/>
      <c r="W1185" s="142"/>
      <c r="X1185" s="142"/>
      <c r="Y1185" s="142"/>
      <c r="Z1185" s="142"/>
      <c r="AA1185" s="142"/>
      <c r="AB1185" s="142"/>
      <c r="AC1185" s="142"/>
      <c r="AD1185" s="142"/>
      <c r="AE1185" s="142"/>
      <c r="AF1185" s="142"/>
      <c r="AG1185" s="142"/>
      <c r="AH1185" s="142"/>
      <c r="AI1185" s="142"/>
    </row>
    <row r="1186">
      <c r="A1186" s="167"/>
      <c r="B1186" s="168"/>
      <c r="C1186" s="169"/>
      <c r="D1186" s="170"/>
      <c r="E1186" s="171"/>
      <c r="F1186" s="172"/>
      <c r="G1186" s="172"/>
      <c r="H1186" s="173"/>
      <c r="I1186" s="173"/>
      <c r="J1186" s="172"/>
      <c r="K1186" s="172"/>
      <c r="L1186" s="173"/>
      <c r="M1186" s="174"/>
      <c r="N1186" s="174"/>
      <c r="O1186" s="173"/>
      <c r="P1186" s="172"/>
      <c r="Q1186" s="172"/>
      <c r="R1186" s="175"/>
      <c r="S1186" s="175"/>
      <c r="T1186" s="169"/>
      <c r="U1186" s="142"/>
      <c r="V1186" s="142"/>
      <c r="W1186" s="142"/>
      <c r="X1186" s="142"/>
      <c r="Y1186" s="142"/>
      <c r="Z1186" s="142"/>
      <c r="AA1186" s="142"/>
      <c r="AB1186" s="142"/>
      <c r="AC1186" s="142"/>
      <c r="AD1186" s="142"/>
      <c r="AE1186" s="142"/>
      <c r="AF1186" s="142"/>
      <c r="AG1186" s="142"/>
      <c r="AH1186" s="142"/>
      <c r="AI1186" s="142"/>
    </row>
    <row r="1187">
      <c r="A1187" s="167"/>
      <c r="B1187" s="168"/>
      <c r="C1187" s="169"/>
      <c r="D1187" s="170"/>
      <c r="E1187" s="171"/>
      <c r="F1187" s="172"/>
      <c r="G1187" s="172"/>
      <c r="H1187" s="173"/>
      <c r="I1187" s="173"/>
      <c r="J1187" s="172"/>
      <c r="K1187" s="172"/>
      <c r="L1187" s="173"/>
      <c r="M1187" s="174"/>
      <c r="N1187" s="174"/>
      <c r="O1187" s="173"/>
      <c r="P1187" s="172"/>
      <c r="Q1187" s="172"/>
      <c r="R1187" s="175"/>
      <c r="S1187" s="175"/>
      <c r="T1187" s="169"/>
      <c r="U1187" s="142"/>
      <c r="V1187" s="142"/>
      <c r="W1187" s="142"/>
      <c r="X1187" s="142"/>
      <c r="Y1187" s="142"/>
      <c r="Z1187" s="142"/>
      <c r="AA1187" s="142"/>
      <c r="AB1187" s="142"/>
      <c r="AC1187" s="142"/>
      <c r="AD1187" s="142"/>
      <c r="AE1187" s="142"/>
      <c r="AF1187" s="142"/>
      <c r="AG1187" s="142"/>
      <c r="AH1187" s="142"/>
      <c r="AI1187" s="142"/>
    </row>
    <row r="1188">
      <c r="A1188" s="167"/>
      <c r="B1188" s="168"/>
      <c r="C1188" s="169"/>
      <c r="D1188" s="170"/>
      <c r="E1188" s="171"/>
      <c r="F1188" s="172"/>
      <c r="G1188" s="172"/>
      <c r="H1188" s="173"/>
      <c r="I1188" s="173"/>
      <c r="J1188" s="172"/>
      <c r="K1188" s="172"/>
      <c r="L1188" s="173"/>
      <c r="M1188" s="174"/>
      <c r="N1188" s="174"/>
      <c r="O1188" s="173"/>
      <c r="P1188" s="172"/>
      <c r="Q1188" s="172"/>
      <c r="R1188" s="175"/>
      <c r="S1188" s="175"/>
      <c r="T1188" s="169"/>
      <c r="U1188" s="142"/>
      <c r="V1188" s="142"/>
      <c r="W1188" s="142"/>
      <c r="X1188" s="142"/>
      <c r="Y1188" s="142"/>
      <c r="Z1188" s="142"/>
      <c r="AA1188" s="142"/>
      <c r="AB1188" s="142"/>
      <c r="AC1188" s="142"/>
      <c r="AD1188" s="142"/>
      <c r="AE1188" s="142"/>
      <c r="AF1188" s="142"/>
      <c r="AG1188" s="142"/>
      <c r="AH1188" s="142"/>
      <c r="AI1188" s="142"/>
    </row>
    <row r="1189">
      <c r="A1189" s="167"/>
      <c r="B1189" s="168"/>
      <c r="C1189" s="169"/>
      <c r="D1189" s="170"/>
      <c r="E1189" s="171"/>
      <c r="F1189" s="172"/>
      <c r="G1189" s="172"/>
      <c r="H1189" s="173"/>
      <c r="I1189" s="173"/>
      <c r="J1189" s="172"/>
      <c r="K1189" s="172"/>
      <c r="L1189" s="173"/>
      <c r="M1189" s="174"/>
      <c r="N1189" s="174"/>
      <c r="O1189" s="173"/>
      <c r="P1189" s="172"/>
      <c r="Q1189" s="172"/>
      <c r="R1189" s="175"/>
      <c r="S1189" s="175"/>
      <c r="T1189" s="169"/>
      <c r="U1189" s="142"/>
      <c r="V1189" s="142"/>
      <c r="W1189" s="142"/>
      <c r="X1189" s="142"/>
      <c r="Y1189" s="142"/>
      <c r="Z1189" s="142"/>
      <c r="AA1189" s="142"/>
      <c r="AB1189" s="142"/>
      <c r="AC1189" s="142"/>
      <c r="AD1189" s="142"/>
      <c r="AE1189" s="142"/>
      <c r="AF1189" s="142"/>
      <c r="AG1189" s="142"/>
      <c r="AH1189" s="142"/>
      <c r="AI1189" s="142"/>
    </row>
    <row r="1190">
      <c r="A1190" s="167"/>
      <c r="B1190" s="168"/>
      <c r="C1190" s="169"/>
      <c r="D1190" s="170"/>
      <c r="E1190" s="171"/>
      <c r="F1190" s="172"/>
      <c r="G1190" s="172"/>
      <c r="H1190" s="173"/>
      <c r="I1190" s="173"/>
      <c r="J1190" s="172"/>
      <c r="K1190" s="172"/>
      <c r="L1190" s="173"/>
      <c r="M1190" s="174"/>
      <c r="N1190" s="174"/>
      <c r="O1190" s="173"/>
      <c r="P1190" s="172"/>
      <c r="Q1190" s="172"/>
      <c r="R1190" s="175"/>
      <c r="S1190" s="175"/>
      <c r="T1190" s="169"/>
      <c r="U1190" s="142"/>
      <c r="V1190" s="142"/>
      <c r="W1190" s="142"/>
      <c r="X1190" s="142"/>
      <c r="Y1190" s="142"/>
      <c r="Z1190" s="142"/>
      <c r="AA1190" s="142"/>
      <c r="AB1190" s="142"/>
      <c r="AC1190" s="142"/>
      <c r="AD1190" s="142"/>
      <c r="AE1190" s="142"/>
      <c r="AF1190" s="142"/>
      <c r="AG1190" s="142"/>
      <c r="AH1190" s="142"/>
      <c r="AI1190" s="142"/>
    </row>
    <row r="1191">
      <c r="A1191" s="167"/>
      <c r="B1191" s="168"/>
      <c r="C1191" s="169"/>
      <c r="D1191" s="170"/>
      <c r="E1191" s="171"/>
      <c r="F1191" s="172"/>
      <c r="G1191" s="172"/>
      <c r="H1191" s="173"/>
      <c r="I1191" s="173"/>
      <c r="J1191" s="172"/>
      <c r="K1191" s="172"/>
      <c r="L1191" s="173"/>
      <c r="M1191" s="174"/>
      <c r="N1191" s="174"/>
      <c r="O1191" s="173"/>
      <c r="P1191" s="172"/>
      <c r="Q1191" s="172"/>
      <c r="R1191" s="175"/>
      <c r="S1191" s="175"/>
      <c r="T1191" s="169"/>
      <c r="U1191" s="142"/>
      <c r="V1191" s="142"/>
      <c r="W1191" s="142"/>
      <c r="X1191" s="142"/>
      <c r="Y1191" s="142"/>
      <c r="Z1191" s="142"/>
      <c r="AA1191" s="142"/>
      <c r="AB1191" s="142"/>
      <c r="AC1191" s="142"/>
      <c r="AD1191" s="142"/>
      <c r="AE1191" s="142"/>
      <c r="AF1191" s="142"/>
      <c r="AG1191" s="142"/>
      <c r="AH1191" s="142"/>
      <c r="AI1191" s="142"/>
    </row>
    <row r="1192">
      <c r="A1192" s="167"/>
      <c r="B1192" s="168"/>
      <c r="C1192" s="169"/>
      <c r="D1192" s="170"/>
      <c r="E1192" s="171"/>
      <c r="F1192" s="172"/>
      <c r="G1192" s="172"/>
      <c r="H1192" s="173"/>
      <c r="I1192" s="173"/>
      <c r="J1192" s="172"/>
      <c r="K1192" s="172"/>
      <c r="L1192" s="173"/>
      <c r="M1192" s="174"/>
      <c r="N1192" s="174"/>
      <c r="O1192" s="173"/>
      <c r="P1192" s="172"/>
      <c r="Q1192" s="172"/>
      <c r="R1192" s="175"/>
      <c r="S1192" s="175"/>
      <c r="T1192" s="169"/>
      <c r="U1192" s="142"/>
      <c r="V1192" s="142"/>
      <c r="W1192" s="142"/>
      <c r="X1192" s="142"/>
      <c r="Y1192" s="142"/>
      <c r="Z1192" s="142"/>
      <c r="AA1192" s="142"/>
      <c r="AB1192" s="142"/>
      <c r="AC1192" s="142"/>
      <c r="AD1192" s="142"/>
      <c r="AE1192" s="142"/>
      <c r="AF1192" s="142"/>
      <c r="AG1192" s="142"/>
      <c r="AH1192" s="142"/>
      <c r="AI1192" s="142"/>
    </row>
    <row r="1193">
      <c r="A1193" s="167"/>
      <c r="B1193" s="168"/>
      <c r="C1193" s="169"/>
      <c r="D1193" s="170"/>
      <c r="E1193" s="171"/>
      <c r="F1193" s="172"/>
      <c r="G1193" s="172"/>
      <c r="H1193" s="173"/>
      <c r="I1193" s="173"/>
      <c r="J1193" s="172"/>
      <c r="K1193" s="172"/>
      <c r="L1193" s="173"/>
      <c r="M1193" s="174"/>
      <c r="N1193" s="174"/>
      <c r="O1193" s="173"/>
      <c r="P1193" s="172"/>
      <c r="Q1193" s="172"/>
      <c r="R1193" s="175"/>
      <c r="S1193" s="175"/>
      <c r="T1193" s="169"/>
      <c r="U1193" s="142"/>
      <c r="V1193" s="142"/>
      <c r="W1193" s="142"/>
      <c r="X1193" s="142"/>
      <c r="Y1193" s="142"/>
      <c r="Z1193" s="142"/>
      <c r="AA1193" s="142"/>
      <c r="AB1193" s="142"/>
      <c r="AC1193" s="142"/>
      <c r="AD1193" s="142"/>
      <c r="AE1193" s="142"/>
      <c r="AF1193" s="142"/>
      <c r="AG1193" s="142"/>
      <c r="AH1193" s="142"/>
      <c r="AI1193" s="142"/>
    </row>
    <row r="1194">
      <c r="A1194" s="167"/>
      <c r="B1194" s="168"/>
      <c r="C1194" s="169"/>
      <c r="D1194" s="170"/>
      <c r="E1194" s="171"/>
      <c r="F1194" s="172"/>
      <c r="G1194" s="172"/>
      <c r="H1194" s="173"/>
      <c r="I1194" s="173"/>
      <c r="J1194" s="172"/>
      <c r="K1194" s="172"/>
      <c r="L1194" s="173"/>
      <c r="M1194" s="174"/>
      <c r="N1194" s="174"/>
      <c r="O1194" s="173"/>
      <c r="P1194" s="172"/>
      <c r="Q1194" s="172"/>
      <c r="R1194" s="175"/>
      <c r="S1194" s="175"/>
      <c r="T1194" s="169"/>
      <c r="U1194" s="142"/>
      <c r="V1194" s="142"/>
      <c r="W1194" s="142"/>
      <c r="X1194" s="142"/>
      <c r="Y1194" s="142"/>
      <c r="Z1194" s="142"/>
      <c r="AA1194" s="142"/>
      <c r="AB1194" s="142"/>
      <c r="AC1194" s="142"/>
      <c r="AD1194" s="142"/>
      <c r="AE1194" s="142"/>
      <c r="AF1194" s="142"/>
      <c r="AG1194" s="142"/>
      <c r="AH1194" s="142"/>
      <c r="AI1194" s="142"/>
    </row>
    <row r="1195">
      <c r="A1195" s="167"/>
      <c r="B1195" s="168"/>
      <c r="C1195" s="169"/>
      <c r="D1195" s="170"/>
      <c r="E1195" s="171"/>
      <c r="F1195" s="172"/>
      <c r="G1195" s="172"/>
      <c r="H1195" s="173"/>
      <c r="I1195" s="173"/>
      <c r="J1195" s="172"/>
      <c r="K1195" s="172"/>
      <c r="L1195" s="173"/>
      <c r="M1195" s="174"/>
      <c r="N1195" s="174"/>
      <c r="O1195" s="173"/>
      <c r="P1195" s="172"/>
      <c r="Q1195" s="172"/>
      <c r="R1195" s="175"/>
      <c r="S1195" s="175"/>
      <c r="T1195" s="169"/>
      <c r="U1195" s="142"/>
      <c r="V1195" s="142"/>
      <c r="W1195" s="142"/>
      <c r="X1195" s="142"/>
      <c r="Y1195" s="142"/>
      <c r="Z1195" s="142"/>
      <c r="AA1195" s="142"/>
      <c r="AB1195" s="142"/>
      <c r="AC1195" s="142"/>
      <c r="AD1195" s="142"/>
      <c r="AE1195" s="142"/>
      <c r="AF1195" s="142"/>
      <c r="AG1195" s="142"/>
      <c r="AH1195" s="142"/>
      <c r="AI1195" s="142"/>
    </row>
    <row r="1196">
      <c r="A1196" s="167"/>
      <c r="B1196" s="168"/>
      <c r="C1196" s="169"/>
      <c r="D1196" s="170"/>
      <c r="E1196" s="171"/>
      <c r="F1196" s="172"/>
      <c r="G1196" s="172"/>
      <c r="H1196" s="173"/>
      <c r="I1196" s="173"/>
      <c r="J1196" s="172"/>
      <c r="K1196" s="172"/>
      <c r="L1196" s="173"/>
      <c r="M1196" s="174"/>
      <c r="N1196" s="174"/>
      <c r="O1196" s="173"/>
      <c r="P1196" s="172"/>
      <c r="Q1196" s="172"/>
      <c r="R1196" s="175"/>
      <c r="S1196" s="175"/>
      <c r="T1196" s="169"/>
      <c r="U1196" s="142"/>
      <c r="V1196" s="142"/>
      <c r="W1196" s="142"/>
      <c r="X1196" s="142"/>
      <c r="Y1196" s="142"/>
      <c r="Z1196" s="142"/>
      <c r="AA1196" s="142"/>
      <c r="AB1196" s="142"/>
      <c r="AC1196" s="142"/>
      <c r="AD1196" s="142"/>
      <c r="AE1196" s="142"/>
      <c r="AF1196" s="142"/>
      <c r="AG1196" s="142"/>
      <c r="AH1196" s="142"/>
      <c r="AI1196" s="142"/>
    </row>
    <row r="1197">
      <c r="A1197" s="167"/>
      <c r="B1197" s="168"/>
      <c r="C1197" s="169"/>
      <c r="D1197" s="170"/>
      <c r="E1197" s="171"/>
      <c r="F1197" s="172"/>
      <c r="G1197" s="172"/>
      <c r="H1197" s="173"/>
      <c r="I1197" s="173"/>
      <c r="J1197" s="172"/>
      <c r="K1197" s="172"/>
      <c r="L1197" s="173"/>
      <c r="M1197" s="174"/>
      <c r="N1197" s="174"/>
      <c r="O1197" s="173"/>
      <c r="P1197" s="172"/>
      <c r="Q1197" s="172"/>
      <c r="R1197" s="175"/>
      <c r="S1197" s="175"/>
      <c r="T1197" s="169"/>
      <c r="U1197" s="142"/>
      <c r="V1197" s="142"/>
      <c r="W1197" s="142"/>
      <c r="X1197" s="142"/>
      <c r="Y1197" s="142"/>
      <c r="Z1197" s="142"/>
      <c r="AA1197" s="142"/>
      <c r="AB1197" s="142"/>
      <c r="AC1197" s="142"/>
      <c r="AD1197" s="142"/>
      <c r="AE1197" s="142"/>
      <c r="AF1197" s="142"/>
      <c r="AG1197" s="142"/>
      <c r="AH1197" s="142"/>
      <c r="AI1197" s="142"/>
    </row>
    <row r="1198">
      <c r="A1198" s="167"/>
      <c r="B1198" s="168"/>
      <c r="C1198" s="169"/>
      <c r="D1198" s="170"/>
      <c r="E1198" s="171"/>
      <c r="F1198" s="172"/>
      <c r="G1198" s="172"/>
      <c r="H1198" s="173"/>
      <c r="I1198" s="173"/>
      <c r="J1198" s="172"/>
      <c r="K1198" s="172"/>
      <c r="L1198" s="173"/>
      <c r="M1198" s="174"/>
      <c r="N1198" s="174"/>
      <c r="O1198" s="173"/>
      <c r="P1198" s="172"/>
      <c r="Q1198" s="172"/>
      <c r="R1198" s="175"/>
      <c r="S1198" s="175"/>
      <c r="T1198" s="169"/>
      <c r="U1198" s="142"/>
      <c r="V1198" s="142"/>
      <c r="W1198" s="142"/>
      <c r="X1198" s="142"/>
      <c r="Y1198" s="142"/>
      <c r="Z1198" s="142"/>
      <c r="AA1198" s="142"/>
      <c r="AB1198" s="142"/>
      <c r="AC1198" s="142"/>
      <c r="AD1198" s="142"/>
      <c r="AE1198" s="142"/>
      <c r="AF1198" s="142"/>
      <c r="AG1198" s="142"/>
      <c r="AH1198" s="142"/>
      <c r="AI1198" s="142"/>
    </row>
    <row r="1199">
      <c r="A1199" s="167"/>
      <c r="B1199" s="168"/>
      <c r="C1199" s="169"/>
      <c r="D1199" s="170"/>
      <c r="E1199" s="171"/>
      <c r="F1199" s="172"/>
      <c r="G1199" s="172"/>
      <c r="H1199" s="173"/>
      <c r="I1199" s="173"/>
      <c r="J1199" s="172"/>
      <c r="K1199" s="172"/>
      <c r="L1199" s="173"/>
      <c r="M1199" s="174"/>
      <c r="N1199" s="174"/>
      <c r="O1199" s="173"/>
      <c r="P1199" s="172"/>
      <c r="Q1199" s="172"/>
      <c r="R1199" s="175"/>
      <c r="S1199" s="175"/>
      <c r="T1199" s="169"/>
      <c r="U1199" s="142"/>
      <c r="V1199" s="142"/>
      <c r="W1199" s="142"/>
      <c r="X1199" s="142"/>
      <c r="Y1199" s="142"/>
      <c r="Z1199" s="142"/>
      <c r="AA1199" s="142"/>
      <c r="AB1199" s="142"/>
      <c r="AC1199" s="142"/>
      <c r="AD1199" s="142"/>
      <c r="AE1199" s="142"/>
      <c r="AF1199" s="142"/>
      <c r="AG1199" s="142"/>
      <c r="AH1199" s="142"/>
      <c r="AI1199" s="142"/>
    </row>
    <row r="1200">
      <c r="A1200" s="167"/>
      <c r="B1200" s="168"/>
      <c r="C1200" s="169"/>
      <c r="D1200" s="170"/>
      <c r="E1200" s="171"/>
      <c r="F1200" s="172"/>
      <c r="G1200" s="172"/>
      <c r="H1200" s="173"/>
      <c r="I1200" s="173"/>
      <c r="J1200" s="172"/>
      <c r="K1200" s="172"/>
      <c r="L1200" s="173"/>
      <c r="M1200" s="174"/>
      <c r="N1200" s="174"/>
      <c r="O1200" s="173"/>
      <c r="P1200" s="172"/>
      <c r="Q1200" s="172"/>
      <c r="R1200" s="175"/>
      <c r="S1200" s="175"/>
      <c r="T1200" s="169"/>
      <c r="U1200" s="142"/>
      <c r="V1200" s="142"/>
      <c r="W1200" s="142"/>
      <c r="X1200" s="142"/>
      <c r="Y1200" s="142"/>
      <c r="Z1200" s="142"/>
      <c r="AA1200" s="142"/>
      <c r="AB1200" s="142"/>
      <c r="AC1200" s="142"/>
      <c r="AD1200" s="142"/>
      <c r="AE1200" s="142"/>
      <c r="AF1200" s="142"/>
      <c r="AG1200" s="142"/>
      <c r="AH1200" s="142"/>
      <c r="AI1200" s="142"/>
    </row>
    <row r="1201">
      <c r="A1201" s="167"/>
      <c r="B1201" s="168"/>
      <c r="C1201" s="169"/>
      <c r="D1201" s="170"/>
      <c r="E1201" s="171"/>
      <c r="F1201" s="172"/>
      <c r="G1201" s="172"/>
      <c r="H1201" s="173"/>
      <c r="I1201" s="173"/>
      <c r="J1201" s="172"/>
      <c r="K1201" s="172"/>
      <c r="L1201" s="173"/>
      <c r="M1201" s="174"/>
      <c r="N1201" s="174"/>
      <c r="O1201" s="173"/>
      <c r="P1201" s="172"/>
      <c r="Q1201" s="172"/>
      <c r="R1201" s="175"/>
      <c r="S1201" s="175"/>
      <c r="T1201" s="169"/>
      <c r="U1201" s="142"/>
      <c r="V1201" s="142"/>
      <c r="W1201" s="142"/>
      <c r="X1201" s="142"/>
      <c r="Y1201" s="142"/>
      <c r="Z1201" s="142"/>
      <c r="AA1201" s="142"/>
      <c r="AB1201" s="142"/>
      <c r="AC1201" s="142"/>
      <c r="AD1201" s="142"/>
      <c r="AE1201" s="142"/>
      <c r="AF1201" s="142"/>
      <c r="AG1201" s="142"/>
      <c r="AH1201" s="142"/>
      <c r="AI1201" s="142"/>
    </row>
    <row r="1202">
      <c r="A1202" s="167"/>
      <c r="B1202" s="168"/>
      <c r="C1202" s="169"/>
      <c r="D1202" s="170"/>
      <c r="E1202" s="171"/>
      <c r="F1202" s="172"/>
      <c r="G1202" s="172"/>
      <c r="H1202" s="173"/>
      <c r="I1202" s="173"/>
      <c r="J1202" s="172"/>
      <c r="K1202" s="172"/>
      <c r="L1202" s="173"/>
      <c r="M1202" s="174"/>
      <c r="N1202" s="174"/>
      <c r="O1202" s="173"/>
      <c r="P1202" s="172"/>
      <c r="Q1202" s="172"/>
      <c r="R1202" s="175"/>
      <c r="S1202" s="175"/>
      <c r="T1202" s="169"/>
      <c r="U1202" s="142"/>
      <c r="V1202" s="142"/>
      <c r="W1202" s="142"/>
      <c r="X1202" s="142"/>
      <c r="Y1202" s="142"/>
      <c r="Z1202" s="142"/>
      <c r="AA1202" s="142"/>
      <c r="AB1202" s="142"/>
      <c r="AC1202" s="142"/>
      <c r="AD1202" s="142"/>
      <c r="AE1202" s="142"/>
      <c r="AF1202" s="142"/>
      <c r="AG1202" s="142"/>
      <c r="AH1202" s="142"/>
      <c r="AI1202" s="142"/>
    </row>
    <row r="1203">
      <c r="A1203" s="167"/>
      <c r="B1203" s="168"/>
      <c r="C1203" s="169"/>
      <c r="D1203" s="170"/>
      <c r="E1203" s="171"/>
      <c r="F1203" s="172"/>
      <c r="G1203" s="172"/>
      <c r="H1203" s="173"/>
      <c r="I1203" s="173"/>
      <c r="J1203" s="172"/>
      <c r="K1203" s="172"/>
      <c r="L1203" s="173"/>
      <c r="M1203" s="174"/>
      <c r="N1203" s="174"/>
      <c r="O1203" s="173"/>
      <c r="P1203" s="172"/>
      <c r="Q1203" s="172"/>
      <c r="R1203" s="175"/>
      <c r="S1203" s="175"/>
      <c r="T1203" s="169"/>
      <c r="U1203" s="142"/>
      <c r="V1203" s="142"/>
      <c r="W1203" s="142"/>
      <c r="X1203" s="142"/>
      <c r="Y1203" s="142"/>
      <c r="Z1203" s="142"/>
      <c r="AA1203" s="142"/>
      <c r="AB1203" s="142"/>
      <c r="AC1203" s="142"/>
      <c r="AD1203" s="142"/>
      <c r="AE1203" s="142"/>
      <c r="AF1203" s="142"/>
      <c r="AG1203" s="142"/>
      <c r="AH1203" s="142"/>
      <c r="AI1203" s="142"/>
    </row>
    <row r="1204">
      <c r="A1204" s="167"/>
      <c r="B1204" s="168"/>
      <c r="C1204" s="169"/>
      <c r="D1204" s="170"/>
      <c r="E1204" s="171"/>
      <c r="F1204" s="172"/>
      <c r="G1204" s="172"/>
      <c r="H1204" s="173"/>
      <c r="I1204" s="173"/>
      <c r="J1204" s="172"/>
      <c r="K1204" s="172"/>
      <c r="L1204" s="173"/>
      <c r="M1204" s="174"/>
      <c r="N1204" s="174"/>
      <c r="O1204" s="173"/>
      <c r="P1204" s="172"/>
      <c r="Q1204" s="172"/>
      <c r="R1204" s="175"/>
      <c r="S1204" s="175"/>
      <c r="T1204" s="169"/>
      <c r="U1204" s="142"/>
      <c r="V1204" s="142"/>
      <c r="W1204" s="142"/>
      <c r="X1204" s="142"/>
      <c r="Y1204" s="142"/>
      <c r="Z1204" s="142"/>
      <c r="AA1204" s="142"/>
      <c r="AB1204" s="142"/>
      <c r="AC1204" s="142"/>
      <c r="AD1204" s="142"/>
      <c r="AE1204" s="142"/>
      <c r="AF1204" s="142"/>
      <c r="AG1204" s="142"/>
      <c r="AH1204" s="142"/>
      <c r="AI1204" s="142"/>
    </row>
    <row r="1205">
      <c r="A1205" s="167"/>
      <c r="B1205" s="168"/>
      <c r="C1205" s="169"/>
      <c r="D1205" s="170"/>
      <c r="E1205" s="171"/>
      <c r="F1205" s="172"/>
      <c r="G1205" s="172"/>
      <c r="H1205" s="173"/>
      <c r="I1205" s="173"/>
      <c r="J1205" s="172"/>
      <c r="K1205" s="172"/>
      <c r="L1205" s="173"/>
      <c r="M1205" s="174"/>
      <c r="N1205" s="174"/>
      <c r="O1205" s="173"/>
      <c r="P1205" s="172"/>
      <c r="Q1205" s="172"/>
      <c r="R1205" s="175"/>
      <c r="S1205" s="175"/>
      <c r="T1205" s="169"/>
      <c r="U1205" s="142"/>
      <c r="V1205" s="142"/>
      <c r="W1205" s="142"/>
      <c r="X1205" s="142"/>
      <c r="Y1205" s="142"/>
      <c r="Z1205" s="142"/>
      <c r="AA1205" s="142"/>
      <c r="AB1205" s="142"/>
      <c r="AC1205" s="142"/>
      <c r="AD1205" s="142"/>
      <c r="AE1205" s="142"/>
      <c r="AF1205" s="142"/>
      <c r="AG1205" s="142"/>
      <c r="AH1205" s="142"/>
      <c r="AI1205" s="142"/>
    </row>
    <row r="1206">
      <c r="A1206" s="167"/>
      <c r="B1206" s="168"/>
      <c r="C1206" s="169"/>
      <c r="D1206" s="170"/>
      <c r="E1206" s="171"/>
      <c r="F1206" s="172"/>
      <c r="G1206" s="172"/>
      <c r="H1206" s="173"/>
      <c r="I1206" s="173"/>
      <c r="J1206" s="172"/>
      <c r="K1206" s="172"/>
      <c r="L1206" s="173"/>
      <c r="M1206" s="174"/>
      <c r="N1206" s="174"/>
      <c r="O1206" s="173"/>
      <c r="P1206" s="172"/>
      <c r="Q1206" s="172"/>
      <c r="R1206" s="175"/>
      <c r="S1206" s="175"/>
      <c r="T1206" s="169"/>
      <c r="U1206" s="142"/>
      <c r="V1206" s="142"/>
      <c r="W1206" s="142"/>
      <c r="X1206" s="142"/>
      <c r="Y1206" s="142"/>
      <c r="Z1206" s="142"/>
      <c r="AA1206" s="142"/>
      <c r="AB1206" s="142"/>
      <c r="AC1206" s="142"/>
      <c r="AD1206" s="142"/>
      <c r="AE1206" s="142"/>
      <c r="AF1206" s="142"/>
      <c r="AG1206" s="142"/>
      <c r="AH1206" s="142"/>
      <c r="AI1206" s="142"/>
    </row>
    <row r="1207">
      <c r="A1207" s="167"/>
      <c r="B1207" s="168"/>
      <c r="C1207" s="169"/>
      <c r="D1207" s="170"/>
      <c r="E1207" s="171"/>
      <c r="F1207" s="172"/>
      <c r="G1207" s="172"/>
      <c r="H1207" s="173"/>
      <c r="I1207" s="173"/>
      <c r="J1207" s="172"/>
      <c r="K1207" s="172"/>
      <c r="L1207" s="173"/>
      <c r="M1207" s="174"/>
      <c r="N1207" s="174"/>
      <c r="O1207" s="173"/>
      <c r="P1207" s="172"/>
      <c r="Q1207" s="172"/>
      <c r="R1207" s="175"/>
      <c r="S1207" s="175"/>
      <c r="T1207" s="169"/>
      <c r="U1207" s="142"/>
      <c r="V1207" s="142"/>
      <c r="W1207" s="142"/>
      <c r="X1207" s="142"/>
      <c r="Y1207" s="142"/>
      <c r="Z1207" s="142"/>
      <c r="AA1207" s="142"/>
      <c r="AB1207" s="142"/>
      <c r="AC1207" s="142"/>
      <c r="AD1207" s="142"/>
      <c r="AE1207" s="142"/>
      <c r="AF1207" s="142"/>
      <c r="AG1207" s="142"/>
      <c r="AH1207" s="142"/>
      <c r="AI1207" s="142"/>
    </row>
    <row r="1208">
      <c r="A1208" s="167"/>
      <c r="B1208" s="168"/>
      <c r="C1208" s="169"/>
      <c r="D1208" s="170"/>
      <c r="E1208" s="171"/>
      <c r="F1208" s="172"/>
      <c r="G1208" s="172"/>
      <c r="H1208" s="173"/>
      <c r="I1208" s="173"/>
      <c r="J1208" s="172"/>
      <c r="K1208" s="172"/>
      <c r="L1208" s="173"/>
      <c r="M1208" s="174"/>
      <c r="N1208" s="174"/>
      <c r="O1208" s="173"/>
      <c r="P1208" s="172"/>
      <c r="Q1208" s="172"/>
      <c r="R1208" s="175"/>
      <c r="S1208" s="175"/>
      <c r="T1208" s="169"/>
      <c r="U1208" s="142"/>
      <c r="V1208" s="142"/>
      <c r="W1208" s="142"/>
      <c r="X1208" s="142"/>
      <c r="Y1208" s="142"/>
      <c r="Z1208" s="142"/>
      <c r="AA1208" s="142"/>
      <c r="AB1208" s="142"/>
      <c r="AC1208" s="142"/>
      <c r="AD1208" s="142"/>
      <c r="AE1208" s="142"/>
      <c r="AF1208" s="142"/>
      <c r="AG1208" s="142"/>
      <c r="AH1208" s="142"/>
      <c r="AI1208" s="142"/>
    </row>
    <row r="1209">
      <c r="A1209" s="167"/>
      <c r="B1209" s="168"/>
      <c r="C1209" s="169"/>
      <c r="D1209" s="170"/>
      <c r="E1209" s="171"/>
      <c r="F1209" s="172"/>
      <c r="G1209" s="172"/>
      <c r="H1209" s="173"/>
      <c r="I1209" s="173"/>
      <c r="J1209" s="172"/>
      <c r="K1209" s="172"/>
      <c r="L1209" s="173"/>
      <c r="M1209" s="174"/>
      <c r="N1209" s="174"/>
      <c r="O1209" s="173"/>
      <c r="P1209" s="172"/>
      <c r="Q1209" s="172"/>
      <c r="R1209" s="175"/>
      <c r="S1209" s="175"/>
      <c r="T1209" s="169"/>
      <c r="U1209" s="142"/>
      <c r="V1209" s="142"/>
      <c r="W1209" s="142"/>
      <c r="X1209" s="142"/>
      <c r="Y1209" s="142"/>
      <c r="Z1209" s="142"/>
      <c r="AA1209" s="142"/>
      <c r="AB1209" s="142"/>
      <c r="AC1209" s="142"/>
      <c r="AD1209" s="142"/>
      <c r="AE1209" s="142"/>
      <c r="AF1209" s="142"/>
      <c r="AG1209" s="142"/>
      <c r="AH1209" s="142"/>
      <c r="AI1209" s="142"/>
    </row>
    <row r="1210">
      <c r="A1210" s="167"/>
      <c r="B1210" s="168"/>
      <c r="C1210" s="169"/>
      <c r="D1210" s="170"/>
      <c r="E1210" s="171"/>
      <c r="F1210" s="172"/>
      <c r="G1210" s="172"/>
      <c r="H1210" s="173"/>
      <c r="I1210" s="173"/>
      <c r="J1210" s="172"/>
      <c r="K1210" s="172"/>
      <c r="L1210" s="173"/>
      <c r="M1210" s="174"/>
      <c r="N1210" s="174"/>
      <c r="O1210" s="173"/>
      <c r="P1210" s="172"/>
      <c r="Q1210" s="172"/>
      <c r="R1210" s="175"/>
      <c r="S1210" s="175"/>
      <c r="T1210" s="169"/>
      <c r="U1210" s="142"/>
      <c r="V1210" s="142"/>
      <c r="W1210" s="142"/>
      <c r="X1210" s="142"/>
      <c r="Y1210" s="142"/>
      <c r="Z1210" s="142"/>
      <c r="AA1210" s="142"/>
      <c r="AB1210" s="142"/>
      <c r="AC1210" s="142"/>
      <c r="AD1210" s="142"/>
      <c r="AE1210" s="142"/>
      <c r="AF1210" s="142"/>
      <c r="AG1210" s="142"/>
      <c r="AH1210" s="142"/>
      <c r="AI1210" s="142"/>
    </row>
    <row r="1211">
      <c r="A1211" s="167"/>
      <c r="B1211" s="168"/>
      <c r="C1211" s="169"/>
      <c r="D1211" s="170"/>
      <c r="E1211" s="171"/>
      <c r="F1211" s="172"/>
      <c r="G1211" s="172"/>
      <c r="H1211" s="173"/>
      <c r="I1211" s="173"/>
      <c r="J1211" s="172"/>
      <c r="K1211" s="172"/>
      <c r="L1211" s="173"/>
      <c r="M1211" s="174"/>
      <c r="N1211" s="174"/>
      <c r="O1211" s="173"/>
      <c r="P1211" s="172"/>
      <c r="Q1211" s="172"/>
      <c r="R1211" s="175"/>
      <c r="S1211" s="175"/>
      <c r="T1211" s="169"/>
      <c r="U1211" s="142"/>
      <c r="V1211" s="142"/>
      <c r="W1211" s="142"/>
      <c r="X1211" s="142"/>
      <c r="Y1211" s="142"/>
      <c r="Z1211" s="142"/>
      <c r="AA1211" s="142"/>
      <c r="AB1211" s="142"/>
      <c r="AC1211" s="142"/>
      <c r="AD1211" s="142"/>
      <c r="AE1211" s="142"/>
      <c r="AF1211" s="142"/>
      <c r="AG1211" s="142"/>
      <c r="AH1211" s="142"/>
      <c r="AI1211" s="142"/>
    </row>
    <row r="1212">
      <c r="A1212" s="167"/>
      <c r="B1212" s="168"/>
      <c r="C1212" s="169"/>
      <c r="D1212" s="170"/>
      <c r="E1212" s="171"/>
      <c r="F1212" s="172"/>
      <c r="G1212" s="172"/>
      <c r="H1212" s="173"/>
      <c r="I1212" s="173"/>
      <c r="J1212" s="172"/>
      <c r="K1212" s="172"/>
      <c r="L1212" s="173"/>
      <c r="M1212" s="174"/>
      <c r="N1212" s="174"/>
      <c r="O1212" s="173"/>
      <c r="P1212" s="172"/>
      <c r="Q1212" s="172"/>
      <c r="R1212" s="175"/>
      <c r="S1212" s="175"/>
      <c r="T1212" s="169"/>
      <c r="U1212" s="142"/>
      <c r="V1212" s="142"/>
      <c r="W1212" s="142"/>
      <c r="X1212" s="142"/>
      <c r="Y1212" s="142"/>
      <c r="Z1212" s="142"/>
      <c r="AA1212" s="142"/>
      <c r="AB1212" s="142"/>
      <c r="AC1212" s="142"/>
      <c r="AD1212" s="142"/>
      <c r="AE1212" s="142"/>
      <c r="AF1212" s="142"/>
      <c r="AG1212" s="142"/>
      <c r="AH1212" s="142"/>
      <c r="AI1212" s="142"/>
    </row>
    <row r="1213">
      <c r="A1213" s="167"/>
      <c r="B1213" s="168"/>
      <c r="C1213" s="169"/>
      <c r="D1213" s="170"/>
      <c r="E1213" s="171"/>
      <c r="F1213" s="172"/>
      <c r="G1213" s="172"/>
      <c r="H1213" s="173"/>
      <c r="I1213" s="173"/>
      <c r="J1213" s="172"/>
      <c r="K1213" s="172"/>
      <c r="L1213" s="173"/>
      <c r="M1213" s="174"/>
      <c r="N1213" s="174"/>
      <c r="O1213" s="173"/>
      <c r="P1213" s="172"/>
      <c r="Q1213" s="172"/>
      <c r="R1213" s="175"/>
      <c r="S1213" s="175"/>
      <c r="T1213" s="169"/>
      <c r="U1213" s="142"/>
      <c r="V1213" s="142"/>
      <c r="W1213" s="142"/>
      <c r="X1213" s="142"/>
      <c r="Y1213" s="142"/>
      <c r="Z1213" s="142"/>
      <c r="AA1213" s="142"/>
      <c r="AB1213" s="142"/>
      <c r="AC1213" s="142"/>
      <c r="AD1213" s="142"/>
      <c r="AE1213" s="142"/>
      <c r="AF1213" s="142"/>
      <c r="AG1213" s="142"/>
      <c r="AH1213" s="142"/>
      <c r="AI1213" s="142"/>
    </row>
    <row r="1214">
      <c r="A1214" s="167"/>
      <c r="B1214" s="168"/>
      <c r="C1214" s="169"/>
      <c r="D1214" s="170"/>
      <c r="E1214" s="171"/>
      <c r="F1214" s="172"/>
      <c r="G1214" s="172"/>
      <c r="H1214" s="173"/>
      <c r="I1214" s="173"/>
      <c r="J1214" s="172"/>
      <c r="K1214" s="172"/>
      <c r="L1214" s="173"/>
      <c r="M1214" s="174"/>
      <c r="N1214" s="174"/>
      <c r="O1214" s="173"/>
      <c r="P1214" s="172"/>
      <c r="Q1214" s="172"/>
      <c r="R1214" s="175"/>
      <c r="S1214" s="175"/>
      <c r="T1214" s="169"/>
      <c r="U1214" s="142"/>
      <c r="V1214" s="142"/>
      <c r="W1214" s="142"/>
      <c r="X1214" s="142"/>
      <c r="Y1214" s="142"/>
      <c r="Z1214" s="142"/>
      <c r="AA1214" s="142"/>
      <c r="AB1214" s="142"/>
      <c r="AC1214" s="142"/>
      <c r="AD1214" s="142"/>
      <c r="AE1214" s="142"/>
      <c r="AF1214" s="142"/>
      <c r="AG1214" s="142"/>
      <c r="AH1214" s="142"/>
      <c r="AI1214" s="142"/>
    </row>
    <row r="1215">
      <c r="A1215" s="167"/>
      <c r="B1215" s="168"/>
      <c r="C1215" s="169"/>
      <c r="D1215" s="170"/>
      <c r="E1215" s="171"/>
      <c r="F1215" s="172"/>
      <c r="G1215" s="172"/>
      <c r="H1215" s="173"/>
      <c r="I1215" s="173"/>
      <c r="J1215" s="172"/>
      <c r="K1215" s="172"/>
      <c r="L1215" s="173"/>
      <c r="M1215" s="174"/>
      <c r="N1215" s="174"/>
      <c r="O1215" s="173"/>
      <c r="P1215" s="172"/>
      <c r="Q1215" s="172"/>
      <c r="R1215" s="175"/>
      <c r="S1215" s="175"/>
      <c r="T1215" s="169"/>
      <c r="U1215" s="142"/>
      <c r="V1215" s="142"/>
      <c r="W1215" s="142"/>
      <c r="X1215" s="142"/>
      <c r="Y1215" s="142"/>
      <c r="Z1215" s="142"/>
      <c r="AA1215" s="142"/>
      <c r="AB1215" s="142"/>
      <c r="AC1215" s="142"/>
      <c r="AD1215" s="142"/>
      <c r="AE1215" s="142"/>
      <c r="AF1215" s="142"/>
      <c r="AG1215" s="142"/>
      <c r="AH1215" s="142"/>
      <c r="AI1215" s="142"/>
    </row>
    <row r="1216">
      <c r="A1216" s="167"/>
      <c r="B1216" s="168"/>
      <c r="C1216" s="169"/>
      <c r="D1216" s="170"/>
      <c r="E1216" s="171"/>
      <c r="F1216" s="172"/>
      <c r="G1216" s="172"/>
      <c r="H1216" s="173"/>
      <c r="I1216" s="173"/>
      <c r="J1216" s="172"/>
      <c r="K1216" s="172"/>
      <c r="L1216" s="173"/>
      <c r="M1216" s="174"/>
      <c r="N1216" s="174"/>
      <c r="O1216" s="173"/>
      <c r="P1216" s="172"/>
      <c r="Q1216" s="172"/>
      <c r="R1216" s="175"/>
      <c r="S1216" s="175"/>
      <c r="T1216" s="169"/>
      <c r="U1216" s="142"/>
      <c r="V1216" s="142"/>
      <c r="W1216" s="142"/>
      <c r="X1216" s="142"/>
      <c r="Y1216" s="142"/>
      <c r="Z1216" s="142"/>
      <c r="AA1216" s="142"/>
      <c r="AB1216" s="142"/>
      <c r="AC1216" s="142"/>
      <c r="AD1216" s="142"/>
      <c r="AE1216" s="142"/>
      <c r="AF1216" s="142"/>
      <c r="AG1216" s="142"/>
      <c r="AH1216" s="142"/>
      <c r="AI1216" s="142"/>
    </row>
    <row r="1217">
      <c r="A1217" s="167"/>
      <c r="B1217" s="168"/>
      <c r="C1217" s="169"/>
      <c r="D1217" s="170"/>
      <c r="E1217" s="171"/>
      <c r="F1217" s="172"/>
      <c r="G1217" s="172"/>
      <c r="H1217" s="173"/>
      <c r="I1217" s="173"/>
      <c r="J1217" s="172"/>
      <c r="K1217" s="172"/>
      <c r="L1217" s="173"/>
      <c r="M1217" s="174"/>
      <c r="N1217" s="174"/>
      <c r="O1217" s="173"/>
      <c r="P1217" s="172"/>
      <c r="Q1217" s="172"/>
      <c r="R1217" s="175"/>
      <c r="S1217" s="175"/>
      <c r="T1217" s="169"/>
      <c r="U1217" s="142"/>
      <c r="V1217" s="142"/>
      <c r="W1217" s="142"/>
      <c r="X1217" s="142"/>
      <c r="Y1217" s="142"/>
      <c r="Z1217" s="142"/>
      <c r="AA1217" s="142"/>
      <c r="AB1217" s="142"/>
      <c r="AC1217" s="142"/>
      <c r="AD1217" s="142"/>
      <c r="AE1217" s="142"/>
      <c r="AF1217" s="142"/>
      <c r="AG1217" s="142"/>
      <c r="AH1217" s="142"/>
      <c r="AI1217" s="142"/>
    </row>
    <row r="1218">
      <c r="A1218" s="167"/>
      <c r="B1218" s="168"/>
      <c r="C1218" s="169"/>
      <c r="D1218" s="170"/>
      <c r="E1218" s="171"/>
      <c r="F1218" s="172"/>
      <c r="G1218" s="172"/>
      <c r="H1218" s="173"/>
      <c r="I1218" s="173"/>
      <c r="J1218" s="172"/>
      <c r="K1218" s="172"/>
      <c r="L1218" s="173"/>
      <c r="M1218" s="174"/>
      <c r="N1218" s="174"/>
      <c r="O1218" s="173"/>
      <c r="P1218" s="172"/>
      <c r="Q1218" s="172"/>
      <c r="R1218" s="175"/>
      <c r="S1218" s="175"/>
      <c r="T1218" s="169"/>
      <c r="U1218" s="142"/>
      <c r="V1218" s="142"/>
      <c r="W1218" s="142"/>
      <c r="X1218" s="142"/>
      <c r="Y1218" s="142"/>
      <c r="Z1218" s="142"/>
      <c r="AA1218" s="142"/>
      <c r="AB1218" s="142"/>
      <c r="AC1218" s="142"/>
      <c r="AD1218" s="142"/>
      <c r="AE1218" s="142"/>
      <c r="AF1218" s="142"/>
      <c r="AG1218" s="142"/>
      <c r="AH1218" s="142"/>
      <c r="AI1218" s="142"/>
    </row>
    <row r="1219">
      <c r="A1219" s="167"/>
      <c r="B1219" s="168"/>
      <c r="C1219" s="169"/>
      <c r="D1219" s="170"/>
      <c r="E1219" s="171"/>
      <c r="F1219" s="172"/>
      <c r="G1219" s="172"/>
      <c r="H1219" s="173"/>
      <c r="I1219" s="173"/>
      <c r="J1219" s="172"/>
      <c r="K1219" s="172"/>
      <c r="L1219" s="173"/>
      <c r="M1219" s="174"/>
      <c r="N1219" s="174"/>
      <c r="O1219" s="173"/>
      <c r="P1219" s="172"/>
      <c r="Q1219" s="172"/>
      <c r="R1219" s="175"/>
      <c r="S1219" s="175"/>
      <c r="T1219" s="169"/>
      <c r="U1219" s="142"/>
      <c r="V1219" s="142"/>
      <c r="W1219" s="142"/>
      <c r="X1219" s="142"/>
      <c r="Y1219" s="142"/>
      <c r="Z1219" s="142"/>
      <c r="AA1219" s="142"/>
      <c r="AB1219" s="142"/>
      <c r="AC1219" s="142"/>
      <c r="AD1219" s="142"/>
      <c r="AE1219" s="142"/>
      <c r="AF1219" s="142"/>
      <c r="AG1219" s="142"/>
      <c r="AH1219" s="142"/>
      <c r="AI1219" s="142"/>
    </row>
    <row r="1220">
      <c r="A1220" s="167"/>
      <c r="B1220" s="168"/>
      <c r="C1220" s="169"/>
      <c r="D1220" s="170"/>
      <c r="E1220" s="171"/>
      <c r="F1220" s="172"/>
      <c r="G1220" s="172"/>
      <c r="H1220" s="173"/>
      <c r="I1220" s="173"/>
      <c r="J1220" s="172"/>
      <c r="K1220" s="172"/>
      <c r="L1220" s="173"/>
      <c r="M1220" s="174"/>
      <c r="N1220" s="174"/>
      <c r="O1220" s="173"/>
      <c r="P1220" s="172"/>
      <c r="Q1220" s="172"/>
      <c r="R1220" s="175"/>
      <c r="S1220" s="175"/>
      <c r="T1220" s="169"/>
      <c r="U1220" s="142"/>
      <c r="V1220" s="142"/>
      <c r="W1220" s="142"/>
      <c r="X1220" s="142"/>
      <c r="Y1220" s="142"/>
      <c r="Z1220" s="142"/>
      <c r="AA1220" s="142"/>
      <c r="AB1220" s="142"/>
      <c r="AC1220" s="142"/>
      <c r="AD1220" s="142"/>
      <c r="AE1220" s="142"/>
      <c r="AF1220" s="142"/>
      <c r="AG1220" s="142"/>
      <c r="AH1220" s="142"/>
      <c r="AI1220" s="142"/>
    </row>
    <row r="1221">
      <c r="A1221" s="167"/>
      <c r="B1221" s="168"/>
      <c r="C1221" s="169"/>
      <c r="D1221" s="170"/>
      <c r="E1221" s="171"/>
      <c r="F1221" s="172"/>
      <c r="G1221" s="172"/>
      <c r="H1221" s="173"/>
      <c r="I1221" s="173"/>
      <c r="J1221" s="172"/>
      <c r="K1221" s="172"/>
      <c r="L1221" s="173"/>
      <c r="M1221" s="174"/>
      <c r="N1221" s="174"/>
      <c r="O1221" s="173"/>
      <c r="P1221" s="172"/>
      <c r="Q1221" s="172"/>
      <c r="R1221" s="175"/>
      <c r="S1221" s="175"/>
      <c r="T1221" s="169"/>
      <c r="U1221" s="142"/>
      <c r="V1221" s="142"/>
      <c r="W1221" s="142"/>
      <c r="X1221" s="142"/>
      <c r="Y1221" s="142"/>
      <c r="Z1221" s="142"/>
      <c r="AA1221" s="142"/>
      <c r="AB1221" s="142"/>
      <c r="AC1221" s="142"/>
      <c r="AD1221" s="142"/>
      <c r="AE1221" s="142"/>
      <c r="AF1221" s="142"/>
      <c r="AG1221" s="142"/>
      <c r="AH1221" s="142"/>
      <c r="AI1221" s="142"/>
    </row>
    <row r="1222">
      <c r="A1222" s="167"/>
      <c r="B1222" s="168"/>
      <c r="C1222" s="169"/>
      <c r="D1222" s="170"/>
      <c r="E1222" s="171"/>
      <c r="F1222" s="172"/>
      <c r="G1222" s="172"/>
      <c r="H1222" s="173"/>
      <c r="I1222" s="173"/>
      <c r="J1222" s="172"/>
      <c r="K1222" s="172"/>
      <c r="L1222" s="173"/>
      <c r="M1222" s="174"/>
      <c r="N1222" s="174"/>
      <c r="O1222" s="173"/>
      <c r="P1222" s="172"/>
      <c r="Q1222" s="172"/>
      <c r="R1222" s="175"/>
      <c r="S1222" s="175"/>
      <c r="T1222" s="169"/>
      <c r="U1222" s="142"/>
      <c r="V1222" s="142"/>
      <c r="W1222" s="142"/>
      <c r="X1222" s="142"/>
      <c r="Y1222" s="142"/>
      <c r="Z1222" s="142"/>
      <c r="AA1222" s="142"/>
      <c r="AB1222" s="142"/>
      <c r="AC1222" s="142"/>
      <c r="AD1222" s="142"/>
      <c r="AE1222" s="142"/>
      <c r="AF1222" s="142"/>
      <c r="AG1222" s="142"/>
      <c r="AH1222" s="142"/>
      <c r="AI1222" s="142"/>
    </row>
    <row r="1223">
      <c r="A1223" s="167"/>
      <c r="B1223" s="168"/>
      <c r="C1223" s="169"/>
      <c r="D1223" s="170"/>
      <c r="E1223" s="171"/>
      <c r="F1223" s="172"/>
      <c r="G1223" s="172"/>
      <c r="H1223" s="173"/>
      <c r="I1223" s="173"/>
      <c r="J1223" s="172"/>
      <c r="K1223" s="172"/>
      <c r="L1223" s="173"/>
      <c r="M1223" s="174"/>
      <c r="N1223" s="174"/>
      <c r="O1223" s="173"/>
      <c r="P1223" s="172"/>
      <c r="Q1223" s="172"/>
      <c r="R1223" s="175"/>
      <c r="S1223" s="175"/>
      <c r="T1223" s="169"/>
      <c r="U1223" s="142"/>
      <c r="V1223" s="142"/>
      <c r="W1223" s="142"/>
      <c r="X1223" s="142"/>
      <c r="Y1223" s="142"/>
      <c r="Z1223" s="142"/>
      <c r="AA1223" s="142"/>
      <c r="AB1223" s="142"/>
      <c r="AC1223" s="142"/>
      <c r="AD1223" s="142"/>
      <c r="AE1223" s="142"/>
      <c r="AF1223" s="142"/>
      <c r="AG1223" s="142"/>
      <c r="AH1223" s="142"/>
      <c r="AI1223" s="142"/>
    </row>
    <row r="1224">
      <c r="A1224" s="167"/>
      <c r="B1224" s="168"/>
      <c r="C1224" s="169"/>
      <c r="D1224" s="170"/>
      <c r="E1224" s="171"/>
      <c r="F1224" s="172"/>
      <c r="G1224" s="172"/>
      <c r="H1224" s="173"/>
      <c r="I1224" s="173"/>
      <c r="J1224" s="172"/>
      <c r="K1224" s="172"/>
      <c r="L1224" s="173"/>
      <c r="M1224" s="174"/>
      <c r="N1224" s="174"/>
      <c r="O1224" s="173"/>
      <c r="P1224" s="172"/>
      <c r="Q1224" s="172"/>
      <c r="R1224" s="175"/>
      <c r="S1224" s="175"/>
      <c r="T1224" s="169"/>
      <c r="U1224" s="142"/>
      <c r="V1224" s="142"/>
      <c r="W1224" s="142"/>
      <c r="X1224" s="142"/>
      <c r="Y1224" s="142"/>
      <c r="Z1224" s="142"/>
      <c r="AA1224" s="142"/>
      <c r="AB1224" s="142"/>
      <c r="AC1224" s="142"/>
      <c r="AD1224" s="142"/>
      <c r="AE1224" s="142"/>
      <c r="AF1224" s="142"/>
      <c r="AG1224" s="142"/>
      <c r="AH1224" s="142"/>
      <c r="AI1224" s="142"/>
    </row>
    <row r="1225">
      <c r="A1225" s="167"/>
      <c r="B1225" s="168"/>
      <c r="C1225" s="169"/>
      <c r="D1225" s="170"/>
      <c r="E1225" s="171"/>
      <c r="F1225" s="172"/>
      <c r="G1225" s="172"/>
      <c r="H1225" s="173"/>
      <c r="I1225" s="173"/>
      <c r="J1225" s="172"/>
      <c r="K1225" s="172"/>
      <c r="L1225" s="173"/>
      <c r="M1225" s="174"/>
      <c r="N1225" s="174"/>
      <c r="O1225" s="173"/>
      <c r="P1225" s="172"/>
      <c r="Q1225" s="172"/>
      <c r="R1225" s="175"/>
      <c r="S1225" s="175"/>
      <c r="T1225" s="169"/>
      <c r="U1225" s="142"/>
      <c r="V1225" s="142"/>
      <c r="W1225" s="142"/>
      <c r="X1225" s="142"/>
      <c r="Y1225" s="142"/>
      <c r="Z1225" s="142"/>
      <c r="AA1225" s="142"/>
      <c r="AB1225" s="142"/>
      <c r="AC1225" s="142"/>
      <c r="AD1225" s="142"/>
      <c r="AE1225" s="142"/>
      <c r="AF1225" s="142"/>
      <c r="AG1225" s="142"/>
      <c r="AH1225" s="142"/>
      <c r="AI1225" s="142"/>
    </row>
    <row r="1226">
      <c r="A1226" s="167"/>
      <c r="B1226" s="168"/>
      <c r="C1226" s="169"/>
      <c r="D1226" s="170"/>
      <c r="E1226" s="171"/>
      <c r="F1226" s="172"/>
      <c r="G1226" s="172"/>
      <c r="H1226" s="173"/>
      <c r="I1226" s="173"/>
      <c r="J1226" s="172"/>
      <c r="K1226" s="172"/>
      <c r="L1226" s="173"/>
      <c r="M1226" s="174"/>
      <c r="N1226" s="174"/>
      <c r="O1226" s="173"/>
      <c r="P1226" s="172"/>
      <c r="Q1226" s="172"/>
      <c r="R1226" s="175"/>
      <c r="S1226" s="175"/>
      <c r="T1226" s="169"/>
      <c r="U1226" s="142"/>
      <c r="V1226" s="142"/>
      <c r="W1226" s="142"/>
      <c r="X1226" s="142"/>
      <c r="Y1226" s="142"/>
      <c r="Z1226" s="142"/>
      <c r="AA1226" s="142"/>
      <c r="AB1226" s="142"/>
      <c r="AC1226" s="142"/>
      <c r="AD1226" s="142"/>
      <c r="AE1226" s="142"/>
      <c r="AF1226" s="142"/>
      <c r="AG1226" s="142"/>
      <c r="AH1226" s="142"/>
      <c r="AI1226" s="142"/>
    </row>
    <row r="1227">
      <c r="A1227" s="167"/>
      <c r="B1227" s="168"/>
      <c r="C1227" s="169"/>
      <c r="D1227" s="170"/>
      <c r="E1227" s="171"/>
      <c r="F1227" s="172"/>
      <c r="G1227" s="172"/>
      <c r="H1227" s="173"/>
      <c r="I1227" s="173"/>
      <c r="J1227" s="172"/>
      <c r="K1227" s="172"/>
      <c r="L1227" s="173"/>
      <c r="M1227" s="174"/>
      <c r="N1227" s="174"/>
      <c r="O1227" s="173"/>
      <c r="P1227" s="172"/>
      <c r="Q1227" s="172"/>
      <c r="R1227" s="175"/>
      <c r="S1227" s="175"/>
      <c r="T1227" s="169"/>
      <c r="U1227" s="142"/>
      <c r="V1227" s="142"/>
      <c r="W1227" s="142"/>
      <c r="X1227" s="142"/>
      <c r="Y1227" s="142"/>
      <c r="Z1227" s="142"/>
      <c r="AA1227" s="142"/>
      <c r="AB1227" s="142"/>
      <c r="AC1227" s="142"/>
      <c r="AD1227" s="142"/>
      <c r="AE1227" s="142"/>
      <c r="AF1227" s="142"/>
      <c r="AG1227" s="142"/>
      <c r="AH1227" s="142"/>
      <c r="AI1227" s="142"/>
    </row>
    <row r="1228">
      <c r="A1228" s="167"/>
      <c r="B1228" s="168"/>
      <c r="C1228" s="169"/>
      <c r="D1228" s="170"/>
      <c r="E1228" s="171"/>
      <c r="F1228" s="172"/>
      <c r="G1228" s="172"/>
      <c r="H1228" s="173"/>
      <c r="I1228" s="173"/>
      <c r="J1228" s="172"/>
      <c r="K1228" s="172"/>
      <c r="L1228" s="173"/>
      <c r="M1228" s="174"/>
      <c r="N1228" s="174"/>
      <c r="O1228" s="173"/>
      <c r="P1228" s="172"/>
      <c r="Q1228" s="172"/>
      <c r="R1228" s="175"/>
      <c r="S1228" s="175"/>
      <c r="T1228" s="169"/>
      <c r="U1228" s="142"/>
      <c r="V1228" s="142"/>
      <c r="W1228" s="142"/>
      <c r="X1228" s="142"/>
      <c r="Y1228" s="142"/>
      <c r="Z1228" s="142"/>
      <c r="AA1228" s="142"/>
      <c r="AB1228" s="142"/>
      <c r="AC1228" s="142"/>
      <c r="AD1228" s="142"/>
      <c r="AE1228" s="142"/>
      <c r="AF1228" s="142"/>
      <c r="AG1228" s="142"/>
      <c r="AH1228" s="142"/>
      <c r="AI1228" s="142"/>
    </row>
    <row r="1229">
      <c r="A1229" s="167"/>
      <c r="B1229" s="168"/>
      <c r="C1229" s="169"/>
      <c r="D1229" s="170"/>
      <c r="E1229" s="171"/>
      <c r="F1229" s="172"/>
      <c r="G1229" s="172"/>
      <c r="H1229" s="173"/>
      <c r="I1229" s="173"/>
      <c r="J1229" s="172"/>
      <c r="K1229" s="172"/>
      <c r="L1229" s="173"/>
      <c r="M1229" s="174"/>
      <c r="N1229" s="174"/>
      <c r="O1229" s="173"/>
      <c r="P1229" s="172"/>
      <c r="Q1229" s="172"/>
      <c r="R1229" s="175"/>
      <c r="S1229" s="175"/>
      <c r="T1229" s="169"/>
      <c r="U1229" s="142"/>
      <c r="V1229" s="142"/>
      <c r="W1229" s="142"/>
      <c r="X1229" s="142"/>
      <c r="Y1229" s="142"/>
      <c r="Z1229" s="142"/>
      <c r="AA1229" s="142"/>
      <c r="AB1229" s="142"/>
      <c r="AC1229" s="142"/>
      <c r="AD1229" s="142"/>
      <c r="AE1229" s="142"/>
      <c r="AF1229" s="142"/>
      <c r="AG1229" s="142"/>
      <c r="AH1229" s="142"/>
      <c r="AI1229" s="142"/>
    </row>
    <row r="1230">
      <c r="A1230" s="167"/>
      <c r="B1230" s="168"/>
      <c r="C1230" s="169"/>
      <c r="D1230" s="170"/>
      <c r="E1230" s="171"/>
      <c r="F1230" s="172"/>
      <c r="G1230" s="172"/>
      <c r="H1230" s="173"/>
      <c r="I1230" s="173"/>
      <c r="J1230" s="172"/>
      <c r="K1230" s="172"/>
      <c r="L1230" s="173"/>
      <c r="M1230" s="174"/>
      <c r="N1230" s="174"/>
      <c r="O1230" s="173"/>
      <c r="P1230" s="172"/>
      <c r="Q1230" s="172"/>
      <c r="R1230" s="175"/>
      <c r="S1230" s="175"/>
      <c r="T1230" s="169"/>
      <c r="U1230" s="142"/>
      <c r="V1230" s="142"/>
      <c r="W1230" s="142"/>
      <c r="X1230" s="142"/>
      <c r="Y1230" s="142"/>
      <c r="Z1230" s="142"/>
      <c r="AA1230" s="142"/>
      <c r="AB1230" s="142"/>
      <c r="AC1230" s="142"/>
      <c r="AD1230" s="142"/>
      <c r="AE1230" s="142"/>
      <c r="AF1230" s="142"/>
      <c r="AG1230" s="142"/>
      <c r="AH1230" s="142"/>
      <c r="AI1230" s="142"/>
    </row>
    <row r="1231">
      <c r="A1231" s="167"/>
      <c r="B1231" s="168"/>
      <c r="C1231" s="169"/>
      <c r="D1231" s="170"/>
      <c r="E1231" s="171"/>
      <c r="F1231" s="172"/>
      <c r="G1231" s="172"/>
      <c r="H1231" s="173"/>
      <c r="I1231" s="173"/>
      <c r="J1231" s="172"/>
      <c r="K1231" s="172"/>
      <c r="L1231" s="173"/>
      <c r="M1231" s="174"/>
      <c r="N1231" s="174"/>
      <c r="O1231" s="173"/>
      <c r="P1231" s="172"/>
      <c r="Q1231" s="172"/>
      <c r="R1231" s="175"/>
      <c r="S1231" s="175"/>
      <c r="T1231" s="169"/>
      <c r="U1231" s="142"/>
      <c r="V1231" s="142"/>
      <c r="W1231" s="142"/>
      <c r="X1231" s="142"/>
      <c r="Y1231" s="142"/>
      <c r="Z1231" s="142"/>
      <c r="AA1231" s="142"/>
      <c r="AB1231" s="142"/>
      <c r="AC1231" s="142"/>
      <c r="AD1231" s="142"/>
      <c r="AE1231" s="142"/>
      <c r="AF1231" s="142"/>
      <c r="AG1231" s="142"/>
      <c r="AH1231" s="142"/>
      <c r="AI1231" s="142"/>
    </row>
    <row r="1232">
      <c r="A1232" s="167"/>
      <c r="B1232" s="168"/>
      <c r="C1232" s="169"/>
      <c r="D1232" s="170"/>
      <c r="E1232" s="171"/>
      <c r="F1232" s="172"/>
      <c r="G1232" s="172"/>
      <c r="H1232" s="173"/>
      <c r="I1232" s="173"/>
      <c r="J1232" s="172"/>
      <c r="K1232" s="172"/>
      <c r="L1232" s="173"/>
      <c r="M1232" s="174"/>
      <c r="N1232" s="174"/>
      <c r="O1232" s="173"/>
      <c r="P1232" s="172"/>
      <c r="Q1232" s="172"/>
      <c r="R1232" s="175"/>
      <c r="S1232" s="175"/>
      <c r="T1232" s="169"/>
      <c r="U1232" s="142"/>
      <c r="V1232" s="142"/>
      <c r="W1232" s="142"/>
      <c r="X1232" s="142"/>
      <c r="Y1232" s="142"/>
      <c r="Z1232" s="142"/>
      <c r="AA1232" s="142"/>
      <c r="AB1232" s="142"/>
      <c r="AC1232" s="142"/>
      <c r="AD1232" s="142"/>
      <c r="AE1232" s="142"/>
      <c r="AF1232" s="142"/>
      <c r="AG1232" s="142"/>
      <c r="AH1232" s="142"/>
      <c r="AI1232" s="142"/>
    </row>
    <row r="1233">
      <c r="A1233" s="167"/>
      <c r="B1233" s="168"/>
      <c r="C1233" s="169"/>
      <c r="D1233" s="170"/>
      <c r="E1233" s="171"/>
      <c r="F1233" s="172"/>
      <c r="G1233" s="172"/>
      <c r="H1233" s="173"/>
      <c r="I1233" s="173"/>
      <c r="J1233" s="172"/>
      <c r="K1233" s="172"/>
      <c r="L1233" s="173"/>
      <c r="M1233" s="174"/>
      <c r="N1233" s="174"/>
      <c r="O1233" s="173"/>
      <c r="P1233" s="172"/>
      <c r="Q1233" s="172"/>
      <c r="R1233" s="175"/>
      <c r="S1233" s="175"/>
      <c r="T1233" s="169"/>
      <c r="U1233" s="142"/>
      <c r="V1233" s="142"/>
      <c r="W1233" s="142"/>
      <c r="X1233" s="142"/>
      <c r="Y1233" s="142"/>
      <c r="Z1233" s="142"/>
      <c r="AA1233" s="142"/>
      <c r="AB1233" s="142"/>
      <c r="AC1233" s="142"/>
      <c r="AD1233" s="142"/>
      <c r="AE1233" s="142"/>
      <c r="AF1233" s="142"/>
      <c r="AG1233" s="142"/>
      <c r="AH1233" s="142"/>
      <c r="AI1233" s="142"/>
    </row>
    <row r="1234">
      <c r="A1234" s="167"/>
      <c r="B1234" s="168"/>
      <c r="C1234" s="169"/>
      <c r="D1234" s="170"/>
      <c r="E1234" s="171"/>
      <c r="F1234" s="172"/>
      <c r="G1234" s="172"/>
      <c r="H1234" s="173"/>
      <c r="I1234" s="173"/>
      <c r="J1234" s="172"/>
      <c r="K1234" s="172"/>
      <c r="L1234" s="173"/>
      <c r="M1234" s="174"/>
      <c r="N1234" s="174"/>
      <c r="O1234" s="173"/>
      <c r="P1234" s="172"/>
      <c r="Q1234" s="172"/>
      <c r="R1234" s="175"/>
      <c r="S1234" s="175"/>
      <c r="T1234" s="169"/>
      <c r="U1234" s="142"/>
      <c r="V1234" s="142"/>
      <c r="W1234" s="142"/>
      <c r="X1234" s="142"/>
      <c r="Y1234" s="142"/>
      <c r="Z1234" s="142"/>
      <c r="AA1234" s="142"/>
      <c r="AB1234" s="142"/>
      <c r="AC1234" s="142"/>
      <c r="AD1234" s="142"/>
      <c r="AE1234" s="142"/>
      <c r="AF1234" s="142"/>
      <c r="AG1234" s="142"/>
      <c r="AH1234" s="142"/>
      <c r="AI1234" s="142"/>
    </row>
    <row r="1235">
      <c r="A1235" s="167"/>
      <c r="B1235" s="168"/>
      <c r="C1235" s="169"/>
      <c r="D1235" s="170"/>
      <c r="E1235" s="171"/>
      <c r="F1235" s="172"/>
      <c r="G1235" s="172"/>
      <c r="H1235" s="173"/>
      <c r="I1235" s="173"/>
      <c r="J1235" s="172"/>
      <c r="K1235" s="172"/>
      <c r="L1235" s="173"/>
      <c r="M1235" s="174"/>
      <c r="N1235" s="174"/>
      <c r="O1235" s="173"/>
      <c r="P1235" s="172"/>
      <c r="Q1235" s="172"/>
      <c r="R1235" s="175"/>
      <c r="S1235" s="175"/>
      <c r="T1235" s="169"/>
      <c r="U1235" s="142"/>
      <c r="V1235" s="142"/>
      <c r="W1235" s="142"/>
      <c r="X1235" s="142"/>
      <c r="Y1235" s="142"/>
      <c r="Z1235" s="142"/>
      <c r="AA1235" s="142"/>
      <c r="AB1235" s="142"/>
      <c r="AC1235" s="142"/>
      <c r="AD1235" s="142"/>
      <c r="AE1235" s="142"/>
      <c r="AF1235" s="142"/>
      <c r="AG1235" s="142"/>
      <c r="AH1235" s="142"/>
      <c r="AI1235" s="142"/>
    </row>
    <row r="1236">
      <c r="A1236" s="167"/>
      <c r="B1236" s="168"/>
      <c r="C1236" s="169"/>
      <c r="D1236" s="170"/>
      <c r="E1236" s="171"/>
      <c r="F1236" s="172"/>
      <c r="G1236" s="172"/>
      <c r="H1236" s="173"/>
      <c r="I1236" s="173"/>
      <c r="J1236" s="172"/>
      <c r="K1236" s="172"/>
      <c r="L1236" s="173"/>
      <c r="M1236" s="174"/>
      <c r="N1236" s="174"/>
      <c r="O1236" s="173"/>
      <c r="P1236" s="172"/>
      <c r="Q1236" s="172"/>
      <c r="R1236" s="175"/>
      <c r="S1236" s="175"/>
      <c r="T1236" s="169"/>
      <c r="U1236" s="142"/>
      <c r="V1236" s="142"/>
      <c r="W1236" s="142"/>
      <c r="X1236" s="142"/>
      <c r="Y1236" s="142"/>
      <c r="Z1236" s="142"/>
      <c r="AA1236" s="142"/>
      <c r="AB1236" s="142"/>
      <c r="AC1236" s="142"/>
      <c r="AD1236" s="142"/>
      <c r="AE1236" s="142"/>
      <c r="AF1236" s="142"/>
      <c r="AG1236" s="142"/>
      <c r="AH1236" s="142"/>
      <c r="AI1236" s="142"/>
    </row>
    <row r="1237">
      <c r="A1237" s="167"/>
      <c r="B1237" s="168"/>
      <c r="C1237" s="169"/>
      <c r="D1237" s="170"/>
      <c r="E1237" s="171"/>
      <c r="F1237" s="172"/>
      <c r="G1237" s="172"/>
      <c r="H1237" s="173"/>
      <c r="I1237" s="173"/>
      <c r="J1237" s="172"/>
      <c r="K1237" s="172"/>
      <c r="L1237" s="173"/>
      <c r="M1237" s="174"/>
      <c r="N1237" s="174"/>
      <c r="O1237" s="173"/>
      <c r="P1237" s="172"/>
      <c r="Q1237" s="172"/>
      <c r="R1237" s="175"/>
      <c r="S1237" s="175"/>
      <c r="T1237" s="169"/>
      <c r="U1237" s="142"/>
      <c r="V1237" s="142"/>
      <c r="W1237" s="142"/>
      <c r="X1237" s="142"/>
      <c r="Y1237" s="142"/>
      <c r="Z1237" s="142"/>
      <c r="AA1237" s="142"/>
      <c r="AB1237" s="142"/>
      <c r="AC1237" s="142"/>
      <c r="AD1237" s="142"/>
      <c r="AE1237" s="142"/>
      <c r="AF1237" s="142"/>
      <c r="AG1237" s="142"/>
      <c r="AH1237" s="142"/>
      <c r="AI1237" s="142"/>
    </row>
    <row r="1238">
      <c r="A1238" s="167"/>
      <c r="B1238" s="168"/>
      <c r="C1238" s="169"/>
      <c r="D1238" s="170"/>
      <c r="E1238" s="171"/>
      <c r="F1238" s="172"/>
      <c r="G1238" s="172"/>
      <c r="H1238" s="173"/>
      <c r="I1238" s="173"/>
      <c r="J1238" s="172"/>
      <c r="K1238" s="172"/>
      <c r="L1238" s="173"/>
      <c r="M1238" s="174"/>
      <c r="N1238" s="174"/>
      <c r="O1238" s="173"/>
      <c r="P1238" s="172"/>
      <c r="Q1238" s="172"/>
      <c r="R1238" s="175"/>
      <c r="S1238" s="175"/>
      <c r="T1238" s="169"/>
      <c r="U1238" s="142"/>
      <c r="V1238" s="142"/>
      <c r="W1238" s="142"/>
      <c r="X1238" s="142"/>
      <c r="Y1238" s="142"/>
      <c r="Z1238" s="142"/>
      <c r="AA1238" s="142"/>
      <c r="AB1238" s="142"/>
      <c r="AC1238" s="142"/>
      <c r="AD1238" s="142"/>
      <c r="AE1238" s="142"/>
      <c r="AF1238" s="142"/>
      <c r="AG1238" s="142"/>
      <c r="AH1238" s="142"/>
      <c r="AI1238" s="142"/>
    </row>
    <row r="1239">
      <c r="A1239" s="167"/>
      <c r="B1239" s="168"/>
      <c r="C1239" s="169"/>
      <c r="D1239" s="170"/>
      <c r="E1239" s="171"/>
      <c r="F1239" s="172"/>
      <c r="G1239" s="172"/>
      <c r="H1239" s="173"/>
      <c r="I1239" s="173"/>
      <c r="J1239" s="172"/>
      <c r="K1239" s="172"/>
      <c r="L1239" s="173"/>
      <c r="M1239" s="174"/>
      <c r="N1239" s="174"/>
      <c r="O1239" s="173"/>
      <c r="P1239" s="172"/>
      <c r="Q1239" s="172"/>
      <c r="R1239" s="175"/>
      <c r="S1239" s="175"/>
      <c r="T1239" s="169"/>
      <c r="U1239" s="142"/>
      <c r="V1239" s="142"/>
      <c r="W1239" s="142"/>
      <c r="X1239" s="142"/>
      <c r="Y1239" s="142"/>
      <c r="Z1239" s="142"/>
      <c r="AA1239" s="142"/>
      <c r="AB1239" s="142"/>
      <c r="AC1239" s="142"/>
      <c r="AD1239" s="142"/>
      <c r="AE1239" s="142"/>
      <c r="AF1239" s="142"/>
      <c r="AG1239" s="142"/>
      <c r="AH1239" s="142"/>
      <c r="AI1239" s="142"/>
    </row>
    <row r="1240">
      <c r="A1240" s="167"/>
      <c r="B1240" s="168"/>
      <c r="C1240" s="169"/>
      <c r="D1240" s="170"/>
      <c r="E1240" s="171"/>
      <c r="F1240" s="172"/>
      <c r="G1240" s="172"/>
      <c r="H1240" s="173"/>
      <c r="I1240" s="173"/>
      <c r="J1240" s="172"/>
      <c r="K1240" s="172"/>
      <c r="L1240" s="173"/>
      <c r="M1240" s="174"/>
      <c r="N1240" s="174"/>
      <c r="O1240" s="173"/>
      <c r="P1240" s="172"/>
      <c r="Q1240" s="172"/>
      <c r="R1240" s="175"/>
      <c r="S1240" s="175"/>
      <c r="T1240" s="169"/>
      <c r="U1240" s="142"/>
      <c r="V1240" s="142"/>
      <c r="W1240" s="142"/>
      <c r="X1240" s="142"/>
      <c r="Y1240" s="142"/>
      <c r="Z1240" s="142"/>
      <c r="AA1240" s="142"/>
      <c r="AB1240" s="142"/>
      <c r="AC1240" s="142"/>
      <c r="AD1240" s="142"/>
      <c r="AE1240" s="142"/>
      <c r="AF1240" s="142"/>
      <c r="AG1240" s="142"/>
      <c r="AH1240" s="142"/>
      <c r="AI1240" s="142"/>
    </row>
    <row r="1241">
      <c r="A1241" s="167"/>
      <c r="B1241" s="168"/>
      <c r="C1241" s="169"/>
      <c r="D1241" s="170"/>
      <c r="E1241" s="171"/>
      <c r="F1241" s="172"/>
      <c r="G1241" s="172"/>
      <c r="H1241" s="173"/>
      <c r="I1241" s="173"/>
      <c r="J1241" s="172"/>
      <c r="K1241" s="172"/>
      <c r="L1241" s="173"/>
      <c r="M1241" s="174"/>
      <c r="N1241" s="174"/>
      <c r="O1241" s="173"/>
      <c r="P1241" s="172"/>
      <c r="Q1241" s="172"/>
      <c r="R1241" s="175"/>
      <c r="S1241" s="175"/>
      <c r="T1241" s="169"/>
      <c r="U1241" s="142"/>
      <c r="V1241" s="142"/>
      <c r="W1241" s="142"/>
      <c r="X1241" s="142"/>
      <c r="Y1241" s="142"/>
      <c r="Z1241" s="142"/>
      <c r="AA1241" s="142"/>
      <c r="AB1241" s="142"/>
      <c r="AC1241" s="142"/>
      <c r="AD1241" s="142"/>
      <c r="AE1241" s="142"/>
      <c r="AF1241" s="142"/>
      <c r="AG1241" s="142"/>
      <c r="AH1241" s="142"/>
      <c r="AI1241" s="142"/>
    </row>
    <row r="1242">
      <c r="A1242" s="167"/>
      <c r="B1242" s="168"/>
      <c r="C1242" s="169"/>
      <c r="D1242" s="170"/>
      <c r="E1242" s="171"/>
      <c r="F1242" s="172"/>
      <c r="G1242" s="172"/>
      <c r="H1242" s="173"/>
      <c r="I1242" s="173"/>
      <c r="J1242" s="172"/>
      <c r="K1242" s="172"/>
      <c r="L1242" s="173"/>
      <c r="M1242" s="174"/>
      <c r="N1242" s="174"/>
      <c r="O1242" s="173"/>
      <c r="P1242" s="172"/>
      <c r="Q1242" s="172"/>
      <c r="R1242" s="175"/>
      <c r="S1242" s="175"/>
      <c r="T1242" s="169"/>
      <c r="U1242" s="142"/>
      <c r="V1242" s="142"/>
      <c r="W1242" s="142"/>
      <c r="X1242" s="142"/>
      <c r="Y1242" s="142"/>
      <c r="Z1242" s="142"/>
      <c r="AA1242" s="142"/>
      <c r="AB1242" s="142"/>
      <c r="AC1242" s="142"/>
      <c r="AD1242" s="142"/>
      <c r="AE1242" s="142"/>
      <c r="AF1242" s="142"/>
      <c r="AG1242" s="142"/>
      <c r="AH1242" s="142"/>
      <c r="AI1242" s="142"/>
    </row>
    <row r="1243">
      <c r="A1243" s="167"/>
      <c r="B1243" s="168"/>
      <c r="C1243" s="169"/>
      <c r="D1243" s="170"/>
      <c r="E1243" s="171"/>
      <c r="F1243" s="172"/>
      <c r="G1243" s="172"/>
      <c r="H1243" s="173"/>
      <c r="I1243" s="173"/>
      <c r="J1243" s="172"/>
      <c r="K1243" s="172"/>
      <c r="L1243" s="173"/>
      <c r="M1243" s="174"/>
      <c r="N1243" s="174"/>
      <c r="O1243" s="173"/>
      <c r="P1243" s="172"/>
      <c r="Q1243" s="172"/>
      <c r="R1243" s="175"/>
      <c r="S1243" s="175"/>
      <c r="T1243" s="169"/>
      <c r="U1243" s="142"/>
      <c r="V1243" s="142"/>
      <c r="W1243" s="142"/>
      <c r="X1243" s="142"/>
      <c r="Y1243" s="142"/>
      <c r="Z1243" s="142"/>
      <c r="AA1243" s="142"/>
      <c r="AB1243" s="142"/>
      <c r="AC1243" s="142"/>
      <c r="AD1243" s="142"/>
      <c r="AE1243" s="142"/>
      <c r="AF1243" s="142"/>
      <c r="AG1243" s="142"/>
      <c r="AH1243" s="142"/>
      <c r="AI1243" s="142"/>
    </row>
    <row r="1244">
      <c r="A1244" s="167"/>
      <c r="B1244" s="168"/>
      <c r="C1244" s="169"/>
      <c r="D1244" s="170"/>
      <c r="E1244" s="171"/>
      <c r="F1244" s="172"/>
      <c r="G1244" s="172"/>
      <c r="H1244" s="173"/>
      <c r="I1244" s="173"/>
      <c r="J1244" s="172"/>
      <c r="K1244" s="172"/>
      <c r="L1244" s="173"/>
      <c r="M1244" s="174"/>
      <c r="N1244" s="174"/>
      <c r="O1244" s="173"/>
      <c r="P1244" s="172"/>
      <c r="Q1244" s="172"/>
      <c r="R1244" s="175"/>
      <c r="S1244" s="175"/>
      <c r="T1244" s="169"/>
      <c r="U1244" s="142"/>
      <c r="V1244" s="142"/>
      <c r="W1244" s="142"/>
      <c r="X1244" s="142"/>
      <c r="Y1244" s="142"/>
      <c r="Z1244" s="142"/>
      <c r="AA1244" s="142"/>
      <c r="AB1244" s="142"/>
      <c r="AC1244" s="142"/>
      <c r="AD1244" s="142"/>
      <c r="AE1244" s="142"/>
      <c r="AF1244" s="142"/>
      <c r="AG1244" s="142"/>
      <c r="AH1244" s="142"/>
      <c r="AI1244" s="142"/>
    </row>
    <row r="1245">
      <c r="A1245" s="167"/>
      <c r="B1245" s="168"/>
      <c r="C1245" s="169"/>
      <c r="D1245" s="170"/>
      <c r="E1245" s="171"/>
      <c r="F1245" s="172"/>
      <c r="G1245" s="172"/>
      <c r="H1245" s="173"/>
      <c r="I1245" s="173"/>
      <c r="J1245" s="172"/>
      <c r="K1245" s="172"/>
      <c r="L1245" s="173"/>
      <c r="M1245" s="174"/>
      <c r="N1245" s="174"/>
      <c r="O1245" s="173"/>
      <c r="P1245" s="172"/>
      <c r="Q1245" s="172"/>
      <c r="R1245" s="175"/>
      <c r="S1245" s="175"/>
      <c r="T1245" s="169"/>
      <c r="U1245" s="142"/>
      <c r="V1245" s="142"/>
      <c r="W1245" s="142"/>
      <c r="X1245" s="142"/>
      <c r="Y1245" s="142"/>
      <c r="Z1245" s="142"/>
      <c r="AA1245" s="142"/>
      <c r="AB1245" s="142"/>
      <c r="AC1245" s="142"/>
      <c r="AD1245" s="142"/>
      <c r="AE1245" s="142"/>
      <c r="AF1245" s="142"/>
      <c r="AG1245" s="142"/>
      <c r="AH1245" s="142"/>
      <c r="AI1245" s="142"/>
    </row>
    <row r="1246">
      <c r="A1246" s="167"/>
      <c r="B1246" s="168"/>
      <c r="C1246" s="169"/>
      <c r="D1246" s="170"/>
      <c r="E1246" s="171"/>
      <c r="F1246" s="172"/>
      <c r="G1246" s="172"/>
      <c r="H1246" s="173"/>
      <c r="I1246" s="173"/>
      <c r="J1246" s="172"/>
      <c r="K1246" s="172"/>
      <c r="L1246" s="173"/>
      <c r="M1246" s="174"/>
      <c r="N1246" s="174"/>
      <c r="O1246" s="173"/>
      <c r="P1246" s="172"/>
      <c r="Q1246" s="172"/>
      <c r="R1246" s="175"/>
      <c r="S1246" s="175"/>
      <c r="T1246" s="169"/>
      <c r="U1246" s="142"/>
      <c r="V1246" s="142"/>
      <c r="W1246" s="142"/>
      <c r="X1246" s="142"/>
      <c r="Y1246" s="142"/>
      <c r="Z1246" s="142"/>
      <c r="AA1246" s="142"/>
      <c r="AB1246" s="142"/>
      <c r="AC1246" s="142"/>
      <c r="AD1246" s="142"/>
      <c r="AE1246" s="142"/>
      <c r="AF1246" s="142"/>
      <c r="AG1246" s="142"/>
      <c r="AH1246" s="142"/>
      <c r="AI1246" s="142"/>
    </row>
    <row r="1247">
      <c r="A1247" s="167"/>
      <c r="B1247" s="168"/>
      <c r="C1247" s="169"/>
      <c r="D1247" s="170"/>
      <c r="E1247" s="171"/>
      <c r="F1247" s="172"/>
      <c r="G1247" s="172"/>
      <c r="H1247" s="173"/>
      <c r="I1247" s="173"/>
      <c r="J1247" s="172"/>
      <c r="K1247" s="172"/>
      <c r="L1247" s="173"/>
      <c r="M1247" s="174"/>
      <c r="N1247" s="174"/>
      <c r="O1247" s="173"/>
      <c r="P1247" s="172"/>
      <c r="Q1247" s="172"/>
      <c r="R1247" s="175"/>
      <c r="S1247" s="175"/>
      <c r="T1247" s="169"/>
      <c r="U1247" s="142"/>
      <c r="V1247" s="142"/>
      <c r="W1247" s="142"/>
      <c r="X1247" s="142"/>
      <c r="Y1247" s="142"/>
      <c r="Z1247" s="142"/>
      <c r="AA1247" s="142"/>
      <c r="AB1247" s="142"/>
      <c r="AC1247" s="142"/>
      <c r="AD1247" s="142"/>
      <c r="AE1247" s="142"/>
      <c r="AF1247" s="142"/>
      <c r="AG1247" s="142"/>
      <c r="AH1247" s="142"/>
      <c r="AI1247" s="142"/>
    </row>
    <row r="1248">
      <c r="A1248" s="167"/>
      <c r="B1248" s="168"/>
      <c r="C1248" s="169"/>
      <c r="D1248" s="170"/>
      <c r="E1248" s="171"/>
      <c r="F1248" s="172"/>
      <c r="G1248" s="172"/>
      <c r="H1248" s="173"/>
      <c r="I1248" s="173"/>
      <c r="J1248" s="172"/>
      <c r="K1248" s="172"/>
      <c r="L1248" s="173"/>
      <c r="M1248" s="174"/>
      <c r="N1248" s="174"/>
      <c r="O1248" s="173"/>
      <c r="P1248" s="172"/>
      <c r="Q1248" s="172"/>
      <c r="R1248" s="175"/>
      <c r="S1248" s="175"/>
      <c r="T1248" s="169"/>
      <c r="U1248" s="142"/>
      <c r="V1248" s="142"/>
      <c r="W1248" s="142"/>
      <c r="X1248" s="142"/>
      <c r="Y1248" s="142"/>
      <c r="Z1248" s="142"/>
      <c r="AA1248" s="142"/>
      <c r="AB1248" s="142"/>
      <c r="AC1248" s="142"/>
      <c r="AD1248" s="142"/>
      <c r="AE1248" s="142"/>
      <c r="AF1248" s="142"/>
      <c r="AG1248" s="142"/>
      <c r="AH1248" s="142"/>
      <c r="AI1248" s="142"/>
    </row>
    <row r="1249">
      <c r="A1249" s="167"/>
      <c r="B1249" s="168"/>
      <c r="C1249" s="169"/>
      <c r="D1249" s="170"/>
      <c r="E1249" s="171"/>
      <c r="F1249" s="172"/>
      <c r="G1249" s="172"/>
      <c r="H1249" s="173"/>
      <c r="I1249" s="173"/>
      <c r="J1249" s="172"/>
      <c r="K1249" s="172"/>
      <c r="L1249" s="173"/>
      <c r="M1249" s="174"/>
      <c r="N1249" s="174"/>
      <c r="O1249" s="173"/>
      <c r="P1249" s="172"/>
      <c r="Q1249" s="172"/>
      <c r="R1249" s="175"/>
      <c r="S1249" s="175"/>
      <c r="T1249" s="169"/>
      <c r="U1249" s="142"/>
      <c r="V1249" s="142"/>
      <c r="W1249" s="142"/>
      <c r="X1249" s="142"/>
      <c r="Y1249" s="142"/>
      <c r="Z1249" s="142"/>
      <c r="AA1249" s="142"/>
      <c r="AB1249" s="142"/>
      <c r="AC1249" s="142"/>
      <c r="AD1249" s="142"/>
      <c r="AE1249" s="142"/>
      <c r="AF1249" s="142"/>
      <c r="AG1249" s="142"/>
      <c r="AH1249" s="142"/>
      <c r="AI1249" s="142"/>
    </row>
    <row r="1250">
      <c r="A1250" s="167"/>
      <c r="B1250" s="168"/>
      <c r="C1250" s="169"/>
      <c r="D1250" s="170"/>
      <c r="E1250" s="171"/>
      <c r="F1250" s="172"/>
      <c r="G1250" s="172"/>
      <c r="H1250" s="173"/>
      <c r="I1250" s="173"/>
      <c r="J1250" s="172"/>
      <c r="K1250" s="172"/>
      <c r="L1250" s="173"/>
      <c r="M1250" s="174"/>
      <c r="N1250" s="174"/>
      <c r="O1250" s="173"/>
      <c r="P1250" s="172"/>
      <c r="Q1250" s="172"/>
      <c r="R1250" s="175"/>
      <c r="S1250" s="175"/>
      <c r="T1250" s="169"/>
      <c r="U1250" s="142"/>
      <c r="V1250" s="142"/>
      <c r="W1250" s="142"/>
      <c r="X1250" s="142"/>
      <c r="Y1250" s="142"/>
      <c r="Z1250" s="142"/>
      <c r="AA1250" s="142"/>
      <c r="AB1250" s="142"/>
      <c r="AC1250" s="142"/>
      <c r="AD1250" s="142"/>
      <c r="AE1250" s="142"/>
      <c r="AF1250" s="142"/>
      <c r="AG1250" s="142"/>
      <c r="AH1250" s="142"/>
      <c r="AI1250" s="142"/>
    </row>
    <row r="1251">
      <c r="A1251" s="167"/>
      <c r="B1251" s="168"/>
      <c r="C1251" s="169"/>
      <c r="D1251" s="170"/>
      <c r="E1251" s="171"/>
      <c r="F1251" s="172"/>
      <c r="G1251" s="172"/>
      <c r="H1251" s="173"/>
      <c r="I1251" s="173"/>
      <c r="J1251" s="172"/>
      <c r="K1251" s="172"/>
      <c r="L1251" s="173"/>
      <c r="M1251" s="174"/>
      <c r="N1251" s="174"/>
      <c r="O1251" s="173"/>
      <c r="P1251" s="172"/>
      <c r="Q1251" s="172"/>
      <c r="R1251" s="175"/>
      <c r="S1251" s="175"/>
      <c r="T1251" s="169"/>
      <c r="U1251" s="142"/>
      <c r="V1251" s="142"/>
      <c r="W1251" s="142"/>
      <c r="X1251" s="142"/>
      <c r="Y1251" s="142"/>
      <c r="Z1251" s="142"/>
      <c r="AA1251" s="142"/>
      <c r="AB1251" s="142"/>
      <c r="AC1251" s="142"/>
      <c r="AD1251" s="142"/>
      <c r="AE1251" s="142"/>
      <c r="AF1251" s="142"/>
      <c r="AG1251" s="142"/>
      <c r="AH1251" s="142"/>
      <c r="AI1251" s="142"/>
    </row>
    <row r="1252">
      <c r="A1252" s="167"/>
      <c r="B1252" s="168"/>
      <c r="C1252" s="169"/>
      <c r="D1252" s="170"/>
      <c r="E1252" s="171"/>
      <c r="F1252" s="172"/>
      <c r="G1252" s="172"/>
      <c r="H1252" s="173"/>
      <c r="I1252" s="173"/>
      <c r="J1252" s="172"/>
      <c r="K1252" s="172"/>
      <c r="L1252" s="173"/>
      <c r="M1252" s="174"/>
      <c r="N1252" s="174"/>
      <c r="O1252" s="173"/>
      <c r="P1252" s="172"/>
      <c r="Q1252" s="172"/>
      <c r="R1252" s="175"/>
      <c r="S1252" s="175"/>
      <c r="T1252" s="169"/>
      <c r="U1252" s="142"/>
      <c r="V1252" s="142"/>
      <c r="W1252" s="142"/>
      <c r="X1252" s="142"/>
      <c r="Y1252" s="142"/>
      <c r="Z1252" s="142"/>
      <c r="AA1252" s="142"/>
      <c r="AB1252" s="142"/>
      <c r="AC1252" s="142"/>
      <c r="AD1252" s="142"/>
      <c r="AE1252" s="142"/>
      <c r="AF1252" s="142"/>
      <c r="AG1252" s="142"/>
      <c r="AH1252" s="142"/>
      <c r="AI1252" s="142"/>
    </row>
    <row r="1253">
      <c r="A1253" s="167"/>
      <c r="B1253" s="168"/>
      <c r="C1253" s="169"/>
      <c r="D1253" s="170"/>
      <c r="E1253" s="171"/>
      <c r="F1253" s="172"/>
      <c r="G1253" s="172"/>
      <c r="H1253" s="173"/>
      <c r="I1253" s="173"/>
      <c r="J1253" s="172"/>
      <c r="K1253" s="172"/>
      <c r="L1253" s="173"/>
      <c r="M1253" s="174"/>
      <c r="N1253" s="174"/>
      <c r="O1253" s="173"/>
      <c r="P1253" s="172"/>
      <c r="Q1253" s="172"/>
      <c r="R1253" s="175"/>
      <c r="S1253" s="175"/>
      <c r="T1253" s="169"/>
      <c r="U1253" s="142"/>
      <c r="V1253" s="142"/>
      <c r="W1253" s="142"/>
      <c r="X1253" s="142"/>
      <c r="Y1253" s="142"/>
      <c r="Z1253" s="142"/>
      <c r="AA1253" s="142"/>
      <c r="AB1253" s="142"/>
      <c r="AC1253" s="142"/>
      <c r="AD1253" s="142"/>
      <c r="AE1253" s="142"/>
      <c r="AF1253" s="142"/>
      <c r="AG1253" s="142"/>
      <c r="AH1253" s="142"/>
      <c r="AI1253" s="142"/>
    </row>
    <row r="1254">
      <c r="A1254" s="167"/>
      <c r="B1254" s="168"/>
      <c r="C1254" s="169"/>
      <c r="D1254" s="170"/>
      <c r="E1254" s="171"/>
      <c r="F1254" s="172"/>
      <c r="G1254" s="172"/>
      <c r="H1254" s="173"/>
      <c r="I1254" s="173"/>
      <c r="J1254" s="172"/>
      <c r="K1254" s="172"/>
      <c r="L1254" s="173"/>
      <c r="M1254" s="174"/>
      <c r="N1254" s="174"/>
      <c r="O1254" s="173"/>
      <c r="P1254" s="172"/>
      <c r="Q1254" s="172"/>
      <c r="R1254" s="175"/>
      <c r="S1254" s="175"/>
      <c r="T1254" s="169"/>
      <c r="U1254" s="142"/>
      <c r="V1254" s="142"/>
      <c r="W1254" s="142"/>
      <c r="X1254" s="142"/>
      <c r="Y1254" s="142"/>
      <c r="Z1254" s="142"/>
      <c r="AA1254" s="142"/>
      <c r="AB1254" s="142"/>
      <c r="AC1254" s="142"/>
      <c r="AD1254" s="142"/>
      <c r="AE1254" s="142"/>
      <c r="AF1254" s="142"/>
      <c r="AG1254" s="142"/>
      <c r="AH1254" s="142"/>
      <c r="AI1254" s="142"/>
    </row>
    <row r="1255">
      <c r="A1255" s="167"/>
      <c r="B1255" s="168"/>
      <c r="C1255" s="169"/>
      <c r="D1255" s="170"/>
      <c r="E1255" s="171"/>
      <c r="F1255" s="172"/>
      <c r="G1255" s="172"/>
      <c r="H1255" s="173"/>
      <c r="I1255" s="173"/>
      <c r="J1255" s="172"/>
      <c r="K1255" s="172"/>
      <c r="L1255" s="173"/>
      <c r="M1255" s="174"/>
      <c r="N1255" s="174"/>
      <c r="O1255" s="173"/>
      <c r="P1255" s="172"/>
      <c r="Q1255" s="172"/>
      <c r="R1255" s="175"/>
      <c r="S1255" s="175"/>
      <c r="T1255" s="169"/>
      <c r="U1255" s="142"/>
      <c r="V1255" s="142"/>
      <c r="W1255" s="142"/>
      <c r="X1255" s="142"/>
      <c r="Y1255" s="142"/>
      <c r="Z1255" s="142"/>
      <c r="AA1255" s="142"/>
      <c r="AB1255" s="142"/>
      <c r="AC1255" s="142"/>
      <c r="AD1255" s="142"/>
      <c r="AE1255" s="142"/>
      <c r="AF1255" s="142"/>
      <c r="AG1255" s="142"/>
      <c r="AH1255" s="142"/>
      <c r="AI1255" s="142"/>
    </row>
    <row r="1256">
      <c r="A1256" s="167"/>
      <c r="B1256" s="168"/>
      <c r="C1256" s="169"/>
      <c r="D1256" s="170"/>
      <c r="E1256" s="171"/>
      <c r="F1256" s="172"/>
      <c r="G1256" s="172"/>
      <c r="H1256" s="173"/>
      <c r="I1256" s="173"/>
      <c r="J1256" s="172"/>
      <c r="K1256" s="172"/>
      <c r="L1256" s="173"/>
      <c r="M1256" s="174"/>
      <c r="N1256" s="174"/>
      <c r="O1256" s="173"/>
      <c r="P1256" s="172"/>
      <c r="Q1256" s="172"/>
      <c r="R1256" s="175"/>
      <c r="S1256" s="175"/>
      <c r="T1256" s="169"/>
      <c r="U1256" s="142"/>
      <c r="V1256" s="142"/>
      <c r="W1256" s="142"/>
      <c r="X1256" s="142"/>
      <c r="Y1256" s="142"/>
      <c r="Z1256" s="142"/>
      <c r="AA1256" s="142"/>
      <c r="AB1256" s="142"/>
      <c r="AC1256" s="142"/>
      <c r="AD1256" s="142"/>
      <c r="AE1256" s="142"/>
      <c r="AF1256" s="142"/>
      <c r="AG1256" s="142"/>
      <c r="AH1256" s="142"/>
      <c r="AI1256" s="142"/>
    </row>
    <row r="1257">
      <c r="A1257" s="167"/>
      <c r="B1257" s="168"/>
      <c r="C1257" s="169"/>
      <c r="D1257" s="170"/>
      <c r="E1257" s="171"/>
      <c r="F1257" s="172"/>
      <c r="G1257" s="172"/>
      <c r="H1257" s="173"/>
      <c r="I1257" s="173"/>
      <c r="J1257" s="172"/>
      <c r="K1257" s="172"/>
      <c r="L1257" s="173"/>
      <c r="M1257" s="174"/>
      <c r="N1257" s="174"/>
      <c r="O1257" s="173"/>
      <c r="P1257" s="172"/>
      <c r="Q1257" s="172"/>
      <c r="R1257" s="175"/>
      <c r="S1257" s="175"/>
      <c r="T1257" s="169"/>
      <c r="U1257" s="142"/>
      <c r="V1257" s="142"/>
      <c r="W1257" s="142"/>
      <c r="X1257" s="142"/>
      <c r="Y1257" s="142"/>
      <c r="Z1257" s="142"/>
      <c r="AA1257" s="142"/>
      <c r="AB1257" s="142"/>
      <c r="AC1257" s="142"/>
      <c r="AD1257" s="142"/>
      <c r="AE1257" s="142"/>
      <c r="AF1257" s="142"/>
      <c r="AG1257" s="142"/>
      <c r="AH1257" s="142"/>
      <c r="AI1257" s="142"/>
    </row>
    <row r="1258">
      <c r="A1258" s="167"/>
      <c r="B1258" s="168"/>
      <c r="C1258" s="169"/>
      <c r="D1258" s="170"/>
      <c r="E1258" s="171"/>
      <c r="F1258" s="172"/>
      <c r="G1258" s="172"/>
      <c r="H1258" s="173"/>
      <c r="I1258" s="173"/>
      <c r="J1258" s="172"/>
      <c r="K1258" s="172"/>
      <c r="L1258" s="173"/>
      <c r="M1258" s="174"/>
      <c r="N1258" s="174"/>
      <c r="O1258" s="173"/>
      <c r="P1258" s="172"/>
      <c r="Q1258" s="172"/>
      <c r="R1258" s="175"/>
      <c r="S1258" s="175"/>
      <c r="T1258" s="169"/>
      <c r="U1258" s="142"/>
      <c r="V1258" s="142"/>
      <c r="W1258" s="142"/>
      <c r="X1258" s="142"/>
      <c r="Y1258" s="142"/>
      <c r="Z1258" s="142"/>
      <c r="AA1258" s="142"/>
      <c r="AB1258" s="142"/>
      <c r="AC1258" s="142"/>
      <c r="AD1258" s="142"/>
      <c r="AE1258" s="142"/>
      <c r="AF1258" s="142"/>
      <c r="AG1258" s="142"/>
      <c r="AH1258" s="142"/>
      <c r="AI1258" s="142"/>
    </row>
    <row r="1259">
      <c r="A1259" s="167"/>
      <c r="B1259" s="168"/>
      <c r="C1259" s="169"/>
      <c r="D1259" s="170"/>
      <c r="E1259" s="171"/>
      <c r="F1259" s="172"/>
      <c r="G1259" s="172"/>
      <c r="H1259" s="173"/>
      <c r="I1259" s="173"/>
      <c r="J1259" s="172"/>
      <c r="K1259" s="172"/>
      <c r="L1259" s="173"/>
      <c r="M1259" s="174"/>
      <c r="N1259" s="174"/>
      <c r="O1259" s="173"/>
      <c r="P1259" s="172"/>
      <c r="Q1259" s="172"/>
      <c r="R1259" s="175"/>
      <c r="S1259" s="175"/>
      <c r="T1259" s="169"/>
      <c r="U1259" s="142"/>
      <c r="V1259" s="142"/>
      <c r="W1259" s="142"/>
      <c r="X1259" s="142"/>
      <c r="Y1259" s="142"/>
      <c r="Z1259" s="142"/>
      <c r="AA1259" s="142"/>
      <c r="AB1259" s="142"/>
      <c r="AC1259" s="142"/>
      <c r="AD1259" s="142"/>
      <c r="AE1259" s="142"/>
      <c r="AF1259" s="142"/>
      <c r="AG1259" s="142"/>
      <c r="AH1259" s="142"/>
      <c r="AI1259" s="142"/>
    </row>
    <row r="1260">
      <c r="A1260" s="167"/>
      <c r="B1260" s="168"/>
      <c r="C1260" s="169"/>
      <c r="D1260" s="170"/>
      <c r="E1260" s="171"/>
      <c r="F1260" s="172"/>
      <c r="G1260" s="172"/>
      <c r="H1260" s="173"/>
      <c r="I1260" s="173"/>
      <c r="J1260" s="172"/>
      <c r="K1260" s="172"/>
      <c r="L1260" s="173"/>
      <c r="M1260" s="174"/>
      <c r="N1260" s="174"/>
      <c r="O1260" s="173"/>
      <c r="P1260" s="172"/>
      <c r="Q1260" s="172"/>
      <c r="R1260" s="175"/>
      <c r="S1260" s="175"/>
      <c r="T1260" s="169"/>
      <c r="U1260" s="142"/>
      <c r="V1260" s="142"/>
      <c r="W1260" s="142"/>
      <c r="X1260" s="142"/>
      <c r="Y1260" s="142"/>
      <c r="Z1260" s="142"/>
      <c r="AA1260" s="142"/>
      <c r="AB1260" s="142"/>
      <c r="AC1260" s="142"/>
      <c r="AD1260" s="142"/>
      <c r="AE1260" s="142"/>
      <c r="AF1260" s="142"/>
      <c r="AG1260" s="142"/>
      <c r="AH1260" s="142"/>
      <c r="AI1260" s="142"/>
    </row>
    <row r="1261">
      <c r="A1261" s="167"/>
      <c r="B1261" s="168"/>
      <c r="C1261" s="169"/>
      <c r="D1261" s="170"/>
      <c r="E1261" s="171"/>
      <c r="F1261" s="172"/>
      <c r="G1261" s="172"/>
      <c r="H1261" s="173"/>
      <c r="I1261" s="173"/>
      <c r="J1261" s="172"/>
      <c r="K1261" s="172"/>
      <c r="L1261" s="173"/>
      <c r="M1261" s="174"/>
      <c r="N1261" s="174"/>
      <c r="O1261" s="173"/>
      <c r="P1261" s="172"/>
      <c r="Q1261" s="172"/>
      <c r="R1261" s="175"/>
      <c r="S1261" s="175"/>
      <c r="T1261" s="169"/>
      <c r="U1261" s="142"/>
      <c r="V1261" s="142"/>
      <c r="W1261" s="142"/>
      <c r="X1261" s="142"/>
      <c r="Y1261" s="142"/>
      <c r="Z1261" s="142"/>
      <c r="AA1261" s="142"/>
      <c r="AB1261" s="142"/>
      <c r="AC1261" s="142"/>
      <c r="AD1261" s="142"/>
      <c r="AE1261" s="142"/>
      <c r="AF1261" s="142"/>
      <c r="AG1261" s="142"/>
      <c r="AH1261" s="142"/>
      <c r="AI1261" s="142"/>
    </row>
    <row r="1262">
      <c r="A1262" s="167"/>
      <c r="B1262" s="168"/>
      <c r="C1262" s="169"/>
      <c r="D1262" s="170"/>
      <c r="E1262" s="171"/>
      <c r="F1262" s="172"/>
      <c r="G1262" s="172"/>
      <c r="H1262" s="173"/>
      <c r="I1262" s="173"/>
      <c r="J1262" s="172"/>
      <c r="K1262" s="172"/>
      <c r="L1262" s="173"/>
      <c r="M1262" s="174"/>
      <c r="N1262" s="174"/>
      <c r="O1262" s="173"/>
      <c r="P1262" s="172"/>
      <c r="Q1262" s="172"/>
      <c r="R1262" s="175"/>
      <c r="S1262" s="175"/>
      <c r="T1262" s="169"/>
      <c r="U1262" s="142"/>
      <c r="V1262" s="142"/>
      <c r="W1262" s="142"/>
      <c r="X1262" s="142"/>
      <c r="Y1262" s="142"/>
      <c r="Z1262" s="142"/>
      <c r="AA1262" s="142"/>
      <c r="AB1262" s="142"/>
      <c r="AC1262" s="142"/>
      <c r="AD1262" s="142"/>
      <c r="AE1262" s="142"/>
      <c r="AF1262" s="142"/>
      <c r="AG1262" s="142"/>
      <c r="AH1262" s="142"/>
      <c r="AI1262" s="142"/>
    </row>
    <row r="1263">
      <c r="A1263" s="167"/>
      <c r="B1263" s="168"/>
      <c r="C1263" s="169"/>
      <c r="D1263" s="170"/>
      <c r="E1263" s="171"/>
      <c r="F1263" s="172"/>
      <c r="G1263" s="172"/>
      <c r="H1263" s="173"/>
      <c r="I1263" s="173"/>
      <c r="J1263" s="172"/>
      <c r="K1263" s="172"/>
      <c r="L1263" s="173"/>
      <c r="M1263" s="174"/>
      <c r="N1263" s="174"/>
      <c r="O1263" s="173"/>
      <c r="P1263" s="172"/>
      <c r="Q1263" s="172"/>
      <c r="R1263" s="175"/>
      <c r="S1263" s="175"/>
      <c r="T1263" s="169"/>
      <c r="U1263" s="142"/>
      <c r="V1263" s="142"/>
      <c r="W1263" s="142"/>
      <c r="X1263" s="142"/>
      <c r="Y1263" s="142"/>
      <c r="Z1263" s="142"/>
      <c r="AA1263" s="142"/>
      <c r="AB1263" s="142"/>
      <c r="AC1263" s="142"/>
      <c r="AD1263" s="142"/>
      <c r="AE1263" s="142"/>
      <c r="AF1263" s="142"/>
      <c r="AG1263" s="142"/>
      <c r="AH1263" s="142"/>
      <c r="AI1263" s="142"/>
    </row>
    <row r="1264">
      <c r="A1264" s="167"/>
      <c r="B1264" s="168"/>
      <c r="C1264" s="169"/>
      <c r="D1264" s="170"/>
      <c r="E1264" s="171"/>
      <c r="F1264" s="172"/>
      <c r="G1264" s="172"/>
      <c r="H1264" s="173"/>
      <c r="I1264" s="173"/>
      <c r="J1264" s="172"/>
      <c r="K1264" s="172"/>
      <c r="L1264" s="173"/>
      <c r="M1264" s="174"/>
      <c r="N1264" s="174"/>
      <c r="O1264" s="173"/>
      <c r="P1264" s="172"/>
      <c r="Q1264" s="172"/>
      <c r="R1264" s="175"/>
      <c r="S1264" s="175"/>
      <c r="T1264" s="169"/>
      <c r="U1264" s="142"/>
      <c r="V1264" s="142"/>
      <c r="W1264" s="142"/>
      <c r="X1264" s="142"/>
      <c r="Y1264" s="142"/>
      <c r="Z1264" s="142"/>
      <c r="AA1264" s="142"/>
      <c r="AB1264" s="142"/>
      <c r="AC1264" s="142"/>
      <c r="AD1264" s="142"/>
      <c r="AE1264" s="142"/>
      <c r="AF1264" s="142"/>
      <c r="AG1264" s="142"/>
      <c r="AH1264" s="142"/>
      <c r="AI1264" s="142"/>
    </row>
    <row r="1265">
      <c r="A1265" s="167"/>
      <c r="B1265" s="168"/>
      <c r="C1265" s="169"/>
      <c r="D1265" s="170"/>
      <c r="E1265" s="171"/>
      <c r="F1265" s="172"/>
      <c r="G1265" s="172"/>
      <c r="H1265" s="173"/>
      <c r="I1265" s="173"/>
      <c r="J1265" s="172"/>
      <c r="K1265" s="172"/>
      <c r="L1265" s="173"/>
      <c r="M1265" s="174"/>
      <c r="N1265" s="174"/>
      <c r="O1265" s="173"/>
      <c r="P1265" s="172"/>
      <c r="Q1265" s="172"/>
      <c r="R1265" s="175"/>
      <c r="S1265" s="175"/>
      <c r="T1265" s="169"/>
      <c r="U1265" s="142"/>
      <c r="V1265" s="142"/>
      <c r="W1265" s="142"/>
      <c r="X1265" s="142"/>
      <c r="Y1265" s="142"/>
      <c r="Z1265" s="142"/>
      <c r="AA1265" s="142"/>
      <c r="AB1265" s="142"/>
      <c r="AC1265" s="142"/>
      <c r="AD1265" s="142"/>
      <c r="AE1265" s="142"/>
      <c r="AF1265" s="142"/>
      <c r="AG1265" s="142"/>
      <c r="AH1265" s="142"/>
      <c r="AI1265" s="142"/>
    </row>
    <row r="1266">
      <c r="A1266" s="167"/>
      <c r="B1266" s="168"/>
      <c r="C1266" s="169"/>
      <c r="D1266" s="170"/>
      <c r="E1266" s="171"/>
      <c r="F1266" s="172"/>
      <c r="G1266" s="172"/>
      <c r="H1266" s="173"/>
      <c r="I1266" s="173"/>
      <c r="J1266" s="172"/>
      <c r="K1266" s="172"/>
      <c r="L1266" s="173"/>
      <c r="M1266" s="174"/>
      <c r="N1266" s="174"/>
      <c r="O1266" s="173"/>
      <c r="P1266" s="172"/>
      <c r="Q1266" s="172"/>
      <c r="R1266" s="175"/>
      <c r="S1266" s="175"/>
      <c r="T1266" s="169"/>
      <c r="U1266" s="142"/>
      <c r="V1266" s="142"/>
      <c r="W1266" s="142"/>
      <c r="X1266" s="142"/>
      <c r="Y1266" s="142"/>
      <c r="Z1266" s="142"/>
      <c r="AA1266" s="142"/>
      <c r="AB1266" s="142"/>
      <c r="AC1266" s="142"/>
      <c r="AD1266" s="142"/>
      <c r="AE1266" s="142"/>
      <c r="AF1266" s="142"/>
      <c r="AG1266" s="142"/>
      <c r="AH1266" s="142"/>
      <c r="AI1266" s="142"/>
    </row>
    <row r="1267">
      <c r="A1267" s="167"/>
      <c r="B1267" s="168"/>
      <c r="C1267" s="169"/>
      <c r="D1267" s="170"/>
      <c r="E1267" s="171"/>
      <c r="F1267" s="172"/>
      <c r="G1267" s="172"/>
      <c r="H1267" s="173"/>
      <c r="I1267" s="173"/>
      <c r="J1267" s="172"/>
      <c r="K1267" s="172"/>
      <c r="L1267" s="173"/>
      <c r="M1267" s="174"/>
      <c r="N1267" s="174"/>
      <c r="O1267" s="173"/>
      <c r="P1267" s="172"/>
      <c r="Q1267" s="172"/>
      <c r="R1267" s="175"/>
      <c r="S1267" s="175"/>
      <c r="T1267" s="169"/>
      <c r="U1267" s="142"/>
      <c r="V1267" s="142"/>
      <c r="W1267" s="142"/>
      <c r="X1267" s="142"/>
      <c r="Y1267" s="142"/>
      <c r="Z1267" s="142"/>
      <c r="AA1267" s="142"/>
      <c r="AB1267" s="142"/>
      <c r="AC1267" s="142"/>
      <c r="AD1267" s="142"/>
      <c r="AE1267" s="142"/>
      <c r="AF1267" s="142"/>
      <c r="AG1267" s="142"/>
      <c r="AH1267" s="142"/>
      <c r="AI1267" s="142"/>
    </row>
    <row r="1268">
      <c r="A1268" s="167"/>
      <c r="B1268" s="168"/>
      <c r="C1268" s="169"/>
      <c r="D1268" s="170"/>
      <c r="E1268" s="171"/>
      <c r="F1268" s="172"/>
      <c r="G1268" s="172"/>
      <c r="H1268" s="173"/>
      <c r="I1268" s="173"/>
      <c r="J1268" s="172"/>
      <c r="K1268" s="172"/>
      <c r="L1268" s="173"/>
      <c r="M1268" s="174"/>
      <c r="N1268" s="174"/>
      <c r="O1268" s="173"/>
      <c r="P1268" s="172"/>
      <c r="Q1268" s="172"/>
      <c r="R1268" s="175"/>
      <c r="S1268" s="175"/>
      <c r="T1268" s="169"/>
      <c r="U1268" s="142"/>
      <c r="V1268" s="142"/>
      <c r="W1268" s="142"/>
      <c r="X1268" s="142"/>
      <c r="Y1268" s="142"/>
      <c r="Z1268" s="142"/>
      <c r="AA1268" s="142"/>
      <c r="AB1268" s="142"/>
      <c r="AC1268" s="142"/>
      <c r="AD1268" s="142"/>
      <c r="AE1268" s="142"/>
      <c r="AF1268" s="142"/>
      <c r="AG1268" s="142"/>
      <c r="AH1268" s="142"/>
      <c r="AI1268" s="142"/>
    </row>
    <row r="1269">
      <c r="A1269" s="167"/>
      <c r="B1269" s="168"/>
      <c r="C1269" s="169"/>
      <c r="D1269" s="170"/>
      <c r="E1269" s="171"/>
      <c r="F1269" s="172"/>
      <c r="G1269" s="172"/>
      <c r="H1269" s="173"/>
      <c r="I1269" s="173"/>
      <c r="J1269" s="172"/>
      <c r="K1269" s="172"/>
      <c r="L1269" s="173"/>
      <c r="M1269" s="174"/>
      <c r="N1269" s="174"/>
      <c r="O1269" s="173"/>
      <c r="P1269" s="172"/>
      <c r="Q1269" s="172"/>
      <c r="R1269" s="175"/>
      <c r="S1269" s="175"/>
      <c r="T1269" s="169"/>
      <c r="U1269" s="142"/>
      <c r="V1269" s="142"/>
      <c r="W1269" s="142"/>
      <c r="X1269" s="142"/>
      <c r="Y1269" s="142"/>
      <c r="Z1269" s="142"/>
      <c r="AA1269" s="142"/>
      <c r="AB1269" s="142"/>
      <c r="AC1269" s="142"/>
      <c r="AD1269" s="142"/>
      <c r="AE1269" s="142"/>
      <c r="AF1269" s="142"/>
      <c r="AG1269" s="142"/>
      <c r="AH1269" s="142"/>
      <c r="AI1269" s="142"/>
    </row>
    <row r="1270">
      <c r="A1270" s="167"/>
      <c r="B1270" s="168"/>
      <c r="C1270" s="169"/>
      <c r="D1270" s="170"/>
      <c r="E1270" s="171"/>
      <c r="F1270" s="172"/>
      <c r="G1270" s="172"/>
      <c r="H1270" s="173"/>
      <c r="I1270" s="173"/>
      <c r="J1270" s="172"/>
      <c r="K1270" s="172"/>
      <c r="L1270" s="173"/>
      <c r="M1270" s="174"/>
      <c r="N1270" s="174"/>
      <c r="O1270" s="173"/>
      <c r="P1270" s="172"/>
      <c r="Q1270" s="172"/>
      <c r="R1270" s="175"/>
      <c r="S1270" s="175"/>
      <c r="T1270" s="169"/>
      <c r="U1270" s="142"/>
      <c r="V1270" s="142"/>
      <c r="W1270" s="142"/>
      <c r="X1270" s="142"/>
      <c r="Y1270" s="142"/>
      <c r="Z1270" s="142"/>
      <c r="AA1270" s="142"/>
      <c r="AB1270" s="142"/>
      <c r="AC1270" s="142"/>
      <c r="AD1270" s="142"/>
      <c r="AE1270" s="142"/>
      <c r="AF1270" s="142"/>
      <c r="AG1270" s="142"/>
      <c r="AH1270" s="142"/>
      <c r="AI1270" s="142"/>
    </row>
    <row r="1271">
      <c r="A1271" s="167"/>
      <c r="B1271" s="168"/>
      <c r="C1271" s="169"/>
      <c r="D1271" s="170"/>
      <c r="E1271" s="171"/>
      <c r="F1271" s="172"/>
      <c r="G1271" s="172"/>
      <c r="H1271" s="173"/>
      <c r="I1271" s="173"/>
      <c r="J1271" s="172"/>
      <c r="K1271" s="172"/>
      <c r="L1271" s="173"/>
      <c r="M1271" s="174"/>
      <c r="N1271" s="174"/>
      <c r="O1271" s="173"/>
      <c r="P1271" s="172"/>
      <c r="Q1271" s="172"/>
      <c r="R1271" s="175"/>
      <c r="S1271" s="175"/>
      <c r="T1271" s="169"/>
      <c r="U1271" s="142"/>
      <c r="V1271" s="142"/>
      <c r="W1271" s="142"/>
      <c r="X1271" s="142"/>
      <c r="Y1271" s="142"/>
      <c r="Z1271" s="142"/>
      <c r="AA1271" s="142"/>
      <c r="AB1271" s="142"/>
      <c r="AC1271" s="142"/>
      <c r="AD1271" s="142"/>
      <c r="AE1271" s="142"/>
      <c r="AF1271" s="142"/>
      <c r="AG1271" s="142"/>
      <c r="AH1271" s="142"/>
      <c r="AI1271" s="142"/>
    </row>
    <row r="1272">
      <c r="A1272" s="167"/>
      <c r="B1272" s="168"/>
      <c r="C1272" s="169"/>
      <c r="D1272" s="170"/>
      <c r="E1272" s="171"/>
      <c r="F1272" s="172"/>
      <c r="G1272" s="172"/>
      <c r="H1272" s="173"/>
      <c r="I1272" s="173"/>
      <c r="J1272" s="172"/>
      <c r="K1272" s="172"/>
      <c r="L1272" s="173"/>
      <c r="M1272" s="174"/>
      <c r="N1272" s="174"/>
      <c r="O1272" s="173"/>
      <c r="P1272" s="172"/>
      <c r="Q1272" s="172"/>
      <c r="R1272" s="175"/>
      <c r="S1272" s="175"/>
      <c r="T1272" s="169"/>
      <c r="U1272" s="142"/>
      <c r="V1272" s="142"/>
      <c r="W1272" s="142"/>
      <c r="X1272" s="142"/>
      <c r="Y1272" s="142"/>
      <c r="Z1272" s="142"/>
      <c r="AA1272" s="142"/>
      <c r="AB1272" s="142"/>
      <c r="AC1272" s="142"/>
      <c r="AD1272" s="142"/>
      <c r="AE1272" s="142"/>
      <c r="AF1272" s="142"/>
      <c r="AG1272" s="142"/>
      <c r="AH1272" s="142"/>
      <c r="AI1272" s="142"/>
    </row>
    <row r="1273">
      <c r="A1273" s="167"/>
      <c r="B1273" s="168"/>
      <c r="C1273" s="169"/>
      <c r="D1273" s="170"/>
      <c r="E1273" s="171"/>
      <c r="F1273" s="172"/>
      <c r="G1273" s="172"/>
      <c r="H1273" s="173"/>
      <c r="I1273" s="173"/>
      <c r="J1273" s="172"/>
      <c r="K1273" s="172"/>
      <c r="L1273" s="173"/>
      <c r="M1273" s="174"/>
      <c r="N1273" s="174"/>
      <c r="O1273" s="173"/>
      <c r="P1273" s="172"/>
      <c r="Q1273" s="172"/>
      <c r="R1273" s="175"/>
      <c r="S1273" s="175"/>
      <c r="T1273" s="169"/>
      <c r="U1273" s="142"/>
      <c r="V1273" s="142"/>
      <c r="W1273" s="142"/>
      <c r="X1273" s="142"/>
      <c r="Y1273" s="142"/>
      <c r="Z1273" s="142"/>
      <c r="AA1273" s="142"/>
      <c r="AB1273" s="142"/>
      <c r="AC1273" s="142"/>
      <c r="AD1273" s="142"/>
      <c r="AE1273" s="142"/>
      <c r="AF1273" s="142"/>
      <c r="AG1273" s="142"/>
      <c r="AH1273" s="142"/>
      <c r="AI1273" s="142"/>
    </row>
    <row r="1274">
      <c r="A1274" s="167"/>
      <c r="B1274" s="168"/>
      <c r="C1274" s="169"/>
      <c r="D1274" s="170"/>
      <c r="E1274" s="171"/>
      <c r="F1274" s="172"/>
      <c r="G1274" s="172"/>
      <c r="H1274" s="173"/>
      <c r="I1274" s="173"/>
      <c r="J1274" s="172"/>
      <c r="K1274" s="172"/>
      <c r="L1274" s="173"/>
      <c r="M1274" s="174"/>
      <c r="N1274" s="174"/>
      <c r="O1274" s="173"/>
      <c r="P1274" s="172"/>
      <c r="Q1274" s="172"/>
      <c r="R1274" s="175"/>
      <c r="S1274" s="175"/>
      <c r="T1274" s="169"/>
      <c r="U1274" s="142"/>
      <c r="V1274" s="142"/>
      <c r="W1274" s="142"/>
      <c r="X1274" s="142"/>
      <c r="Y1274" s="142"/>
      <c r="Z1274" s="142"/>
      <c r="AA1274" s="142"/>
      <c r="AB1274" s="142"/>
      <c r="AC1274" s="142"/>
      <c r="AD1274" s="142"/>
      <c r="AE1274" s="142"/>
      <c r="AF1274" s="142"/>
      <c r="AG1274" s="142"/>
      <c r="AH1274" s="142"/>
      <c r="AI1274" s="142"/>
    </row>
    <row r="1275">
      <c r="A1275" s="167"/>
      <c r="B1275" s="168"/>
      <c r="C1275" s="169"/>
      <c r="D1275" s="170"/>
      <c r="E1275" s="171"/>
      <c r="F1275" s="172"/>
      <c r="G1275" s="172"/>
      <c r="H1275" s="173"/>
      <c r="I1275" s="173"/>
      <c r="J1275" s="172"/>
      <c r="K1275" s="172"/>
      <c r="L1275" s="173"/>
      <c r="M1275" s="174"/>
      <c r="N1275" s="174"/>
      <c r="O1275" s="173"/>
      <c r="P1275" s="172"/>
      <c r="Q1275" s="172"/>
      <c r="R1275" s="175"/>
      <c r="S1275" s="175"/>
      <c r="T1275" s="169"/>
      <c r="U1275" s="142"/>
      <c r="V1275" s="142"/>
      <c r="W1275" s="142"/>
      <c r="X1275" s="142"/>
      <c r="Y1275" s="142"/>
      <c r="Z1275" s="142"/>
      <c r="AA1275" s="142"/>
      <c r="AB1275" s="142"/>
      <c r="AC1275" s="142"/>
      <c r="AD1275" s="142"/>
      <c r="AE1275" s="142"/>
      <c r="AF1275" s="142"/>
      <c r="AG1275" s="142"/>
      <c r="AH1275" s="142"/>
      <c r="AI1275" s="142"/>
    </row>
    <row r="1276">
      <c r="A1276" s="167"/>
      <c r="B1276" s="168"/>
      <c r="C1276" s="169"/>
      <c r="D1276" s="170"/>
      <c r="E1276" s="171"/>
      <c r="F1276" s="172"/>
      <c r="G1276" s="172"/>
      <c r="H1276" s="173"/>
      <c r="I1276" s="173"/>
      <c r="J1276" s="172"/>
      <c r="K1276" s="172"/>
      <c r="L1276" s="173"/>
      <c r="M1276" s="174"/>
      <c r="N1276" s="174"/>
      <c r="O1276" s="173"/>
      <c r="P1276" s="172"/>
      <c r="Q1276" s="172"/>
      <c r="R1276" s="175"/>
      <c r="S1276" s="175"/>
      <c r="T1276" s="169"/>
      <c r="U1276" s="142"/>
      <c r="V1276" s="142"/>
      <c r="W1276" s="142"/>
      <c r="X1276" s="142"/>
      <c r="Y1276" s="142"/>
      <c r="Z1276" s="142"/>
      <c r="AA1276" s="142"/>
      <c r="AB1276" s="142"/>
      <c r="AC1276" s="142"/>
      <c r="AD1276" s="142"/>
      <c r="AE1276" s="142"/>
      <c r="AF1276" s="142"/>
      <c r="AG1276" s="142"/>
      <c r="AH1276" s="142"/>
      <c r="AI1276" s="142"/>
    </row>
    <row r="1277">
      <c r="A1277" s="167"/>
      <c r="B1277" s="168"/>
      <c r="C1277" s="169"/>
      <c r="D1277" s="170"/>
      <c r="E1277" s="171"/>
      <c r="F1277" s="172"/>
      <c r="G1277" s="172"/>
      <c r="H1277" s="173"/>
      <c r="I1277" s="173"/>
      <c r="J1277" s="172"/>
      <c r="K1277" s="172"/>
      <c r="L1277" s="173"/>
      <c r="M1277" s="174"/>
      <c r="N1277" s="174"/>
      <c r="O1277" s="173"/>
      <c r="P1277" s="172"/>
      <c r="Q1277" s="172"/>
      <c r="R1277" s="175"/>
      <c r="S1277" s="175"/>
      <c r="T1277" s="169"/>
      <c r="U1277" s="142"/>
      <c r="V1277" s="142"/>
      <c r="W1277" s="142"/>
      <c r="X1277" s="142"/>
      <c r="Y1277" s="142"/>
      <c r="Z1277" s="142"/>
      <c r="AA1277" s="142"/>
      <c r="AB1277" s="142"/>
      <c r="AC1277" s="142"/>
      <c r="AD1277" s="142"/>
      <c r="AE1277" s="142"/>
      <c r="AF1277" s="142"/>
      <c r="AG1277" s="142"/>
      <c r="AH1277" s="142"/>
      <c r="AI1277" s="142"/>
    </row>
    <row r="1278">
      <c r="A1278" s="167"/>
      <c r="B1278" s="168"/>
      <c r="C1278" s="169"/>
      <c r="D1278" s="170"/>
      <c r="E1278" s="171"/>
      <c r="F1278" s="172"/>
      <c r="G1278" s="172"/>
      <c r="H1278" s="173"/>
      <c r="I1278" s="173"/>
      <c r="J1278" s="172"/>
      <c r="K1278" s="172"/>
      <c r="L1278" s="173"/>
      <c r="M1278" s="174"/>
      <c r="N1278" s="174"/>
      <c r="O1278" s="173"/>
      <c r="P1278" s="172"/>
      <c r="Q1278" s="172"/>
      <c r="R1278" s="175"/>
      <c r="S1278" s="175"/>
      <c r="T1278" s="169"/>
      <c r="U1278" s="142"/>
      <c r="V1278" s="142"/>
      <c r="W1278" s="142"/>
      <c r="X1278" s="142"/>
      <c r="Y1278" s="142"/>
      <c r="Z1278" s="142"/>
      <c r="AA1278" s="142"/>
      <c r="AB1278" s="142"/>
      <c r="AC1278" s="142"/>
      <c r="AD1278" s="142"/>
      <c r="AE1278" s="142"/>
      <c r="AF1278" s="142"/>
      <c r="AG1278" s="142"/>
      <c r="AH1278" s="142"/>
      <c r="AI1278" s="142"/>
    </row>
    <row r="1279">
      <c r="A1279" s="167"/>
      <c r="B1279" s="168"/>
      <c r="C1279" s="169"/>
      <c r="D1279" s="170"/>
      <c r="E1279" s="171"/>
      <c r="F1279" s="172"/>
      <c r="G1279" s="172"/>
      <c r="H1279" s="173"/>
      <c r="I1279" s="173"/>
      <c r="J1279" s="172"/>
      <c r="K1279" s="172"/>
      <c r="L1279" s="173"/>
      <c r="M1279" s="174"/>
      <c r="N1279" s="174"/>
      <c r="O1279" s="173"/>
      <c r="P1279" s="172"/>
      <c r="Q1279" s="172"/>
      <c r="R1279" s="175"/>
      <c r="S1279" s="175"/>
      <c r="T1279" s="169"/>
      <c r="U1279" s="142"/>
      <c r="V1279" s="142"/>
      <c r="W1279" s="142"/>
      <c r="X1279" s="142"/>
      <c r="Y1279" s="142"/>
      <c r="Z1279" s="142"/>
      <c r="AA1279" s="142"/>
      <c r="AB1279" s="142"/>
      <c r="AC1279" s="142"/>
      <c r="AD1279" s="142"/>
      <c r="AE1279" s="142"/>
      <c r="AF1279" s="142"/>
      <c r="AG1279" s="142"/>
      <c r="AH1279" s="142"/>
      <c r="AI1279" s="142"/>
    </row>
    <row r="1280">
      <c r="A1280" s="167"/>
      <c r="B1280" s="168"/>
      <c r="C1280" s="169"/>
      <c r="D1280" s="170"/>
      <c r="E1280" s="171"/>
      <c r="F1280" s="172"/>
      <c r="G1280" s="172"/>
      <c r="H1280" s="173"/>
      <c r="I1280" s="173"/>
      <c r="J1280" s="172"/>
      <c r="K1280" s="172"/>
      <c r="L1280" s="173"/>
      <c r="M1280" s="174"/>
      <c r="N1280" s="174"/>
      <c r="O1280" s="173"/>
      <c r="P1280" s="172"/>
      <c r="Q1280" s="172"/>
      <c r="R1280" s="175"/>
      <c r="S1280" s="175"/>
      <c r="T1280" s="169"/>
      <c r="U1280" s="142"/>
      <c r="V1280" s="142"/>
      <c r="W1280" s="142"/>
      <c r="X1280" s="142"/>
      <c r="Y1280" s="142"/>
      <c r="Z1280" s="142"/>
      <c r="AA1280" s="142"/>
      <c r="AB1280" s="142"/>
      <c r="AC1280" s="142"/>
      <c r="AD1280" s="142"/>
      <c r="AE1280" s="142"/>
      <c r="AF1280" s="142"/>
      <c r="AG1280" s="142"/>
      <c r="AH1280" s="142"/>
      <c r="AI1280" s="142"/>
    </row>
    <row r="1281">
      <c r="A1281" s="167"/>
      <c r="B1281" s="168"/>
      <c r="C1281" s="169"/>
      <c r="D1281" s="170"/>
      <c r="E1281" s="171"/>
      <c r="F1281" s="172"/>
      <c r="G1281" s="172"/>
      <c r="H1281" s="173"/>
      <c r="I1281" s="173"/>
      <c r="J1281" s="172"/>
      <c r="K1281" s="172"/>
      <c r="L1281" s="173"/>
      <c r="M1281" s="174"/>
      <c r="N1281" s="174"/>
      <c r="O1281" s="173"/>
      <c r="P1281" s="172"/>
      <c r="Q1281" s="172"/>
      <c r="R1281" s="175"/>
      <c r="S1281" s="175"/>
      <c r="T1281" s="169"/>
      <c r="U1281" s="142"/>
      <c r="V1281" s="142"/>
      <c r="W1281" s="142"/>
      <c r="X1281" s="142"/>
      <c r="Y1281" s="142"/>
      <c r="Z1281" s="142"/>
      <c r="AA1281" s="142"/>
      <c r="AB1281" s="142"/>
      <c r="AC1281" s="142"/>
      <c r="AD1281" s="142"/>
      <c r="AE1281" s="142"/>
      <c r="AF1281" s="142"/>
      <c r="AG1281" s="142"/>
      <c r="AH1281" s="142"/>
      <c r="AI1281" s="142"/>
    </row>
    <row r="1282">
      <c r="A1282" s="167"/>
      <c r="B1282" s="168"/>
      <c r="C1282" s="169"/>
      <c r="D1282" s="170"/>
      <c r="E1282" s="171"/>
      <c r="F1282" s="172"/>
      <c r="G1282" s="172"/>
      <c r="H1282" s="173"/>
      <c r="I1282" s="173"/>
      <c r="J1282" s="172"/>
      <c r="K1282" s="172"/>
      <c r="L1282" s="173"/>
      <c r="M1282" s="174"/>
      <c r="N1282" s="174"/>
      <c r="O1282" s="173"/>
      <c r="P1282" s="172"/>
      <c r="Q1282" s="172"/>
      <c r="R1282" s="175"/>
      <c r="S1282" s="175"/>
      <c r="T1282" s="169"/>
      <c r="U1282" s="142"/>
      <c r="V1282" s="142"/>
      <c r="W1282" s="142"/>
      <c r="X1282" s="142"/>
      <c r="Y1282" s="142"/>
      <c r="Z1282" s="142"/>
      <c r="AA1282" s="142"/>
      <c r="AB1282" s="142"/>
      <c r="AC1282" s="142"/>
      <c r="AD1282" s="142"/>
      <c r="AE1282" s="142"/>
      <c r="AF1282" s="142"/>
      <c r="AG1282" s="142"/>
      <c r="AH1282" s="142"/>
      <c r="AI1282" s="142"/>
    </row>
    <row r="1283">
      <c r="A1283" s="167"/>
      <c r="B1283" s="168"/>
      <c r="C1283" s="169"/>
      <c r="D1283" s="170"/>
      <c r="E1283" s="171"/>
      <c r="F1283" s="172"/>
      <c r="G1283" s="172"/>
      <c r="H1283" s="173"/>
      <c r="I1283" s="173"/>
      <c r="J1283" s="172"/>
      <c r="K1283" s="172"/>
      <c r="L1283" s="173"/>
      <c r="M1283" s="174"/>
      <c r="N1283" s="174"/>
      <c r="O1283" s="173"/>
      <c r="P1283" s="172"/>
      <c r="Q1283" s="172"/>
      <c r="R1283" s="175"/>
      <c r="S1283" s="175"/>
      <c r="T1283" s="169"/>
      <c r="U1283" s="142"/>
      <c r="V1283" s="142"/>
      <c r="W1283" s="142"/>
      <c r="X1283" s="142"/>
      <c r="Y1283" s="142"/>
      <c r="Z1283" s="142"/>
      <c r="AA1283" s="142"/>
      <c r="AB1283" s="142"/>
      <c r="AC1283" s="142"/>
      <c r="AD1283" s="142"/>
      <c r="AE1283" s="142"/>
      <c r="AF1283" s="142"/>
      <c r="AG1283" s="142"/>
      <c r="AH1283" s="142"/>
      <c r="AI1283" s="142"/>
    </row>
    <row r="1284">
      <c r="A1284" s="167"/>
      <c r="B1284" s="168"/>
      <c r="C1284" s="169"/>
      <c r="D1284" s="170"/>
      <c r="E1284" s="171"/>
      <c r="F1284" s="172"/>
      <c r="G1284" s="172"/>
      <c r="H1284" s="173"/>
      <c r="I1284" s="173"/>
      <c r="J1284" s="172"/>
      <c r="K1284" s="172"/>
      <c r="L1284" s="173"/>
      <c r="M1284" s="174"/>
      <c r="N1284" s="174"/>
      <c r="O1284" s="173"/>
      <c r="P1284" s="172"/>
      <c r="Q1284" s="172"/>
      <c r="R1284" s="175"/>
      <c r="S1284" s="175"/>
      <c r="T1284" s="169"/>
      <c r="U1284" s="142"/>
      <c r="V1284" s="142"/>
      <c r="W1284" s="142"/>
      <c r="X1284" s="142"/>
      <c r="Y1284" s="142"/>
      <c r="Z1284" s="142"/>
      <c r="AA1284" s="142"/>
      <c r="AB1284" s="142"/>
      <c r="AC1284" s="142"/>
      <c r="AD1284" s="142"/>
      <c r="AE1284" s="142"/>
      <c r="AF1284" s="142"/>
      <c r="AG1284" s="142"/>
      <c r="AH1284" s="142"/>
      <c r="AI1284" s="142"/>
    </row>
    <row r="1285">
      <c r="A1285" s="167"/>
      <c r="B1285" s="168"/>
      <c r="C1285" s="169"/>
      <c r="D1285" s="170"/>
      <c r="E1285" s="171"/>
      <c r="F1285" s="172"/>
      <c r="G1285" s="172"/>
      <c r="H1285" s="173"/>
      <c r="I1285" s="173"/>
      <c r="J1285" s="172"/>
      <c r="K1285" s="172"/>
      <c r="L1285" s="173"/>
      <c r="M1285" s="174"/>
      <c r="N1285" s="174"/>
      <c r="O1285" s="173"/>
      <c r="P1285" s="172"/>
      <c r="Q1285" s="172"/>
      <c r="R1285" s="175"/>
      <c r="S1285" s="175"/>
      <c r="T1285" s="169"/>
      <c r="U1285" s="142"/>
      <c r="V1285" s="142"/>
      <c r="W1285" s="142"/>
      <c r="X1285" s="142"/>
      <c r="Y1285" s="142"/>
      <c r="Z1285" s="142"/>
      <c r="AA1285" s="142"/>
      <c r="AB1285" s="142"/>
      <c r="AC1285" s="142"/>
      <c r="AD1285" s="142"/>
      <c r="AE1285" s="142"/>
      <c r="AF1285" s="142"/>
      <c r="AG1285" s="142"/>
      <c r="AH1285" s="142"/>
      <c r="AI1285" s="142"/>
    </row>
    <row r="1286">
      <c r="A1286" s="167"/>
      <c r="B1286" s="168"/>
      <c r="C1286" s="169"/>
      <c r="D1286" s="170"/>
      <c r="E1286" s="171"/>
      <c r="F1286" s="172"/>
      <c r="G1286" s="172"/>
      <c r="H1286" s="173"/>
      <c r="I1286" s="173"/>
      <c r="J1286" s="172"/>
      <c r="K1286" s="172"/>
      <c r="L1286" s="173"/>
      <c r="M1286" s="174"/>
      <c r="N1286" s="174"/>
      <c r="O1286" s="173"/>
      <c r="P1286" s="172"/>
      <c r="Q1286" s="172"/>
      <c r="R1286" s="175"/>
      <c r="S1286" s="175"/>
      <c r="T1286" s="169"/>
      <c r="U1286" s="142"/>
      <c r="V1286" s="142"/>
      <c r="W1286" s="142"/>
      <c r="X1286" s="142"/>
      <c r="Y1286" s="142"/>
      <c r="Z1286" s="142"/>
      <c r="AA1286" s="142"/>
      <c r="AB1286" s="142"/>
      <c r="AC1286" s="142"/>
      <c r="AD1286" s="142"/>
      <c r="AE1286" s="142"/>
      <c r="AF1286" s="142"/>
      <c r="AG1286" s="142"/>
      <c r="AH1286" s="142"/>
      <c r="AI1286" s="142"/>
    </row>
    <row r="1287">
      <c r="A1287" s="167"/>
      <c r="B1287" s="168"/>
      <c r="C1287" s="169"/>
      <c r="D1287" s="170"/>
      <c r="E1287" s="171"/>
      <c r="F1287" s="172"/>
      <c r="G1287" s="172"/>
      <c r="H1287" s="173"/>
      <c r="I1287" s="173"/>
      <c r="J1287" s="172"/>
      <c r="K1287" s="172"/>
      <c r="L1287" s="173"/>
      <c r="M1287" s="174"/>
      <c r="N1287" s="174"/>
      <c r="O1287" s="173"/>
      <c r="P1287" s="172"/>
      <c r="Q1287" s="172"/>
      <c r="R1287" s="175"/>
      <c r="S1287" s="175"/>
      <c r="T1287" s="169"/>
      <c r="U1287" s="142"/>
      <c r="V1287" s="142"/>
      <c r="W1287" s="142"/>
      <c r="X1287" s="142"/>
      <c r="Y1287" s="142"/>
      <c r="Z1287" s="142"/>
      <c r="AA1287" s="142"/>
      <c r="AB1287" s="142"/>
      <c r="AC1287" s="142"/>
      <c r="AD1287" s="142"/>
      <c r="AE1287" s="142"/>
      <c r="AF1287" s="142"/>
      <c r="AG1287" s="142"/>
      <c r="AH1287" s="142"/>
      <c r="AI1287" s="142"/>
    </row>
    <row r="1288">
      <c r="A1288" s="167"/>
      <c r="B1288" s="168"/>
      <c r="C1288" s="169"/>
      <c r="D1288" s="170"/>
      <c r="E1288" s="171"/>
      <c r="F1288" s="172"/>
      <c r="G1288" s="172"/>
      <c r="H1288" s="173"/>
      <c r="I1288" s="173"/>
      <c r="J1288" s="172"/>
      <c r="K1288" s="172"/>
      <c r="L1288" s="173"/>
      <c r="M1288" s="174"/>
      <c r="N1288" s="174"/>
      <c r="O1288" s="173"/>
      <c r="P1288" s="172"/>
      <c r="Q1288" s="172"/>
      <c r="R1288" s="175"/>
      <c r="S1288" s="175"/>
      <c r="T1288" s="169"/>
      <c r="U1288" s="142"/>
      <c r="V1288" s="142"/>
      <c r="W1288" s="142"/>
      <c r="X1288" s="142"/>
      <c r="Y1288" s="142"/>
      <c r="Z1288" s="142"/>
      <c r="AA1288" s="142"/>
      <c r="AB1288" s="142"/>
      <c r="AC1288" s="142"/>
      <c r="AD1288" s="142"/>
      <c r="AE1288" s="142"/>
      <c r="AF1288" s="142"/>
      <c r="AG1288" s="142"/>
      <c r="AH1288" s="142"/>
      <c r="AI1288" s="142"/>
    </row>
    <row r="1289">
      <c r="A1289" s="167"/>
      <c r="B1289" s="168"/>
      <c r="C1289" s="169"/>
      <c r="D1289" s="170"/>
      <c r="E1289" s="171"/>
      <c r="F1289" s="172"/>
      <c r="G1289" s="172"/>
      <c r="H1289" s="173"/>
      <c r="I1289" s="173"/>
      <c r="J1289" s="172"/>
      <c r="K1289" s="172"/>
      <c r="L1289" s="173"/>
      <c r="M1289" s="174"/>
      <c r="N1289" s="174"/>
      <c r="O1289" s="173"/>
      <c r="P1289" s="172"/>
      <c r="Q1289" s="172"/>
      <c r="R1289" s="175"/>
      <c r="S1289" s="175"/>
      <c r="T1289" s="169"/>
      <c r="U1289" s="142"/>
      <c r="V1289" s="142"/>
      <c r="W1289" s="142"/>
      <c r="X1289" s="142"/>
      <c r="Y1289" s="142"/>
      <c r="Z1289" s="142"/>
      <c r="AA1289" s="142"/>
      <c r="AB1289" s="142"/>
      <c r="AC1289" s="142"/>
      <c r="AD1289" s="142"/>
      <c r="AE1289" s="142"/>
      <c r="AF1289" s="142"/>
      <c r="AG1289" s="142"/>
      <c r="AH1289" s="142"/>
      <c r="AI1289" s="142"/>
    </row>
    <row r="1290">
      <c r="A1290" s="167"/>
      <c r="B1290" s="168"/>
      <c r="C1290" s="169"/>
      <c r="D1290" s="170"/>
      <c r="E1290" s="171"/>
      <c r="F1290" s="172"/>
      <c r="G1290" s="172"/>
      <c r="H1290" s="173"/>
      <c r="I1290" s="173"/>
      <c r="J1290" s="172"/>
      <c r="K1290" s="172"/>
      <c r="L1290" s="173"/>
      <c r="M1290" s="174"/>
      <c r="N1290" s="174"/>
      <c r="O1290" s="173"/>
      <c r="P1290" s="172"/>
      <c r="Q1290" s="172"/>
      <c r="R1290" s="175"/>
      <c r="S1290" s="175"/>
      <c r="T1290" s="169"/>
      <c r="U1290" s="142"/>
      <c r="V1290" s="142"/>
      <c r="W1290" s="142"/>
      <c r="X1290" s="142"/>
      <c r="Y1290" s="142"/>
      <c r="Z1290" s="142"/>
      <c r="AA1290" s="142"/>
      <c r="AB1290" s="142"/>
      <c r="AC1290" s="142"/>
      <c r="AD1290" s="142"/>
      <c r="AE1290" s="142"/>
      <c r="AF1290" s="142"/>
      <c r="AG1290" s="142"/>
      <c r="AH1290" s="142"/>
      <c r="AI1290" s="142"/>
    </row>
    <row r="1291">
      <c r="A1291" s="167"/>
      <c r="B1291" s="168"/>
      <c r="C1291" s="169"/>
      <c r="D1291" s="170"/>
      <c r="E1291" s="171"/>
      <c r="F1291" s="172"/>
      <c r="G1291" s="172"/>
      <c r="H1291" s="173"/>
      <c r="I1291" s="173"/>
      <c r="J1291" s="172"/>
      <c r="K1291" s="172"/>
      <c r="L1291" s="173"/>
      <c r="M1291" s="174"/>
      <c r="N1291" s="174"/>
      <c r="O1291" s="173"/>
      <c r="P1291" s="172"/>
      <c r="Q1291" s="172"/>
      <c r="R1291" s="175"/>
      <c r="S1291" s="175"/>
      <c r="T1291" s="169"/>
      <c r="U1291" s="142"/>
      <c r="V1291" s="142"/>
      <c r="W1291" s="142"/>
      <c r="X1291" s="142"/>
      <c r="Y1291" s="142"/>
      <c r="Z1291" s="142"/>
      <c r="AA1291" s="142"/>
      <c r="AB1291" s="142"/>
      <c r="AC1291" s="142"/>
      <c r="AD1291" s="142"/>
      <c r="AE1291" s="142"/>
      <c r="AF1291" s="142"/>
      <c r="AG1291" s="142"/>
      <c r="AH1291" s="142"/>
      <c r="AI1291" s="142"/>
    </row>
    <row r="1292">
      <c r="A1292" s="167"/>
      <c r="B1292" s="168"/>
      <c r="C1292" s="169"/>
      <c r="D1292" s="170"/>
      <c r="E1292" s="171"/>
      <c r="F1292" s="172"/>
      <c r="G1292" s="172"/>
      <c r="H1292" s="173"/>
      <c r="I1292" s="173"/>
      <c r="J1292" s="172"/>
      <c r="K1292" s="172"/>
      <c r="L1292" s="173"/>
      <c r="M1292" s="174"/>
      <c r="N1292" s="174"/>
      <c r="O1292" s="173"/>
      <c r="P1292" s="172"/>
      <c r="Q1292" s="172"/>
      <c r="R1292" s="175"/>
      <c r="S1292" s="175"/>
      <c r="T1292" s="169"/>
      <c r="U1292" s="142"/>
      <c r="V1292" s="142"/>
      <c r="W1292" s="142"/>
      <c r="X1292" s="142"/>
      <c r="Y1292" s="142"/>
      <c r="Z1292" s="142"/>
      <c r="AA1292" s="142"/>
      <c r="AB1292" s="142"/>
      <c r="AC1292" s="142"/>
      <c r="AD1292" s="142"/>
      <c r="AE1292" s="142"/>
      <c r="AF1292" s="142"/>
      <c r="AG1292" s="142"/>
      <c r="AH1292" s="142"/>
      <c r="AI1292" s="142"/>
    </row>
    <row r="1293">
      <c r="A1293" s="167"/>
      <c r="B1293" s="168"/>
      <c r="C1293" s="169"/>
      <c r="D1293" s="170"/>
      <c r="E1293" s="171"/>
      <c r="F1293" s="172"/>
      <c r="G1293" s="172"/>
      <c r="H1293" s="173"/>
      <c r="I1293" s="173"/>
      <c r="J1293" s="172"/>
      <c r="K1293" s="172"/>
      <c r="L1293" s="173"/>
      <c r="M1293" s="174"/>
      <c r="N1293" s="174"/>
      <c r="O1293" s="173"/>
      <c r="P1293" s="172"/>
      <c r="Q1293" s="172"/>
      <c r="R1293" s="175"/>
      <c r="S1293" s="175"/>
      <c r="T1293" s="169"/>
      <c r="U1293" s="142"/>
      <c r="V1293" s="142"/>
      <c r="W1293" s="142"/>
      <c r="X1293" s="142"/>
      <c r="Y1293" s="142"/>
      <c r="Z1293" s="142"/>
      <c r="AA1293" s="142"/>
      <c r="AB1293" s="142"/>
      <c r="AC1293" s="142"/>
      <c r="AD1293" s="142"/>
      <c r="AE1293" s="142"/>
      <c r="AF1293" s="142"/>
      <c r="AG1293" s="142"/>
      <c r="AH1293" s="142"/>
      <c r="AI1293" s="142"/>
    </row>
    <row r="1294">
      <c r="A1294" s="167"/>
      <c r="B1294" s="168"/>
      <c r="C1294" s="169"/>
      <c r="D1294" s="170"/>
      <c r="E1294" s="171"/>
      <c r="F1294" s="172"/>
      <c r="G1294" s="172"/>
      <c r="H1294" s="173"/>
      <c r="I1294" s="173"/>
      <c r="J1294" s="172"/>
      <c r="K1294" s="172"/>
      <c r="L1294" s="173"/>
      <c r="M1294" s="174"/>
      <c r="N1294" s="174"/>
      <c r="O1294" s="173"/>
      <c r="P1294" s="172"/>
      <c r="Q1294" s="172"/>
      <c r="R1294" s="175"/>
      <c r="S1294" s="175"/>
      <c r="T1294" s="169"/>
      <c r="U1294" s="142"/>
      <c r="V1294" s="142"/>
      <c r="W1294" s="142"/>
      <c r="X1294" s="142"/>
      <c r="Y1294" s="142"/>
      <c r="Z1294" s="142"/>
      <c r="AA1294" s="142"/>
      <c r="AB1294" s="142"/>
      <c r="AC1294" s="142"/>
      <c r="AD1294" s="142"/>
      <c r="AE1294" s="142"/>
      <c r="AF1294" s="142"/>
      <c r="AG1294" s="142"/>
      <c r="AH1294" s="142"/>
      <c r="AI1294" s="142"/>
    </row>
    <row r="1295">
      <c r="A1295" s="167"/>
      <c r="B1295" s="168"/>
      <c r="C1295" s="169"/>
      <c r="D1295" s="170"/>
      <c r="E1295" s="171"/>
      <c r="F1295" s="172"/>
      <c r="G1295" s="172"/>
      <c r="H1295" s="173"/>
      <c r="I1295" s="173"/>
      <c r="J1295" s="172"/>
      <c r="K1295" s="172"/>
      <c r="L1295" s="173"/>
      <c r="M1295" s="174"/>
      <c r="N1295" s="174"/>
      <c r="O1295" s="173"/>
      <c r="P1295" s="172"/>
      <c r="Q1295" s="172"/>
      <c r="R1295" s="175"/>
      <c r="S1295" s="175"/>
      <c r="T1295" s="169"/>
      <c r="U1295" s="142"/>
      <c r="V1295" s="142"/>
      <c r="W1295" s="142"/>
      <c r="X1295" s="142"/>
      <c r="Y1295" s="142"/>
      <c r="Z1295" s="142"/>
      <c r="AA1295" s="142"/>
      <c r="AB1295" s="142"/>
      <c r="AC1295" s="142"/>
      <c r="AD1295" s="142"/>
      <c r="AE1295" s="142"/>
      <c r="AF1295" s="142"/>
      <c r="AG1295" s="142"/>
      <c r="AH1295" s="142"/>
      <c r="AI1295" s="142"/>
    </row>
    <row r="1296">
      <c r="A1296" s="167"/>
      <c r="B1296" s="168"/>
      <c r="C1296" s="169"/>
      <c r="D1296" s="170"/>
      <c r="E1296" s="171"/>
      <c r="F1296" s="172"/>
      <c r="G1296" s="172"/>
      <c r="H1296" s="173"/>
      <c r="I1296" s="173"/>
      <c r="J1296" s="172"/>
      <c r="K1296" s="172"/>
      <c r="L1296" s="173"/>
      <c r="M1296" s="174"/>
      <c r="N1296" s="174"/>
      <c r="O1296" s="173"/>
      <c r="P1296" s="172"/>
      <c r="Q1296" s="172"/>
      <c r="R1296" s="175"/>
      <c r="S1296" s="175"/>
      <c r="T1296" s="169"/>
      <c r="U1296" s="142"/>
      <c r="V1296" s="142"/>
      <c r="W1296" s="142"/>
      <c r="X1296" s="142"/>
      <c r="Y1296" s="142"/>
      <c r="Z1296" s="142"/>
      <c r="AA1296" s="142"/>
      <c r="AB1296" s="142"/>
      <c r="AC1296" s="142"/>
      <c r="AD1296" s="142"/>
      <c r="AE1296" s="142"/>
      <c r="AF1296" s="142"/>
      <c r="AG1296" s="142"/>
      <c r="AH1296" s="142"/>
      <c r="AI1296" s="142"/>
    </row>
    <row r="1297">
      <c r="A1297" s="167"/>
      <c r="B1297" s="168"/>
      <c r="C1297" s="169"/>
      <c r="D1297" s="170"/>
      <c r="E1297" s="171"/>
      <c r="F1297" s="172"/>
      <c r="G1297" s="172"/>
      <c r="H1297" s="173"/>
      <c r="I1297" s="173"/>
      <c r="J1297" s="172"/>
      <c r="K1297" s="172"/>
      <c r="L1297" s="173"/>
      <c r="M1297" s="174"/>
      <c r="N1297" s="174"/>
      <c r="O1297" s="173"/>
      <c r="P1297" s="172"/>
      <c r="Q1297" s="172"/>
      <c r="R1297" s="175"/>
      <c r="S1297" s="175"/>
      <c r="T1297" s="169"/>
      <c r="U1297" s="142"/>
      <c r="V1297" s="142"/>
      <c r="W1297" s="142"/>
      <c r="X1297" s="142"/>
      <c r="Y1297" s="142"/>
      <c r="Z1297" s="142"/>
      <c r="AA1297" s="142"/>
      <c r="AB1297" s="142"/>
      <c r="AC1297" s="142"/>
      <c r="AD1297" s="142"/>
      <c r="AE1297" s="142"/>
      <c r="AF1297" s="142"/>
      <c r="AG1297" s="142"/>
      <c r="AH1297" s="142"/>
      <c r="AI1297" s="142"/>
    </row>
    <row r="1298">
      <c r="A1298" s="167"/>
      <c r="B1298" s="168"/>
      <c r="C1298" s="169"/>
      <c r="D1298" s="170"/>
      <c r="E1298" s="171"/>
      <c r="F1298" s="172"/>
      <c r="G1298" s="172"/>
      <c r="H1298" s="173"/>
      <c r="I1298" s="173"/>
      <c r="J1298" s="172"/>
      <c r="K1298" s="172"/>
      <c r="L1298" s="173"/>
      <c r="M1298" s="174"/>
      <c r="N1298" s="174"/>
      <c r="O1298" s="173"/>
      <c r="P1298" s="172"/>
      <c r="Q1298" s="172"/>
      <c r="R1298" s="175"/>
      <c r="S1298" s="175"/>
      <c r="T1298" s="169"/>
      <c r="U1298" s="142"/>
      <c r="V1298" s="142"/>
      <c r="W1298" s="142"/>
      <c r="X1298" s="142"/>
      <c r="Y1298" s="142"/>
      <c r="Z1298" s="142"/>
      <c r="AA1298" s="142"/>
      <c r="AB1298" s="142"/>
      <c r="AC1298" s="142"/>
      <c r="AD1298" s="142"/>
      <c r="AE1298" s="142"/>
      <c r="AF1298" s="142"/>
      <c r="AG1298" s="142"/>
      <c r="AH1298" s="142"/>
      <c r="AI1298" s="142"/>
    </row>
    <row r="1299">
      <c r="A1299" s="167"/>
      <c r="B1299" s="168"/>
      <c r="C1299" s="169"/>
      <c r="D1299" s="170"/>
      <c r="E1299" s="171"/>
      <c r="F1299" s="172"/>
      <c r="G1299" s="172"/>
      <c r="H1299" s="173"/>
      <c r="I1299" s="173"/>
      <c r="J1299" s="172"/>
      <c r="K1299" s="172"/>
      <c r="L1299" s="173"/>
      <c r="M1299" s="174"/>
      <c r="N1299" s="174"/>
      <c r="O1299" s="173"/>
      <c r="P1299" s="172"/>
      <c r="Q1299" s="172"/>
      <c r="R1299" s="175"/>
      <c r="S1299" s="175"/>
      <c r="T1299" s="169"/>
      <c r="U1299" s="142"/>
      <c r="V1299" s="142"/>
      <c r="W1299" s="142"/>
      <c r="X1299" s="142"/>
      <c r="Y1299" s="142"/>
      <c r="Z1299" s="142"/>
      <c r="AA1299" s="142"/>
      <c r="AB1299" s="142"/>
      <c r="AC1299" s="142"/>
      <c r="AD1299" s="142"/>
      <c r="AE1299" s="142"/>
      <c r="AF1299" s="142"/>
      <c r="AG1299" s="142"/>
      <c r="AH1299" s="142"/>
      <c r="AI1299" s="142"/>
    </row>
    <row r="1300">
      <c r="A1300" s="167"/>
      <c r="B1300" s="168"/>
      <c r="C1300" s="169"/>
      <c r="D1300" s="170"/>
      <c r="E1300" s="171"/>
      <c r="F1300" s="172"/>
      <c r="G1300" s="172"/>
      <c r="H1300" s="173"/>
      <c r="I1300" s="173"/>
      <c r="J1300" s="172"/>
      <c r="K1300" s="172"/>
      <c r="L1300" s="173"/>
      <c r="M1300" s="174"/>
      <c r="N1300" s="174"/>
      <c r="O1300" s="173"/>
      <c r="P1300" s="172"/>
      <c r="Q1300" s="172"/>
      <c r="R1300" s="175"/>
      <c r="S1300" s="175"/>
      <c r="T1300" s="169"/>
      <c r="U1300" s="142"/>
      <c r="V1300" s="142"/>
      <c r="W1300" s="142"/>
      <c r="X1300" s="142"/>
      <c r="Y1300" s="142"/>
      <c r="Z1300" s="142"/>
      <c r="AA1300" s="142"/>
      <c r="AB1300" s="142"/>
      <c r="AC1300" s="142"/>
      <c r="AD1300" s="142"/>
      <c r="AE1300" s="142"/>
      <c r="AF1300" s="142"/>
      <c r="AG1300" s="142"/>
      <c r="AH1300" s="142"/>
      <c r="AI1300" s="142"/>
    </row>
    <row r="1301">
      <c r="A1301" s="167"/>
      <c r="B1301" s="168"/>
      <c r="C1301" s="169"/>
      <c r="D1301" s="170"/>
      <c r="E1301" s="171"/>
      <c r="F1301" s="172"/>
      <c r="G1301" s="172"/>
      <c r="H1301" s="173"/>
      <c r="I1301" s="173"/>
      <c r="J1301" s="172"/>
      <c r="K1301" s="172"/>
      <c r="L1301" s="173"/>
      <c r="M1301" s="174"/>
      <c r="N1301" s="174"/>
      <c r="O1301" s="173"/>
      <c r="P1301" s="172"/>
      <c r="Q1301" s="172"/>
      <c r="R1301" s="175"/>
      <c r="S1301" s="175"/>
      <c r="T1301" s="169"/>
      <c r="U1301" s="142"/>
      <c r="V1301" s="142"/>
      <c r="W1301" s="142"/>
      <c r="X1301" s="142"/>
      <c r="Y1301" s="142"/>
      <c r="Z1301" s="142"/>
      <c r="AA1301" s="142"/>
      <c r="AB1301" s="142"/>
      <c r="AC1301" s="142"/>
      <c r="AD1301" s="142"/>
      <c r="AE1301" s="142"/>
      <c r="AF1301" s="142"/>
      <c r="AG1301" s="142"/>
      <c r="AH1301" s="142"/>
      <c r="AI1301" s="142"/>
    </row>
    <row r="1302">
      <c r="A1302" s="167"/>
      <c r="B1302" s="168"/>
      <c r="C1302" s="169"/>
      <c r="D1302" s="170"/>
      <c r="E1302" s="171"/>
      <c r="F1302" s="172"/>
      <c r="G1302" s="172"/>
      <c r="H1302" s="173"/>
      <c r="I1302" s="173"/>
      <c r="J1302" s="172"/>
      <c r="K1302" s="172"/>
      <c r="L1302" s="173"/>
      <c r="M1302" s="174"/>
      <c r="N1302" s="174"/>
      <c r="O1302" s="173"/>
      <c r="P1302" s="172"/>
      <c r="Q1302" s="172"/>
      <c r="R1302" s="175"/>
      <c r="S1302" s="175"/>
      <c r="T1302" s="169"/>
      <c r="U1302" s="142"/>
      <c r="V1302" s="142"/>
      <c r="W1302" s="142"/>
      <c r="X1302" s="142"/>
      <c r="Y1302" s="142"/>
      <c r="Z1302" s="142"/>
      <c r="AA1302" s="142"/>
      <c r="AB1302" s="142"/>
      <c r="AC1302" s="142"/>
      <c r="AD1302" s="142"/>
      <c r="AE1302" s="142"/>
      <c r="AF1302" s="142"/>
      <c r="AG1302" s="142"/>
      <c r="AH1302" s="142"/>
      <c r="AI1302" s="142"/>
    </row>
    <row r="1303">
      <c r="A1303" s="167"/>
      <c r="B1303" s="168"/>
      <c r="C1303" s="169"/>
      <c r="D1303" s="170"/>
      <c r="E1303" s="171"/>
      <c r="F1303" s="172"/>
      <c r="G1303" s="172"/>
      <c r="H1303" s="173"/>
      <c r="I1303" s="173"/>
      <c r="J1303" s="172"/>
      <c r="K1303" s="172"/>
      <c r="L1303" s="173"/>
      <c r="M1303" s="174"/>
      <c r="N1303" s="174"/>
      <c r="O1303" s="173"/>
      <c r="P1303" s="172"/>
      <c r="Q1303" s="172"/>
      <c r="R1303" s="175"/>
      <c r="S1303" s="175"/>
      <c r="T1303" s="169"/>
      <c r="U1303" s="142"/>
      <c r="V1303" s="142"/>
      <c r="W1303" s="142"/>
      <c r="X1303" s="142"/>
      <c r="Y1303" s="142"/>
      <c r="Z1303" s="142"/>
      <c r="AA1303" s="142"/>
      <c r="AB1303" s="142"/>
      <c r="AC1303" s="142"/>
      <c r="AD1303" s="142"/>
      <c r="AE1303" s="142"/>
      <c r="AF1303" s="142"/>
      <c r="AG1303" s="142"/>
      <c r="AH1303" s="142"/>
      <c r="AI1303" s="142"/>
    </row>
    <row r="1304">
      <c r="A1304" s="167"/>
      <c r="B1304" s="168"/>
      <c r="C1304" s="169"/>
      <c r="D1304" s="170"/>
      <c r="E1304" s="171"/>
      <c r="F1304" s="172"/>
      <c r="G1304" s="172"/>
      <c r="H1304" s="173"/>
      <c r="I1304" s="173"/>
      <c r="J1304" s="172"/>
      <c r="K1304" s="172"/>
      <c r="L1304" s="173"/>
      <c r="M1304" s="174"/>
      <c r="N1304" s="174"/>
      <c r="O1304" s="173"/>
      <c r="P1304" s="172"/>
      <c r="Q1304" s="172"/>
      <c r="R1304" s="175"/>
      <c r="S1304" s="175"/>
      <c r="T1304" s="169"/>
      <c r="U1304" s="142"/>
      <c r="V1304" s="142"/>
      <c r="W1304" s="142"/>
      <c r="X1304" s="142"/>
      <c r="Y1304" s="142"/>
      <c r="Z1304" s="142"/>
      <c r="AA1304" s="142"/>
      <c r="AB1304" s="142"/>
      <c r="AC1304" s="142"/>
      <c r="AD1304" s="142"/>
      <c r="AE1304" s="142"/>
      <c r="AF1304" s="142"/>
      <c r="AG1304" s="142"/>
      <c r="AH1304" s="142"/>
      <c r="AI1304" s="142"/>
    </row>
    <row r="1305">
      <c r="A1305" s="167"/>
      <c r="B1305" s="168"/>
      <c r="C1305" s="169"/>
      <c r="D1305" s="170"/>
      <c r="E1305" s="171"/>
      <c r="F1305" s="172"/>
      <c r="G1305" s="172"/>
      <c r="H1305" s="173"/>
      <c r="I1305" s="173"/>
      <c r="J1305" s="172"/>
      <c r="K1305" s="172"/>
      <c r="L1305" s="173"/>
      <c r="M1305" s="174"/>
      <c r="N1305" s="174"/>
      <c r="O1305" s="173"/>
      <c r="P1305" s="172"/>
      <c r="Q1305" s="172"/>
      <c r="R1305" s="175"/>
      <c r="S1305" s="175"/>
      <c r="T1305" s="169"/>
      <c r="U1305" s="142"/>
      <c r="V1305" s="142"/>
      <c r="W1305" s="142"/>
      <c r="X1305" s="142"/>
      <c r="Y1305" s="142"/>
      <c r="Z1305" s="142"/>
      <c r="AA1305" s="142"/>
      <c r="AB1305" s="142"/>
      <c r="AC1305" s="142"/>
      <c r="AD1305" s="142"/>
      <c r="AE1305" s="142"/>
      <c r="AF1305" s="142"/>
      <c r="AG1305" s="142"/>
      <c r="AH1305" s="142"/>
      <c r="AI1305" s="142"/>
    </row>
    <row r="1306">
      <c r="A1306" s="167"/>
      <c r="B1306" s="168"/>
      <c r="C1306" s="169"/>
      <c r="D1306" s="170"/>
      <c r="E1306" s="171"/>
      <c r="F1306" s="172"/>
      <c r="G1306" s="172"/>
      <c r="H1306" s="173"/>
      <c r="I1306" s="173"/>
      <c r="J1306" s="172"/>
      <c r="K1306" s="172"/>
      <c r="L1306" s="173"/>
      <c r="M1306" s="174"/>
      <c r="N1306" s="174"/>
      <c r="O1306" s="173"/>
      <c r="P1306" s="172"/>
      <c r="Q1306" s="172"/>
      <c r="R1306" s="175"/>
      <c r="S1306" s="175"/>
      <c r="T1306" s="169"/>
      <c r="U1306" s="142"/>
      <c r="V1306" s="142"/>
      <c r="W1306" s="142"/>
      <c r="X1306" s="142"/>
      <c r="Y1306" s="142"/>
      <c r="Z1306" s="142"/>
      <c r="AA1306" s="142"/>
      <c r="AB1306" s="142"/>
      <c r="AC1306" s="142"/>
      <c r="AD1306" s="142"/>
      <c r="AE1306" s="142"/>
      <c r="AF1306" s="142"/>
      <c r="AG1306" s="142"/>
      <c r="AH1306" s="142"/>
      <c r="AI1306" s="142"/>
    </row>
    <row r="1307">
      <c r="A1307" s="167"/>
      <c r="B1307" s="168"/>
      <c r="C1307" s="169"/>
      <c r="D1307" s="170"/>
      <c r="E1307" s="171"/>
      <c r="F1307" s="172"/>
      <c r="G1307" s="172"/>
      <c r="H1307" s="173"/>
      <c r="I1307" s="173"/>
      <c r="J1307" s="172"/>
      <c r="K1307" s="172"/>
      <c r="L1307" s="173"/>
      <c r="M1307" s="174"/>
      <c r="N1307" s="174"/>
      <c r="O1307" s="173"/>
      <c r="P1307" s="172"/>
      <c r="Q1307" s="172"/>
      <c r="R1307" s="175"/>
      <c r="S1307" s="175"/>
      <c r="T1307" s="169"/>
      <c r="U1307" s="142"/>
      <c r="V1307" s="142"/>
      <c r="W1307" s="142"/>
      <c r="X1307" s="142"/>
      <c r="Y1307" s="142"/>
      <c r="Z1307" s="142"/>
      <c r="AA1307" s="142"/>
      <c r="AB1307" s="142"/>
      <c r="AC1307" s="142"/>
      <c r="AD1307" s="142"/>
      <c r="AE1307" s="142"/>
      <c r="AF1307" s="142"/>
      <c r="AG1307" s="142"/>
      <c r="AH1307" s="142"/>
      <c r="AI1307" s="142"/>
    </row>
    <row r="1308">
      <c r="A1308" s="167"/>
      <c r="B1308" s="168"/>
      <c r="C1308" s="169"/>
      <c r="D1308" s="170"/>
      <c r="E1308" s="171"/>
      <c r="F1308" s="172"/>
      <c r="G1308" s="172"/>
      <c r="H1308" s="173"/>
      <c r="I1308" s="173"/>
      <c r="J1308" s="172"/>
      <c r="K1308" s="172"/>
      <c r="L1308" s="173"/>
      <c r="M1308" s="174"/>
      <c r="N1308" s="174"/>
      <c r="O1308" s="173"/>
      <c r="P1308" s="172"/>
      <c r="Q1308" s="172"/>
      <c r="R1308" s="175"/>
      <c r="S1308" s="175"/>
      <c r="T1308" s="169"/>
      <c r="U1308" s="142"/>
      <c r="V1308" s="142"/>
      <c r="W1308" s="142"/>
      <c r="X1308" s="142"/>
      <c r="Y1308" s="142"/>
      <c r="Z1308" s="142"/>
      <c r="AA1308" s="142"/>
      <c r="AB1308" s="142"/>
      <c r="AC1308" s="142"/>
      <c r="AD1308" s="142"/>
      <c r="AE1308" s="142"/>
      <c r="AF1308" s="142"/>
      <c r="AG1308" s="142"/>
      <c r="AH1308" s="142"/>
      <c r="AI1308" s="142"/>
    </row>
    <row r="1309">
      <c r="A1309" s="167"/>
      <c r="B1309" s="168"/>
      <c r="C1309" s="169"/>
      <c r="D1309" s="170"/>
      <c r="E1309" s="171"/>
      <c r="F1309" s="172"/>
      <c r="G1309" s="172"/>
      <c r="H1309" s="173"/>
      <c r="I1309" s="173"/>
      <c r="J1309" s="172"/>
      <c r="K1309" s="172"/>
      <c r="L1309" s="173"/>
      <c r="M1309" s="174"/>
      <c r="N1309" s="174"/>
      <c r="O1309" s="173"/>
      <c r="P1309" s="172"/>
      <c r="Q1309" s="172"/>
      <c r="R1309" s="175"/>
      <c r="S1309" s="175"/>
      <c r="T1309" s="169"/>
      <c r="U1309" s="142"/>
      <c r="V1309" s="142"/>
      <c r="W1309" s="142"/>
      <c r="X1309" s="142"/>
      <c r="Y1309" s="142"/>
      <c r="Z1309" s="142"/>
      <c r="AA1309" s="142"/>
      <c r="AB1309" s="142"/>
      <c r="AC1309" s="142"/>
      <c r="AD1309" s="142"/>
      <c r="AE1309" s="142"/>
      <c r="AF1309" s="142"/>
      <c r="AG1309" s="142"/>
      <c r="AH1309" s="142"/>
      <c r="AI1309" s="142"/>
    </row>
    <row r="1310">
      <c r="A1310" s="167"/>
      <c r="B1310" s="168"/>
      <c r="C1310" s="169"/>
      <c r="D1310" s="170"/>
      <c r="E1310" s="171"/>
      <c r="F1310" s="172"/>
      <c r="G1310" s="172"/>
      <c r="H1310" s="173"/>
      <c r="I1310" s="173"/>
      <c r="J1310" s="172"/>
      <c r="K1310" s="172"/>
      <c r="L1310" s="173"/>
      <c r="M1310" s="174"/>
      <c r="N1310" s="174"/>
      <c r="O1310" s="173"/>
      <c r="P1310" s="172"/>
      <c r="Q1310" s="172"/>
      <c r="R1310" s="175"/>
      <c r="S1310" s="175"/>
      <c r="T1310" s="169"/>
      <c r="U1310" s="142"/>
      <c r="V1310" s="142"/>
      <c r="W1310" s="142"/>
      <c r="X1310" s="142"/>
      <c r="Y1310" s="142"/>
      <c r="Z1310" s="142"/>
      <c r="AA1310" s="142"/>
      <c r="AB1310" s="142"/>
      <c r="AC1310" s="142"/>
      <c r="AD1310" s="142"/>
      <c r="AE1310" s="142"/>
      <c r="AF1310" s="142"/>
      <c r="AG1310" s="142"/>
      <c r="AH1310" s="142"/>
      <c r="AI1310" s="142"/>
    </row>
    <row r="1311">
      <c r="A1311" s="167"/>
      <c r="B1311" s="168"/>
      <c r="C1311" s="169"/>
      <c r="D1311" s="170"/>
      <c r="E1311" s="171"/>
      <c r="F1311" s="172"/>
      <c r="G1311" s="172"/>
      <c r="H1311" s="173"/>
      <c r="I1311" s="173"/>
      <c r="J1311" s="172"/>
      <c r="K1311" s="172"/>
      <c r="L1311" s="173"/>
      <c r="M1311" s="174"/>
      <c r="N1311" s="174"/>
      <c r="O1311" s="173"/>
      <c r="P1311" s="172"/>
      <c r="Q1311" s="172"/>
      <c r="R1311" s="175"/>
      <c r="S1311" s="175"/>
      <c r="T1311" s="169"/>
      <c r="U1311" s="142"/>
      <c r="V1311" s="142"/>
      <c r="W1311" s="142"/>
      <c r="X1311" s="142"/>
      <c r="Y1311" s="142"/>
      <c r="Z1311" s="142"/>
      <c r="AA1311" s="142"/>
      <c r="AB1311" s="142"/>
      <c r="AC1311" s="142"/>
      <c r="AD1311" s="142"/>
      <c r="AE1311" s="142"/>
      <c r="AF1311" s="142"/>
      <c r="AG1311" s="142"/>
      <c r="AH1311" s="142"/>
      <c r="AI1311" s="142"/>
    </row>
    <row r="1312">
      <c r="A1312" s="167"/>
      <c r="B1312" s="168"/>
      <c r="C1312" s="169"/>
      <c r="D1312" s="170"/>
      <c r="E1312" s="171"/>
      <c r="F1312" s="172"/>
      <c r="G1312" s="172"/>
      <c r="H1312" s="173"/>
      <c r="I1312" s="173"/>
      <c r="J1312" s="172"/>
      <c r="K1312" s="172"/>
      <c r="L1312" s="173"/>
      <c r="M1312" s="174"/>
      <c r="N1312" s="174"/>
      <c r="O1312" s="173"/>
      <c r="P1312" s="172"/>
      <c r="Q1312" s="172"/>
      <c r="R1312" s="175"/>
      <c r="S1312" s="175"/>
      <c r="T1312" s="169"/>
      <c r="U1312" s="142"/>
      <c r="V1312" s="142"/>
      <c r="W1312" s="142"/>
      <c r="X1312" s="142"/>
      <c r="Y1312" s="142"/>
      <c r="Z1312" s="142"/>
      <c r="AA1312" s="142"/>
      <c r="AB1312" s="142"/>
      <c r="AC1312" s="142"/>
      <c r="AD1312" s="142"/>
      <c r="AE1312" s="142"/>
      <c r="AF1312" s="142"/>
      <c r="AG1312" s="142"/>
      <c r="AH1312" s="142"/>
      <c r="AI1312" s="142"/>
    </row>
    <row r="1313">
      <c r="A1313" s="167"/>
      <c r="B1313" s="168"/>
      <c r="C1313" s="169"/>
      <c r="D1313" s="170"/>
      <c r="E1313" s="171"/>
      <c r="F1313" s="172"/>
      <c r="G1313" s="172"/>
      <c r="H1313" s="173"/>
      <c r="I1313" s="173"/>
      <c r="J1313" s="172"/>
      <c r="K1313" s="172"/>
      <c r="L1313" s="173"/>
      <c r="M1313" s="174"/>
      <c r="N1313" s="174"/>
      <c r="O1313" s="173"/>
      <c r="P1313" s="172"/>
      <c r="Q1313" s="172"/>
      <c r="R1313" s="175"/>
      <c r="S1313" s="175"/>
      <c r="T1313" s="169"/>
      <c r="U1313" s="142"/>
      <c r="V1313" s="142"/>
      <c r="W1313" s="142"/>
      <c r="X1313" s="142"/>
      <c r="Y1313" s="142"/>
      <c r="Z1313" s="142"/>
      <c r="AA1313" s="142"/>
      <c r="AB1313" s="142"/>
      <c r="AC1313" s="142"/>
      <c r="AD1313" s="142"/>
      <c r="AE1313" s="142"/>
      <c r="AF1313" s="142"/>
      <c r="AG1313" s="142"/>
      <c r="AH1313" s="142"/>
      <c r="AI1313" s="142"/>
    </row>
    <row r="1314">
      <c r="A1314" s="167"/>
      <c r="B1314" s="168"/>
      <c r="C1314" s="169"/>
      <c r="D1314" s="170"/>
      <c r="E1314" s="171"/>
      <c r="F1314" s="172"/>
      <c r="G1314" s="172"/>
      <c r="H1314" s="173"/>
      <c r="I1314" s="173"/>
      <c r="J1314" s="172"/>
      <c r="K1314" s="172"/>
      <c r="L1314" s="173"/>
      <c r="M1314" s="174"/>
      <c r="N1314" s="174"/>
      <c r="O1314" s="173"/>
      <c r="P1314" s="172"/>
      <c r="Q1314" s="172"/>
      <c r="R1314" s="175"/>
      <c r="S1314" s="175"/>
      <c r="T1314" s="169"/>
      <c r="U1314" s="142"/>
      <c r="V1314" s="142"/>
      <c r="W1314" s="142"/>
      <c r="X1314" s="142"/>
      <c r="Y1314" s="142"/>
      <c r="Z1314" s="142"/>
      <c r="AA1314" s="142"/>
      <c r="AB1314" s="142"/>
      <c r="AC1314" s="142"/>
      <c r="AD1314" s="142"/>
      <c r="AE1314" s="142"/>
      <c r="AF1314" s="142"/>
      <c r="AG1314" s="142"/>
      <c r="AH1314" s="142"/>
      <c r="AI1314" s="142"/>
    </row>
    <row r="1315">
      <c r="A1315" s="167"/>
      <c r="B1315" s="168"/>
      <c r="C1315" s="169"/>
      <c r="D1315" s="170"/>
      <c r="E1315" s="171"/>
      <c r="F1315" s="172"/>
      <c r="G1315" s="172"/>
      <c r="H1315" s="173"/>
      <c r="I1315" s="173"/>
      <c r="J1315" s="172"/>
      <c r="K1315" s="172"/>
      <c r="L1315" s="173"/>
      <c r="M1315" s="174"/>
      <c r="N1315" s="174"/>
      <c r="O1315" s="173"/>
      <c r="P1315" s="172"/>
      <c r="Q1315" s="172"/>
      <c r="R1315" s="175"/>
      <c r="S1315" s="175"/>
      <c r="T1315" s="169"/>
      <c r="U1315" s="142"/>
      <c r="V1315" s="142"/>
      <c r="W1315" s="142"/>
      <c r="X1315" s="142"/>
      <c r="Y1315" s="142"/>
      <c r="Z1315" s="142"/>
      <c r="AA1315" s="142"/>
      <c r="AB1315" s="142"/>
      <c r="AC1315" s="142"/>
      <c r="AD1315" s="142"/>
      <c r="AE1315" s="142"/>
      <c r="AF1315" s="142"/>
      <c r="AG1315" s="142"/>
      <c r="AH1315" s="142"/>
      <c r="AI1315" s="142"/>
    </row>
    <row r="1316">
      <c r="A1316" s="167"/>
      <c r="B1316" s="168"/>
      <c r="C1316" s="169"/>
      <c r="D1316" s="170"/>
      <c r="E1316" s="171"/>
      <c r="F1316" s="172"/>
      <c r="G1316" s="172"/>
      <c r="H1316" s="173"/>
      <c r="I1316" s="173"/>
      <c r="J1316" s="172"/>
      <c r="K1316" s="172"/>
      <c r="L1316" s="173"/>
      <c r="M1316" s="174"/>
      <c r="N1316" s="174"/>
      <c r="O1316" s="173"/>
      <c r="P1316" s="172"/>
      <c r="Q1316" s="172"/>
      <c r="R1316" s="175"/>
      <c r="S1316" s="175"/>
      <c r="T1316" s="169"/>
      <c r="U1316" s="142"/>
      <c r="V1316" s="142"/>
      <c r="W1316" s="142"/>
      <c r="X1316" s="142"/>
      <c r="Y1316" s="142"/>
      <c r="Z1316" s="142"/>
      <c r="AA1316" s="142"/>
      <c r="AB1316" s="142"/>
      <c r="AC1316" s="142"/>
      <c r="AD1316" s="142"/>
      <c r="AE1316" s="142"/>
      <c r="AF1316" s="142"/>
      <c r="AG1316" s="142"/>
      <c r="AH1316" s="142"/>
      <c r="AI1316" s="142"/>
    </row>
    <row r="1317">
      <c r="A1317" s="167"/>
      <c r="B1317" s="168"/>
      <c r="C1317" s="169"/>
      <c r="D1317" s="170"/>
      <c r="E1317" s="171"/>
      <c r="F1317" s="172"/>
      <c r="G1317" s="172"/>
      <c r="H1317" s="173"/>
      <c r="I1317" s="173"/>
      <c r="J1317" s="172"/>
      <c r="K1317" s="172"/>
      <c r="L1317" s="173"/>
      <c r="M1317" s="174"/>
      <c r="N1317" s="174"/>
      <c r="O1317" s="173"/>
      <c r="P1317" s="172"/>
      <c r="Q1317" s="172"/>
      <c r="R1317" s="175"/>
      <c r="S1317" s="175"/>
      <c r="T1317" s="169"/>
      <c r="U1317" s="142"/>
      <c r="V1317" s="142"/>
      <c r="W1317" s="142"/>
      <c r="X1317" s="142"/>
      <c r="Y1317" s="142"/>
      <c r="Z1317" s="142"/>
      <c r="AA1317" s="142"/>
      <c r="AB1317" s="142"/>
      <c r="AC1317" s="142"/>
      <c r="AD1317" s="142"/>
      <c r="AE1317" s="142"/>
      <c r="AF1317" s="142"/>
      <c r="AG1317" s="142"/>
      <c r="AH1317" s="142"/>
      <c r="AI1317" s="142"/>
    </row>
    <row r="1318">
      <c r="A1318" s="167"/>
      <c r="B1318" s="168"/>
      <c r="C1318" s="169"/>
      <c r="D1318" s="170"/>
      <c r="E1318" s="171"/>
      <c r="F1318" s="172"/>
      <c r="G1318" s="172"/>
      <c r="H1318" s="173"/>
      <c r="I1318" s="173"/>
      <c r="J1318" s="172"/>
      <c r="K1318" s="172"/>
      <c r="L1318" s="173"/>
      <c r="M1318" s="174"/>
      <c r="N1318" s="174"/>
      <c r="O1318" s="173"/>
      <c r="P1318" s="172"/>
      <c r="Q1318" s="172"/>
      <c r="R1318" s="175"/>
      <c r="S1318" s="175"/>
      <c r="T1318" s="169"/>
      <c r="U1318" s="142"/>
      <c r="V1318" s="142"/>
      <c r="W1318" s="142"/>
      <c r="X1318" s="142"/>
      <c r="Y1318" s="142"/>
      <c r="Z1318" s="142"/>
      <c r="AA1318" s="142"/>
      <c r="AB1318" s="142"/>
      <c r="AC1318" s="142"/>
      <c r="AD1318" s="142"/>
      <c r="AE1318" s="142"/>
      <c r="AF1318" s="142"/>
      <c r="AG1318" s="142"/>
      <c r="AH1318" s="142"/>
      <c r="AI1318" s="142"/>
    </row>
    <row r="1319">
      <c r="A1319" s="167"/>
      <c r="B1319" s="168"/>
      <c r="C1319" s="169"/>
      <c r="D1319" s="170"/>
      <c r="E1319" s="171"/>
      <c r="F1319" s="172"/>
      <c r="G1319" s="172"/>
      <c r="H1319" s="173"/>
      <c r="I1319" s="173"/>
      <c r="J1319" s="172"/>
      <c r="K1319" s="172"/>
      <c r="L1319" s="173"/>
      <c r="M1319" s="174"/>
      <c r="N1319" s="174"/>
      <c r="O1319" s="173"/>
      <c r="P1319" s="172"/>
      <c r="Q1319" s="172"/>
      <c r="R1319" s="175"/>
      <c r="S1319" s="175"/>
      <c r="T1319" s="169"/>
      <c r="U1319" s="142"/>
      <c r="V1319" s="142"/>
      <c r="W1319" s="142"/>
      <c r="X1319" s="142"/>
      <c r="Y1319" s="142"/>
      <c r="Z1319" s="142"/>
      <c r="AA1319" s="142"/>
      <c r="AB1319" s="142"/>
      <c r="AC1319" s="142"/>
      <c r="AD1319" s="142"/>
      <c r="AE1319" s="142"/>
      <c r="AF1319" s="142"/>
      <c r="AG1319" s="142"/>
      <c r="AH1319" s="142"/>
      <c r="AI1319" s="142"/>
    </row>
    <row r="1320">
      <c r="A1320" s="167"/>
      <c r="B1320" s="168"/>
      <c r="C1320" s="169"/>
      <c r="D1320" s="170"/>
      <c r="E1320" s="171"/>
      <c r="F1320" s="172"/>
      <c r="G1320" s="172"/>
      <c r="H1320" s="173"/>
      <c r="I1320" s="173"/>
      <c r="J1320" s="172"/>
      <c r="K1320" s="172"/>
      <c r="L1320" s="173"/>
      <c r="M1320" s="174"/>
      <c r="N1320" s="174"/>
      <c r="O1320" s="173"/>
      <c r="P1320" s="172"/>
      <c r="Q1320" s="172"/>
      <c r="R1320" s="175"/>
      <c r="S1320" s="175"/>
      <c r="T1320" s="169"/>
      <c r="U1320" s="142"/>
      <c r="V1320" s="142"/>
      <c r="W1320" s="142"/>
      <c r="X1320" s="142"/>
      <c r="Y1320" s="142"/>
      <c r="Z1320" s="142"/>
      <c r="AA1320" s="142"/>
      <c r="AB1320" s="142"/>
      <c r="AC1320" s="142"/>
      <c r="AD1320" s="142"/>
      <c r="AE1320" s="142"/>
      <c r="AF1320" s="142"/>
      <c r="AG1320" s="142"/>
      <c r="AH1320" s="142"/>
      <c r="AI1320" s="142"/>
    </row>
    <row r="1321">
      <c r="A1321" s="167"/>
      <c r="B1321" s="168"/>
      <c r="C1321" s="169"/>
      <c r="D1321" s="170"/>
      <c r="E1321" s="171"/>
      <c r="F1321" s="172"/>
      <c r="G1321" s="172"/>
      <c r="H1321" s="173"/>
      <c r="I1321" s="173"/>
      <c r="J1321" s="172"/>
      <c r="K1321" s="172"/>
      <c r="L1321" s="173"/>
      <c r="M1321" s="174"/>
      <c r="N1321" s="174"/>
      <c r="O1321" s="173"/>
      <c r="P1321" s="172"/>
      <c r="Q1321" s="172"/>
      <c r="R1321" s="175"/>
      <c r="S1321" s="175"/>
      <c r="T1321" s="169"/>
      <c r="U1321" s="142"/>
      <c r="V1321" s="142"/>
      <c r="W1321" s="142"/>
      <c r="X1321" s="142"/>
      <c r="Y1321" s="142"/>
      <c r="Z1321" s="142"/>
      <c r="AA1321" s="142"/>
      <c r="AB1321" s="142"/>
      <c r="AC1321" s="142"/>
      <c r="AD1321" s="142"/>
      <c r="AE1321" s="142"/>
      <c r="AF1321" s="142"/>
      <c r="AG1321" s="142"/>
      <c r="AH1321" s="142"/>
      <c r="AI1321" s="142"/>
    </row>
    <row r="1322">
      <c r="A1322" s="167"/>
      <c r="B1322" s="168"/>
      <c r="C1322" s="169"/>
      <c r="D1322" s="170"/>
      <c r="E1322" s="171"/>
      <c r="F1322" s="172"/>
      <c r="G1322" s="172"/>
      <c r="H1322" s="173"/>
      <c r="I1322" s="173"/>
      <c r="J1322" s="172"/>
      <c r="K1322" s="172"/>
      <c r="L1322" s="173"/>
      <c r="M1322" s="174"/>
      <c r="N1322" s="174"/>
      <c r="O1322" s="173"/>
      <c r="P1322" s="172"/>
      <c r="Q1322" s="172"/>
      <c r="R1322" s="175"/>
      <c r="S1322" s="175"/>
      <c r="T1322" s="169"/>
      <c r="U1322" s="142"/>
      <c r="V1322" s="142"/>
      <c r="W1322" s="142"/>
      <c r="X1322" s="142"/>
      <c r="Y1322" s="142"/>
      <c r="Z1322" s="142"/>
      <c r="AA1322" s="142"/>
      <c r="AB1322" s="142"/>
      <c r="AC1322" s="142"/>
      <c r="AD1322" s="142"/>
      <c r="AE1322" s="142"/>
      <c r="AF1322" s="142"/>
      <c r="AG1322" s="142"/>
      <c r="AH1322" s="142"/>
      <c r="AI1322" s="142"/>
    </row>
    <row r="1323">
      <c r="A1323" s="167"/>
      <c r="B1323" s="168"/>
      <c r="C1323" s="169"/>
      <c r="D1323" s="170"/>
      <c r="E1323" s="171"/>
      <c r="F1323" s="172"/>
      <c r="G1323" s="172"/>
      <c r="H1323" s="173"/>
      <c r="I1323" s="173"/>
      <c r="J1323" s="172"/>
      <c r="K1323" s="172"/>
      <c r="L1323" s="173"/>
      <c r="M1323" s="174"/>
      <c r="N1323" s="174"/>
      <c r="O1323" s="173"/>
      <c r="P1323" s="172"/>
      <c r="Q1323" s="172"/>
      <c r="R1323" s="175"/>
      <c r="S1323" s="175"/>
      <c r="T1323" s="169"/>
      <c r="U1323" s="142"/>
      <c r="V1323" s="142"/>
      <c r="W1323" s="142"/>
      <c r="X1323" s="142"/>
      <c r="Y1323" s="142"/>
      <c r="Z1323" s="142"/>
      <c r="AA1323" s="142"/>
      <c r="AB1323" s="142"/>
      <c r="AC1323" s="142"/>
      <c r="AD1323" s="142"/>
      <c r="AE1323" s="142"/>
      <c r="AF1323" s="142"/>
      <c r="AG1323" s="142"/>
      <c r="AH1323" s="142"/>
      <c r="AI1323" s="142"/>
    </row>
    <row r="1324">
      <c r="A1324" s="167"/>
      <c r="B1324" s="168"/>
      <c r="C1324" s="169"/>
      <c r="D1324" s="170"/>
      <c r="E1324" s="171"/>
      <c r="F1324" s="172"/>
      <c r="G1324" s="172"/>
      <c r="H1324" s="173"/>
      <c r="I1324" s="173"/>
      <c r="J1324" s="172"/>
      <c r="K1324" s="172"/>
      <c r="L1324" s="173"/>
      <c r="M1324" s="174"/>
      <c r="N1324" s="174"/>
      <c r="O1324" s="173"/>
      <c r="P1324" s="172"/>
      <c r="Q1324" s="172"/>
      <c r="R1324" s="175"/>
      <c r="S1324" s="175"/>
      <c r="T1324" s="169"/>
      <c r="U1324" s="142"/>
      <c r="V1324" s="142"/>
      <c r="W1324" s="142"/>
      <c r="X1324" s="142"/>
      <c r="Y1324" s="142"/>
      <c r="Z1324" s="142"/>
      <c r="AA1324" s="142"/>
      <c r="AB1324" s="142"/>
      <c r="AC1324" s="142"/>
      <c r="AD1324" s="142"/>
      <c r="AE1324" s="142"/>
      <c r="AF1324" s="142"/>
      <c r="AG1324" s="142"/>
      <c r="AH1324" s="142"/>
      <c r="AI1324" s="142"/>
    </row>
    <row r="1325">
      <c r="A1325" s="167"/>
      <c r="B1325" s="168"/>
      <c r="C1325" s="169"/>
      <c r="D1325" s="170"/>
      <c r="E1325" s="171"/>
      <c r="F1325" s="172"/>
      <c r="G1325" s="172"/>
      <c r="H1325" s="173"/>
      <c r="I1325" s="173"/>
      <c r="J1325" s="172"/>
      <c r="K1325" s="172"/>
      <c r="L1325" s="173"/>
      <c r="M1325" s="174"/>
      <c r="N1325" s="174"/>
      <c r="O1325" s="173"/>
      <c r="P1325" s="172"/>
      <c r="Q1325" s="172"/>
      <c r="R1325" s="175"/>
      <c r="S1325" s="175"/>
      <c r="T1325" s="169"/>
      <c r="U1325" s="142"/>
      <c r="V1325" s="142"/>
      <c r="W1325" s="142"/>
      <c r="X1325" s="142"/>
      <c r="Y1325" s="142"/>
      <c r="Z1325" s="142"/>
      <c r="AA1325" s="142"/>
      <c r="AB1325" s="142"/>
      <c r="AC1325" s="142"/>
      <c r="AD1325" s="142"/>
      <c r="AE1325" s="142"/>
      <c r="AF1325" s="142"/>
      <c r="AG1325" s="142"/>
      <c r="AH1325" s="142"/>
      <c r="AI1325" s="142"/>
    </row>
    <row r="1326">
      <c r="A1326" s="167"/>
      <c r="B1326" s="168"/>
      <c r="C1326" s="169"/>
      <c r="D1326" s="170"/>
      <c r="E1326" s="171"/>
      <c r="F1326" s="172"/>
      <c r="G1326" s="172"/>
      <c r="H1326" s="173"/>
      <c r="I1326" s="173"/>
      <c r="J1326" s="172"/>
      <c r="K1326" s="172"/>
      <c r="L1326" s="173"/>
      <c r="M1326" s="174"/>
      <c r="N1326" s="174"/>
      <c r="O1326" s="173"/>
      <c r="P1326" s="172"/>
      <c r="Q1326" s="172"/>
      <c r="R1326" s="175"/>
      <c r="S1326" s="175"/>
      <c r="T1326" s="169"/>
      <c r="U1326" s="142"/>
      <c r="V1326" s="142"/>
      <c r="W1326" s="142"/>
      <c r="X1326" s="142"/>
      <c r="Y1326" s="142"/>
      <c r="Z1326" s="142"/>
      <c r="AA1326" s="142"/>
      <c r="AB1326" s="142"/>
      <c r="AC1326" s="142"/>
      <c r="AD1326" s="142"/>
      <c r="AE1326" s="142"/>
      <c r="AF1326" s="142"/>
      <c r="AG1326" s="142"/>
      <c r="AH1326" s="142"/>
      <c r="AI1326" s="142"/>
    </row>
    <row r="1327">
      <c r="A1327" s="167"/>
      <c r="B1327" s="168"/>
      <c r="C1327" s="169"/>
      <c r="D1327" s="170"/>
      <c r="E1327" s="171"/>
      <c r="F1327" s="172"/>
      <c r="G1327" s="172"/>
      <c r="H1327" s="173"/>
      <c r="I1327" s="173"/>
      <c r="J1327" s="172"/>
      <c r="K1327" s="172"/>
      <c r="L1327" s="173"/>
      <c r="M1327" s="174"/>
      <c r="N1327" s="174"/>
      <c r="O1327" s="173"/>
      <c r="P1327" s="172"/>
      <c r="Q1327" s="172"/>
      <c r="R1327" s="175"/>
      <c r="S1327" s="175"/>
      <c r="T1327" s="169"/>
      <c r="U1327" s="142"/>
      <c r="V1327" s="142"/>
      <c r="W1327" s="142"/>
      <c r="X1327" s="142"/>
      <c r="Y1327" s="142"/>
      <c r="Z1327" s="142"/>
      <c r="AA1327" s="142"/>
      <c r="AB1327" s="142"/>
      <c r="AC1327" s="142"/>
      <c r="AD1327" s="142"/>
      <c r="AE1327" s="142"/>
      <c r="AF1327" s="142"/>
      <c r="AG1327" s="142"/>
      <c r="AH1327" s="142"/>
      <c r="AI1327" s="142"/>
    </row>
    <row r="1328">
      <c r="A1328" s="167"/>
      <c r="B1328" s="168"/>
      <c r="C1328" s="169"/>
      <c r="D1328" s="170"/>
      <c r="E1328" s="171"/>
      <c r="F1328" s="172"/>
      <c r="G1328" s="172"/>
      <c r="H1328" s="173"/>
      <c r="I1328" s="173"/>
      <c r="J1328" s="172"/>
      <c r="K1328" s="172"/>
      <c r="L1328" s="173"/>
      <c r="M1328" s="174"/>
      <c r="N1328" s="174"/>
      <c r="O1328" s="173"/>
      <c r="P1328" s="172"/>
      <c r="Q1328" s="172"/>
      <c r="R1328" s="175"/>
      <c r="S1328" s="175"/>
      <c r="T1328" s="169"/>
      <c r="U1328" s="142"/>
      <c r="V1328" s="142"/>
      <c r="W1328" s="142"/>
      <c r="X1328" s="142"/>
      <c r="Y1328" s="142"/>
      <c r="Z1328" s="142"/>
      <c r="AA1328" s="142"/>
      <c r="AB1328" s="142"/>
      <c r="AC1328" s="142"/>
      <c r="AD1328" s="142"/>
      <c r="AE1328" s="142"/>
      <c r="AF1328" s="142"/>
      <c r="AG1328" s="142"/>
      <c r="AH1328" s="142"/>
      <c r="AI1328" s="142"/>
    </row>
    <row r="1329">
      <c r="A1329" s="167"/>
      <c r="B1329" s="168"/>
      <c r="C1329" s="169"/>
      <c r="D1329" s="170"/>
      <c r="E1329" s="171"/>
      <c r="F1329" s="172"/>
      <c r="G1329" s="172"/>
      <c r="H1329" s="173"/>
      <c r="I1329" s="173"/>
      <c r="J1329" s="172"/>
      <c r="K1329" s="172"/>
      <c r="L1329" s="173"/>
      <c r="M1329" s="174"/>
      <c r="N1329" s="174"/>
      <c r="O1329" s="173"/>
      <c r="P1329" s="172"/>
      <c r="Q1329" s="172"/>
      <c r="R1329" s="175"/>
      <c r="S1329" s="175"/>
      <c r="T1329" s="169"/>
      <c r="U1329" s="142"/>
      <c r="V1329" s="142"/>
      <c r="W1329" s="142"/>
      <c r="X1329" s="142"/>
      <c r="Y1329" s="142"/>
      <c r="Z1329" s="142"/>
      <c r="AA1329" s="142"/>
      <c r="AB1329" s="142"/>
      <c r="AC1329" s="142"/>
      <c r="AD1329" s="142"/>
      <c r="AE1329" s="142"/>
      <c r="AF1329" s="142"/>
      <c r="AG1329" s="142"/>
      <c r="AH1329" s="142"/>
      <c r="AI1329" s="142"/>
    </row>
    <row r="1330">
      <c r="A1330" s="167"/>
      <c r="B1330" s="168"/>
      <c r="C1330" s="169"/>
      <c r="D1330" s="170"/>
      <c r="E1330" s="171"/>
      <c r="F1330" s="172"/>
      <c r="G1330" s="172"/>
      <c r="H1330" s="173"/>
      <c r="I1330" s="173"/>
      <c r="J1330" s="172"/>
      <c r="K1330" s="172"/>
      <c r="L1330" s="173"/>
      <c r="M1330" s="174"/>
      <c r="N1330" s="174"/>
      <c r="O1330" s="173"/>
      <c r="P1330" s="172"/>
      <c r="Q1330" s="172"/>
      <c r="R1330" s="175"/>
      <c r="S1330" s="175"/>
      <c r="T1330" s="169"/>
      <c r="U1330" s="142"/>
      <c r="V1330" s="142"/>
      <c r="W1330" s="142"/>
      <c r="X1330" s="142"/>
      <c r="Y1330" s="142"/>
      <c r="Z1330" s="142"/>
      <c r="AA1330" s="142"/>
      <c r="AB1330" s="142"/>
      <c r="AC1330" s="142"/>
      <c r="AD1330" s="142"/>
      <c r="AE1330" s="142"/>
      <c r="AF1330" s="142"/>
      <c r="AG1330" s="142"/>
      <c r="AH1330" s="142"/>
      <c r="AI1330" s="142"/>
    </row>
    <row r="1331">
      <c r="A1331" s="167"/>
      <c r="B1331" s="168"/>
      <c r="C1331" s="169"/>
      <c r="D1331" s="170"/>
      <c r="E1331" s="171"/>
      <c r="F1331" s="172"/>
      <c r="G1331" s="172"/>
      <c r="H1331" s="173"/>
      <c r="I1331" s="173"/>
      <c r="J1331" s="172"/>
      <c r="K1331" s="172"/>
      <c r="L1331" s="173"/>
      <c r="M1331" s="174"/>
      <c r="N1331" s="174"/>
      <c r="O1331" s="173"/>
      <c r="P1331" s="172"/>
      <c r="Q1331" s="172"/>
      <c r="R1331" s="175"/>
      <c r="S1331" s="175"/>
      <c r="T1331" s="169"/>
      <c r="U1331" s="142"/>
      <c r="V1331" s="142"/>
      <c r="W1331" s="142"/>
      <c r="X1331" s="142"/>
      <c r="Y1331" s="142"/>
      <c r="Z1331" s="142"/>
      <c r="AA1331" s="142"/>
      <c r="AB1331" s="142"/>
      <c r="AC1331" s="142"/>
      <c r="AD1331" s="142"/>
      <c r="AE1331" s="142"/>
      <c r="AF1331" s="142"/>
      <c r="AG1331" s="142"/>
      <c r="AH1331" s="142"/>
      <c r="AI1331" s="142"/>
    </row>
    <row r="1332">
      <c r="A1332" s="167"/>
      <c r="B1332" s="168"/>
      <c r="C1332" s="169"/>
      <c r="D1332" s="170"/>
      <c r="E1332" s="171"/>
      <c r="F1332" s="172"/>
      <c r="G1332" s="172"/>
      <c r="H1332" s="173"/>
      <c r="I1332" s="173"/>
      <c r="J1332" s="172"/>
      <c r="K1332" s="172"/>
      <c r="L1332" s="173"/>
      <c r="M1332" s="174"/>
      <c r="N1332" s="174"/>
      <c r="O1332" s="173"/>
      <c r="P1332" s="172"/>
      <c r="Q1332" s="172"/>
      <c r="R1332" s="175"/>
      <c r="S1332" s="175"/>
      <c r="T1332" s="169"/>
      <c r="U1332" s="142"/>
      <c r="V1332" s="142"/>
      <c r="W1332" s="142"/>
      <c r="X1332" s="142"/>
      <c r="Y1332" s="142"/>
      <c r="Z1332" s="142"/>
      <c r="AA1332" s="142"/>
      <c r="AB1332" s="142"/>
      <c r="AC1332" s="142"/>
      <c r="AD1332" s="142"/>
      <c r="AE1332" s="142"/>
      <c r="AF1332" s="142"/>
      <c r="AG1332" s="142"/>
      <c r="AH1332" s="142"/>
      <c r="AI1332" s="142"/>
    </row>
    <row r="1333">
      <c r="A1333" s="167"/>
      <c r="B1333" s="168"/>
      <c r="C1333" s="169"/>
      <c r="D1333" s="170"/>
      <c r="E1333" s="171"/>
      <c r="F1333" s="172"/>
      <c r="G1333" s="172"/>
      <c r="H1333" s="173"/>
      <c r="I1333" s="173"/>
      <c r="J1333" s="172"/>
      <c r="K1333" s="172"/>
      <c r="L1333" s="173"/>
      <c r="M1333" s="174"/>
      <c r="N1333" s="174"/>
      <c r="O1333" s="173"/>
      <c r="P1333" s="172"/>
      <c r="Q1333" s="172"/>
      <c r="R1333" s="175"/>
      <c r="S1333" s="175"/>
      <c r="T1333" s="169"/>
      <c r="U1333" s="142"/>
      <c r="V1333" s="142"/>
      <c r="W1333" s="142"/>
      <c r="X1333" s="142"/>
      <c r="Y1333" s="142"/>
      <c r="Z1333" s="142"/>
      <c r="AA1333" s="142"/>
      <c r="AB1333" s="142"/>
      <c r="AC1333" s="142"/>
      <c r="AD1333" s="142"/>
      <c r="AE1333" s="142"/>
      <c r="AF1333" s="142"/>
      <c r="AG1333" s="142"/>
      <c r="AH1333" s="142"/>
      <c r="AI1333" s="142"/>
    </row>
    <row r="1334">
      <c r="A1334" s="167"/>
      <c r="B1334" s="168"/>
      <c r="C1334" s="169"/>
      <c r="D1334" s="170"/>
      <c r="E1334" s="171"/>
      <c r="F1334" s="172"/>
      <c r="G1334" s="172"/>
      <c r="H1334" s="173"/>
      <c r="I1334" s="173"/>
      <c r="J1334" s="172"/>
      <c r="K1334" s="172"/>
      <c r="L1334" s="173"/>
      <c r="M1334" s="174"/>
      <c r="N1334" s="174"/>
      <c r="O1334" s="173"/>
      <c r="P1334" s="172"/>
      <c r="Q1334" s="172"/>
      <c r="R1334" s="175"/>
      <c r="S1334" s="175"/>
      <c r="T1334" s="169"/>
      <c r="U1334" s="142"/>
      <c r="V1334" s="142"/>
      <c r="W1334" s="142"/>
      <c r="X1334" s="142"/>
      <c r="Y1334" s="142"/>
      <c r="Z1334" s="142"/>
      <c r="AA1334" s="142"/>
      <c r="AB1334" s="142"/>
      <c r="AC1334" s="142"/>
      <c r="AD1334" s="142"/>
      <c r="AE1334" s="142"/>
      <c r="AF1334" s="142"/>
      <c r="AG1334" s="142"/>
      <c r="AH1334" s="142"/>
      <c r="AI1334" s="142"/>
    </row>
    <row r="1335">
      <c r="A1335" s="167"/>
      <c r="B1335" s="168"/>
      <c r="C1335" s="169"/>
      <c r="D1335" s="170"/>
      <c r="E1335" s="171"/>
      <c r="F1335" s="172"/>
      <c r="G1335" s="172"/>
      <c r="H1335" s="173"/>
      <c r="I1335" s="173"/>
      <c r="J1335" s="172"/>
      <c r="K1335" s="172"/>
      <c r="L1335" s="173"/>
      <c r="M1335" s="174"/>
      <c r="N1335" s="174"/>
      <c r="O1335" s="173"/>
      <c r="P1335" s="172"/>
      <c r="Q1335" s="172"/>
      <c r="R1335" s="175"/>
      <c r="S1335" s="175"/>
      <c r="T1335" s="169"/>
      <c r="U1335" s="142"/>
      <c r="V1335" s="142"/>
      <c r="W1335" s="142"/>
      <c r="X1335" s="142"/>
      <c r="Y1335" s="142"/>
      <c r="Z1335" s="142"/>
      <c r="AA1335" s="142"/>
      <c r="AB1335" s="142"/>
      <c r="AC1335" s="142"/>
      <c r="AD1335" s="142"/>
      <c r="AE1335" s="142"/>
      <c r="AF1335" s="142"/>
      <c r="AG1335" s="142"/>
      <c r="AH1335" s="142"/>
      <c r="AI1335" s="142"/>
    </row>
    <row r="1336">
      <c r="A1336" s="167"/>
      <c r="B1336" s="168"/>
      <c r="C1336" s="169"/>
      <c r="D1336" s="170"/>
      <c r="E1336" s="171"/>
      <c r="F1336" s="172"/>
      <c r="G1336" s="172"/>
      <c r="H1336" s="173"/>
      <c r="I1336" s="173"/>
      <c r="J1336" s="172"/>
      <c r="K1336" s="172"/>
      <c r="L1336" s="173"/>
      <c r="M1336" s="174"/>
      <c r="N1336" s="174"/>
      <c r="O1336" s="173"/>
      <c r="P1336" s="172"/>
      <c r="Q1336" s="172"/>
      <c r="R1336" s="175"/>
      <c r="S1336" s="175"/>
      <c r="T1336" s="169"/>
      <c r="U1336" s="142"/>
      <c r="V1336" s="142"/>
      <c r="W1336" s="142"/>
      <c r="X1336" s="142"/>
      <c r="Y1336" s="142"/>
      <c r="Z1336" s="142"/>
      <c r="AA1336" s="142"/>
      <c r="AB1336" s="142"/>
      <c r="AC1336" s="142"/>
      <c r="AD1336" s="142"/>
      <c r="AE1336" s="142"/>
      <c r="AF1336" s="142"/>
      <c r="AG1336" s="142"/>
      <c r="AH1336" s="142"/>
      <c r="AI1336" s="142"/>
    </row>
    <row r="1337">
      <c r="A1337" s="167"/>
      <c r="B1337" s="168"/>
      <c r="C1337" s="169"/>
      <c r="D1337" s="170"/>
      <c r="E1337" s="171"/>
      <c r="F1337" s="172"/>
      <c r="G1337" s="172"/>
      <c r="H1337" s="173"/>
      <c r="I1337" s="173"/>
      <c r="J1337" s="172"/>
      <c r="K1337" s="172"/>
      <c r="L1337" s="173"/>
      <c r="M1337" s="174"/>
      <c r="N1337" s="174"/>
      <c r="O1337" s="173"/>
      <c r="P1337" s="172"/>
      <c r="Q1337" s="172"/>
      <c r="R1337" s="175"/>
      <c r="S1337" s="175"/>
      <c r="T1337" s="169"/>
      <c r="U1337" s="142"/>
      <c r="V1337" s="142"/>
      <c r="W1337" s="142"/>
      <c r="X1337" s="142"/>
      <c r="Y1337" s="142"/>
      <c r="Z1337" s="142"/>
      <c r="AA1337" s="142"/>
      <c r="AB1337" s="142"/>
      <c r="AC1337" s="142"/>
      <c r="AD1337" s="142"/>
      <c r="AE1337" s="142"/>
      <c r="AF1337" s="142"/>
      <c r="AG1337" s="142"/>
      <c r="AH1337" s="142"/>
      <c r="AI1337" s="142"/>
    </row>
    <row r="1338">
      <c r="A1338" s="167"/>
      <c r="B1338" s="168"/>
      <c r="C1338" s="169"/>
      <c r="D1338" s="170"/>
      <c r="E1338" s="171"/>
      <c r="F1338" s="172"/>
      <c r="G1338" s="172"/>
      <c r="H1338" s="173"/>
      <c r="I1338" s="173"/>
      <c r="J1338" s="172"/>
      <c r="K1338" s="172"/>
      <c r="L1338" s="173"/>
      <c r="M1338" s="174"/>
      <c r="N1338" s="174"/>
      <c r="O1338" s="173"/>
      <c r="P1338" s="172"/>
      <c r="Q1338" s="172"/>
      <c r="R1338" s="175"/>
      <c r="S1338" s="175"/>
      <c r="T1338" s="169"/>
      <c r="U1338" s="142"/>
      <c r="V1338" s="142"/>
      <c r="W1338" s="142"/>
      <c r="X1338" s="142"/>
      <c r="Y1338" s="142"/>
      <c r="Z1338" s="142"/>
      <c r="AA1338" s="142"/>
      <c r="AB1338" s="142"/>
      <c r="AC1338" s="142"/>
      <c r="AD1338" s="142"/>
      <c r="AE1338" s="142"/>
      <c r="AF1338" s="142"/>
      <c r="AG1338" s="142"/>
      <c r="AH1338" s="142"/>
      <c r="AI1338" s="142"/>
    </row>
    <row r="1339">
      <c r="A1339" s="167"/>
      <c r="B1339" s="168"/>
      <c r="C1339" s="169"/>
      <c r="D1339" s="170"/>
      <c r="E1339" s="171"/>
      <c r="F1339" s="172"/>
      <c r="G1339" s="172"/>
      <c r="H1339" s="173"/>
      <c r="I1339" s="173"/>
      <c r="J1339" s="172"/>
      <c r="K1339" s="172"/>
      <c r="L1339" s="173"/>
      <c r="M1339" s="174"/>
      <c r="N1339" s="174"/>
      <c r="O1339" s="173"/>
      <c r="P1339" s="172"/>
      <c r="Q1339" s="172"/>
      <c r="R1339" s="175"/>
      <c r="S1339" s="175"/>
      <c r="T1339" s="169"/>
      <c r="U1339" s="142"/>
      <c r="V1339" s="142"/>
      <c r="W1339" s="142"/>
      <c r="X1339" s="142"/>
      <c r="Y1339" s="142"/>
      <c r="Z1339" s="142"/>
      <c r="AA1339" s="142"/>
      <c r="AB1339" s="142"/>
      <c r="AC1339" s="142"/>
      <c r="AD1339" s="142"/>
      <c r="AE1339" s="142"/>
      <c r="AF1339" s="142"/>
      <c r="AG1339" s="142"/>
      <c r="AH1339" s="142"/>
      <c r="AI1339" s="142"/>
    </row>
    <row r="1340">
      <c r="A1340" s="167"/>
      <c r="B1340" s="168"/>
      <c r="C1340" s="169"/>
      <c r="D1340" s="170"/>
      <c r="E1340" s="171"/>
      <c r="F1340" s="172"/>
      <c r="G1340" s="172"/>
      <c r="H1340" s="173"/>
      <c r="I1340" s="173"/>
      <c r="J1340" s="172"/>
      <c r="K1340" s="172"/>
      <c r="L1340" s="173"/>
      <c r="M1340" s="174"/>
      <c r="N1340" s="174"/>
      <c r="O1340" s="173"/>
      <c r="P1340" s="172"/>
      <c r="Q1340" s="172"/>
      <c r="R1340" s="175"/>
      <c r="S1340" s="175"/>
      <c r="T1340" s="169"/>
      <c r="U1340" s="142"/>
      <c r="V1340" s="142"/>
      <c r="W1340" s="142"/>
      <c r="X1340" s="142"/>
      <c r="Y1340" s="142"/>
      <c r="Z1340" s="142"/>
      <c r="AA1340" s="142"/>
      <c r="AB1340" s="142"/>
      <c r="AC1340" s="142"/>
      <c r="AD1340" s="142"/>
      <c r="AE1340" s="142"/>
      <c r="AF1340" s="142"/>
      <c r="AG1340" s="142"/>
      <c r="AH1340" s="142"/>
      <c r="AI1340" s="142"/>
    </row>
    <row r="1341">
      <c r="A1341" s="167"/>
      <c r="B1341" s="168"/>
      <c r="C1341" s="169"/>
      <c r="D1341" s="170"/>
      <c r="E1341" s="171"/>
      <c r="F1341" s="172"/>
      <c r="G1341" s="172"/>
      <c r="H1341" s="173"/>
      <c r="I1341" s="173"/>
      <c r="J1341" s="172"/>
      <c r="K1341" s="172"/>
      <c r="L1341" s="173"/>
      <c r="M1341" s="174"/>
      <c r="N1341" s="174"/>
      <c r="O1341" s="173"/>
      <c r="P1341" s="172"/>
      <c r="Q1341" s="172"/>
      <c r="R1341" s="175"/>
      <c r="S1341" s="175"/>
      <c r="T1341" s="169"/>
      <c r="U1341" s="142"/>
      <c r="V1341" s="142"/>
      <c r="W1341" s="142"/>
      <c r="X1341" s="142"/>
      <c r="Y1341" s="142"/>
      <c r="Z1341" s="142"/>
      <c r="AA1341" s="142"/>
      <c r="AB1341" s="142"/>
      <c r="AC1341" s="142"/>
      <c r="AD1341" s="142"/>
      <c r="AE1341" s="142"/>
      <c r="AF1341" s="142"/>
      <c r="AG1341" s="142"/>
      <c r="AH1341" s="142"/>
      <c r="AI1341" s="142"/>
    </row>
    <row r="1342">
      <c r="A1342" s="167"/>
      <c r="B1342" s="168"/>
      <c r="C1342" s="169"/>
      <c r="D1342" s="170"/>
      <c r="E1342" s="171"/>
      <c r="F1342" s="172"/>
      <c r="G1342" s="172"/>
      <c r="H1342" s="173"/>
      <c r="I1342" s="173"/>
      <c r="J1342" s="172"/>
      <c r="K1342" s="172"/>
      <c r="L1342" s="173"/>
      <c r="M1342" s="174"/>
      <c r="N1342" s="174"/>
      <c r="O1342" s="173"/>
      <c r="P1342" s="172"/>
      <c r="Q1342" s="172"/>
      <c r="R1342" s="175"/>
      <c r="S1342" s="175"/>
      <c r="T1342" s="169"/>
      <c r="U1342" s="142"/>
      <c r="V1342" s="142"/>
      <c r="W1342" s="142"/>
      <c r="X1342" s="142"/>
      <c r="Y1342" s="142"/>
      <c r="Z1342" s="142"/>
      <c r="AA1342" s="142"/>
      <c r="AB1342" s="142"/>
      <c r="AC1342" s="142"/>
      <c r="AD1342" s="142"/>
      <c r="AE1342" s="142"/>
      <c r="AF1342" s="142"/>
      <c r="AG1342" s="142"/>
      <c r="AH1342" s="142"/>
      <c r="AI1342" s="142"/>
    </row>
    <row r="1343">
      <c r="A1343" s="167"/>
      <c r="B1343" s="168"/>
      <c r="C1343" s="169"/>
      <c r="D1343" s="170"/>
      <c r="E1343" s="171"/>
      <c r="F1343" s="172"/>
      <c r="G1343" s="172"/>
      <c r="H1343" s="173"/>
      <c r="I1343" s="173"/>
      <c r="J1343" s="172"/>
      <c r="K1343" s="172"/>
      <c r="L1343" s="173"/>
      <c r="M1343" s="174"/>
      <c r="N1343" s="174"/>
      <c r="O1343" s="173"/>
      <c r="P1343" s="172"/>
      <c r="Q1343" s="172"/>
      <c r="R1343" s="175"/>
      <c r="S1343" s="175"/>
      <c r="T1343" s="169"/>
      <c r="U1343" s="142"/>
      <c r="V1343" s="142"/>
      <c r="W1343" s="142"/>
      <c r="X1343" s="142"/>
      <c r="Y1343" s="142"/>
      <c r="Z1343" s="142"/>
      <c r="AA1343" s="142"/>
      <c r="AB1343" s="142"/>
      <c r="AC1343" s="142"/>
      <c r="AD1343" s="142"/>
      <c r="AE1343" s="142"/>
      <c r="AF1343" s="142"/>
      <c r="AG1343" s="142"/>
      <c r="AH1343" s="142"/>
      <c r="AI1343" s="142"/>
    </row>
    <row r="1344">
      <c r="A1344" s="167"/>
      <c r="B1344" s="168"/>
      <c r="C1344" s="169"/>
      <c r="D1344" s="170"/>
      <c r="E1344" s="171"/>
      <c r="F1344" s="172"/>
      <c r="G1344" s="172"/>
      <c r="H1344" s="173"/>
      <c r="I1344" s="173"/>
      <c r="J1344" s="172"/>
      <c r="K1344" s="172"/>
      <c r="L1344" s="173"/>
      <c r="M1344" s="174"/>
      <c r="N1344" s="174"/>
      <c r="O1344" s="173"/>
      <c r="P1344" s="172"/>
      <c r="Q1344" s="172"/>
      <c r="R1344" s="175"/>
      <c r="S1344" s="175"/>
      <c r="T1344" s="169"/>
      <c r="U1344" s="142"/>
      <c r="V1344" s="142"/>
      <c r="W1344" s="142"/>
      <c r="X1344" s="142"/>
      <c r="Y1344" s="142"/>
      <c r="Z1344" s="142"/>
      <c r="AA1344" s="142"/>
      <c r="AB1344" s="142"/>
      <c r="AC1344" s="142"/>
      <c r="AD1344" s="142"/>
      <c r="AE1344" s="142"/>
      <c r="AF1344" s="142"/>
      <c r="AG1344" s="142"/>
      <c r="AH1344" s="142"/>
      <c r="AI1344" s="142"/>
    </row>
    <row r="1345">
      <c r="A1345" s="167"/>
      <c r="B1345" s="168"/>
      <c r="C1345" s="169"/>
      <c r="D1345" s="170"/>
      <c r="E1345" s="171"/>
      <c r="F1345" s="172"/>
      <c r="G1345" s="172"/>
      <c r="H1345" s="173"/>
      <c r="I1345" s="173"/>
      <c r="J1345" s="172"/>
      <c r="K1345" s="172"/>
      <c r="L1345" s="173"/>
      <c r="M1345" s="174"/>
      <c r="N1345" s="174"/>
      <c r="O1345" s="173"/>
      <c r="P1345" s="172"/>
      <c r="Q1345" s="172"/>
      <c r="R1345" s="175"/>
      <c r="S1345" s="175"/>
      <c r="T1345" s="169"/>
      <c r="U1345" s="142"/>
      <c r="V1345" s="142"/>
      <c r="W1345" s="142"/>
      <c r="X1345" s="142"/>
      <c r="Y1345" s="142"/>
      <c r="Z1345" s="142"/>
      <c r="AA1345" s="142"/>
      <c r="AB1345" s="142"/>
      <c r="AC1345" s="142"/>
      <c r="AD1345" s="142"/>
      <c r="AE1345" s="142"/>
      <c r="AF1345" s="142"/>
      <c r="AG1345" s="142"/>
      <c r="AH1345" s="142"/>
      <c r="AI1345" s="142"/>
    </row>
    <row r="1346">
      <c r="A1346" s="167"/>
      <c r="B1346" s="168"/>
      <c r="C1346" s="169"/>
      <c r="D1346" s="170"/>
      <c r="E1346" s="171"/>
      <c r="F1346" s="172"/>
      <c r="G1346" s="172"/>
      <c r="H1346" s="173"/>
      <c r="I1346" s="173"/>
      <c r="J1346" s="172"/>
      <c r="K1346" s="172"/>
      <c r="L1346" s="173"/>
      <c r="M1346" s="174"/>
      <c r="N1346" s="174"/>
      <c r="O1346" s="173"/>
      <c r="P1346" s="172"/>
      <c r="Q1346" s="172"/>
      <c r="R1346" s="175"/>
      <c r="S1346" s="175"/>
      <c r="T1346" s="169"/>
      <c r="U1346" s="142"/>
      <c r="V1346" s="142"/>
      <c r="W1346" s="142"/>
      <c r="X1346" s="142"/>
      <c r="Y1346" s="142"/>
      <c r="Z1346" s="142"/>
      <c r="AA1346" s="142"/>
      <c r="AB1346" s="142"/>
      <c r="AC1346" s="142"/>
      <c r="AD1346" s="142"/>
      <c r="AE1346" s="142"/>
      <c r="AF1346" s="142"/>
      <c r="AG1346" s="142"/>
      <c r="AH1346" s="142"/>
      <c r="AI1346" s="142"/>
    </row>
    <row r="1347">
      <c r="A1347" s="167"/>
      <c r="B1347" s="168"/>
      <c r="C1347" s="169"/>
      <c r="D1347" s="170"/>
      <c r="E1347" s="171"/>
      <c r="F1347" s="172"/>
      <c r="G1347" s="172"/>
      <c r="H1347" s="173"/>
      <c r="I1347" s="173"/>
      <c r="J1347" s="172"/>
      <c r="K1347" s="172"/>
      <c r="L1347" s="173"/>
      <c r="M1347" s="174"/>
      <c r="N1347" s="174"/>
      <c r="O1347" s="173"/>
      <c r="P1347" s="172"/>
      <c r="Q1347" s="172"/>
      <c r="R1347" s="175"/>
      <c r="S1347" s="175"/>
      <c r="T1347" s="169"/>
      <c r="U1347" s="142"/>
      <c r="V1347" s="142"/>
      <c r="W1347" s="142"/>
      <c r="X1347" s="142"/>
      <c r="Y1347" s="142"/>
      <c r="Z1347" s="142"/>
      <c r="AA1347" s="142"/>
      <c r="AB1347" s="142"/>
      <c r="AC1347" s="142"/>
      <c r="AD1347" s="142"/>
      <c r="AE1347" s="142"/>
      <c r="AF1347" s="142"/>
      <c r="AG1347" s="142"/>
      <c r="AH1347" s="142"/>
      <c r="AI1347" s="142"/>
    </row>
    <row r="1348">
      <c r="A1348" s="167"/>
      <c r="B1348" s="168"/>
      <c r="C1348" s="169"/>
      <c r="D1348" s="170"/>
      <c r="E1348" s="171"/>
      <c r="F1348" s="172"/>
      <c r="G1348" s="172"/>
      <c r="H1348" s="173"/>
      <c r="I1348" s="173"/>
      <c r="J1348" s="172"/>
      <c r="K1348" s="172"/>
      <c r="L1348" s="173"/>
      <c r="M1348" s="174"/>
      <c r="N1348" s="174"/>
      <c r="O1348" s="173"/>
      <c r="P1348" s="172"/>
      <c r="Q1348" s="172"/>
      <c r="R1348" s="175"/>
      <c r="S1348" s="175"/>
      <c r="T1348" s="169"/>
      <c r="U1348" s="142"/>
      <c r="V1348" s="142"/>
      <c r="W1348" s="142"/>
      <c r="X1348" s="142"/>
      <c r="Y1348" s="142"/>
      <c r="Z1348" s="142"/>
      <c r="AA1348" s="142"/>
      <c r="AB1348" s="142"/>
      <c r="AC1348" s="142"/>
      <c r="AD1348" s="142"/>
      <c r="AE1348" s="142"/>
      <c r="AF1348" s="142"/>
      <c r="AG1348" s="142"/>
      <c r="AH1348" s="142"/>
      <c r="AI1348" s="142"/>
    </row>
    <row r="1349">
      <c r="A1349" s="167"/>
      <c r="B1349" s="168"/>
      <c r="C1349" s="169"/>
      <c r="D1349" s="170"/>
      <c r="E1349" s="171"/>
      <c r="F1349" s="172"/>
      <c r="G1349" s="172"/>
      <c r="H1349" s="173"/>
      <c r="I1349" s="173"/>
      <c r="J1349" s="172"/>
      <c r="K1349" s="172"/>
      <c r="L1349" s="173"/>
      <c r="M1349" s="174"/>
      <c r="N1349" s="174"/>
      <c r="O1349" s="173"/>
      <c r="P1349" s="172"/>
      <c r="Q1349" s="172"/>
      <c r="R1349" s="175"/>
      <c r="S1349" s="175"/>
      <c r="T1349" s="169"/>
      <c r="U1349" s="142"/>
      <c r="V1349" s="142"/>
      <c r="W1349" s="142"/>
      <c r="X1349" s="142"/>
      <c r="Y1349" s="142"/>
      <c r="Z1349" s="142"/>
      <c r="AA1349" s="142"/>
      <c r="AB1349" s="142"/>
      <c r="AC1349" s="142"/>
      <c r="AD1349" s="142"/>
      <c r="AE1349" s="142"/>
      <c r="AF1349" s="142"/>
      <c r="AG1349" s="142"/>
      <c r="AH1349" s="142"/>
      <c r="AI1349" s="142"/>
    </row>
    <row r="1350">
      <c r="A1350" s="167"/>
      <c r="B1350" s="168"/>
      <c r="C1350" s="169"/>
      <c r="D1350" s="170"/>
      <c r="E1350" s="171"/>
      <c r="F1350" s="172"/>
      <c r="G1350" s="172"/>
      <c r="H1350" s="173"/>
      <c r="I1350" s="173"/>
      <c r="J1350" s="172"/>
      <c r="K1350" s="172"/>
      <c r="L1350" s="173"/>
      <c r="M1350" s="174"/>
      <c r="N1350" s="174"/>
      <c r="O1350" s="173"/>
      <c r="P1350" s="172"/>
      <c r="Q1350" s="172"/>
      <c r="R1350" s="175"/>
      <c r="S1350" s="175"/>
      <c r="T1350" s="169"/>
      <c r="U1350" s="142"/>
      <c r="V1350" s="142"/>
      <c r="W1350" s="142"/>
      <c r="X1350" s="142"/>
      <c r="Y1350" s="142"/>
      <c r="Z1350" s="142"/>
      <c r="AA1350" s="142"/>
      <c r="AB1350" s="142"/>
      <c r="AC1350" s="142"/>
      <c r="AD1350" s="142"/>
      <c r="AE1350" s="142"/>
      <c r="AF1350" s="142"/>
      <c r="AG1350" s="142"/>
      <c r="AH1350" s="142"/>
      <c r="AI1350" s="142"/>
    </row>
    <row r="1351">
      <c r="A1351" s="167"/>
      <c r="B1351" s="168"/>
      <c r="C1351" s="169"/>
      <c r="D1351" s="170"/>
      <c r="E1351" s="171"/>
      <c r="F1351" s="172"/>
      <c r="G1351" s="172"/>
      <c r="H1351" s="173"/>
      <c r="I1351" s="173"/>
      <c r="J1351" s="172"/>
      <c r="K1351" s="172"/>
      <c r="L1351" s="173"/>
      <c r="M1351" s="174"/>
      <c r="N1351" s="174"/>
      <c r="O1351" s="173"/>
      <c r="P1351" s="172"/>
      <c r="Q1351" s="172"/>
      <c r="R1351" s="175"/>
      <c r="S1351" s="175"/>
      <c r="T1351" s="169"/>
      <c r="U1351" s="142"/>
      <c r="V1351" s="142"/>
      <c r="W1351" s="142"/>
      <c r="X1351" s="142"/>
      <c r="Y1351" s="142"/>
      <c r="Z1351" s="142"/>
      <c r="AA1351" s="142"/>
      <c r="AB1351" s="142"/>
      <c r="AC1351" s="142"/>
      <c r="AD1351" s="142"/>
      <c r="AE1351" s="142"/>
      <c r="AF1351" s="142"/>
      <c r="AG1351" s="142"/>
      <c r="AH1351" s="142"/>
      <c r="AI1351" s="142"/>
    </row>
    <row r="1352">
      <c r="A1352" s="167"/>
      <c r="B1352" s="168"/>
      <c r="C1352" s="169"/>
      <c r="D1352" s="170"/>
      <c r="E1352" s="171"/>
      <c r="F1352" s="172"/>
      <c r="G1352" s="172"/>
      <c r="H1352" s="173"/>
      <c r="I1352" s="173"/>
      <c r="J1352" s="172"/>
      <c r="K1352" s="172"/>
      <c r="L1352" s="173"/>
      <c r="M1352" s="174"/>
      <c r="N1352" s="174"/>
      <c r="O1352" s="173"/>
      <c r="P1352" s="172"/>
      <c r="Q1352" s="172"/>
      <c r="R1352" s="175"/>
      <c r="S1352" s="175"/>
      <c r="T1352" s="169"/>
      <c r="U1352" s="142"/>
      <c r="V1352" s="142"/>
      <c r="W1352" s="142"/>
      <c r="X1352" s="142"/>
      <c r="Y1352" s="142"/>
      <c r="Z1352" s="142"/>
      <c r="AA1352" s="142"/>
      <c r="AB1352" s="142"/>
      <c r="AC1352" s="142"/>
      <c r="AD1352" s="142"/>
      <c r="AE1352" s="142"/>
      <c r="AF1352" s="142"/>
      <c r="AG1352" s="142"/>
      <c r="AH1352" s="142"/>
      <c r="AI1352" s="142"/>
    </row>
    <row r="1353">
      <c r="A1353" s="167"/>
      <c r="B1353" s="168"/>
      <c r="C1353" s="169"/>
      <c r="D1353" s="170"/>
      <c r="E1353" s="171"/>
      <c r="F1353" s="172"/>
      <c r="G1353" s="172"/>
      <c r="H1353" s="173"/>
      <c r="I1353" s="173"/>
      <c r="J1353" s="172"/>
      <c r="K1353" s="172"/>
      <c r="L1353" s="173"/>
      <c r="M1353" s="174"/>
      <c r="N1353" s="174"/>
      <c r="O1353" s="173"/>
      <c r="P1353" s="172"/>
      <c r="Q1353" s="172"/>
      <c r="R1353" s="175"/>
      <c r="S1353" s="175"/>
      <c r="T1353" s="169"/>
      <c r="U1353" s="142"/>
      <c r="V1353" s="142"/>
      <c r="W1353" s="142"/>
      <c r="X1353" s="142"/>
      <c r="Y1353" s="142"/>
      <c r="Z1353" s="142"/>
      <c r="AA1353" s="142"/>
      <c r="AB1353" s="142"/>
      <c r="AC1353" s="142"/>
      <c r="AD1353" s="142"/>
      <c r="AE1353" s="142"/>
      <c r="AF1353" s="142"/>
      <c r="AG1353" s="142"/>
      <c r="AH1353" s="142"/>
      <c r="AI1353" s="142"/>
    </row>
    <row r="1354">
      <c r="A1354" s="167"/>
      <c r="B1354" s="168"/>
      <c r="C1354" s="169"/>
      <c r="D1354" s="170"/>
      <c r="E1354" s="171"/>
      <c r="F1354" s="172"/>
      <c r="G1354" s="172"/>
      <c r="H1354" s="173"/>
      <c r="I1354" s="173"/>
      <c r="J1354" s="172"/>
      <c r="K1354" s="172"/>
      <c r="L1354" s="173"/>
      <c r="M1354" s="174"/>
      <c r="N1354" s="174"/>
      <c r="O1354" s="173"/>
      <c r="P1354" s="172"/>
      <c r="Q1354" s="172"/>
      <c r="R1354" s="175"/>
      <c r="S1354" s="175"/>
      <c r="T1354" s="169"/>
      <c r="U1354" s="142"/>
      <c r="V1354" s="142"/>
      <c r="W1354" s="142"/>
      <c r="X1354" s="142"/>
      <c r="Y1354" s="142"/>
      <c r="Z1354" s="142"/>
      <c r="AA1354" s="142"/>
      <c r="AB1354" s="142"/>
      <c r="AC1354" s="142"/>
      <c r="AD1354" s="142"/>
      <c r="AE1354" s="142"/>
      <c r="AF1354" s="142"/>
      <c r="AG1354" s="142"/>
      <c r="AH1354" s="142"/>
      <c r="AI1354" s="142"/>
    </row>
    <row r="1355">
      <c r="A1355" s="167"/>
      <c r="B1355" s="168"/>
      <c r="C1355" s="169"/>
      <c r="D1355" s="170"/>
      <c r="E1355" s="171"/>
      <c r="F1355" s="172"/>
      <c r="G1355" s="172"/>
      <c r="H1355" s="173"/>
      <c r="I1355" s="173"/>
      <c r="J1355" s="172"/>
      <c r="K1355" s="172"/>
      <c r="L1355" s="173"/>
      <c r="M1355" s="174"/>
      <c r="N1355" s="174"/>
      <c r="O1355" s="173"/>
      <c r="P1355" s="172"/>
      <c r="Q1355" s="172"/>
      <c r="R1355" s="175"/>
      <c r="S1355" s="175"/>
      <c r="T1355" s="169"/>
      <c r="U1355" s="142"/>
      <c r="V1355" s="142"/>
      <c r="W1355" s="142"/>
      <c r="X1355" s="142"/>
      <c r="Y1355" s="142"/>
      <c r="Z1355" s="142"/>
      <c r="AA1355" s="142"/>
      <c r="AB1355" s="142"/>
      <c r="AC1355" s="142"/>
      <c r="AD1355" s="142"/>
      <c r="AE1355" s="142"/>
      <c r="AF1355" s="142"/>
      <c r="AG1355" s="142"/>
      <c r="AH1355" s="142"/>
      <c r="AI1355" s="142"/>
    </row>
    <row r="1356">
      <c r="A1356" s="167"/>
      <c r="B1356" s="168"/>
      <c r="C1356" s="169"/>
      <c r="D1356" s="170"/>
      <c r="E1356" s="171"/>
      <c r="F1356" s="172"/>
      <c r="G1356" s="172"/>
      <c r="H1356" s="173"/>
      <c r="I1356" s="173"/>
      <c r="J1356" s="172"/>
      <c r="K1356" s="172"/>
      <c r="L1356" s="173"/>
      <c r="M1356" s="174"/>
      <c r="N1356" s="174"/>
      <c r="O1356" s="173"/>
      <c r="P1356" s="172"/>
      <c r="Q1356" s="172"/>
      <c r="R1356" s="175"/>
      <c r="S1356" s="175"/>
      <c r="T1356" s="169"/>
      <c r="U1356" s="142"/>
      <c r="V1356" s="142"/>
      <c r="W1356" s="142"/>
      <c r="X1356" s="142"/>
      <c r="Y1356" s="142"/>
      <c r="Z1356" s="142"/>
      <c r="AA1356" s="142"/>
      <c r="AB1356" s="142"/>
      <c r="AC1356" s="142"/>
      <c r="AD1356" s="142"/>
      <c r="AE1356" s="142"/>
      <c r="AF1356" s="142"/>
      <c r="AG1356" s="142"/>
      <c r="AH1356" s="142"/>
      <c r="AI1356" s="142"/>
    </row>
    <row r="1357">
      <c r="A1357" s="167"/>
      <c r="B1357" s="168"/>
      <c r="C1357" s="169"/>
      <c r="D1357" s="170"/>
      <c r="E1357" s="171"/>
      <c r="F1357" s="172"/>
      <c r="G1357" s="172"/>
      <c r="H1357" s="173"/>
      <c r="I1357" s="173"/>
      <c r="J1357" s="172"/>
      <c r="K1357" s="172"/>
      <c r="L1357" s="173"/>
      <c r="M1357" s="174"/>
      <c r="N1357" s="174"/>
      <c r="O1357" s="173"/>
      <c r="P1357" s="172"/>
      <c r="Q1357" s="172"/>
      <c r="R1357" s="175"/>
      <c r="S1357" s="175"/>
      <c r="T1357" s="169"/>
      <c r="U1357" s="142"/>
      <c r="V1357" s="142"/>
      <c r="W1357" s="142"/>
      <c r="X1357" s="142"/>
      <c r="Y1357" s="142"/>
      <c r="Z1357" s="142"/>
      <c r="AA1357" s="142"/>
      <c r="AB1357" s="142"/>
      <c r="AC1357" s="142"/>
      <c r="AD1357" s="142"/>
      <c r="AE1357" s="142"/>
      <c r="AF1357" s="142"/>
      <c r="AG1357" s="142"/>
      <c r="AH1357" s="142"/>
      <c r="AI1357" s="142"/>
    </row>
    <row r="1358">
      <c r="A1358" s="167"/>
      <c r="B1358" s="168"/>
      <c r="C1358" s="169"/>
      <c r="D1358" s="170"/>
      <c r="E1358" s="171"/>
      <c r="F1358" s="172"/>
      <c r="G1358" s="172"/>
      <c r="H1358" s="173"/>
      <c r="I1358" s="173"/>
      <c r="J1358" s="172"/>
      <c r="K1358" s="172"/>
      <c r="L1358" s="173"/>
      <c r="M1358" s="174"/>
      <c r="N1358" s="174"/>
      <c r="O1358" s="173"/>
      <c r="P1358" s="172"/>
      <c r="Q1358" s="172"/>
      <c r="R1358" s="175"/>
      <c r="S1358" s="175"/>
      <c r="T1358" s="169"/>
      <c r="U1358" s="142"/>
      <c r="V1358" s="142"/>
      <c r="W1358" s="142"/>
      <c r="X1358" s="142"/>
      <c r="Y1358" s="142"/>
      <c r="Z1358" s="142"/>
      <c r="AA1358" s="142"/>
      <c r="AB1358" s="142"/>
      <c r="AC1358" s="142"/>
      <c r="AD1358" s="142"/>
      <c r="AE1358" s="142"/>
      <c r="AF1358" s="142"/>
      <c r="AG1358" s="142"/>
      <c r="AH1358" s="142"/>
      <c r="AI1358" s="142"/>
    </row>
    <row r="1359">
      <c r="A1359" s="167"/>
      <c r="B1359" s="168"/>
      <c r="C1359" s="169"/>
      <c r="D1359" s="170"/>
      <c r="E1359" s="171"/>
      <c r="F1359" s="172"/>
      <c r="G1359" s="172"/>
      <c r="H1359" s="173"/>
      <c r="I1359" s="173"/>
      <c r="J1359" s="172"/>
      <c r="K1359" s="172"/>
      <c r="L1359" s="173"/>
      <c r="M1359" s="174"/>
      <c r="N1359" s="174"/>
      <c r="O1359" s="173"/>
      <c r="P1359" s="172"/>
      <c r="Q1359" s="172"/>
      <c r="R1359" s="175"/>
      <c r="S1359" s="175"/>
      <c r="T1359" s="169"/>
      <c r="U1359" s="142"/>
      <c r="V1359" s="142"/>
      <c r="W1359" s="142"/>
      <c r="X1359" s="142"/>
      <c r="Y1359" s="142"/>
      <c r="Z1359" s="142"/>
      <c r="AA1359" s="142"/>
      <c r="AB1359" s="142"/>
      <c r="AC1359" s="142"/>
      <c r="AD1359" s="142"/>
      <c r="AE1359" s="142"/>
      <c r="AF1359" s="142"/>
      <c r="AG1359" s="142"/>
      <c r="AH1359" s="142"/>
      <c r="AI1359" s="142"/>
    </row>
    <row r="1360">
      <c r="A1360" s="167"/>
      <c r="B1360" s="168"/>
      <c r="C1360" s="169"/>
      <c r="D1360" s="170"/>
      <c r="E1360" s="171"/>
      <c r="F1360" s="172"/>
      <c r="G1360" s="172"/>
      <c r="H1360" s="173"/>
      <c r="I1360" s="173"/>
      <c r="J1360" s="172"/>
      <c r="K1360" s="172"/>
      <c r="L1360" s="173"/>
      <c r="M1360" s="174"/>
      <c r="N1360" s="174"/>
      <c r="O1360" s="173"/>
      <c r="P1360" s="172"/>
      <c r="Q1360" s="172"/>
      <c r="R1360" s="175"/>
      <c r="S1360" s="175"/>
      <c r="T1360" s="169"/>
      <c r="U1360" s="142"/>
      <c r="V1360" s="142"/>
      <c r="W1360" s="142"/>
      <c r="X1360" s="142"/>
      <c r="Y1360" s="142"/>
      <c r="Z1360" s="142"/>
      <c r="AA1360" s="142"/>
      <c r="AB1360" s="142"/>
      <c r="AC1360" s="142"/>
      <c r="AD1360" s="142"/>
      <c r="AE1360" s="142"/>
      <c r="AF1360" s="142"/>
      <c r="AG1360" s="142"/>
      <c r="AH1360" s="142"/>
      <c r="AI1360" s="142"/>
    </row>
    <row r="1361">
      <c r="A1361" s="167"/>
      <c r="B1361" s="168"/>
      <c r="C1361" s="169"/>
      <c r="D1361" s="170"/>
      <c r="E1361" s="171"/>
      <c r="F1361" s="172"/>
      <c r="G1361" s="172"/>
      <c r="H1361" s="173"/>
      <c r="I1361" s="173"/>
      <c r="J1361" s="172"/>
      <c r="K1361" s="172"/>
      <c r="L1361" s="173"/>
      <c r="M1361" s="174"/>
      <c r="N1361" s="174"/>
      <c r="O1361" s="173"/>
      <c r="P1361" s="172"/>
      <c r="Q1361" s="172"/>
      <c r="R1361" s="175"/>
      <c r="S1361" s="175"/>
      <c r="T1361" s="169"/>
      <c r="U1361" s="142"/>
      <c r="V1361" s="142"/>
      <c r="W1361" s="142"/>
      <c r="X1361" s="142"/>
      <c r="Y1361" s="142"/>
      <c r="Z1361" s="142"/>
      <c r="AA1361" s="142"/>
      <c r="AB1361" s="142"/>
      <c r="AC1361" s="142"/>
      <c r="AD1361" s="142"/>
      <c r="AE1361" s="142"/>
      <c r="AF1361" s="142"/>
      <c r="AG1361" s="142"/>
      <c r="AH1361" s="142"/>
      <c r="AI1361" s="142"/>
    </row>
    <row r="1362">
      <c r="A1362" s="167"/>
      <c r="B1362" s="168"/>
      <c r="C1362" s="169"/>
      <c r="D1362" s="170"/>
      <c r="E1362" s="171"/>
      <c r="F1362" s="172"/>
      <c r="G1362" s="172"/>
      <c r="H1362" s="173"/>
      <c r="I1362" s="173"/>
      <c r="J1362" s="172"/>
      <c r="K1362" s="172"/>
      <c r="L1362" s="173"/>
      <c r="M1362" s="174"/>
      <c r="N1362" s="174"/>
      <c r="O1362" s="173"/>
      <c r="P1362" s="172"/>
      <c r="Q1362" s="172"/>
      <c r="R1362" s="175"/>
      <c r="S1362" s="175"/>
      <c r="T1362" s="169"/>
      <c r="U1362" s="142"/>
      <c r="V1362" s="142"/>
      <c r="W1362" s="142"/>
      <c r="X1362" s="142"/>
      <c r="Y1362" s="142"/>
      <c r="Z1362" s="142"/>
      <c r="AA1362" s="142"/>
      <c r="AB1362" s="142"/>
      <c r="AC1362" s="142"/>
      <c r="AD1362" s="142"/>
      <c r="AE1362" s="142"/>
      <c r="AF1362" s="142"/>
      <c r="AG1362" s="142"/>
      <c r="AH1362" s="142"/>
      <c r="AI1362" s="142"/>
    </row>
    <row r="1363">
      <c r="A1363" s="167"/>
      <c r="B1363" s="168"/>
      <c r="C1363" s="169"/>
      <c r="D1363" s="170"/>
      <c r="E1363" s="171"/>
      <c r="F1363" s="172"/>
      <c r="G1363" s="172"/>
      <c r="H1363" s="173"/>
      <c r="I1363" s="173"/>
      <c r="J1363" s="172"/>
      <c r="K1363" s="172"/>
      <c r="L1363" s="173"/>
      <c r="M1363" s="174"/>
      <c r="N1363" s="174"/>
      <c r="O1363" s="173"/>
      <c r="P1363" s="172"/>
      <c r="Q1363" s="172"/>
      <c r="R1363" s="175"/>
      <c r="S1363" s="175"/>
      <c r="T1363" s="169"/>
      <c r="U1363" s="142"/>
      <c r="V1363" s="142"/>
      <c r="W1363" s="142"/>
      <c r="X1363" s="142"/>
      <c r="Y1363" s="142"/>
      <c r="Z1363" s="142"/>
      <c r="AA1363" s="142"/>
      <c r="AB1363" s="142"/>
      <c r="AC1363" s="142"/>
      <c r="AD1363" s="142"/>
      <c r="AE1363" s="142"/>
      <c r="AF1363" s="142"/>
      <c r="AG1363" s="142"/>
      <c r="AH1363" s="142"/>
      <c r="AI1363" s="142"/>
    </row>
    <row r="1364">
      <c r="A1364" s="167"/>
      <c r="B1364" s="168"/>
      <c r="C1364" s="169"/>
      <c r="D1364" s="170"/>
      <c r="E1364" s="171"/>
      <c r="F1364" s="172"/>
      <c r="G1364" s="172"/>
      <c r="H1364" s="173"/>
      <c r="I1364" s="173"/>
      <c r="J1364" s="172"/>
      <c r="K1364" s="172"/>
      <c r="L1364" s="173"/>
      <c r="M1364" s="174"/>
      <c r="N1364" s="174"/>
      <c r="O1364" s="173"/>
      <c r="P1364" s="172"/>
      <c r="Q1364" s="172"/>
      <c r="R1364" s="175"/>
      <c r="S1364" s="175"/>
      <c r="T1364" s="169"/>
      <c r="U1364" s="142"/>
      <c r="V1364" s="142"/>
      <c r="W1364" s="142"/>
      <c r="X1364" s="142"/>
      <c r="Y1364" s="142"/>
      <c r="Z1364" s="142"/>
      <c r="AA1364" s="142"/>
      <c r="AB1364" s="142"/>
      <c r="AC1364" s="142"/>
      <c r="AD1364" s="142"/>
      <c r="AE1364" s="142"/>
      <c r="AF1364" s="142"/>
      <c r="AG1364" s="142"/>
      <c r="AH1364" s="142"/>
      <c r="AI1364" s="142"/>
    </row>
    <row r="1365">
      <c r="A1365" s="167"/>
      <c r="B1365" s="168"/>
      <c r="C1365" s="169"/>
      <c r="D1365" s="170"/>
      <c r="E1365" s="171"/>
      <c r="F1365" s="172"/>
      <c r="G1365" s="172"/>
      <c r="H1365" s="173"/>
      <c r="I1365" s="173"/>
      <c r="J1365" s="172"/>
      <c r="K1365" s="172"/>
      <c r="L1365" s="173"/>
      <c r="M1365" s="174"/>
      <c r="N1365" s="174"/>
      <c r="O1365" s="173"/>
      <c r="P1365" s="172"/>
      <c r="Q1365" s="172"/>
      <c r="R1365" s="175"/>
      <c r="S1365" s="175"/>
      <c r="T1365" s="169"/>
      <c r="U1365" s="142"/>
      <c r="V1365" s="142"/>
      <c r="W1365" s="142"/>
      <c r="X1365" s="142"/>
      <c r="Y1365" s="142"/>
      <c r="Z1365" s="142"/>
      <c r="AA1365" s="142"/>
      <c r="AB1365" s="142"/>
      <c r="AC1365" s="142"/>
      <c r="AD1365" s="142"/>
      <c r="AE1365" s="142"/>
      <c r="AF1365" s="142"/>
      <c r="AG1365" s="142"/>
      <c r="AH1365" s="142"/>
      <c r="AI1365" s="142"/>
    </row>
    <row r="1366">
      <c r="A1366" s="167"/>
      <c r="B1366" s="168"/>
      <c r="C1366" s="169"/>
      <c r="D1366" s="170"/>
      <c r="E1366" s="171"/>
      <c r="F1366" s="172"/>
      <c r="G1366" s="172"/>
      <c r="H1366" s="173"/>
      <c r="I1366" s="173"/>
      <c r="J1366" s="172"/>
      <c r="K1366" s="172"/>
      <c r="L1366" s="173"/>
      <c r="M1366" s="174"/>
      <c r="N1366" s="174"/>
      <c r="O1366" s="173"/>
      <c r="P1366" s="172"/>
      <c r="Q1366" s="172"/>
      <c r="R1366" s="175"/>
      <c r="S1366" s="175"/>
      <c r="T1366" s="169"/>
      <c r="U1366" s="142"/>
      <c r="V1366" s="142"/>
      <c r="W1366" s="142"/>
      <c r="X1366" s="142"/>
      <c r="Y1366" s="142"/>
      <c r="Z1366" s="142"/>
      <c r="AA1366" s="142"/>
      <c r="AB1366" s="142"/>
      <c r="AC1366" s="142"/>
      <c r="AD1366" s="142"/>
      <c r="AE1366" s="142"/>
      <c r="AF1366" s="142"/>
      <c r="AG1366" s="142"/>
      <c r="AH1366" s="142"/>
      <c r="AI1366" s="142"/>
    </row>
    <row r="1367">
      <c r="A1367" s="167"/>
      <c r="B1367" s="168"/>
      <c r="C1367" s="169"/>
      <c r="D1367" s="170"/>
      <c r="E1367" s="171"/>
      <c r="F1367" s="172"/>
      <c r="G1367" s="172"/>
      <c r="H1367" s="173"/>
      <c r="I1367" s="173"/>
      <c r="J1367" s="172"/>
      <c r="K1367" s="172"/>
      <c r="L1367" s="173"/>
      <c r="M1367" s="174"/>
      <c r="N1367" s="174"/>
      <c r="O1367" s="173"/>
      <c r="P1367" s="172"/>
      <c r="Q1367" s="172"/>
      <c r="R1367" s="175"/>
      <c r="S1367" s="175"/>
      <c r="T1367" s="169"/>
      <c r="U1367" s="142"/>
      <c r="V1367" s="142"/>
      <c r="W1367" s="142"/>
      <c r="X1367" s="142"/>
      <c r="Y1367" s="142"/>
      <c r="Z1367" s="142"/>
      <c r="AA1367" s="142"/>
      <c r="AB1367" s="142"/>
      <c r="AC1367" s="142"/>
      <c r="AD1367" s="142"/>
      <c r="AE1367" s="142"/>
      <c r="AF1367" s="142"/>
      <c r="AG1367" s="142"/>
      <c r="AH1367" s="142"/>
      <c r="AI1367" s="142"/>
    </row>
    <row r="1368">
      <c r="A1368" s="167"/>
      <c r="B1368" s="168"/>
      <c r="C1368" s="169"/>
      <c r="D1368" s="170"/>
      <c r="E1368" s="171"/>
      <c r="F1368" s="172"/>
      <c r="G1368" s="172"/>
      <c r="H1368" s="173"/>
      <c r="I1368" s="173"/>
      <c r="J1368" s="172"/>
      <c r="K1368" s="172"/>
      <c r="L1368" s="173"/>
      <c r="M1368" s="174"/>
      <c r="N1368" s="174"/>
      <c r="O1368" s="173"/>
      <c r="P1368" s="172"/>
      <c r="Q1368" s="172"/>
      <c r="R1368" s="175"/>
      <c r="S1368" s="175"/>
      <c r="T1368" s="169"/>
      <c r="U1368" s="142"/>
      <c r="V1368" s="142"/>
      <c r="W1368" s="142"/>
      <c r="X1368" s="142"/>
      <c r="Y1368" s="142"/>
      <c r="Z1368" s="142"/>
      <c r="AA1368" s="142"/>
      <c r="AB1368" s="142"/>
      <c r="AC1368" s="142"/>
      <c r="AD1368" s="142"/>
      <c r="AE1368" s="142"/>
      <c r="AF1368" s="142"/>
      <c r="AG1368" s="142"/>
      <c r="AH1368" s="142"/>
      <c r="AI1368" s="142"/>
    </row>
    <row r="1369">
      <c r="A1369" s="167"/>
      <c r="B1369" s="168"/>
      <c r="C1369" s="169"/>
      <c r="D1369" s="170"/>
      <c r="E1369" s="171"/>
      <c r="F1369" s="172"/>
      <c r="G1369" s="172"/>
      <c r="H1369" s="173"/>
      <c r="I1369" s="173"/>
      <c r="J1369" s="172"/>
      <c r="K1369" s="172"/>
      <c r="L1369" s="173"/>
      <c r="M1369" s="174"/>
      <c r="N1369" s="174"/>
      <c r="O1369" s="173"/>
      <c r="P1369" s="172"/>
      <c r="Q1369" s="172"/>
      <c r="R1369" s="175"/>
      <c r="S1369" s="175"/>
      <c r="T1369" s="169"/>
      <c r="U1369" s="142"/>
      <c r="V1369" s="142"/>
      <c r="W1369" s="142"/>
      <c r="X1369" s="142"/>
      <c r="Y1369" s="142"/>
      <c r="Z1369" s="142"/>
      <c r="AA1369" s="142"/>
      <c r="AB1369" s="142"/>
      <c r="AC1369" s="142"/>
      <c r="AD1369" s="142"/>
      <c r="AE1369" s="142"/>
      <c r="AF1369" s="142"/>
      <c r="AG1369" s="142"/>
      <c r="AH1369" s="142"/>
      <c r="AI1369" s="142"/>
    </row>
    <row r="1370">
      <c r="A1370" s="167"/>
      <c r="B1370" s="168"/>
      <c r="C1370" s="169"/>
      <c r="D1370" s="170"/>
      <c r="E1370" s="171"/>
      <c r="F1370" s="172"/>
      <c r="G1370" s="172"/>
      <c r="H1370" s="173"/>
      <c r="I1370" s="173"/>
      <c r="J1370" s="172"/>
      <c r="K1370" s="172"/>
      <c r="L1370" s="173"/>
      <c r="M1370" s="174"/>
      <c r="N1370" s="174"/>
      <c r="O1370" s="173"/>
      <c r="P1370" s="172"/>
      <c r="Q1370" s="172"/>
      <c r="R1370" s="175"/>
      <c r="S1370" s="175"/>
      <c r="T1370" s="169"/>
      <c r="U1370" s="142"/>
      <c r="V1370" s="142"/>
      <c r="W1370" s="142"/>
      <c r="X1370" s="142"/>
      <c r="Y1370" s="142"/>
      <c r="Z1370" s="142"/>
      <c r="AA1370" s="142"/>
      <c r="AB1370" s="142"/>
      <c r="AC1370" s="142"/>
      <c r="AD1370" s="142"/>
      <c r="AE1370" s="142"/>
      <c r="AF1370" s="142"/>
      <c r="AG1370" s="142"/>
      <c r="AH1370" s="142"/>
      <c r="AI1370" s="142"/>
    </row>
    <row r="1371">
      <c r="A1371" s="167"/>
      <c r="B1371" s="168"/>
      <c r="C1371" s="169"/>
      <c r="D1371" s="170"/>
      <c r="E1371" s="171"/>
      <c r="F1371" s="172"/>
      <c r="G1371" s="172"/>
      <c r="H1371" s="173"/>
      <c r="I1371" s="173"/>
      <c r="J1371" s="172"/>
      <c r="K1371" s="172"/>
      <c r="L1371" s="173"/>
      <c r="M1371" s="174"/>
      <c r="N1371" s="174"/>
      <c r="O1371" s="173"/>
      <c r="P1371" s="172"/>
      <c r="Q1371" s="172"/>
      <c r="R1371" s="175"/>
      <c r="S1371" s="175"/>
      <c r="T1371" s="169"/>
      <c r="U1371" s="142"/>
      <c r="V1371" s="142"/>
      <c r="W1371" s="142"/>
      <c r="X1371" s="142"/>
      <c r="Y1371" s="142"/>
      <c r="Z1371" s="142"/>
      <c r="AA1371" s="142"/>
      <c r="AB1371" s="142"/>
      <c r="AC1371" s="142"/>
      <c r="AD1371" s="142"/>
      <c r="AE1371" s="142"/>
      <c r="AF1371" s="142"/>
      <c r="AG1371" s="142"/>
      <c r="AH1371" s="142"/>
      <c r="AI1371" s="142"/>
    </row>
    <row r="1372">
      <c r="A1372" s="167"/>
      <c r="B1372" s="168"/>
      <c r="C1372" s="169"/>
      <c r="D1372" s="170"/>
      <c r="E1372" s="171"/>
      <c r="F1372" s="172"/>
      <c r="G1372" s="172"/>
      <c r="H1372" s="173"/>
      <c r="I1372" s="173"/>
      <c r="J1372" s="172"/>
      <c r="K1372" s="172"/>
      <c r="L1372" s="173"/>
      <c r="M1372" s="174"/>
      <c r="N1372" s="174"/>
      <c r="O1372" s="173"/>
      <c r="P1372" s="172"/>
      <c r="Q1372" s="172"/>
      <c r="R1372" s="175"/>
      <c r="S1372" s="175"/>
      <c r="T1372" s="169"/>
      <c r="U1372" s="142"/>
      <c r="V1372" s="142"/>
      <c r="W1372" s="142"/>
      <c r="X1372" s="142"/>
      <c r="Y1372" s="142"/>
      <c r="Z1372" s="142"/>
      <c r="AA1372" s="142"/>
      <c r="AB1372" s="142"/>
      <c r="AC1372" s="142"/>
      <c r="AD1372" s="142"/>
      <c r="AE1372" s="142"/>
      <c r="AF1372" s="142"/>
      <c r="AG1372" s="142"/>
      <c r="AH1372" s="142"/>
      <c r="AI1372" s="142"/>
    </row>
    <row r="1373">
      <c r="A1373" s="167"/>
      <c r="B1373" s="168"/>
      <c r="C1373" s="169"/>
      <c r="D1373" s="170"/>
      <c r="E1373" s="171"/>
      <c r="F1373" s="172"/>
      <c r="G1373" s="172"/>
      <c r="H1373" s="173"/>
      <c r="I1373" s="173"/>
      <c r="J1373" s="172"/>
      <c r="K1373" s="172"/>
      <c r="L1373" s="173"/>
      <c r="M1373" s="174"/>
      <c r="N1373" s="174"/>
      <c r="O1373" s="173"/>
      <c r="P1373" s="172"/>
      <c r="Q1373" s="172"/>
      <c r="R1373" s="175"/>
      <c r="S1373" s="175"/>
      <c r="T1373" s="169"/>
      <c r="U1373" s="142"/>
      <c r="V1373" s="142"/>
      <c r="W1373" s="142"/>
      <c r="X1373" s="142"/>
      <c r="Y1373" s="142"/>
      <c r="Z1373" s="142"/>
      <c r="AA1373" s="142"/>
      <c r="AB1373" s="142"/>
      <c r="AC1373" s="142"/>
      <c r="AD1373" s="142"/>
      <c r="AE1373" s="142"/>
      <c r="AF1373" s="142"/>
      <c r="AG1373" s="142"/>
      <c r="AH1373" s="142"/>
      <c r="AI1373" s="142"/>
    </row>
    <row r="1374">
      <c r="A1374" s="167"/>
      <c r="B1374" s="168"/>
      <c r="C1374" s="169"/>
      <c r="D1374" s="170"/>
      <c r="E1374" s="171"/>
      <c r="F1374" s="172"/>
      <c r="G1374" s="172"/>
      <c r="H1374" s="173"/>
      <c r="I1374" s="173"/>
      <c r="J1374" s="172"/>
      <c r="K1374" s="172"/>
      <c r="L1374" s="173"/>
      <c r="M1374" s="174"/>
      <c r="N1374" s="174"/>
      <c r="O1374" s="173"/>
      <c r="P1374" s="172"/>
      <c r="Q1374" s="172"/>
      <c r="R1374" s="175"/>
      <c r="S1374" s="175"/>
      <c r="T1374" s="169"/>
      <c r="U1374" s="142"/>
      <c r="V1374" s="142"/>
      <c r="W1374" s="142"/>
      <c r="X1374" s="142"/>
      <c r="Y1374" s="142"/>
      <c r="Z1374" s="142"/>
      <c r="AA1374" s="142"/>
      <c r="AB1374" s="142"/>
      <c r="AC1374" s="142"/>
      <c r="AD1374" s="142"/>
      <c r="AE1374" s="142"/>
      <c r="AF1374" s="142"/>
      <c r="AG1374" s="142"/>
      <c r="AH1374" s="142"/>
      <c r="AI1374" s="142"/>
    </row>
    <row r="1375">
      <c r="A1375" s="167"/>
      <c r="B1375" s="168"/>
      <c r="C1375" s="169"/>
      <c r="D1375" s="170"/>
      <c r="E1375" s="171"/>
      <c r="F1375" s="172"/>
      <c r="G1375" s="172"/>
      <c r="H1375" s="173"/>
      <c r="I1375" s="173"/>
      <c r="J1375" s="172"/>
      <c r="K1375" s="172"/>
      <c r="L1375" s="173"/>
      <c r="M1375" s="174"/>
      <c r="N1375" s="174"/>
      <c r="O1375" s="173"/>
      <c r="P1375" s="172"/>
      <c r="Q1375" s="172"/>
      <c r="R1375" s="175"/>
      <c r="S1375" s="175"/>
      <c r="T1375" s="169"/>
      <c r="U1375" s="142"/>
      <c r="V1375" s="142"/>
      <c r="W1375" s="142"/>
      <c r="X1375" s="142"/>
      <c r="Y1375" s="142"/>
      <c r="Z1375" s="142"/>
      <c r="AA1375" s="142"/>
      <c r="AB1375" s="142"/>
      <c r="AC1375" s="142"/>
      <c r="AD1375" s="142"/>
      <c r="AE1375" s="142"/>
      <c r="AF1375" s="142"/>
      <c r="AG1375" s="142"/>
      <c r="AH1375" s="142"/>
      <c r="AI1375" s="142"/>
    </row>
    <row r="1376">
      <c r="A1376" s="167"/>
      <c r="B1376" s="168"/>
      <c r="C1376" s="169"/>
      <c r="D1376" s="170"/>
      <c r="E1376" s="171"/>
      <c r="F1376" s="172"/>
      <c r="G1376" s="172"/>
      <c r="H1376" s="173"/>
      <c r="I1376" s="173"/>
      <c r="J1376" s="172"/>
      <c r="K1376" s="172"/>
      <c r="L1376" s="173"/>
      <c r="M1376" s="174"/>
      <c r="N1376" s="174"/>
      <c r="O1376" s="173"/>
      <c r="P1376" s="172"/>
      <c r="Q1376" s="172"/>
      <c r="R1376" s="175"/>
      <c r="S1376" s="175"/>
      <c r="T1376" s="169"/>
      <c r="U1376" s="142"/>
      <c r="V1376" s="142"/>
      <c r="W1376" s="142"/>
      <c r="X1376" s="142"/>
      <c r="Y1376" s="142"/>
      <c r="Z1376" s="142"/>
      <c r="AA1376" s="142"/>
      <c r="AB1376" s="142"/>
      <c r="AC1376" s="142"/>
      <c r="AD1376" s="142"/>
      <c r="AE1376" s="142"/>
      <c r="AF1376" s="142"/>
      <c r="AG1376" s="142"/>
      <c r="AH1376" s="142"/>
      <c r="AI1376" s="142"/>
    </row>
    <row r="1377">
      <c r="A1377" s="167"/>
      <c r="B1377" s="168"/>
      <c r="C1377" s="169"/>
      <c r="D1377" s="170"/>
      <c r="E1377" s="171"/>
      <c r="F1377" s="172"/>
      <c r="G1377" s="172"/>
      <c r="H1377" s="173"/>
      <c r="I1377" s="173"/>
      <c r="J1377" s="172"/>
      <c r="K1377" s="172"/>
      <c r="L1377" s="173"/>
      <c r="M1377" s="174"/>
      <c r="N1377" s="174"/>
      <c r="O1377" s="173"/>
      <c r="P1377" s="172"/>
      <c r="Q1377" s="172"/>
      <c r="R1377" s="175"/>
      <c r="S1377" s="175"/>
      <c r="T1377" s="169"/>
      <c r="U1377" s="142"/>
      <c r="V1377" s="142"/>
      <c r="W1377" s="142"/>
      <c r="X1377" s="142"/>
      <c r="Y1377" s="142"/>
      <c r="Z1377" s="142"/>
      <c r="AA1377" s="142"/>
      <c r="AB1377" s="142"/>
      <c r="AC1377" s="142"/>
      <c r="AD1377" s="142"/>
      <c r="AE1377" s="142"/>
      <c r="AF1377" s="142"/>
      <c r="AG1377" s="142"/>
      <c r="AH1377" s="142"/>
      <c r="AI1377" s="142"/>
    </row>
    <row r="1378">
      <c r="A1378" s="167"/>
      <c r="B1378" s="168"/>
      <c r="C1378" s="169"/>
      <c r="D1378" s="170"/>
      <c r="E1378" s="171"/>
      <c r="F1378" s="172"/>
      <c r="G1378" s="172"/>
      <c r="H1378" s="173"/>
      <c r="I1378" s="173"/>
      <c r="J1378" s="172"/>
      <c r="K1378" s="172"/>
      <c r="L1378" s="173"/>
      <c r="M1378" s="174"/>
      <c r="N1378" s="174"/>
      <c r="O1378" s="173"/>
      <c r="P1378" s="172"/>
      <c r="Q1378" s="172"/>
      <c r="R1378" s="175"/>
      <c r="S1378" s="175"/>
      <c r="T1378" s="169"/>
      <c r="U1378" s="142"/>
      <c r="V1378" s="142"/>
      <c r="W1378" s="142"/>
      <c r="X1378" s="142"/>
      <c r="Y1378" s="142"/>
      <c r="Z1378" s="142"/>
      <c r="AA1378" s="142"/>
      <c r="AB1378" s="142"/>
      <c r="AC1378" s="142"/>
      <c r="AD1378" s="142"/>
      <c r="AE1378" s="142"/>
      <c r="AF1378" s="142"/>
      <c r="AG1378" s="142"/>
      <c r="AH1378" s="142"/>
      <c r="AI1378" s="142"/>
    </row>
    <row r="1379">
      <c r="A1379" s="167"/>
      <c r="B1379" s="168"/>
      <c r="C1379" s="169"/>
      <c r="D1379" s="170"/>
      <c r="E1379" s="171"/>
      <c r="F1379" s="172"/>
      <c r="G1379" s="172"/>
      <c r="H1379" s="173"/>
      <c r="I1379" s="173"/>
      <c r="J1379" s="172"/>
      <c r="K1379" s="172"/>
      <c r="L1379" s="173"/>
      <c r="M1379" s="174"/>
      <c r="N1379" s="174"/>
      <c r="O1379" s="173"/>
      <c r="P1379" s="172"/>
      <c r="Q1379" s="172"/>
      <c r="R1379" s="175"/>
      <c r="S1379" s="175"/>
      <c r="T1379" s="169"/>
      <c r="U1379" s="142"/>
      <c r="V1379" s="142"/>
      <c r="W1379" s="142"/>
      <c r="X1379" s="142"/>
      <c r="Y1379" s="142"/>
      <c r="Z1379" s="142"/>
      <c r="AA1379" s="142"/>
      <c r="AB1379" s="142"/>
      <c r="AC1379" s="142"/>
      <c r="AD1379" s="142"/>
      <c r="AE1379" s="142"/>
      <c r="AF1379" s="142"/>
      <c r="AG1379" s="142"/>
      <c r="AH1379" s="142"/>
      <c r="AI1379" s="142"/>
    </row>
    <row r="1380">
      <c r="A1380" s="167"/>
      <c r="B1380" s="168"/>
      <c r="C1380" s="169"/>
      <c r="D1380" s="170"/>
      <c r="E1380" s="171"/>
      <c r="F1380" s="172"/>
      <c r="G1380" s="172"/>
      <c r="H1380" s="173"/>
      <c r="I1380" s="173"/>
      <c r="J1380" s="172"/>
      <c r="K1380" s="172"/>
      <c r="L1380" s="173"/>
      <c r="M1380" s="174"/>
      <c r="N1380" s="174"/>
      <c r="O1380" s="173"/>
      <c r="P1380" s="172"/>
      <c r="Q1380" s="172"/>
      <c r="R1380" s="175"/>
      <c r="S1380" s="175"/>
      <c r="T1380" s="169"/>
      <c r="U1380" s="142"/>
      <c r="V1380" s="142"/>
      <c r="W1380" s="142"/>
      <c r="X1380" s="142"/>
      <c r="Y1380" s="142"/>
      <c r="Z1380" s="142"/>
      <c r="AA1380" s="142"/>
      <c r="AB1380" s="142"/>
      <c r="AC1380" s="142"/>
      <c r="AD1380" s="142"/>
      <c r="AE1380" s="142"/>
      <c r="AF1380" s="142"/>
      <c r="AG1380" s="142"/>
      <c r="AH1380" s="142"/>
      <c r="AI1380" s="142"/>
    </row>
    <row r="1381">
      <c r="A1381" s="167"/>
      <c r="B1381" s="168"/>
      <c r="C1381" s="169"/>
      <c r="D1381" s="170"/>
      <c r="E1381" s="171"/>
      <c r="F1381" s="172"/>
      <c r="G1381" s="172"/>
      <c r="H1381" s="173"/>
      <c r="I1381" s="173"/>
      <c r="J1381" s="172"/>
      <c r="K1381" s="172"/>
      <c r="L1381" s="173"/>
      <c r="M1381" s="174"/>
      <c r="N1381" s="174"/>
      <c r="O1381" s="173"/>
      <c r="P1381" s="172"/>
      <c r="Q1381" s="172"/>
      <c r="R1381" s="175"/>
      <c r="S1381" s="175"/>
      <c r="T1381" s="169"/>
      <c r="U1381" s="142"/>
      <c r="V1381" s="142"/>
      <c r="W1381" s="142"/>
      <c r="X1381" s="142"/>
      <c r="Y1381" s="142"/>
      <c r="Z1381" s="142"/>
      <c r="AA1381" s="142"/>
      <c r="AB1381" s="142"/>
      <c r="AC1381" s="142"/>
      <c r="AD1381" s="142"/>
      <c r="AE1381" s="142"/>
      <c r="AF1381" s="142"/>
      <c r="AG1381" s="142"/>
      <c r="AH1381" s="142"/>
      <c r="AI1381" s="142"/>
    </row>
    <row r="1382">
      <c r="A1382" s="167"/>
      <c r="B1382" s="168"/>
      <c r="C1382" s="169"/>
      <c r="D1382" s="170"/>
      <c r="E1382" s="171"/>
      <c r="F1382" s="172"/>
      <c r="G1382" s="172"/>
      <c r="H1382" s="173"/>
      <c r="I1382" s="173"/>
      <c r="J1382" s="172"/>
      <c r="K1382" s="172"/>
      <c r="L1382" s="173"/>
      <c r="M1382" s="174"/>
      <c r="N1382" s="174"/>
      <c r="O1382" s="173"/>
      <c r="P1382" s="172"/>
      <c r="Q1382" s="172"/>
      <c r="R1382" s="175"/>
      <c r="S1382" s="175"/>
      <c r="T1382" s="169"/>
      <c r="U1382" s="142"/>
      <c r="V1382" s="142"/>
      <c r="W1382" s="142"/>
      <c r="X1382" s="142"/>
      <c r="Y1382" s="142"/>
      <c r="Z1382" s="142"/>
      <c r="AA1382" s="142"/>
      <c r="AB1382" s="142"/>
      <c r="AC1382" s="142"/>
      <c r="AD1382" s="142"/>
      <c r="AE1382" s="142"/>
      <c r="AF1382" s="142"/>
      <c r="AG1382" s="142"/>
      <c r="AH1382" s="142"/>
      <c r="AI1382" s="142"/>
    </row>
    <row r="1383">
      <c r="A1383" s="167"/>
      <c r="B1383" s="168"/>
      <c r="C1383" s="169"/>
      <c r="D1383" s="170"/>
      <c r="E1383" s="171"/>
      <c r="F1383" s="172"/>
      <c r="G1383" s="172"/>
      <c r="H1383" s="173"/>
      <c r="I1383" s="173"/>
      <c r="J1383" s="172"/>
      <c r="K1383" s="172"/>
      <c r="L1383" s="173"/>
      <c r="M1383" s="174"/>
      <c r="N1383" s="174"/>
      <c r="O1383" s="173"/>
      <c r="P1383" s="172"/>
      <c r="Q1383" s="172"/>
      <c r="R1383" s="175"/>
      <c r="S1383" s="175"/>
      <c r="T1383" s="169"/>
      <c r="U1383" s="142"/>
      <c r="V1383" s="142"/>
      <c r="W1383" s="142"/>
      <c r="X1383" s="142"/>
      <c r="Y1383" s="142"/>
      <c r="Z1383" s="142"/>
      <c r="AA1383" s="142"/>
      <c r="AB1383" s="142"/>
      <c r="AC1383" s="142"/>
      <c r="AD1383" s="142"/>
      <c r="AE1383" s="142"/>
      <c r="AF1383" s="142"/>
      <c r="AG1383" s="142"/>
      <c r="AH1383" s="142"/>
      <c r="AI1383" s="142"/>
    </row>
    <row r="1384">
      <c r="A1384" s="167"/>
      <c r="B1384" s="168"/>
      <c r="C1384" s="169"/>
      <c r="D1384" s="170"/>
      <c r="E1384" s="171"/>
      <c r="F1384" s="172"/>
      <c r="G1384" s="172"/>
      <c r="H1384" s="173"/>
      <c r="I1384" s="173"/>
      <c r="J1384" s="172"/>
      <c r="K1384" s="172"/>
      <c r="L1384" s="173"/>
      <c r="M1384" s="174"/>
      <c r="N1384" s="174"/>
      <c r="O1384" s="173"/>
      <c r="P1384" s="172"/>
      <c r="Q1384" s="172"/>
      <c r="R1384" s="175"/>
      <c r="S1384" s="175"/>
      <c r="T1384" s="169"/>
      <c r="U1384" s="142"/>
      <c r="V1384" s="142"/>
      <c r="W1384" s="142"/>
      <c r="X1384" s="142"/>
      <c r="Y1384" s="142"/>
      <c r="Z1384" s="142"/>
      <c r="AA1384" s="142"/>
      <c r="AB1384" s="142"/>
      <c r="AC1384" s="142"/>
      <c r="AD1384" s="142"/>
      <c r="AE1384" s="142"/>
      <c r="AF1384" s="142"/>
      <c r="AG1384" s="142"/>
      <c r="AH1384" s="142"/>
      <c r="AI1384" s="142"/>
    </row>
    <row r="1385">
      <c r="A1385" s="167"/>
      <c r="B1385" s="168"/>
      <c r="C1385" s="169"/>
      <c r="D1385" s="170"/>
      <c r="E1385" s="171"/>
      <c r="F1385" s="172"/>
      <c r="G1385" s="172"/>
      <c r="H1385" s="173"/>
      <c r="I1385" s="173"/>
      <c r="J1385" s="172"/>
      <c r="K1385" s="172"/>
      <c r="L1385" s="173"/>
      <c r="M1385" s="174"/>
      <c r="N1385" s="174"/>
      <c r="O1385" s="173"/>
      <c r="P1385" s="172"/>
      <c r="Q1385" s="172"/>
      <c r="R1385" s="175"/>
      <c r="S1385" s="175"/>
      <c r="T1385" s="169"/>
      <c r="U1385" s="142"/>
      <c r="V1385" s="142"/>
      <c r="W1385" s="142"/>
      <c r="X1385" s="142"/>
      <c r="Y1385" s="142"/>
      <c r="Z1385" s="142"/>
      <c r="AA1385" s="142"/>
      <c r="AB1385" s="142"/>
      <c r="AC1385" s="142"/>
      <c r="AD1385" s="142"/>
      <c r="AE1385" s="142"/>
      <c r="AF1385" s="142"/>
      <c r="AG1385" s="142"/>
      <c r="AH1385" s="142"/>
      <c r="AI1385" s="142"/>
    </row>
    <row r="1386">
      <c r="A1386" s="167"/>
      <c r="B1386" s="168"/>
      <c r="C1386" s="169"/>
      <c r="D1386" s="170"/>
      <c r="E1386" s="171"/>
      <c r="F1386" s="172"/>
      <c r="G1386" s="172"/>
      <c r="H1386" s="173"/>
      <c r="I1386" s="173"/>
      <c r="J1386" s="172"/>
      <c r="K1386" s="172"/>
      <c r="L1386" s="173"/>
      <c r="M1386" s="174"/>
      <c r="N1386" s="174"/>
      <c r="O1386" s="173"/>
      <c r="P1386" s="172"/>
      <c r="Q1386" s="172"/>
      <c r="R1386" s="175"/>
      <c r="S1386" s="175"/>
      <c r="T1386" s="169"/>
      <c r="U1386" s="142"/>
      <c r="V1386" s="142"/>
      <c r="W1386" s="142"/>
      <c r="X1386" s="142"/>
      <c r="Y1386" s="142"/>
      <c r="Z1386" s="142"/>
      <c r="AA1386" s="142"/>
      <c r="AB1386" s="142"/>
      <c r="AC1386" s="142"/>
      <c r="AD1386" s="142"/>
      <c r="AE1386" s="142"/>
      <c r="AF1386" s="142"/>
      <c r="AG1386" s="142"/>
      <c r="AH1386" s="142"/>
      <c r="AI1386" s="142"/>
    </row>
    <row r="1387">
      <c r="A1387" s="167"/>
      <c r="B1387" s="168"/>
      <c r="C1387" s="169"/>
      <c r="D1387" s="170"/>
      <c r="E1387" s="171"/>
      <c r="F1387" s="172"/>
      <c r="G1387" s="172"/>
      <c r="H1387" s="173"/>
      <c r="I1387" s="173"/>
      <c r="J1387" s="172"/>
      <c r="K1387" s="172"/>
      <c r="L1387" s="173"/>
      <c r="M1387" s="174"/>
      <c r="N1387" s="174"/>
      <c r="O1387" s="173"/>
      <c r="P1387" s="172"/>
      <c r="Q1387" s="172"/>
      <c r="R1387" s="175"/>
      <c r="S1387" s="175"/>
      <c r="T1387" s="169"/>
      <c r="U1387" s="142"/>
      <c r="V1387" s="142"/>
      <c r="W1387" s="142"/>
      <c r="X1387" s="142"/>
      <c r="Y1387" s="142"/>
      <c r="Z1387" s="142"/>
      <c r="AA1387" s="142"/>
      <c r="AB1387" s="142"/>
      <c r="AC1387" s="142"/>
      <c r="AD1387" s="142"/>
      <c r="AE1387" s="142"/>
      <c r="AF1387" s="142"/>
      <c r="AG1387" s="142"/>
      <c r="AH1387" s="142"/>
      <c r="AI1387" s="142"/>
    </row>
    <row r="1388">
      <c r="A1388" s="167"/>
      <c r="B1388" s="168"/>
      <c r="C1388" s="169"/>
      <c r="D1388" s="170"/>
      <c r="E1388" s="171"/>
      <c r="F1388" s="172"/>
      <c r="G1388" s="172"/>
      <c r="H1388" s="173"/>
      <c r="I1388" s="173"/>
      <c r="J1388" s="172"/>
      <c r="K1388" s="172"/>
      <c r="L1388" s="173"/>
      <c r="M1388" s="174"/>
      <c r="N1388" s="174"/>
      <c r="O1388" s="173"/>
      <c r="P1388" s="172"/>
      <c r="Q1388" s="172"/>
      <c r="R1388" s="175"/>
      <c r="S1388" s="175"/>
      <c r="T1388" s="169"/>
      <c r="U1388" s="142"/>
      <c r="V1388" s="142"/>
      <c r="W1388" s="142"/>
      <c r="X1388" s="142"/>
      <c r="Y1388" s="142"/>
      <c r="Z1388" s="142"/>
      <c r="AA1388" s="142"/>
      <c r="AB1388" s="142"/>
      <c r="AC1388" s="142"/>
      <c r="AD1388" s="142"/>
      <c r="AE1388" s="142"/>
      <c r="AF1388" s="142"/>
      <c r="AG1388" s="142"/>
      <c r="AH1388" s="142"/>
      <c r="AI1388" s="142"/>
    </row>
    <row r="1389">
      <c r="A1389" s="167"/>
      <c r="B1389" s="168"/>
      <c r="C1389" s="169"/>
      <c r="D1389" s="170"/>
      <c r="E1389" s="171"/>
      <c r="F1389" s="172"/>
      <c r="G1389" s="172"/>
      <c r="H1389" s="173"/>
      <c r="I1389" s="173"/>
      <c r="J1389" s="172"/>
      <c r="K1389" s="172"/>
      <c r="L1389" s="173"/>
      <c r="M1389" s="174"/>
      <c r="N1389" s="174"/>
      <c r="O1389" s="173"/>
      <c r="P1389" s="172"/>
      <c r="Q1389" s="172"/>
      <c r="R1389" s="175"/>
      <c r="S1389" s="175"/>
      <c r="T1389" s="169"/>
      <c r="U1389" s="142"/>
      <c r="V1389" s="142"/>
      <c r="W1389" s="142"/>
      <c r="X1389" s="142"/>
      <c r="Y1389" s="142"/>
      <c r="Z1389" s="142"/>
      <c r="AA1389" s="142"/>
      <c r="AB1389" s="142"/>
      <c r="AC1389" s="142"/>
      <c r="AD1389" s="142"/>
      <c r="AE1389" s="142"/>
      <c r="AF1389" s="142"/>
      <c r="AG1389" s="142"/>
      <c r="AH1389" s="142"/>
      <c r="AI1389" s="142"/>
    </row>
    <row r="1390">
      <c r="A1390" s="167"/>
      <c r="B1390" s="168"/>
      <c r="C1390" s="169"/>
      <c r="D1390" s="170"/>
      <c r="E1390" s="171"/>
      <c r="F1390" s="172"/>
      <c r="G1390" s="172"/>
      <c r="H1390" s="173"/>
      <c r="I1390" s="173"/>
      <c r="J1390" s="172"/>
      <c r="K1390" s="172"/>
      <c r="L1390" s="173"/>
      <c r="M1390" s="174"/>
      <c r="N1390" s="174"/>
      <c r="O1390" s="173"/>
      <c r="P1390" s="172"/>
      <c r="Q1390" s="172"/>
      <c r="R1390" s="175"/>
      <c r="S1390" s="175"/>
      <c r="T1390" s="169"/>
      <c r="U1390" s="142"/>
      <c r="V1390" s="142"/>
      <c r="W1390" s="142"/>
      <c r="X1390" s="142"/>
      <c r="Y1390" s="142"/>
      <c r="Z1390" s="142"/>
      <c r="AA1390" s="142"/>
      <c r="AB1390" s="142"/>
      <c r="AC1390" s="142"/>
      <c r="AD1390" s="142"/>
      <c r="AE1390" s="142"/>
      <c r="AF1390" s="142"/>
      <c r="AG1390" s="142"/>
      <c r="AH1390" s="142"/>
      <c r="AI1390" s="142"/>
    </row>
    <row r="1391">
      <c r="A1391" s="167"/>
      <c r="B1391" s="168"/>
      <c r="C1391" s="169"/>
      <c r="D1391" s="170"/>
      <c r="E1391" s="171"/>
      <c r="F1391" s="172"/>
      <c r="G1391" s="172"/>
      <c r="H1391" s="173"/>
      <c r="I1391" s="173"/>
      <c r="J1391" s="172"/>
      <c r="K1391" s="172"/>
      <c r="L1391" s="173"/>
      <c r="M1391" s="174"/>
      <c r="N1391" s="174"/>
      <c r="O1391" s="173"/>
      <c r="P1391" s="172"/>
      <c r="Q1391" s="172"/>
      <c r="R1391" s="175"/>
      <c r="S1391" s="175"/>
      <c r="T1391" s="169"/>
      <c r="U1391" s="142"/>
      <c r="V1391" s="142"/>
      <c r="W1391" s="142"/>
      <c r="X1391" s="142"/>
      <c r="Y1391" s="142"/>
      <c r="Z1391" s="142"/>
      <c r="AA1391" s="142"/>
      <c r="AB1391" s="142"/>
      <c r="AC1391" s="142"/>
      <c r="AD1391" s="142"/>
      <c r="AE1391" s="142"/>
      <c r="AF1391" s="142"/>
      <c r="AG1391" s="142"/>
      <c r="AH1391" s="142"/>
      <c r="AI1391" s="142"/>
    </row>
    <row r="1392">
      <c r="A1392" s="167"/>
      <c r="B1392" s="168"/>
      <c r="C1392" s="169"/>
      <c r="D1392" s="170"/>
      <c r="E1392" s="171"/>
      <c r="F1392" s="172"/>
      <c r="G1392" s="172"/>
      <c r="H1392" s="173"/>
      <c r="I1392" s="173"/>
      <c r="J1392" s="172"/>
      <c r="K1392" s="172"/>
      <c r="L1392" s="173"/>
      <c r="M1392" s="174"/>
      <c r="N1392" s="174"/>
      <c r="O1392" s="173"/>
      <c r="P1392" s="172"/>
      <c r="Q1392" s="172"/>
      <c r="R1392" s="175"/>
      <c r="S1392" s="175"/>
      <c r="T1392" s="169"/>
      <c r="U1392" s="142"/>
      <c r="V1392" s="142"/>
      <c r="W1392" s="142"/>
      <c r="X1392" s="142"/>
      <c r="Y1392" s="142"/>
      <c r="Z1392" s="142"/>
      <c r="AA1392" s="142"/>
      <c r="AB1392" s="142"/>
      <c r="AC1392" s="142"/>
      <c r="AD1392" s="142"/>
      <c r="AE1392" s="142"/>
      <c r="AF1392" s="142"/>
      <c r="AG1392" s="142"/>
      <c r="AH1392" s="142"/>
      <c r="AI1392" s="142"/>
    </row>
    <row r="1393">
      <c r="A1393" s="167"/>
      <c r="B1393" s="168"/>
      <c r="C1393" s="169"/>
      <c r="D1393" s="170"/>
      <c r="E1393" s="171"/>
      <c r="F1393" s="172"/>
      <c r="G1393" s="172"/>
      <c r="H1393" s="173"/>
      <c r="I1393" s="173"/>
      <c r="J1393" s="172"/>
      <c r="K1393" s="172"/>
      <c r="L1393" s="173"/>
      <c r="M1393" s="174"/>
      <c r="N1393" s="174"/>
      <c r="O1393" s="173"/>
      <c r="P1393" s="172"/>
      <c r="Q1393" s="172"/>
      <c r="R1393" s="175"/>
      <c r="S1393" s="175"/>
      <c r="T1393" s="169"/>
      <c r="U1393" s="142"/>
      <c r="V1393" s="142"/>
      <c r="W1393" s="142"/>
      <c r="X1393" s="142"/>
      <c r="Y1393" s="142"/>
      <c r="Z1393" s="142"/>
      <c r="AA1393" s="142"/>
      <c r="AB1393" s="142"/>
      <c r="AC1393" s="142"/>
      <c r="AD1393" s="142"/>
      <c r="AE1393" s="142"/>
      <c r="AF1393" s="142"/>
      <c r="AG1393" s="142"/>
      <c r="AH1393" s="142"/>
      <c r="AI1393" s="142"/>
    </row>
    <row r="1394">
      <c r="A1394" s="167"/>
      <c r="B1394" s="168"/>
      <c r="C1394" s="169"/>
      <c r="D1394" s="170"/>
      <c r="E1394" s="171"/>
      <c r="F1394" s="172"/>
      <c r="G1394" s="172"/>
      <c r="H1394" s="173"/>
      <c r="I1394" s="173"/>
      <c r="J1394" s="172"/>
      <c r="K1394" s="172"/>
      <c r="L1394" s="173"/>
      <c r="M1394" s="174"/>
      <c r="N1394" s="174"/>
      <c r="O1394" s="173"/>
      <c r="P1394" s="172"/>
      <c r="Q1394" s="172"/>
      <c r="R1394" s="175"/>
      <c r="S1394" s="175"/>
      <c r="T1394" s="169"/>
      <c r="U1394" s="142"/>
      <c r="V1394" s="142"/>
      <c r="W1394" s="142"/>
      <c r="X1394" s="142"/>
      <c r="Y1394" s="142"/>
      <c r="Z1394" s="142"/>
      <c r="AA1394" s="142"/>
      <c r="AB1394" s="142"/>
      <c r="AC1394" s="142"/>
      <c r="AD1394" s="142"/>
      <c r="AE1394" s="142"/>
      <c r="AF1394" s="142"/>
      <c r="AG1394" s="142"/>
      <c r="AH1394" s="142"/>
      <c r="AI1394" s="142"/>
    </row>
    <row r="1395">
      <c r="A1395" s="167"/>
      <c r="B1395" s="168"/>
      <c r="C1395" s="169"/>
      <c r="D1395" s="170"/>
      <c r="E1395" s="171"/>
      <c r="F1395" s="172"/>
      <c r="G1395" s="172"/>
      <c r="H1395" s="173"/>
      <c r="I1395" s="173"/>
      <c r="J1395" s="172"/>
      <c r="K1395" s="172"/>
      <c r="L1395" s="173"/>
      <c r="M1395" s="174"/>
      <c r="N1395" s="174"/>
      <c r="O1395" s="173"/>
      <c r="P1395" s="172"/>
      <c r="Q1395" s="172"/>
      <c r="R1395" s="175"/>
      <c r="S1395" s="175"/>
      <c r="T1395" s="169"/>
      <c r="U1395" s="142"/>
      <c r="V1395" s="142"/>
      <c r="W1395" s="142"/>
      <c r="X1395" s="142"/>
      <c r="Y1395" s="142"/>
      <c r="Z1395" s="142"/>
      <c r="AA1395" s="142"/>
      <c r="AB1395" s="142"/>
      <c r="AC1395" s="142"/>
      <c r="AD1395" s="142"/>
      <c r="AE1395" s="142"/>
      <c r="AF1395" s="142"/>
      <c r="AG1395" s="142"/>
      <c r="AH1395" s="142"/>
      <c r="AI1395" s="142"/>
    </row>
    <row r="1396">
      <c r="A1396" s="167"/>
      <c r="B1396" s="168"/>
      <c r="C1396" s="169"/>
      <c r="D1396" s="170"/>
      <c r="E1396" s="171"/>
      <c r="F1396" s="172"/>
      <c r="G1396" s="172"/>
      <c r="H1396" s="173"/>
      <c r="I1396" s="173"/>
      <c r="J1396" s="172"/>
      <c r="K1396" s="172"/>
      <c r="L1396" s="173"/>
      <c r="M1396" s="174"/>
      <c r="N1396" s="174"/>
      <c r="O1396" s="173"/>
      <c r="P1396" s="172"/>
      <c r="Q1396" s="172"/>
      <c r="R1396" s="175"/>
      <c r="S1396" s="175"/>
      <c r="T1396" s="169"/>
      <c r="U1396" s="142"/>
      <c r="V1396" s="142"/>
      <c r="W1396" s="142"/>
      <c r="X1396" s="142"/>
      <c r="Y1396" s="142"/>
      <c r="Z1396" s="142"/>
      <c r="AA1396" s="142"/>
      <c r="AB1396" s="142"/>
      <c r="AC1396" s="142"/>
      <c r="AD1396" s="142"/>
      <c r="AE1396" s="142"/>
      <c r="AF1396" s="142"/>
      <c r="AG1396" s="142"/>
      <c r="AH1396" s="142"/>
      <c r="AI1396" s="142"/>
    </row>
    <row r="1397">
      <c r="A1397" s="167"/>
      <c r="B1397" s="168"/>
      <c r="C1397" s="169"/>
      <c r="D1397" s="170"/>
      <c r="E1397" s="171"/>
      <c r="F1397" s="172"/>
      <c r="G1397" s="172"/>
      <c r="H1397" s="173"/>
      <c r="I1397" s="173"/>
      <c r="J1397" s="172"/>
      <c r="K1397" s="172"/>
      <c r="L1397" s="173"/>
      <c r="M1397" s="174"/>
      <c r="N1397" s="174"/>
      <c r="O1397" s="173"/>
      <c r="P1397" s="172"/>
      <c r="Q1397" s="172"/>
      <c r="R1397" s="175"/>
      <c r="S1397" s="175"/>
      <c r="T1397" s="169"/>
      <c r="U1397" s="142"/>
      <c r="V1397" s="142"/>
      <c r="W1397" s="142"/>
      <c r="X1397" s="142"/>
      <c r="Y1397" s="142"/>
      <c r="Z1397" s="142"/>
      <c r="AA1397" s="142"/>
      <c r="AB1397" s="142"/>
      <c r="AC1397" s="142"/>
      <c r="AD1397" s="142"/>
      <c r="AE1397" s="142"/>
      <c r="AF1397" s="142"/>
      <c r="AG1397" s="142"/>
      <c r="AH1397" s="142"/>
      <c r="AI1397" s="142"/>
    </row>
    <row r="1398">
      <c r="A1398" s="167"/>
      <c r="B1398" s="168"/>
      <c r="C1398" s="169"/>
      <c r="D1398" s="170"/>
      <c r="E1398" s="171"/>
      <c r="F1398" s="172"/>
      <c r="G1398" s="172"/>
      <c r="H1398" s="173"/>
      <c r="I1398" s="173"/>
      <c r="J1398" s="172"/>
      <c r="K1398" s="172"/>
      <c r="L1398" s="173"/>
      <c r="M1398" s="174"/>
      <c r="N1398" s="174"/>
      <c r="O1398" s="173"/>
      <c r="P1398" s="172"/>
      <c r="Q1398" s="172"/>
      <c r="R1398" s="175"/>
      <c r="S1398" s="175"/>
      <c r="T1398" s="169"/>
      <c r="U1398" s="142"/>
      <c r="V1398" s="142"/>
      <c r="W1398" s="142"/>
      <c r="X1398" s="142"/>
      <c r="Y1398" s="142"/>
      <c r="Z1398" s="142"/>
      <c r="AA1398" s="142"/>
      <c r="AB1398" s="142"/>
      <c r="AC1398" s="142"/>
      <c r="AD1398" s="142"/>
      <c r="AE1398" s="142"/>
      <c r="AF1398" s="142"/>
      <c r="AG1398" s="142"/>
      <c r="AH1398" s="142"/>
      <c r="AI1398" s="142"/>
    </row>
    <row r="1399">
      <c r="A1399" s="167"/>
      <c r="B1399" s="168"/>
      <c r="C1399" s="169"/>
      <c r="D1399" s="170"/>
      <c r="E1399" s="171"/>
      <c r="F1399" s="172"/>
      <c r="G1399" s="172"/>
      <c r="H1399" s="173"/>
      <c r="I1399" s="173"/>
      <c r="J1399" s="172"/>
      <c r="K1399" s="172"/>
      <c r="L1399" s="173"/>
      <c r="M1399" s="174"/>
      <c r="N1399" s="174"/>
      <c r="O1399" s="173"/>
      <c r="P1399" s="172"/>
      <c r="Q1399" s="172"/>
      <c r="R1399" s="175"/>
      <c r="S1399" s="175"/>
      <c r="T1399" s="169"/>
      <c r="U1399" s="142"/>
      <c r="V1399" s="142"/>
      <c r="W1399" s="142"/>
      <c r="X1399" s="142"/>
      <c r="Y1399" s="142"/>
      <c r="Z1399" s="142"/>
      <c r="AA1399" s="142"/>
      <c r="AB1399" s="142"/>
      <c r="AC1399" s="142"/>
      <c r="AD1399" s="142"/>
      <c r="AE1399" s="142"/>
      <c r="AF1399" s="142"/>
      <c r="AG1399" s="142"/>
      <c r="AH1399" s="142"/>
      <c r="AI1399" s="142"/>
    </row>
    <row r="1400">
      <c r="A1400" s="167"/>
      <c r="B1400" s="168"/>
      <c r="C1400" s="169"/>
      <c r="D1400" s="170"/>
      <c r="E1400" s="171"/>
      <c r="F1400" s="172"/>
      <c r="G1400" s="172"/>
      <c r="H1400" s="173"/>
      <c r="I1400" s="173"/>
      <c r="J1400" s="172"/>
      <c r="K1400" s="172"/>
      <c r="L1400" s="173"/>
      <c r="M1400" s="174"/>
      <c r="N1400" s="174"/>
      <c r="O1400" s="173"/>
      <c r="P1400" s="172"/>
      <c r="Q1400" s="172"/>
      <c r="R1400" s="175"/>
      <c r="S1400" s="175"/>
      <c r="T1400" s="169"/>
      <c r="U1400" s="142"/>
      <c r="V1400" s="142"/>
      <c r="W1400" s="142"/>
      <c r="X1400" s="142"/>
      <c r="Y1400" s="142"/>
      <c r="Z1400" s="142"/>
      <c r="AA1400" s="142"/>
      <c r="AB1400" s="142"/>
      <c r="AC1400" s="142"/>
      <c r="AD1400" s="142"/>
      <c r="AE1400" s="142"/>
      <c r="AF1400" s="142"/>
      <c r="AG1400" s="142"/>
      <c r="AH1400" s="142"/>
      <c r="AI1400" s="142"/>
    </row>
    <row r="1401">
      <c r="A1401" s="167"/>
      <c r="B1401" s="168"/>
      <c r="C1401" s="169"/>
      <c r="D1401" s="170"/>
      <c r="E1401" s="171"/>
      <c r="F1401" s="172"/>
      <c r="G1401" s="172"/>
      <c r="H1401" s="173"/>
      <c r="I1401" s="173"/>
      <c r="J1401" s="172"/>
      <c r="K1401" s="172"/>
      <c r="L1401" s="173"/>
      <c r="M1401" s="174"/>
      <c r="N1401" s="174"/>
      <c r="O1401" s="173"/>
      <c r="P1401" s="172"/>
      <c r="Q1401" s="172"/>
      <c r="R1401" s="175"/>
      <c r="S1401" s="175"/>
      <c r="T1401" s="169"/>
      <c r="U1401" s="142"/>
      <c r="V1401" s="142"/>
      <c r="W1401" s="142"/>
      <c r="X1401" s="142"/>
      <c r="Y1401" s="142"/>
      <c r="Z1401" s="142"/>
      <c r="AA1401" s="142"/>
      <c r="AB1401" s="142"/>
      <c r="AC1401" s="142"/>
      <c r="AD1401" s="142"/>
      <c r="AE1401" s="142"/>
      <c r="AF1401" s="142"/>
      <c r="AG1401" s="142"/>
      <c r="AH1401" s="142"/>
      <c r="AI1401" s="142"/>
    </row>
    <row r="1402">
      <c r="A1402" s="167"/>
      <c r="B1402" s="168"/>
      <c r="C1402" s="169"/>
      <c r="D1402" s="170"/>
      <c r="E1402" s="171"/>
      <c r="F1402" s="172"/>
      <c r="G1402" s="172"/>
      <c r="H1402" s="173"/>
      <c r="I1402" s="173"/>
      <c r="J1402" s="172"/>
      <c r="K1402" s="172"/>
      <c r="L1402" s="173"/>
      <c r="M1402" s="174"/>
      <c r="N1402" s="174"/>
      <c r="O1402" s="173"/>
      <c r="P1402" s="172"/>
      <c r="Q1402" s="172"/>
      <c r="R1402" s="175"/>
      <c r="S1402" s="175"/>
      <c r="T1402" s="169"/>
      <c r="U1402" s="142"/>
      <c r="V1402" s="142"/>
      <c r="W1402" s="142"/>
      <c r="X1402" s="142"/>
      <c r="Y1402" s="142"/>
      <c r="Z1402" s="142"/>
      <c r="AA1402" s="142"/>
      <c r="AB1402" s="142"/>
      <c r="AC1402" s="142"/>
      <c r="AD1402" s="142"/>
      <c r="AE1402" s="142"/>
      <c r="AF1402" s="142"/>
      <c r="AG1402" s="142"/>
      <c r="AH1402" s="142"/>
      <c r="AI1402" s="142"/>
    </row>
    <row r="1403">
      <c r="A1403" s="167"/>
      <c r="B1403" s="168"/>
      <c r="C1403" s="169"/>
      <c r="D1403" s="170"/>
      <c r="E1403" s="171"/>
      <c r="F1403" s="172"/>
      <c r="G1403" s="172"/>
      <c r="H1403" s="173"/>
      <c r="I1403" s="173"/>
      <c r="J1403" s="172"/>
      <c r="K1403" s="172"/>
      <c r="L1403" s="173"/>
      <c r="M1403" s="174"/>
      <c r="N1403" s="174"/>
      <c r="O1403" s="173"/>
      <c r="P1403" s="172"/>
      <c r="Q1403" s="172"/>
      <c r="R1403" s="175"/>
      <c r="S1403" s="175"/>
      <c r="T1403" s="169"/>
      <c r="U1403" s="142"/>
      <c r="V1403" s="142"/>
      <c r="W1403" s="142"/>
      <c r="X1403" s="142"/>
      <c r="Y1403" s="142"/>
      <c r="Z1403" s="142"/>
      <c r="AA1403" s="142"/>
      <c r="AB1403" s="142"/>
      <c r="AC1403" s="142"/>
      <c r="AD1403" s="142"/>
      <c r="AE1403" s="142"/>
      <c r="AF1403" s="142"/>
      <c r="AG1403" s="142"/>
      <c r="AH1403" s="142"/>
      <c r="AI1403" s="142"/>
    </row>
    <row r="1404">
      <c r="A1404" s="167"/>
      <c r="B1404" s="168"/>
      <c r="C1404" s="169"/>
      <c r="D1404" s="170"/>
      <c r="E1404" s="171"/>
      <c r="F1404" s="172"/>
      <c r="G1404" s="172"/>
      <c r="H1404" s="173"/>
      <c r="I1404" s="173"/>
      <c r="J1404" s="172"/>
      <c r="K1404" s="172"/>
      <c r="L1404" s="173"/>
      <c r="M1404" s="174"/>
      <c r="N1404" s="174"/>
      <c r="O1404" s="173"/>
      <c r="P1404" s="172"/>
      <c r="Q1404" s="172"/>
      <c r="R1404" s="175"/>
      <c r="S1404" s="175"/>
      <c r="T1404" s="169"/>
      <c r="U1404" s="142"/>
      <c r="V1404" s="142"/>
      <c r="W1404" s="142"/>
      <c r="X1404" s="142"/>
      <c r="Y1404" s="142"/>
      <c r="Z1404" s="142"/>
      <c r="AA1404" s="142"/>
      <c r="AB1404" s="142"/>
      <c r="AC1404" s="142"/>
      <c r="AD1404" s="142"/>
      <c r="AE1404" s="142"/>
      <c r="AF1404" s="142"/>
      <c r="AG1404" s="142"/>
      <c r="AH1404" s="142"/>
      <c r="AI1404" s="142"/>
    </row>
    <row r="1405">
      <c r="A1405" s="167"/>
      <c r="B1405" s="168"/>
      <c r="C1405" s="169"/>
      <c r="D1405" s="170"/>
      <c r="E1405" s="171"/>
      <c r="F1405" s="172"/>
      <c r="G1405" s="172"/>
      <c r="H1405" s="173"/>
      <c r="I1405" s="173"/>
      <c r="J1405" s="172"/>
      <c r="K1405" s="172"/>
      <c r="L1405" s="173"/>
      <c r="M1405" s="174"/>
      <c r="N1405" s="174"/>
      <c r="O1405" s="173"/>
      <c r="P1405" s="172"/>
      <c r="Q1405" s="172"/>
      <c r="R1405" s="175"/>
      <c r="S1405" s="175"/>
      <c r="T1405" s="169"/>
      <c r="U1405" s="142"/>
      <c r="V1405" s="142"/>
      <c r="W1405" s="142"/>
      <c r="X1405" s="142"/>
      <c r="Y1405" s="142"/>
      <c r="Z1405" s="142"/>
      <c r="AA1405" s="142"/>
      <c r="AB1405" s="142"/>
      <c r="AC1405" s="142"/>
      <c r="AD1405" s="142"/>
      <c r="AE1405" s="142"/>
      <c r="AF1405" s="142"/>
      <c r="AG1405" s="142"/>
      <c r="AH1405" s="142"/>
      <c r="AI1405" s="142"/>
    </row>
    <row r="1406">
      <c r="A1406" s="167"/>
      <c r="B1406" s="168"/>
      <c r="C1406" s="169"/>
      <c r="D1406" s="170"/>
      <c r="E1406" s="171"/>
      <c r="F1406" s="172"/>
      <c r="G1406" s="172"/>
      <c r="H1406" s="173"/>
      <c r="I1406" s="173"/>
      <c r="J1406" s="172"/>
      <c r="K1406" s="172"/>
      <c r="L1406" s="173"/>
      <c r="M1406" s="174"/>
      <c r="N1406" s="174"/>
      <c r="O1406" s="173"/>
      <c r="P1406" s="172"/>
      <c r="Q1406" s="172"/>
      <c r="R1406" s="175"/>
      <c r="S1406" s="175"/>
      <c r="T1406" s="169"/>
      <c r="U1406" s="142"/>
      <c r="V1406" s="142"/>
      <c r="W1406" s="142"/>
      <c r="X1406" s="142"/>
      <c r="Y1406" s="142"/>
      <c r="Z1406" s="142"/>
      <c r="AA1406" s="142"/>
      <c r="AB1406" s="142"/>
      <c r="AC1406" s="142"/>
      <c r="AD1406" s="142"/>
      <c r="AE1406" s="142"/>
      <c r="AF1406" s="142"/>
      <c r="AG1406" s="142"/>
      <c r="AH1406" s="142"/>
      <c r="AI1406" s="142"/>
    </row>
    <row r="1407">
      <c r="A1407" s="167"/>
      <c r="B1407" s="168"/>
      <c r="C1407" s="169"/>
      <c r="D1407" s="170"/>
      <c r="E1407" s="171"/>
      <c r="F1407" s="172"/>
      <c r="G1407" s="172"/>
      <c r="H1407" s="173"/>
      <c r="I1407" s="173"/>
      <c r="J1407" s="172"/>
      <c r="K1407" s="172"/>
      <c r="L1407" s="173"/>
      <c r="M1407" s="174"/>
      <c r="N1407" s="174"/>
      <c r="O1407" s="173"/>
      <c r="P1407" s="172"/>
      <c r="Q1407" s="172"/>
      <c r="R1407" s="175"/>
      <c r="S1407" s="175"/>
      <c r="T1407" s="169"/>
      <c r="U1407" s="142"/>
      <c r="V1407" s="142"/>
      <c r="W1407" s="142"/>
      <c r="X1407" s="142"/>
      <c r="Y1407" s="142"/>
      <c r="Z1407" s="142"/>
      <c r="AA1407" s="142"/>
      <c r="AB1407" s="142"/>
      <c r="AC1407" s="142"/>
      <c r="AD1407" s="142"/>
      <c r="AE1407" s="142"/>
      <c r="AF1407" s="142"/>
      <c r="AG1407" s="142"/>
      <c r="AH1407" s="142"/>
      <c r="AI1407" s="142"/>
    </row>
    <row r="1408">
      <c r="A1408" s="167"/>
      <c r="B1408" s="168"/>
      <c r="C1408" s="169"/>
      <c r="D1408" s="170"/>
      <c r="E1408" s="171"/>
      <c r="F1408" s="172"/>
      <c r="G1408" s="172"/>
      <c r="H1408" s="173"/>
      <c r="I1408" s="173"/>
      <c r="J1408" s="172"/>
      <c r="K1408" s="172"/>
      <c r="L1408" s="173"/>
      <c r="M1408" s="174"/>
      <c r="N1408" s="174"/>
      <c r="O1408" s="173"/>
      <c r="P1408" s="172"/>
      <c r="Q1408" s="172"/>
      <c r="R1408" s="175"/>
      <c r="S1408" s="175"/>
      <c r="T1408" s="169"/>
      <c r="U1408" s="142"/>
      <c r="V1408" s="142"/>
      <c r="W1408" s="142"/>
      <c r="X1408" s="142"/>
      <c r="Y1408" s="142"/>
      <c r="Z1408" s="142"/>
      <c r="AA1408" s="142"/>
      <c r="AB1408" s="142"/>
      <c r="AC1408" s="142"/>
      <c r="AD1408" s="142"/>
      <c r="AE1408" s="142"/>
      <c r="AF1408" s="142"/>
      <c r="AG1408" s="142"/>
      <c r="AH1408" s="142"/>
      <c r="AI1408" s="142"/>
    </row>
    <row r="1409">
      <c r="A1409" s="167"/>
      <c r="B1409" s="168"/>
      <c r="C1409" s="169"/>
      <c r="D1409" s="170"/>
      <c r="E1409" s="171"/>
      <c r="F1409" s="172"/>
      <c r="G1409" s="172"/>
      <c r="H1409" s="173"/>
      <c r="I1409" s="173"/>
      <c r="J1409" s="172"/>
      <c r="K1409" s="172"/>
      <c r="L1409" s="173"/>
      <c r="M1409" s="174"/>
      <c r="N1409" s="174"/>
      <c r="O1409" s="173"/>
      <c r="P1409" s="172"/>
      <c r="Q1409" s="172"/>
      <c r="R1409" s="175"/>
      <c r="S1409" s="175"/>
      <c r="T1409" s="169"/>
      <c r="U1409" s="142"/>
      <c r="V1409" s="142"/>
      <c r="W1409" s="142"/>
      <c r="X1409" s="142"/>
      <c r="Y1409" s="142"/>
      <c r="Z1409" s="142"/>
      <c r="AA1409" s="142"/>
      <c r="AB1409" s="142"/>
      <c r="AC1409" s="142"/>
      <c r="AD1409" s="142"/>
      <c r="AE1409" s="142"/>
      <c r="AF1409" s="142"/>
      <c r="AG1409" s="142"/>
      <c r="AH1409" s="142"/>
      <c r="AI1409" s="142"/>
    </row>
    <row r="1410">
      <c r="A1410" s="167"/>
      <c r="B1410" s="168"/>
      <c r="C1410" s="169"/>
      <c r="D1410" s="170"/>
      <c r="E1410" s="171"/>
      <c r="F1410" s="172"/>
      <c r="G1410" s="172"/>
      <c r="H1410" s="173"/>
      <c r="I1410" s="173"/>
      <c r="J1410" s="172"/>
      <c r="K1410" s="172"/>
      <c r="L1410" s="173"/>
      <c r="M1410" s="174"/>
      <c r="N1410" s="174"/>
      <c r="O1410" s="173"/>
      <c r="P1410" s="172"/>
      <c r="Q1410" s="172"/>
      <c r="R1410" s="175"/>
      <c r="S1410" s="175"/>
      <c r="T1410" s="169"/>
      <c r="U1410" s="142"/>
      <c r="V1410" s="142"/>
      <c r="W1410" s="142"/>
      <c r="X1410" s="142"/>
      <c r="Y1410" s="142"/>
      <c r="Z1410" s="142"/>
      <c r="AA1410" s="142"/>
      <c r="AB1410" s="142"/>
      <c r="AC1410" s="142"/>
      <c r="AD1410" s="142"/>
      <c r="AE1410" s="142"/>
      <c r="AF1410" s="142"/>
      <c r="AG1410" s="142"/>
      <c r="AH1410" s="142"/>
      <c r="AI1410" s="142"/>
    </row>
    <row r="1411">
      <c r="A1411" s="167"/>
      <c r="B1411" s="168"/>
      <c r="C1411" s="169"/>
      <c r="D1411" s="170"/>
      <c r="E1411" s="171"/>
      <c r="F1411" s="172"/>
      <c r="G1411" s="172"/>
      <c r="H1411" s="173"/>
      <c r="I1411" s="173"/>
      <c r="J1411" s="172"/>
      <c r="K1411" s="172"/>
      <c r="L1411" s="173"/>
      <c r="M1411" s="174"/>
      <c r="N1411" s="174"/>
      <c r="O1411" s="173"/>
      <c r="P1411" s="172"/>
      <c r="Q1411" s="172"/>
      <c r="R1411" s="175"/>
      <c r="S1411" s="175"/>
      <c r="T1411" s="169"/>
      <c r="U1411" s="142"/>
      <c r="V1411" s="142"/>
      <c r="W1411" s="142"/>
      <c r="X1411" s="142"/>
      <c r="Y1411" s="142"/>
      <c r="Z1411" s="142"/>
      <c r="AA1411" s="142"/>
      <c r="AB1411" s="142"/>
      <c r="AC1411" s="142"/>
      <c r="AD1411" s="142"/>
      <c r="AE1411" s="142"/>
      <c r="AF1411" s="142"/>
      <c r="AG1411" s="142"/>
      <c r="AH1411" s="142"/>
      <c r="AI1411" s="142"/>
    </row>
    <row r="1412">
      <c r="A1412" s="167"/>
      <c r="B1412" s="168"/>
      <c r="C1412" s="169"/>
      <c r="D1412" s="170"/>
      <c r="E1412" s="171"/>
      <c r="F1412" s="172"/>
      <c r="G1412" s="172"/>
      <c r="H1412" s="173"/>
      <c r="I1412" s="173"/>
      <c r="J1412" s="172"/>
      <c r="K1412" s="172"/>
      <c r="L1412" s="173"/>
      <c r="M1412" s="174"/>
      <c r="N1412" s="174"/>
      <c r="O1412" s="173"/>
      <c r="P1412" s="172"/>
      <c r="Q1412" s="172"/>
      <c r="R1412" s="175"/>
      <c r="S1412" s="175"/>
      <c r="T1412" s="169"/>
      <c r="U1412" s="142"/>
      <c r="V1412" s="142"/>
      <c r="W1412" s="142"/>
      <c r="X1412" s="142"/>
      <c r="Y1412" s="142"/>
      <c r="Z1412" s="142"/>
      <c r="AA1412" s="142"/>
      <c r="AB1412" s="142"/>
      <c r="AC1412" s="142"/>
      <c r="AD1412" s="142"/>
      <c r="AE1412" s="142"/>
      <c r="AF1412" s="142"/>
      <c r="AG1412" s="142"/>
      <c r="AH1412" s="142"/>
      <c r="AI1412" s="142"/>
    </row>
    <row r="1413">
      <c r="A1413" s="167"/>
      <c r="B1413" s="168"/>
      <c r="C1413" s="169"/>
      <c r="D1413" s="170"/>
      <c r="E1413" s="171"/>
      <c r="F1413" s="172"/>
      <c r="G1413" s="172"/>
      <c r="H1413" s="173"/>
      <c r="I1413" s="173"/>
      <c r="J1413" s="172"/>
      <c r="K1413" s="172"/>
      <c r="L1413" s="173"/>
      <c r="M1413" s="174"/>
      <c r="N1413" s="174"/>
      <c r="O1413" s="173"/>
      <c r="P1413" s="172"/>
      <c r="Q1413" s="172"/>
      <c r="R1413" s="175"/>
      <c r="S1413" s="175"/>
      <c r="T1413" s="169"/>
      <c r="U1413" s="142"/>
      <c r="V1413" s="142"/>
      <c r="W1413" s="142"/>
      <c r="X1413" s="142"/>
      <c r="Y1413" s="142"/>
      <c r="Z1413" s="142"/>
      <c r="AA1413" s="142"/>
      <c r="AB1413" s="142"/>
      <c r="AC1413" s="142"/>
      <c r="AD1413" s="142"/>
      <c r="AE1413" s="142"/>
      <c r="AF1413" s="142"/>
      <c r="AG1413" s="142"/>
      <c r="AH1413" s="142"/>
      <c r="AI1413" s="142"/>
    </row>
    <row r="1414">
      <c r="A1414" s="167"/>
      <c r="B1414" s="168"/>
      <c r="C1414" s="169"/>
      <c r="D1414" s="170"/>
      <c r="E1414" s="171"/>
      <c r="F1414" s="172"/>
      <c r="G1414" s="172"/>
      <c r="H1414" s="173"/>
      <c r="I1414" s="173"/>
      <c r="J1414" s="172"/>
      <c r="K1414" s="172"/>
      <c r="L1414" s="173"/>
      <c r="M1414" s="174"/>
      <c r="N1414" s="174"/>
      <c r="O1414" s="173"/>
      <c r="P1414" s="172"/>
      <c r="Q1414" s="172"/>
      <c r="R1414" s="175"/>
      <c r="S1414" s="175"/>
      <c r="T1414" s="169"/>
      <c r="U1414" s="142"/>
      <c r="V1414" s="142"/>
      <c r="W1414" s="142"/>
      <c r="X1414" s="142"/>
      <c r="Y1414" s="142"/>
      <c r="Z1414" s="142"/>
      <c r="AA1414" s="142"/>
      <c r="AB1414" s="142"/>
      <c r="AC1414" s="142"/>
      <c r="AD1414" s="142"/>
      <c r="AE1414" s="142"/>
      <c r="AF1414" s="142"/>
      <c r="AG1414" s="142"/>
      <c r="AH1414" s="142"/>
      <c r="AI1414" s="142"/>
    </row>
    <row r="1415">
      <c r="A1415" s="167"/>
      <c r="B1415" s="168"/>
      <c r="C1415" s="169"/>
      <c r="D1415" s="170"/>
      <c r="E1415" s="171"/>
      <c r="F1415" s="172"/>
      <c r="G1415" s="172"/>
      <c r="H1415" s="173"/>
      <c r="I1415" s="173"/>
      <c r="J1415" s="172"/>
      <c r="K1415" s="172"/>
      <c r="L1415" s="173"/>
      <c r="M1415" s="174"/>
      <c r="N1415" s="174"/>
      <c r="O1415" s="173"/>
      <c r="P1415" s="172"/>
      <c r="Q1415" s="172"/>
      <c r="R1415" s="175"/>
      <c r="S1415" s="175"/>
      <c r="T1415" s="169"/>
      <c r="U1415" s="142"/>
      <c r="V1415" s="142"/>
      <c r="W1415" s="142"/>
      <c r="X1415" s="142"/>
      <c r="Y1415" s="142"/>
      <c r="Z1415" s="142"/>
      <c r="AA1415" s="142"/>
      <c r="AB1415" s="142"/>
      <c r="AC1415" s="142"/>
      <c r="AD1415" s="142"/>
      <c r="AE1415" s="142"/>
      <c r="AF1415" s="142"/>
      <c r="AG1415" s="142"/>
      <c r="AH1415" s="142"/>
      <c r="AI1415" s="142"/>
    </row>
    <row r="1416">
      <c r="A1416" s="167"/>
      <c r="B1416" s="168"/>
      <c r="C1416" s="169"/>
      <c r="D1416" s="170"/>
      <c r="E1416" s="171"/>
      <c r="F1416" s="172"/>
      <c r="G1416" s="172"/>
      <c r="H1416" s="173"/>
      <c r="I1416" s="173"/>
      <c r="J1416" s="172"/>
      <c r="K1416" s="172"/>
      <c r="L1416" s="173"/>
      <c r="M1416" s="174"/>
      <c r="N1416" s="174"/>
      <c r="O1416" s="173"/>
      <c r="P1416" s="172"/>
      <c r="Q1416" s="172"/>
      <c r="R1416" s="175"/>
      <c r="S1416" s="175"/>
      <c r="T1416" s="169"/>
      <c r="U1416" s="142"/>
      <c r="V1416" s="142"/>
      <c r="W1416" s="142"/>
      <c r="X1416" s="142"/>
      <c r="Y1416" s="142"/>
      <c r="Z1416" s="142"/>
      <c r="AA1416" s="142"/>
      <c r="AB1416" s="142"/>
      <c r="AC1416" s="142"/>
      <c r="AD1416" s="142"/>
      <c r="AE1416" s="142"/>
      <c r="AF1416" s="142"/>
      <c r="AG1416" s="142"/>
      <c r="AH1416" s="142"/>
      <c r="AI1416" s="142"/>
    </row>
    <row r="1417">
      <c r="A1417" s="167"/>
      <c r="B1417" s="168"/>
      <c r="C1417" s="169"/>
      <c r="D1417" s="170"/>
      <c r="E1417" s="171"/>
      <c r="F1417" s="172"/>
      <c r="G1417" s="172"/>
      <c r="H1417" s="173"/>
      <c r="I1417" s="173"/>
      <c r="J1417" s="172"/>
      <c r="K1417" s="172"/>
      <c r="L1417" s="173"/>
      <c r="M1417" s="174"/>
      <c r="N1417" s="174"/>
      <c r="O1417" s="173"/>
      <c r="P1417" s="172"/>
      <c r="Q1417" s="172"/>
      <c r="R1417" s="175"/>
      <c r="S1417" s="175"/>
      <c r="T1417" s="169"/>
      <c r="U1417" s="142"/>
      <c r="V1417" s="142"/>
      <c r="W1417" s="142"/>
      <c r="X1417" s="142"/>
      <c r="Y1417" s="142"/>
      <c r="Z1417" s="142"/>
      <c r="AA1417" s="142"/>
      <c r="AB1417" s="142"/>
      <c r="AC1417" s="142"/>
      <c r="AD1417" s="142"/>
      <c r="AE1417" s="142"/>
      <c r="AF1417" s="142"/>
      <c r="AG1417" s="142"/>
      <c r="AH1417" s="142"/>
      <c r="AI1417" s="142"/>
    </row>
    <row r="1418">
      <c r="A1418" s="167"/>
      <c r="B1418" s="168"/>
      <c r="C1418" s="169"/>
      <c r="D1418" s="170"/>
      <c r="E1418" s="171"/>
      <c r="F1418" s="172"/>
      <c r="G1418" s="172"/>
      <c r="H1418" s="173"/>
      <c r="I1418" s="173"/>
      <c r="J1418" s="172"/>
      <c r="K1418" s="172"/>
      <c r="L1418" s="173"/>
      <c r="M1418" s="174"/>
      <c r="N1418" s="174"/>
      <c r="O1418" s="173"/>
      <c r="P1418" s="172"/>
      <c r="Q1418" s="172"/>
      <c r="R1418" s="175"/>
      <c r="S1418" s="175"/>
      <c r="T1418" s="169"/>
      <c r="U1418" s="142"/>
      <c r="V1418" s="142"/>
      <c r="W1418" s="142"/>
      <c r="X1418" s="142"/>
      <c r="Y1418" s="142"/>
      <c r="Z1418" s="142"/>
      <c r="AA1418" s="142"/>
      <c r="AB1418" s="142"/>
      <c r="AC1418" s="142"/>
      <c r="AD1418" s="142"/>
      <c r="AE1418" s="142"/>
      <c r="AF1418" s="142"/>
      <c r="AG1418" s="142"/>
      <c r="AH1418" s="142"/>
      <c r="AI1418" s="142"/>
    </row>
    <row r="1419">
      <c r="A1419" s="167"/>
      <c r="B1419" s="168"/>
      <c r="C1419" s="169"/>
      <c r="D1419" s="170"/>
      <c r="E1419" s="171"/>
      <c r="F1419" s="172"/>
      <c r="G1419" s="172"/>
      <c r="H1419" s="173"/>
      <c r="I1419" s="173"/>
      <c r="J1419" s="172"/>
      <c r="K1419" s="172"/>
      <c r="L1419" s="173"/>
      <c r="M1419" s="174"/>
      <c r="N1419" s="174"/>
      <c r="O1419" s="173"/>
      <c r="P1419" s="172"/>
      <c r="Q1419" s="172"/>
      <c r="R1419" s="175"/>
      <c r="S1419" s="175"/>
      <c r="T1419" s="169"/>
      <c r="U1419" s="142"/>
      <c r="V1419" s="142"/>
      <c r="W1419" s="142"/>
      <c r="X1419" s="142"/>
      <c r="Y1419" s="142"/>
      <c r="Z1419" s="142"/>
      <c r="AA1419" s="142"/>
      <c r="AB1419" s="142"/>
      <c r="AC1419" s="142"/>
      <c r="AD1419" s="142"/>
      <c r="AE1419" s="142"/>
      <c r="AF1419" s="142"/>
      <c r="AG1419" s="142"/>
      <c r="AH1419" s="142"/>
      <c r="AI1419" s="142"/>
    </row>
    <row r="1420">
      <c r="A1420" s="167"/>
      <c r="B1420" s="168"/>
      <c r="C1420" s="169"/>
      <c r="D1420" s="170"/>
      <c r="E1420" s="171"/>
      <c r="F1420" s="172"/>
      <c r="G1420" s="172"/>
      <c r="H1420" s="173"/>
      <c r="I1420" s="173"/>
      <c r="J1420" s="172"/>
      <c r="K1420" s="172"/>
      <c r="L1420" s="173"/>
      <c r="M1420" s="174"/>
      <c r="N1420" s="174"/>
      <c r="O1420" s="173"/>
      <c r="P1420" s="172"/>
      <c r="Q1420" s="172"/>
      <c r="R1420" s="175"/>
      <c r="S1420" s="175"/>
      <c r="T1420" s="169"/>
      <c r="U1420" s="142"/>
      <c r="V1420" s="142"/>
      <c r="W1420" s="142"/>
      <c r="X1420" s="142"/>
      <c r="Y1420" s="142"/>
      <c r="Z1420" s="142"/>
      <c r="AA1420" s="142"/>
      <c r="AB1420" s="142"/>
      <c r="AC1420" s="142"/>
      <c r="AD1420" s="142"/>
      <c r="AE1420" s="142"/>
      <c r="AF1420" s="142"/>
      <c r="AG1420" s="142"/>
      <c r="AH1420" s="142"/>
      <c r="AI1420" s="142"/>
    </row>
    <row r="1421">
      <c r="A1421" s="167"/>
      <c r="B1421" s="168"/>
      <c r="C1421" s="169"/>
      <c r="D1421" s="170"/>
      <c r="E1421" s="171"/>
      <c r="F1421" s="172"/>
      <c r="G1421" s="172"/>
      <c r="H1421" s="173"/>
      <c r="I1421" s="173"/>
      <c r="J1421" s="172"/>
      <c r="K1421" s="172"/>
      <c r="L1421" s="173"/>
      <c r="M1421" s="174"/>
      <c r="N1421" s="174"/>
      <c r="O1421" s="173"/>
      <c r="P1421" s="172"/>
      <c r="Q1421" s="172"/>
      <c r="R1421" s="175"/>
      <c r="S1421" s="175"/>
      <c r="T1421" s="169"/>
      <c r="U1421" s="142"/>
      <c r="V1421" s="142"/>
      <c r="W1421" s="142"/>
      <c r="X1421" s="142"/>
      <c r="Y1421" s="142"/>
      <c r="Z1421" s="142"/>
      <c r="AA1421" s="142"/>
      <c r="AB1421" s="142"/>
      <c r="AC1421" s="142"/>
      <c r="AD1421" s="142"/>
      <c r="AE1421" s="142"/>
      <c r="AF1421" s="142"/>
      <c r="AG1421" s="142"/>
      <c r="AH1421" s="142"/>
      <c r="AI1421" s="142"/>
    </row>
    <row r="1422">
      <c r="A1422" s="167"/>
      <c r="B1422" s="168"/>
      <c r="C1422" s="169"/>
      <c r="D1422" s="170"/>
      <c r="E1422" s="171"/>
      <c r="F1422" s="172"/>
      <c r="G1422" s="172"/>
      <c r="H1422" s="173"/>
      <c r="I1422" s="173"/>
      <c r="J1422" s="172"/>
      <c r="K1422" s="172"/>
      <c r="L1422" s="173"/>
      <c r="M1422" s="174"/>
      <c r="N1422" s="174"/>
      <c r="O1422" s="173"/>
      <c r="P1422" s="172"/>
      <c r="Q1422" s="172"/>
      <c r="R1422" s="175"/>
      <c r="S1422" s="175"/>
      <c r="T1422" s="169"/>
      <c r="U1422" s="142"/>
      <c r="V1422" s="142"/>
      <c r="W1422" s="142"/>
      <c r="X1422" s="142"/>
      <c r="Y1422" s="142"/>
      <c r="Z1422" s="142"/>
      <c r="AA1422" s="142"/>
      <c r="AB1422" s="142"/>
      <c r="AC1422" s="142"/>
      <c r="AD1422" s="142"/>
      <c r="AE1422" s="142"/>
      <c r="AF1422" s="142"/>
      <c r="AG1422" s="142"/>
      <c r="AH1422" s="142"/>
      <c r="AI1422" s="142"/>
    </row>
    <row r="1423">
      <c r="A1423" s="167"/>
      <c r="B1423" s="168"/>
      <c r="C1423" s="169"/>
      <c r="D1423" s="170"/>
      <c r="E1423" s="171"/>
      <c r="F1423" s="172"/>
      <c r="G1423" s="172"/>
      <c r="H1423" s="173"/>
      <c r="I1423" s="173"/>
      <c r="J1423" s="172"/>
      <c r="K1423" s="172"/>
      <c r="L1423" s="173"/>
      <c r="M1423" s="174"/>
      <c r="N1423" s="174"/>
      <c r="O1423" s="173"/>
      <c r="P1423" s="172"/>
      <c r="Q1423" s="172"/>
      <c r="R1423" s="175"/>
      <c r="S1423" s="175"/>
      <c r="T1423" s="169"/>
      <c r="U1423" s="142"/>
      <c r="V1423" s="142"/>
      <c r="W1423" s="142"/>
      <c r="X1423" s="142"/>
      <c r="Y1423" s="142"/>
      <c r="Z1423" s="142"/>
      <c r="AA1423" s="142"/>
      <c r="AB1423" s="142"/>
      <c r="AC1423" s="142"/>
      <c r="AD1423" s="142"/>
      <c r="AE1423" s="142"/>
      <c r="AF1423" s="142"/>
      <c r="AG1423" s="142"/>
      <c r="AH1423" s="142"/>
      <c r="AI1423" s="142"/>
    </row>
    <row r="1424">
      <c r="A1424" s="167"/>
      <c r="B1424" s="168"/>
      <c r="C1424" s="169"/>
      <c r="D1424" s="170"/>
      <c r="E1424" s="171"/>
      <c r="F1424" s="172"/>
      <c r="G1424" s="172"/>
      <c r="H1424" s="173"/>
      <c r="I1424" s="173"/>
      <c r="J1424" s="172"/>
      <c r="K1424" s="172"/>
      <c r="L1424" s="173"/>
      <c r="M1424" s="174"/>
      <c r="N1424" s="174"/>
      <c r="O1424" s="173"/>
      <c r="P1424" s="172"/>
      <c r="Q1424" s="172"/>
      <c r="R1424" s="175"/>
      <c r="S1424" s="175"/>
      <c r="T1424" s="169"/>
      <c r="U1424" s="142"/>
      <c r="V1424" s="142"/>
      <c r="W1424" s="142"/>
      <c r="X1424" s="142"/>
      <c r="Y1424" s="142"/>
      <c r="Z1424" s="142"/>
      <c r="AA1424" s="142"/>
      <c r="AB1424" s="142"/>
      <c r="AC1424" s="142"/>
      <c r="AD1424" s="142"/>
      <c r="AE1424" s="142"/>
      <c r="AF1424" s="142"/>
      <c r="AG1424" s="142"/>
      <c r="AH1424" s="142"/>
      <c r="AI1424" s="142"/>
    </row>
    <row r="1425">
      <c r="A1425" s="167"/>
      <c r="B1425" s="168"/>
      <c r="C1425" s="169"/>
      <c r="D1425" s="170"/>
      <c r="E1425" s="171"/>
      <c r="F1425" s="172"/>
      <c r="G1425" s="172"/>
      <c r="H1425" s="173"/>
      <c r="I1425" s="173"/>
      <c r="J1425" s="172"/>
      <c r="K1425" s="172"/>
      <c r="L1425" s="173"/>
      <c r="M1425" s="174"/>
      <c r="N1425" s="174"/>
      <c r="O1425" s="173"/>
      <c r="P1425" s="172"/>
      <c r="Q1425" s="172"/>
      <c r="R1425" s="175"/>
      <c r="S1425" s="175"/>
      <c r="T1425" s="169"/>
      <c r="U1425" s="142"/>
      <c r="V1425" s="142"/>
      <c r="W1425" s="142"/>
      <c r="X1425" s="142"/>
      <c r="Y1425" s="142"/>
      <c r="Z1425" s="142"/>
      <c r="AA1425" s="142"/>
      <c r="AB1425" s="142"/>
      <c r="AC1425" s="142"/>
      <c r="AD1425" s="142"/>
      <c r="AE1425" s="142"/>
      <c r="AF1425" s="142"/>
      <c r="AG1425" s="142"/>
      <c r="AH1425" s="142"/>
      <c r="AI1425" s="142"/>
    </row>
    <row r="1426">
      <c r="A1426" s="167"/>
      <c r="B1426" s="168"/>
      <c r="C1426" s="169"/>
      <c r="D1426" s="170"/>
      <c r="E1426" s="171"/>
      <c r="F1426" s="172"/>
      <c r="G1426" s="172"/>
      <c r="H1426" s="173"/>
      <c r="I1426" s="173"/>
      <c r="J1426" s="172"/>
      <c r="K1426" s="172"/>
      <c r="L1426" s="173"/>
      <c r="M1426" s="174"/>
      <c r="N1426" s="174"/>
      <c r="O1426" s="173"/>
      <c r="P1426" s="172"/>
      <c r="Q1426" s="172"/>
      <c r="R1426" s="175"/>
      <c r="S1426" s="175"/>
      <c r="T1426" s="169"/>
      <c r="U1426" s="142"/>
      <c r="V1426" s="142"/>
      <c r="W1426" s="142"/>
      <c r="X1426" s="142"/>
      <c r="Y1426" s="142"/>
      <c r="Z1426" s="142"/>
      <c r="AA1426" s="142"/>
      <c r="AB1426" s="142"/>
      <c r="AC1426" s="142"/>
      <c r="AD1426" s="142"/>
      <c r="AE1426" s="142"/>
      <c r="AF1426" s="142"/>
      <c r="AG1426" s="142"/>
      <c r="AH1426" s="142"/>
      <c r="AI1426" s="142"/>
    </row>
    <row r="1427">
      <c r="A1427" s="167"/>
      <c r="B1427" s="168"/>
      <c r="C1427" s="169"/>
      <c r="D1427" s="170"/>
      <c r="E1427" s="171"/>
      <c r="F1427" s="172"/>
      <c r="G1427" s="172"/>
      <c r="H1427" s="173"/>
      <c r="I1427" s="173"/>
      <c r="J1427" s="172"/>
      <c r="K1427" s="172"/>
      <c r="L1427" s="173"/>
      <c r="M1427" s="174"/>
      <c r="N1427" s="174"/>
      <c r="O1427" s="173"/>
      <c r="P1427" s="172"/>
      <c r="Q1427" s="172"/>
      <c r="R1427" s="175"/>
      <c r="S1427" s="175"/>
      <c r="T1427" s="169"/>
      <c r="U1427" s="142"/>
      <c r="V1427" s="142"/>
      <c r="W1427" s="142"/>
      <c r="X1427" s="142"/>
      <c r="Y1427" s="142"/>
      <c r="Z1427" s="142"/>
      <c r="AA1427" s="142"/>
      <c r="AB1427" s="142"/>
      <c r="AC1427" s="142"/>
      <c r="AD1427" s="142"/>
      <c r="AE1427" s="142"/>
      <c r="AF1427" s="142"/>
      <c r="AG1427" s="142"/>
      <c r="AH1427" s="142"/>
      <c r="AI1427" s="142"/>
    </row>
    <row r="1428">
      <c r="A1428" s="167"/>
      <c r="B1428" s="168"/>
      <c r="C1428" s="169"/>
      <c r="D1428" s="170"/>
      <c r="E1428" s="171"/>
      <c r="F1428" s="172"/>
      <c r="G1428" s="172"/>
      <c r="H1428" s="173"/>
      <c r="I1428" s="173"/>
      <c r="J1428" s="172"/>
      <c r="K1428" s="172"/>
      <c r="L1428" s="173"/>
      <c r="M1428" s="174"/>
      <c r="N1428" s="174"/>
      <c r="O1428" s="173"/>
      <c r="P1428" s="172"/>
      <c r="Q1428" s="172"/>
      <c r="R1428" s="175"/>
      <c r="S1428" s="175"/>
      <c r="T1428" s="169"/>
      <c r="U1428" s="142"/>
      <c r="V1428" s="142"/>
      <c r="W1428" s="142"/>
      <c r="X1428" s="142"/>
      <c r="Y1428" s="142"/>
      <c r="Z1428" s="142"/>
      <c r="AA1428" s="142"/>
      <c r="AB1428" s="142"/>
      <c r="AC1428" s="142"/>
      <c r="AD1428" s="142"/>
      <c r="AE1428" s="142"/>
      <c r="AF1428" s="142"/>
      <c r="AG1428" s="142"/>
      <c r="AH1428" s="142"/>
      <c r="AI1428" s="142"/>
    </row>
    <row r="1429">
      <c r="A1429" s="167"/>
      <c r="B1429" s="168"/>
      <c r="C1429" s="169"/>
      <c r="D1429" s="170"/>
      <c r="E1429" s="171"/>
      <c r="F1429" s="172"/>
      <c r="G1429" s="172"/>
      <c r="H1429" s="173"/>
      <c r="I1429" s="173"/>
      <c r="J1429" s="172"/>
      <c r="K1429" s="172"/>
      <c r="L1429" s="173"/>
      <c r="M1429" s="174"/>
      <c r="N1429" s="174"/>
      <c r="O1429" s="173"/>
      <c r="P1429" s="172"/>
      <c r="Q1429" s="172"/>
      <c r="R1429" s="175"/>
      <c r="S1429" s="175"/>
      <c r="T1429" s="169"/>
      <c r="U1429" s="142"/>
      <c r="V1429" s="142"/>
      <c r="W1429" s="142"/>
      <c r="X1429" s="142"/>
      <c r="Y1429" s="142"/>
      <c r="Z1429" s="142"/>
      <c r="AA1429" s="142"/>
      <c r="AB1429" s="142"/>
      <c r="AC1429" s="142"/>
      <c r="AD1429" s="142"/>
      <c r="AE1429" s="142"/>
      <c r="AF1429" s="142"/>
      <c r="AG1429" s="142"/>
      <c r="AH1429" s="142"/>
      <c r="AI1429" s="142"/>
    </row>
    <row r="1430">
      <c r="A1430" s="167"/>
      <c r="B1430" s="168"/>
      <c r="C1430" s="169"/>
      <c r="D1430" s="170"/>
      <c r="E1430" s="171"/>
      <c r="F1430" s="172"/>
      <c r="G1430" s="172"/>
      <c r="H1430" s="173"/>
      <c r="I1430" s="173"/>
      <c r="J1430" s="172"/>
      <c r="K1430" s="172"/>
      <c r="L1430" s="173"/>
      <c r="M1430" s="174"/>
      <c r="N1430" s="174"/>
      <c r="O1430" s="173"/>
      <c r="P1430" s="172"/>
      <c r="Q1430" s="172"/>
      <c r="R1430" s="175"/>
      <c r="S1430" s="175"/>
      <c r="T1430" s="169"/>
      <c r="U1430" s="142"/>
      <c r="V1430" s="142"/>
      <c r="W1430" s="142"/>
      <c r="X1430" s="142"/>
      <c r="Y1430" s="142"/>
      <c r="Z1430" s="142"/>
      <c r="AA1430" s="142"/>
      <c r="AB1430" s="142"/>
      <c r="AC1430" s="142"/>
      <c r="AD1430" s="142"/>
      <c r="AE1430" s="142"/>
      <c r="AF1430" s="142"/>
      <c r="AG1430" s="142"/>
      <c r="AH1430" s="142"/>
      <c r="AI1430" s="142"/>
    </row>
    <row r="1431">
      <c r="A1431" s="167"/>
      <c r="B1431" s="168"/>
      <c r="C1431" s="169"/>
      <c r="D1431" s="170"/>
      <c r="E1431" s="171"/>
      <c r="F1431" s="172"/>
      <c r="G1431" s="172"/>
      <c r="H1431" s="173"/>
      <c r="I1431" s="173"/>
      <c r="J1431" s="172"/>
      <c r="K1431" s="172"/>
      <c r="L1431" s="173"/>
      <c r="M1431" s="174"/>
      <c r="N1431" s="174"/>
      <c r="O1431" s="173"/>
      <c r="P1431" s="172"/>
      <c r="Q1431" s="172"/>
      <c r="R1431" s="175"/>
      <c r="S1431" s="175"/>
      <c r="T1431" s="169"/>
      <c r="U1431" s="142"/>
      <c r="V1431" s="142"/>
      <c r="W1431" s="142"/>
      <c r="X1431" s="142"/>
      <c r="Y1431" s="142"/>
      <c r="Z1431" s="142"/>
      <c r="AA1431" s="142"/>
      <c r="AB1431" s="142"/>
      <c r="AC1431" s="142"/>
      <c r="AD1431" s="142"/>
      <c r="AE1431" s="142"/>
      <c r="AF1431" s="142"/>
      <c r="AG1431" s="142"/>
      <c r="AH1431" s="142"/>
      <c r="AI1431" s="142"/>
    </row>
    <row r="1432">
      <c r="A1432" s="167"/>
      <c r="B1432" s="168"/>
      <c r="C1432" s="169"/>
      <c r="D1432" s="170"/>
      <c r="E1432" s="171"/>
      <c r="F1432" s="172"/>
      <c r="G1432" s="172"/>
      <c r="H1432" s="173"/>
      <c r="I1432" s="173"/>
      <c r="J1432" s="172"/>
      <c r="K1432" s="172"/>
      <c r="L1432" s="173"/>
      <c r="M1432" s="174"/>
      <c r="N1432" s="174"/>
      <c r="O1432" s="173"/>
      <c r="P1432" s="172"/>
      <c r="Q1432" s="172"/>
      <c r="R1432" s="175"/>
      <c r="S1432" s="175"/>
      <c r="T1432" s="169"/>
      <c r="U1432" s="142"/>
      <c r="V1432" s="142"/>
      <c r="W1432" s="142"/>
      <c r="X1432" s="142"/>
      <c r="Y1432" s="142"/>
      <c r="Z1432" s="142"/>
      <c r="AA1432" s="142"/>
      <c r="AB1432" s="142"/>
      <c r="AC1432" s="142"/>
      <c r="AD1432" s="142"/>
      <c r="AE1432" s="142"/>
      <c r="AF1432" s="142"/>
      <c r="AG1432" s="142"/>
      <c r="AH1432" s="142"/>
      <c r="AI1432" s="142"/>
    </row>
    <row r="1433">
      <c r="A1433" s="167"/>
      <c r="B1433" s="168"/>
      <c r="C1433" s="169"/>
      <c r="D1433" s="170"/>
      <c r="E1433" s="171"/>
      <c r="F1433" s="172"/>
      <c r="G1433" s="172"/>
      <c r="H1433" s="173"/>
      <c r="I1433" s="173"/>
      <c r="J1433" s="172"/>
      <c r="K1433" s="172"/>
      <c r="L1433" s="173"/>
      <c r="M1433" s="174"/>
      <c r="N1433" s="174"/>
      <c r="O1433" s="173"/>
      <c r="P1433" s="172"/>
      <c r="Q1433" s="172"/>
      <c r="R1433" s="175"/>
      <c r="S1433" s="175"/>
      <c r="T1433" s="169"/>
      <c r="U1433" s="142"/>
      <c r="V1433" s="142"/>
      <c r="W1433" s="142"/>
      <c r="X1433" s="142"/>
      <c r="Y1433" s="142"/>
      <c r="Z1433" s="142"/>
      <c r="AA1433" s="142"/>
      <c r="AB1433" s="142"/>
      <c r="AC1433" s="142"/>
      <c r="AD1433" s="142"/>
      <c r="AE1433" s="142"/>
      <c r="AF1433" s="142"/>
      <c r="AG1433" s="142"/>
      <c r="AH1433" s="142"/>
      <c r="AI1433" s="142"/>
    </row>
    <row r="1434">
      <c r="A1434" s="167"/>
      <c r="B1434" s="168"/>
      <c r="C1434" s="169"/>
      <c r="D1434" s="170"/>
      <c r="E1434" s="171"/>
      <c r="F1434" s="172"/>
      <c r="G1434" s="172"/>
      <c r="H1434" s="173"/>
      <c r="I1434" s="173"/>
      <c r="J1434" s="172"/>
      <c r="K1434" s="172"/>
      <c r="L1434" s="173"/>
      <c r="M1434" s="174"/>
      <c r="N1434" s="174"/>
      <c r="O1434" s="173"/>
      <c r="P1434" s="172"/>
      <c r="Q1434" s="172"/>
      <c r="R1434" s="175"/>
      <c r="S1434" s="175"/>
      <c r="T1434" s="169"/>
      <c r="U1434" s="142"/>
      <c r="V1434" s="142"/>
      <c r="W1434" s="142"/>
      <c r="X1434" s="142"/>
      <c r="Y1434" s="142"/>
      <c r="Z1434" s="142"/>
      <c r="AA1434" s="142"/>
      <c r="AB1434" s="142"/>
      <c r="AC1434" s="142"/>
      <c r="AD1434" s="142"/>
      <c r="AE1434" s="142"/>
      <c r="AF1434" s="142"/>
      <c r="AG1434" s="142"/>
      <c r="AH1434" s="142"/>
      <c r="AI1434" s="142"/>
    </row>
    <row r="1435">
      <c r="A1435" s="167"/>
      <c r="B1435" s="168"/>
      <c r="C1435" s="169"/>
      <c r="D1435" s="170"/>
      <c r="E1435" s="171"/>
      <c r="F1435" s="172"/>
      <c r="G1435" s="172"/>
      <c r="H1435" s="173"/>
      <c r="I1435" s="173"/>
      <c r="J1435" s="172"/>
      <c r="K1435" s="172"/>
      <c r="L1435" s="173"/>
      <c r="M1435" s="174"/>
      <c r="N1435" s="174"/>
      <c r="O1435" s="173"/>
      <c r="P1435" s="172"/>
      <c r="Q1435" s="172"/>
      <c r="R1435" s="175"/>
      <c r="S1435" s="175"/>
      <c r="T1435" s="169"/>
      <c r="U1435" s="142"/>
      <c r="V1435" s="142"/>
      <c r="W1435" s="142"/>
      <c r="X1435" s="142"/>
      <c r="Y1435" s="142"/>
      <c r="Z1435" s="142"/>
      <c r="AA1435" s="142"/>
      <c r="AB1435" s="142"/>
      <c r="AC1435" s="142"/>
      <c r="AD1435" s="142"/>
      <c r="AE1435" s="142"/>
      <c r="AF1435" s="142"/>
      <c r="AG1435" s="142"/>
      <c r="AH1435" s="142"/>
      <c r="AI1435" s="142"/>
    </row>
    <row r="1436">
      <c r="A1436" s="167"/>
      <c r="B1436" s="168"/>
      <c r="C1436" s="169"/>
      <c r="D1436" s="170"/>
      <c r="E1436" s="171"/>
      <c r="F1436" s="172"/>
      <c r="G1436" s="172"/>
      <c r="H1436" s="173"/>
      <c r="I1436" s="173"/>
      <c r="J1436" s="172"/>
      <c r="K1436" s="172"/>
      <c r="L1436" s="173"/>
      <c r="M1436" s="174"/>
      <c r="N1436" s="174"/>
      <c r="O1436" s="173"/>
      <c r="P1436" s="172"/>
      <c r="Q1436" s="172"/>
      <c r="R1436" s="175"/>
      <c r="S1436" s="175"/>
      <c r="T1436" s="169"/>
      <c r="U1436" s="142"/>
      <c r="V1436" s="142"/>
      <c r="W1436" s="142"/>
      <c r="X1436" s="142"/>
      <c r="Y1436" s="142"/>
      <c r="Z1436" s="142"/>
      <c r="AA1436" s="142"/>
      <c r="AB1436" s="142"/>
      <c r="AC1436" s="142"/>
      <c r="AD1436" s="142"/>
      <c r="AE1436" s="142"/>
      <c r="AF1436" s="142"/>
      <c r="AG1436" s="142"/>
      <c r="AH1436" s="142"/>
      <c r="AI1436" s="142"/>
    </row>
    <row r="1437">
      <c r="A1437" s="167"/>
      <c r="B1437" s="168"/>
      <c r="C1437" s="169"/>
      <c r="D1437" s="170"/>
      <c r="E1437" s="171"/>
      <c r="F1437" s="172"/>
      <c r="G1437" s="172"/>
      <c r="H1437" s="173"/>
      <c r="I1437" s="173"/>
      <c r="J1437" s="172"/>
      <c r="K1437" s="172"/>
      <c r="L1437" s="173"/>
      <c r="M1437" s="174"/>
      <c r="N1437" s="174"/>
      <c r="O1437" s="173"/>
      <c r="P1437" s="172"/>
      <c r="Q1437" s="172"/>
      <c r="R1437" s="175"/>
      <c r="S1437" s="175"/>
      <c r="T1437" s="169"/>
      <c r="U1437" s="142"/>
      <c r="V1437" s="142"/>
      <c r="W1437" s="142"/>
      <c r="X1437" s="142"/>
      <c r="Y1437" s="142"/>
      <c r="Z1437" s="142"/>
      <c r="AA1437" s="142"/>
      <c r="AB1437" s="142"/>
      <c r="AC1437" s="142"/>
      <c r="AD1437" s="142"/>
      <c r="AE1437" s="142"/>
      <c r="AF1437" s="142"/>
      <c r="AG1437" s="142"/>
      <c r="AH1437" s="142"/>
      <c r="AI1437" s="142"/>
    </row>
    <row r="1438">
      <c r="A1438" s="167"/>
      <c r="B1438" s="168"/>
      <c r="C1438" s="169"/>
      <c r="D1438" s="170"/>
      <c r="E1438" s="171"/>
      <c r="F1438" s="172"/>
      <c r="G1438" s="172"/>
      <c r="H1438" s="173"/>
      <c r="I1438" s="173"/>
      <c r="J1438" s="172"/>
      <c r="K1438" s="172"/>
      <c r="L1438" s="173"/>
      <c r="M1438" s="174"/>
      <c r="N1438" s="174"/>
      <c r="O1438" s="173"/>
      <c r="P1438" s="172"/>
      <c r="Q1438" s="172"/>
      <c r="R1438" s="175"/>
      <c r="S1438" s="175"/>
      <c r="T1438" s="169"/>
      <c r="U1438" s="142"/>
      <c r="V1438" s="142"/>
      <c r="W1438" s="142"/>
      <c r="X1438" s="142"/>
      <c r="Y1438" s="142"/>
      <c r="Z1438" s="142"/>
      <c r="AA1438" s="142"/>
      <c r="AB1438" s="142"/>
      <c r="AC1438" s="142"/>
      <c r="AD1438" s="142"/>
      <c r="AE1438" s="142"/>
      <c r="AF1438" s="142"/>
      <c r="AG1438" s="142"/>
      <c r="AH1438" s="142"/>
      <c r="AI1438" s="142"/>
    </row>
    <row r="1439">
      <c r="A1439" s="167"/>
      <c r="B1439" s="168"/>
      <c r="C1439" s="169"/>
      <c r="D1439" s="170"/>
      <c r="E1439" s="171"/>
      <c r="F1439" s="172"/>
      <c r="G1439" s="172"/>
      <c r="H1439" s="173"/>
      <c r="I1439" s="173"/>
      <c r="J1439" s="172"/>
      <c r="K1439" s="172"/>
      <c r="L1439" s="173"/>
      <c r="M1439" s="174"/>
      <c r="N1439" s="174"/>
      <c r="O1439" s="173"/>
      <c r="P1439" s="172"/>
      <c r="Q1439" s="172"/>
      <c r="R1439" s="175"/>
      <c r="S1439" s="175"/>
      <c r="T1439" s="169"/>
      <c r="U1439" s="142"/>
      <c r="V1439" s="142"/>
      <c r="W1439" s="142"/>
      <c r="X1439" s="142"/>
      <c r="Y1439" s="142"/>
      <c r="Z1439" s="142"/>
      <c r="AA1439" s="142"/>
      <c r="AB1439" s="142"/>
      <c r="AC1439" s="142"/>
      <c r="AD1439" s="142"/>
      <c r="AE1439" s="142"/>
      <c r="AF1439" s="142"/>
      <c r="AG1439" s="142"/>
      <c r="AH1439" s="142"/>
      <c r="AI1439" s="142"/>
    </row>
    <row r="1440">
      <c r="A1440" s="167"/>
      <c r="B1440" s="168"/>
      <c r="C1440" s="169"/>
      <c r="D1440" s="170"/>
      <c r="E1440" s="171"/>
      <c r="F1440" s="172"/>
      <c r="G1440" s="172"/>
      <c r="H1440" s="173"/>
      <c r="I1440" s="173"/>
      <c r="J1440" s="172"/>
      <c r="K1440" s="172"/>
      <c r="L1440" s="173"/>
      <c r="M1440" s="174"/>
      <c r="N1440" s="174"/>
      <c r="O1440" s="173"/>
      <c r="P1440" s="172"/>
      <c r="Q1440" s="172"/>
      <c r="R1440" s="175"/>
      <c r="S1440" s="175"/>
      <c r="T1440" s="169"/>
      <c r="U1440" s="142"/>
      <c r="V1440" s="142"/>
      <c r="W1440" s="142"/>
      <c r="X1440" s="142"/>
      <c r="Y1440" s="142"/>
      <c r="Z1440" s="142"/>
      <c r="AA1440" s="142"/>
      <c r="AB1440" s="142"/>
      <c r="AC1440" s="142"/>
      <c r="AD1440" s="142"/>
      <c r="AE1440" s="142"/>
      <c r="AF1440" s="142"/>
      <c r="AG1440" s="142"/>
      <c r="AH1440" s="142"/>
      <c r="AI1440" s="142"/>
    </row>
    <row r="1441">
      <c r="A1441" s="167"/>
      <c r="B1441" s="168"/>
      <c r="C1441" s="169"/>
      <c r="D1441" s="170"/>
      <c r="E1441" s="171"/>
      <c r="F1441" s="172"/>
      <c r="G1441" s="172"/>
      <c r="H1441" s="173"/>
      <c r="I1441" s="173"/>
      <c r="J1441" s="172"/>
      <c r="K1441" s="172"/>
      <c r="L1441" s="173"/>
      <c r="M1441" s="174"/>
      <c r="N1441" s="174"/>
      <c r="O1441" s="173"/>
      <c r="P1441" s="172"/>
      <c r="Q1441" s="172"/>
      <c r="R1441" s="175"/>
      <c r="S1441" s="175"/>
      <c r="T1441" s="169"/>
      <c r="U1441" s="142"/>
      <c r="V1441" s="142"/>
      <c r="W1441" s="142"/>
      <c r="X1441" s="142"/>
      <c r="Y1441" s="142"/>
      <c r="Z1441" s="142"/>
      <c r="AA1441" s="142"/>
      <c r="AB1441" s="142"/>
      <c r="AC1441" s="142"/>
      <c r="AD1441" s="142"/>
      <c r="AE1441" s="142"/>
      <c r="AF1441" s="142"/>
      <c r="AG1441" s="142"/>
      <c r="AH1441" s="142"/>
      <c r="AI1441" s="142"/>
    </row>
    <row r="1442">
      <c r="A1442" s="167"/>
      <c r="B1442" s="168"/>
      <c r="C1442" s="169"/>
      <c r="D1442" s="170"/>
      <c r="E1442" s="171"/>
      <c r="F1442" s="172"/>
      <c r="G1442" s="172"/>
      <c r="H1442" s="173"/>
      <c r="I1442" s="173"/>
      <c r="J1442" s="172"/>
      <c r="K1442" s="172"/>
      <c r="L1442" s="173"/>
      <c r="M1442" s="174"/>
      <c r="N1442" s="174"/>
      <c r="O1442" s="173"/>
      <c r="P1442" s="172"/>
      <c r="Q1442" s="172"/>
      <c r="R1442" s="175"/>
      <c r="S1442" s="175"/>
      <c r="T1442" s="169"/>
      <c r="U1442" s="142"/>
      <c r="V1442" s="142"/>
      <c r="W1442" s="142"/>
      <c r="X1442" s="142"/>
      <c r="Y1442" s="142"/>
      <c r="Z1442" s="142"/>
      <c r="AA1442" s="142"/>
      <c r="AB1442" s="142"/>
      <c r="AC1442" s="142"/>
      <c r="AD1442" s="142"/>
      <c r="AE1442" s="142"/>
      <c r="AF1442" s="142"/>
      <c r="AG1442" s="142"/>
      <c r="AH1442" s="142"/>
      <c r="AI1442" s="142"/>
    </row>
    <row r="1443">
      <c r="A1443" s="167"/>
      <c r="B1443" s="168"/>
      <c r="C1443" s="169"/>
      <c r="D1443" s="170"/>
      <c r="E1443" s="171"/>
      <c r="F1443" s="172"/>
      <c r="G1443" s="172"/>
      <c r="H1443" s="173"/>
      <c r="I1443" s="173"/>
      <c r="J1443" s="172"/>
      <c r="K1443" s="172"/>
      <c r="L1443" s="173"/>
      <c r="M1443" s="174"/>
      <c r="N1443" s="174"/>
      <c r="O1443" s="173"/>
      <c r="P1443" s="172"/>
      <c r="Q1443" s="172"/>
      <c r="R1443" s="175"/>
      <c r="S1443" s="175"/>
      <c r="T1443" s="169"/>
      <c r="U1443" s="142"/>
      <c r="V1443" s="142"/>
      <c r="W1443" s="142"/>
      <c r="X1443" s="142"/>
      <c r="Y1443" s="142"/>
      <c r="Z1443" s="142"/>
      <c r="AA1443" s="142"/>
      <c r="AB1443" s="142"/>
      <c r="AC1443" s="142"/>
      <c r="AD1443" s="142"/>
      <c r="AE1443" s="142"/>
      <c r="AF1443" s="142"/>
      <c r="AG1443" s="142"/>
      <c r="AH1443" s="142"/>
      <c r="AI1443" s="142"/>
    </row>
    <row r="1444">
      <c r="A1444" s="167"/>
      <c r="B1444" s="168"/>
      <c r="C1444" s="169"/>
      <c r="D1444" s="170"/>
      <c r="E1444" s="171"/>
      <c r="F1444" s="172"/>
      <c r="G1444" s="172"/>
      <c r="H1444" s="173"/>
      <c r="I1444" s="173"/>
      <c r="J1444" s="172"/>
      <c r="K1444" s="172"/>
      <c r="L1444" s="173"/>
      <c r="M1444" s="174"/>
      <c r="N1444" s="174"/>
      <c r="O1444" s="173"/>
      <c r="P1444" s="172"/>
      <c r="Q1444" s="172"/>
      <c r="R1444" s="175"/>
      <c r="S1444" s="175"/>
      <c r="T1444" s="169"/>
      <c r="U1444" s="142"/>
      <c r="V1444" s="142"/>
      <c r="W1444" s="142"/>
      <c r="X1444" s="142"/>
      <c r="Y1444" s="142"/>
      <c r="Z1444" s="142"/>
      <c r="AA1444" s="142"/>
      <c r="AB1444" s="142"/>
      <c r="AC1444" s="142"/>
      <c r="AD1444" s="142"/>
      <c r="AE1444" s="142"/>
      <c r="AF1444" s="142"/>
      <c r="AG1444" s="142"/>
      <c r="AH1444" s="142"/>
      <c r="AI1444" s="142"/>
    </row>
    <row r="1445">
      <c r="A1445" s="167"/>
      <c r="B1445" s="168"/>
      <c r="C1445" s="169"/>
      <c r="D1445" s="170"/>
      <c r="E1445" s="171"/>
      <c r="F1445" s="172"/>
      <c r="G1445" s="172"/>
      <c r="H1445" s="173"/>
      <c r="I1445" s="173"/>
      <c r="J1445" s="172"/>
      <c r="K1445" s="172"/>
      <c r="L1445" s="173"/>
      <c r="M1445" s="174"/>
      <c r="N1445" s="174"/>
      <c r="O1445" s="173"/>
      <c r="P1445" s="172"/>
      <c r="Q1445" s="172"/>
      <c r="R1445" s="175"/>
      <c r="S1445" s="175"/>
      <c r="T1445" s="169"/>
      <c r="U1445" s="142"/>
      <c r="V1445" s="142"/>
      <c r="W1445" s="142"/>
      <c r="X1445" s="142"/>
      <c r="Y1445" s="142"/>
      <c r="Z1445" s="142"/>
      <c r="AA1445" s="142"/>
      <c r="AB1445" s="142"/>
      <c r="AC1445" s="142"/>
      <c r="AD1445" s="142"/>
      <c r="AE1445" s="142"/>
      <c r="AF1445" s="142"/>
      <c r="AG1445" s="142"/>
      <c r="AH1445" s="142"/>
      <c r="AI1445" s="142"/>
    </row>
    <row r="1446">
      <c r="A1446" s="167"/>
      <c r="B1446" s="168"/>
      <c r="C1446" s="169"/>
      <c r="D1446" s="170"/>
      <c r="E1446" s="171"/>
      <c r="F1446" s="172"/>
      <c r="G1446" s="172"/>
      <c r="H1446" s="173"/>
      <c r="I1446" s="173"/>
      <c r="J1446" s="172"/>
      <c r="K1446" s="172"/>
      <c r="L1446" s="173"/>
      <c r="M1446" s="174"/>
      <c r="N1446" s="174"/>
      <c r="O1446" s="173"/>
      <c r="P1446" s="172"/>
      <c r="Q1446" s="172"/>
      <c r="R1446" s="175"/>
      <c r="S1446" s="175"/>
      <c r="T1446" s="169"/>
      <c r="U1446" s="142"/>
      <c r="V1446" s="142"/>
      <c r="W1446" s="142"/>
      <c r="X1446" s="142"/>
      <c r="Y1446" s="142"/>
      <c r="Z1446" s="142"/>
      <c r="AA1446" s="142"/>
      <c r="AB1446" s="142"/>
      <c r="AC1446" s="142"/>
      <c r="AD1446" s="142"/>
      <c r="AE1446" s="142"/>
      <c r="AF1446" s="142"/>
      <c r="AG1446" s="142"/>
      <c r="AH1446" s="142"/>
      <c r="AI1446" s="142"/>
    </row>
    <row r="1447">
      <c r="A1447" s="167"/>
      <c r="B1447" s="168"/>
      <c r="C1447" s="169"/>
      <c r="D1447" s="170"/>
      <c r="E1447" s="171"/>
      <c r="F1447" s="172"/>
      <c r="G1447" s="172"/>
      <c r="H1447" s="173"/>
      <c r="I1447" s="173"/>
      <c r="J1447" s="172"/>
      <c r="K1447" s="172"/>
      <c r="L1447" s="173"/>
      <c r="M1447" s="174"/>
      <c r="N1447" s="174"/>
      <c r="O1447" s="173"/>
      <c r="P1447" s="172"/>
      <c r="Q1447" s="172"/>
      <c r="R1447" s="175"/>
      <c r="S1447" s="175"/>
      <c r="T1447" s="169"/>
      <c r="U1447" s="142"/>
      <c r="V1447" s="142"/>
      <c r="W1447" s="142"/>
      <c r="X1447" s="142"/>
      <c r="Y1447" s="142"/>
      <c r="Z1447" s="142"/>
      <c r="AA1447" s="142"/>
      <c r="AB1447" s="142"/>
      <c r="AC1447" s="142"/>
      <c r="AD1447" s="142"/>
      <c r="AE1447" s="142"/>
      <c r="AF1447" s="142"/>
      <c r="AG1447" s="142"/>
      <c r="AH1447" s="142"/>
      <c r="AI1447" s="142"/>
    </row>
    <row r="1448">
      <c r="A1448" s="167"/>
      <c r="B1448" s="168"/>
      <c r="C1448" s="169"/>
      <c r="D1448" s="170"/>
      <c r="E1448" s="171"/>
      <c r="F1448" s="172"/>
      <c r="G1448" s="172"/>
      <c r="H1448" s="173"/>
      <c r="I1448" s="173"/>
      <c r="J1448" s="172"/>
      <c r="K1448" s="172"/>
      <c r="L1448" s="173"/>
      <c r="M1448" s="174"/>
      <c r="N1448" s="174"/>
      <c r="O1448" s="173"/>
      <c r="P1448" s="172"/>
      <c r="Q1448" s="172"/>
      <c r="R1448" s="175"/>
      <c r="S1448" s="175"/>
      <c r="T1448" s="169"/>
      <c r="U1448" s="142"/>
      <c r="V1448" s="142"/>
      <c r="W1448" s="142"/>
      <c r="X1448" s="142"/>
      <c r="Y1448" s="142"/>
      <c r="Z1448" s="142"/>
      <c r="AA1448" s="142"/>
      <c r="AB1448" s="142"/>
      <c r="AC1448" s="142"/>
      <c r="AD1448" s="142"/>
      <c r="AE1448" s="142"/>
      <c r="AF1448" s="142"/>
      <c r="AG1448" s="142"/>
      <c r="AH1448" s="142"/>
      <c r="AI1448" s="142"/>
    </row>
    <row r="1449">
      <c r="A1449" s="167"/>
      <c r="B1449" s="168"/>
      <c r="C1449" s="169"/>
      <c r="D1449" s="170"/>
      <c r="E1449" s="171"/>
      <c r="F1449" s="172"/>
      <c r="G1449" s="172"/>
      <c r="H1449" s="173"/>
      <c r="I1449" s="173"/>
      <c r="J1449" s="172"/>
      <c r="K1449" s="172"/>
      <c r="L1449" s="173"/>
      <c r="M1449" s="174"/>
      <c r="N1449" s="174"/>
      <c r="O1449" s="173"/>
      <c r="P1449" s="172"/>
      <c r="Q1449" s="172"/>
      <c r="R1449" s="175"/>
      <c r="S1449" s="175"/>
      <c r="T1449" s="169"/>
      <c r="U1449" s="142"/>
      <c r="V1449" s="142"/>
      <c r="W1449" s="142"/>
      <c r="X1449" s="142"/>
      <c r="Y1449" s="142"/>
      <c r="Z1449" s="142"/>
      <c r="AA1449" s="142"/>
      <c r="AB1449" s="142"/>
      <c r="AC1449" s="142"/>
      <c r="AD1449" s="142"/>
      <c r="AE1449" s="142"/>
      <c r="AF1449" s="142"/>
      <c r="AG1449" s="142"/>
      <c r="AH1449" s="142"/>
      <c r="AI1449" s="142"/>
    </row>
    <row r="1450">
      <c r="A1450" s="167"/>
      <c r="B1450" s="168"/>
      <c r="C1450" s="169"/>
      <c r="D1450" s="170"/>
      <c r="E1450" s="171"/>
      <c r="F1450" s="172"/>
      <c r="G1450" s="172"/>
      <c r="H1450" s="173"/>
      <c r="I1450" s="173"/>
      <c r="J1450" s="172"/>
      <c r="K1450" s="172"/>
      <c r="L1450" s="173"/>
      <c r="M1450" s="174"/>
      <c r="N1450" s="174"/>
      <c r="O1450" s="173"/>
      <c r="P1450" s="172"/>
      <c r="Q1450" s="172"/>
      <c r="R1450" s="175"/>
      <c r="S1450" s="175"/>
      <c r="T1450" s="169"/>
      <c r="U1450" s="142"/>
      <c r="V1450" s="142"/>
      <c r="W1450" s="142"/>
      <c r="X1450" s="142"/>
      <c r="Y1450" s="142"/>
      <c r="Z1450" s="142"/>
      <c r="AA1450" s="142"/>
      <c r="AB1450" s="142"/>
      <c r="AC1450" s="142"/>
      <c r="AD1450" s="142"/>
      <c r="AE1450" s="142"/>
      <c r="AF1450" s="142"/>
      <c r="AG1450" s="142"/>
      <c r="AH1450" s="142"/>
      <c r="AI1450" s="142"/>
    </row>
    <row r="1451">
      <c r="A1451" s="167"/>
      <c r="B1451" s="168"/>
      <c r="C1451" s="169"/>
      <c r="D1451" s="170"/>
      <c r="E1451" s="171"/>
      <c r="F1451" s="172"/>
      <c r="G1451" s="172"/>
      <c r="H1451" s="173"/>
      <c r="I1451" s="173"/>
      <c r="J1451" s="172"/>
      <c r="K1451" s="172"/>
      <c r="L1451" s="173"/>
      <c r="M1451" s="174"/>
      <c r="N1451" s="174"/>
      <c r="O1451" s="173"/>
      <c r="P1451" s="172"/>
      <c r="Q1451" s="172"/>
      <c r="R1451" s="175"/>
      <c r="S1451" s="175"/>
      <c r="T1451" s="169"/>
      <c r="U1451" s="142"/>
      <c r="V1451" s="142"/>
      <c r="W1451" s="142"/>
      <c r="X1451" s="142"/>
      <c r="Y1451" s="142"/>
      <c r="Z1451" s="142"/>
      <c r="AA1451" s="142"/>
      <c r="AB1451" s="142"/>
      <c r="AC1451" s="142"/>
      <c r="AD1451" s="142"/>
      <c r="AE1451" s="142"/>
      <c r="AF1451" s="142"/>
      <c r="AG1451" s="142"/>
      <c r="AH1451" s="142"/>
      <c r="AI1451" s="142"/>
    </row>
    <row r="1452">
      <c r="A1452" s="167"/>
      <c r="B1452" s="168"/>
      <c r="C1452" s="169"/>
      <c r="D1452" s="170"/>
      <c r="E1452" s="171"/>
      <c r="F1452" s="172"/>
      <c r="G1452" s="172"/>
      <c r="H1452" s="173"/>
      <c r="I1452" s="173"/>
      <c r="J1452" s="172"/>
      <c r="K1452" s="172"/>
      <c r="L1452" s="173"/>
      <c r="M1452" s="174"/>
      <c r="N1452" s="174"/>
      <c r="O1452" s="173"/>
      <c r="P1452" s="172"/>
      <c r="Q1452" s="172"/>
      <c r="R1452" s="175"/>
      <c r="S1452" s="175"/>
      <c r="T1452" s="169"/>
      <c r="U1452" s="142"/>
      <c r="V1452" s="142"/>
      <c r="W1452" s="142"/>
      <c r="X1452" s="142"/>
      <c r="Y1452" s="142"/>
      <c r="Z1452" s="142"/>
      <c r="AA1452" s="142"/>
      <c r="AB1452" s="142"/>
      <c r="AC1452" s="142"/>
      <c r="AD1452" s="142"/>
      <c r="AE1452" s="142"/>
      <c r="AF1452" s="142"/>
      <c r="AG1452" s="142"/>
      <c r="AH1452" s="142"/>
      <c r="AI1452" s="142"/>
    </row>
    <row r="1453">
      <c r="A1453" s="167"/>
      <c r="B1453" s="168"/>
      <c r="C1453" s="169"/>
      <c r="D1453" s="170"/>
      <c r="E1453" s="171"/>
      <c r="F1453" s="172"/>
      <c r="G1453" s="172"/>
      <c r="H1453" s="173"/>
      <c r="I1453" s="173"/>
      <c r="J1453" s="172"/>
      <c r="K1453" s="172"/>
      <c r="L1453" s="173"/>
      <c r="M1453" s="174"/>
      <c r="N1453" s="174"/>
      <c r="O1453" s="173"/>
      <c r="P1453" s="172"/>
      <c r="Q1453" s="172"/>
      <c r="R1453" s="175"/>
      <c r="S1453" s="175"/>
      <c r="T1453" s="169"/>
      <c r="U1453" s="142"/>
      <c r="V1453" s="142"/>
      <c r="W1453" s="142"/>
      <c r="X1453" s="142"/>
      <c r="Y1453" s="142"/>
      <c r="Z1453" s="142"/>
      <c r="AA1453" s="142"/>
      <c r="AB1453" s="142"/>
      <c r="AC1453" s="142"/>
      <c r="AD1453" s="142"/>
      <c r="AE1453" s="142"/>
      <c r="AF1453" s="142"/>
      <c r="AG1453" s="142"/>
      <c r="AH1453" s="142"/>
      <c r="AI1453" s="142"/>
    </row>
    <row r="1454">
      <c r="A1454" s="167"/>
      <c r="B1454" s="168"/>
      <c r="C1454" s="169"/>
      <c r="D1454" s="170"/>
      <c r="E1454" s="171"/>
      <c r="F1454" s="172"/>
      <c r="G1454" s="172"/>
      <c r="H1454" s="173"/>
      <c r="I1454" s="173"/>
      <c r="J1454" s="172"/>
      <c r="K1454" s="172"/>
      <c r="L1454" s="173"/>
      <c r="M1454" s="174"/>
      <c r="N1454" s="174"/>
      <c r="O1454" s="173"/>
      <c r="P1454" s="172"/>
      <c r="Q1454" s="172"/>
      <c r="R1454" s="175"/>
      <c r="S1454" s="175"/>
      <c r="T1454" s="169"/>
      <c r="U1454" s="142"/>
      <c r="V1454" s="142"/>
      <c r="W1454" s="142"/>
      <c r="X1454" s="142"/>
      <c r="Y1454" s="142"/>
      <c r="Z1454" s="142"/>
      <c r="AA1454" s="142"/>
      <c r="AB1454" s="142"/>
      <c r="AC1454" s="142"/>
      <c r="AD1454" s="142"/>
      <c r="AE1454" s="142"/>
      <c r="AF1454" s="142"/>
      <c r="AG1454" s="142"/>
      <c r="AH1454" s="142"/>
      <c r="AI1454" s="142"/>
    </row>
    <row r="1455">
      <c r="A1455" s="167"/>
      <c r="B1455" s="168"/>
      <c r="C1455" s="169"/>
      <c r="D1455" s="170"/>
      <c r="E1455" s="171"/>
      <c r="F1455" s="172"/>
      <c r="G1455" s="172"/>
      <c r="H1455" s="173"/>
      <c r="I1455" s="173"/>
      <c r="J1455" s="172"/>
      <c r="K1455" s="172"/>
      <c r="L1455" s="173"/>
      <c r="M1455" s="174"/>
      <c r="N1455" s="174"/>
      <c r="O1455" s="173"/>
      <c r="P1455" s="172"/>
      <c r="Q1455" s="172"/>
      <c r="R1455" s="175"/>
      <c r="S1455" s="175"/>
      <c r="T1455" s="169"/>
      <c r="U1455" s="142"/>
      <c r="V1455" s="142"/>
      <c r="W1455" s="142"/>
      <c r="X1455" s="142"/>
      <c r="Y1455" s="142"/>
      <c r="Z1455" s="142"/>
      <c r="AA1455" s="142"/>
      <c r="AB1455" s="142"/>
      <c r="AC1455" s="142"/>
      <c r="AD1455" s="142"/>
      <c r="AE1455" s="142"/>
      <c r="AF1455" s="142"/>
      <c r="AG1455" s="142"/>
      <c r="AH1455" s="142"/>
      <c r="AI1455" s="142"/>
    </row>
    <row r="1456">
      <c r="A1456" s="167"/>
      <c r="B1456" s="168"/>
      <c r="C1456" s="169"/>
      <c r="D1456" s="170"/>
      <c r="E1456" s="171"/>
      <c r="F1456" s="172"/>
      <c r="G1456" s="172"/>
      <c r="H1456" s="173"/>
      <c r="I1456" s="173"/>
      <c r="J1456" s="172"/>
      <c r="K1456" s="172"/>
      <c r="L1456" s="173"/>
      <c r="M1456" s="174"/>
      <c r="N1456" s="174"/>
      <c r="O1456" s="173"/>
      <c r="P1456" s="172"/>
      <c r="Q1456" s="172"/>
      <c r="R1456" s="175"/>
      <c r="S1456" s="175"/>
      <c r="T1456" s="169"/>
      <c r="U1456" s="142"/>
      <c r="V1456" s="142"/>
      <c r="W1456" s="142"/>
      <c r="X1456" s="142"/>
      <c r="Y1456" s="142"/>
      <c r="Z1456" s="142"/>
      <c r="AA1456" s="142"/>
      <c r="AB1456" s="142"/>
      <c r="AC1456" s="142"/>
      <c r="AD1456" s="142"/>
      <c r="AE1456" s="142"/>
      <c r="AF1456" s="142"/>
      <c r="AG1456" s="142"/>
      <c r="AH1456" s="142"/>
      <c r="AI1456" s="142"/>
    </row>
    <row r="1457">
      <c r="A1457" s="167"/>
      <c r="B1457" s="168"/>
      <c r="C1457" s="169"/>
      <c r="D1457" s="170"/>
      <c r="E1457" s="171"/>
      <c r="F1457" s="172"/>
      <c r="G1457" s="172"/>
      <c r="H1457" s="173"/>
      <c r="I1457" s="173"/>
      <c r="J1457" s="172"/>
      <c r="K1457" s="172"/>
      <c r="L1457" s="173"/>
      <c r="M1457" s="174"/>
      <c r="N1457" s="174"/>
      <c r="O1457" s="173"/>
      <c r="P1457" s="172"/>
      <c r="Q1457" s="172"/>
      <c r="R1457" s="175"/>
      <c r="S1457" s="175"/>
      <c r="T1457" s="169"/>
      <c r="U1457" s="142"/>
      <c r="V1457" s="142"/>
      <c r="W1457" s="142"/>
      <c r="X1457" s="142"/>
      <c r="Y1457" s="142"/>
      <c r="Z1457" s="142"/>
      <c r="AA1457" s="142"/>
      <c r="AB1457" s="142"/>
      <c r="AC1457" s="142"/>
      <c r="AD1457" s="142"/>
      <c r="AE1457" s="142"/>
      <c r="AF1457" s="142"/>
      <c r="AG1457" s="142"/>
      <c r="AH1457" s="142"/>
      <c r="AI1457" s="142"/>
    </row>
    <row r="1458">
      <c r="A1458" s="167"/>
      <c r="B1458" s="168"/>
      <c r="C1458" s="169"/>
      <c r="D1458" s="170"/>
      <c r="E1458" s="171"/>
      <c r="F1458" s="172"/>
      <c r="G1458" s="172"/>
      <c r="H1458" s="173"/>
      <c r="I1458" s="173"/>
      <c r="J1458" s="172"/>
      <c r="K1458" s="172"/>
      <c r="L1458" s="173"/>
      <c r="M1458" s="174"/>
      <c r="N1458" s="174"/>
      <c r="O1458" s="173"/>
      <c r="P1458" s="172"/>
      <c r="Q1458" s="172"/>
      <c r="R1458" s="175"/>
      <c r="S1458" s="175"/>
      <c r="T1458" s="169"/>
      <c r="U1458" s="142"/>
      <c r="V1458" s="142"/>
      <c r="W1458" s="142"/>
      <c r="X1458" s="142"/>
      <c r="Y1458" s="142"/>
      <c r="Z1458" s="142"/>
      <c r="AA1458" s="142"/>
      <c r="AB1458" s="142"/>
      <c r="AC1458" s="142"/>
      <c r="AD1458" s="142"/>
      <c r="AE1458" s="142"/>
      <c r="AF1458" s="142"/>
      <c r="AG1458" s="142"/>
      <c r="AH1458" s="142"/>
      <c r="AI1458" s="142"/>
    </row>
    <row r="1459">
      <c r="A1459" s="167"/>
      <c r="B1459" s="168"/>
      <c r="C1459" s="169"/>
      <c r="D1459" s="170"/>
      <c r="E1459" s="171"/>
      <c r="F1459" s="172"/>
      <c r="G1459" s="172"/>
      <c r="H1459" s="173"/>
      <c r="I1459" s="173"/>
      <c r="J1459" s="172"/>
      <c r="K1459" s="172"/>
      <c r="L1459" s="173"/>
      <c r="M1459" s="174"/>
      <c r="N1459" s="174"/>
      <c r="O1459" s="173"/>
      <c r="P1459" s="172"/>
      <c r="Q1459" s="172"/>
      <c r="R1459" s="175"/>
      <c r="S1459" s="175"/>
      <c r="T1459" s="169"/>
      <c r="U1459" s="142"/>
      <c r="V1459" s="142"/>
      <c r="W1459" s="142"/>
      <c r="X1459" s="142"/>
      <c r="Y1459" s="142"/>
      <c r="Z1459" s="142"/>
      <c r="AA1459" s="142"/>
      <c r="AB1459" s="142"/>
      <c r="AC1459" s="142"/>
      <c r="AD1459" s="142"/>
      <c r="AE1459" s="142"/>
      <c r="AF1459" s="142"/>
      <c r="AG1459" s="142"/>
      <c r="AH1459" s="142"/>
      <c r="AI1459" s="142"/>
    </row>
    <row r="1460">
      <c r="A1460" s="167"/>
      <c r="B1460" s="168"/>
      <c r="C1460" s="169"/>
      <c r="D1460" s="170"/>
      <c r="E1460" s="171"/>
      <c r="F1460" s="172"/>
      <c r="G1460" s="172"/>
      <c r="H1460" s="173"/>
      <c r="I1460" s="173"/>
      <c r="J1460" s="172"/>
      <c r="K1460" s="172"/>
      <c r="L1460" s="173"/>
      <c r="M1460" s="174"/>
      <c r="N1460" s="174"/>
      <c r="O1460" s="173"/>
      <c r="P1460" s="172"/>
      <c r="Q1460" s="172"/>
      <c r="R1460" s="175"/>
      <c r="S1460" s="175"/>
      <c r="T1460" s="169"/>
      <c r="U1460" s="142"/>
      <c r="V1460" s="142"/>
      <c r="W1460" s="142"/>
      <c r="X1460" s="142"/>
      <c r="Y1460" s="142"/>
      <c r="Z1460" s="142"/>
      <c r="AA1460" s="142"/>
      <c r="AB1460" s="142"/>
      <c r="AC1460" s="142"/>
      <c r="AD1460" s="142"/>
      <c r="AE1460" s="142"/>
      <c r="AF1460" s="142"/>
      <c r="AG1460" s="142"/>
      <c r="AH1460" s="142"/>
      <c r="AI1460" s="142"/>
    </row>
    <row r="1461">
      <c r="A1461" s="167"/>
      <c r="B1461" s="168"/>
      <c r="C1461" s="169"/>
      <c r="D1461" s="170"/>
      <c r="E1461" s="171"/>
      <c r="F1461" s="172"/>
      <c r="G1461" s="172"/>
      <c r="H1461" s="173"/>
      <c r="I1461" s="173"/>
      <c r="J1461" s="172"/>
      <c r="K1461" s="172"/>
      <c r="L1461" s="173"/>
      <c r="M1461" s="174"/>
      <c r="N1461" s="174"/>
      <c r="O1461" s="173"/>
      <c r="P1461" s="172"/>
      <c r="Q1461" s="172"/>
      <c r="R1461" s="175"/>
      <c r="S1461" s="175"/>
      <c r="T1461" s="169"/>
      <c r="U1461" s="142"/>
      <c r="V1461" s="142"/>
      <c r="W1461" s="142"/>
      <c r="X1461" s="142"/>
      <c r="Y1461" s="142"/>
      <c r="Z1461" s="142"/>
      <c r="AA1461" s="142"/>
      <c r="AB1461" s="142"/>
      <c r="AC1461" s="142"/>
      <c r="AD1461" s="142"/>
      <c r="AE1461" s="142"/>
      <c r="AF1461" s="142"/>
      <c r="AG1461" s="142"/>
      <c r="AH1461" s="142"/>
      <c r="AI1461" s="142"/>
    </row>
    <row r="1462">
      <c r="A1462" s="167"/>
      <c r="B1462" s="168"/>
      <c r="C1462" s="169"/>
      <c r="D1462" s="170"/>
      <c r="E1462" s="171"/>
      <c r="F1462" s="172"/>
      <c r="G1462" s="172"/>
      <c r="H1462" s="173"/>
      <c r="I1462" s="173"/>
      <c r="J1462" s="172"/>
      <c r="K1462" s="172"/>
      <c r="L1462" s="173"/>
      <c r="M1462" s="174"/>
      <c r="N1462" s="174"/>
      <c r="O1462" s="173"/>
      <c r="P1462" s="172"/>
      <c r="Q1462" s="172"/>
      <c r="R1462" s="175"/>
      <c r="S1462" s="175"/>
      <c r="T1462" s="169"/>
      <c r="U1462" s="142"/>
      <c r="V1462" s="142"/>
      <c r="W1462" s="142"/>
      <c r="X1462" s="142"/>
      <c r="Y1462" s="142"/>
      <c r="Z1462" s="142"/>
      <c r="AA1462" s="142"/>
      <c r="AB1462" s="142"/>
      <c r="AC1462" s="142"/>
      <c r="AD1462" s="142"/>
      <c r="AE1462" s="142"/>
      <c r="AF1462" s="142"/>
      <c r="AG1462" s="142"/>
      <c r="AH1462" s="142"/>
      <c r="AI1462" s="142"/>
    </row>
    <row r="1463">
      <c r="A1463" s="167"/>
      <c r="B1463" s="168"/>
      <c r="C1463" s="169"/>
      <c r="D1463" s="170"/>
      <c r="E1463" s="171"/>
      <c r="F1463" s="172"/>
      <c r="G1463" s="172"/>
      <c r="H1463" s="173"/>
      <c r="I1463" s="173"/>
      <c r="J1463" s="172"/>
      <c r="K1463" s="172"/>
      <c r="L1463" s="173"/>
      <c r="M1463" s="174"/>
      <c r="N1463" s="174"/>
      <c r="O1463" s="173"/>
      <c r="P1463" s="172"/>
      <c r="Q1463" s="172"/>
      <c r="R1463" s="175"/>
      <c r="S1463" s="175"/>
      <c r="T1463" s="169"/>
      <c r="U1463" s="142"/>
      <c r="V1463" s="142"/>
      <c r="W1463" s="142"/>
      <c r="X1463" s="142"/>
      <c r="Y1463" s="142"/>
      <c r="Z1463" s="142"/>
      <c r="AA1463" s="142"/>
      <c r="AB1463" s="142"/>
      <c r="AC1463" s="142"/>
      <c r="AD1463" s="142"/>
      <c r="AE1463" s="142"/>
      <c r="AF1463" s="142"/>
      <c r="AG1463" s="142"/>
      <c r="AH1463" s="142"/>
      <c r="AI1463" s="142"/>
    </row>
    <row r="1464">
      <c r="A1464" s="167"/>
      <c r="B1464" s="168"/>
      <c r="C1464" s="169"/>
      <c r="D1464" s="170"/>
      <c r="E1464" s="171"/>
      <c r="F1464" s="172"/>
      <c r="G1464" s="172"/>
      <c r="H1464" s="173"/>
      <c r="I1464" s="173"/>
      <c r="J1464" s="172"/>
      <c r="K1464" s="172"/>
      <c r="L1464" s="173"/>
      <c r="M1464" s="174"/>
      <c r="N1464" s="174"/>
      <c r="O1464" s="173"/>
      <c r="P1464" s="172"/>
      <c r="Q1464" s="172"/>
      <c r="R1464" s="175"/>
      <c r="S1464" s="175"/>
      <c r="T1464" s="169"/>
      <c r="U1464" s="142"/>
      <c r="V1464" s="142"/>
      <c r="W1464" s="142"/>
      <c r="X1464" s="142"/>
      <c r="Y1464" s="142"/>
      <c r="Z1464" s="142"/>
      <c r="AA1464" s="142"/>
      <c r="AB1464" s="142"/>
      <c r="AC1464" s="142"/>
      <c r="AD1464" s="142"/>
      <c r="AE1464" s="142"/>
      <c r="AF1464" s="142"/>
      <c r="AG1464" s="142"/>
      <c r="AH1464" s="142"/>
      <c r="AI1464" s="142"/>
    </row>
    <row r="1465">
      <c r="A1465" s="167"/>
      <c r="B1465" s="168"/>
      <c r="C1465" s="169"/>
      <c r="D1465" s="170"/>
      <c r="E1465" s="171"/>
      <c r="F1465" s="172"/>
      <c r="G1465" s="172"/>
      <c r="H1465" s="173"/>
      <c r="I1465" s="173"/>
      <c r="J1465" s="172"/>
      <c r="K1465" s="172"/>
      <c r="L1465" s="173"/>
      <c r="M1465" s="174"/>
      <c r="N1465" s="174"/>
      <c r="O1465" s="173"/>
      <c r="P1465" s="172"/>
      <c r="Q1465" s="172"/>
      <c r="R1465" s="175"/>
      <c r="S1465" s="175"/>
      <c r="T1465" s="169"/>
      <c r="U1465" s="142"/>
      <c r="V1465" s="142"/>
      <c r="W1465" s="142"/>
      <c r="X1465" s="142"/>
      <c r="Y1465" s="142"/>
      <c r="Z1465" s="142"/>
      <c r="AA1465" s="142"/>
      <c r="AB1465" s="142"/>
      <c r="AC1465" s="142"/>
      <c r="AD1465" s="142"/>
      <c r="AE1465" s="142"/>
      <c r="AF1465" s="142"/>
      <c r="AG1465" s="142"/>
      <c r="AH1465" s="142"/>
      <c r="AI1465" s="142"/>
    </row>
    <row r="1466">
      <c r="A1466" s="167"/>
      <c r="B1466" s="168"/>
      <c r="C1466" s="169"/>
      <c r="D1466" s="170"/>
      <c r="E1466" s="171"/>
      <c r="F1466" s="172"/>
      <c r="G1466" s="172"/>
      <c r="H1466" s="173"/>
      <c r="I1466" s="173"/>
      <c r="J1466" s="172"/>
      <c r="K1466" s="172"/>
      <c r="L1466" s="173"/>
      <c r="M1466" s="174"/>
      <c r="N1466" s="174"/>
      <c r="O1466" s="173"/>
      <c r="P1466" s="172"/>
      <c r="Q1466" s="172"/>
      <c r="R1466" s="175"/>
      <c r="S1466" s="175"/>
      <c r="T1466" s="169"/>
      <c r="U1466" s="142"/>
      <c r="V1466" s="142"/>
      <c r="W1466" s="142"/>
      <c r="X1466" s="142"/>
      <c r="Y1466" s="142"/>
      <c r="Z1466" s="142"/>
      <c r="AA1466" s="142"/>
      <c r="AB1466" s="142"/>
      <c r="AC1466" s="142"/>
      <c r="AD1466" s="142"/>
      <c r="AE1466" s="142"/>
      <c r="AF1466" s="142"/>
      <c r="AG1466" s="142"/>
      <c r="AH1466" s="142"/>
      <c r="AI1466" s="142"/>
    </row>
    <row r="1467">
      <c r="A1467" s="167"/>
      <c r="B1467" s="168"/>
      <c r="C1467" s="169"/>
      <c r="D1467" s="170"/>
      <c r="E1467" s="171"/>
      <c r="F1467" s="172"/>
      <c r="G1467" s="172"/>
      <c r="H1467" s="173"/>
      <c r="I1467" s="173"/>
      <c r="J1467" s="172"/>
      <c r="K1467" s="172"/>
      <c r="L1467" s="173"/>
      <c r="M1467" s="174"/>
      <c r="N1467" s="174"/>
      <c r="O1467" s="173"/>
      <c r="P1467" s="172"/>
      <c r="Q1467" s="172"/>
      <c r="R1467" s="175"/>
      <c r="S1467" s="175"/>
      <c r="T1467" s="169"/>
      <c r="U1467" s="142"/>
      <c r="V1467" s="142"/>
      <c r="W1467" s="142"/>
      <c r="X1467" s="142"/>
      <c r="Y1467" s="142"/>
      <c r="Z1467" s="142"/>
      <c r="AA1467" s="142"/>
      <c r="AB1467" s="142"/>
      <c r="AC1467" s="142"/>
      <c r="AD1467" s="142"/>
      <c r="AE1467" s="142"/>
      <c r="AF1467" s="142"/>
      <c r="AG1467" s="142"/>
      <c r="AH1467" s="142"/>
      <c r="AI1467" s="142"/>
    </row>
    <row r="1468">
      <c r="A1468" s="167"/>
      <c r="B1468" s="168"/>
      <c r="C1468" s="169"/>
      <c r="D1468" s="170"/>
      <c r="E1468" s="171"/>
      <c r="F1468" s="172"/>
      <c r="G1468" s="172"/>
      <c r="H1468" s="173"/>
      <c r="I1468" s="173"/>
      <c r="J1468" s="172"/>
      <c r="K1468" s="172"/>
      <c r="L1468" s="173"/>
      <c r="M1468" s="174"/>
      <c r="N1468" s="174"/>
      <c r="O1468" s="173"/>
      <c r="P1468" s="172"/>
      <c r="Q1468" s="172"/>
      <c r="R1468" s="175"/>
      <c r="S1468" s="175"/>
      <c r="T1468" s="169"/>
      <c r="U1468" s="142"/>
      <c r="V1468" s="142"/>
      <c r="W1468" s="142"/>
      <c r="X1468" s="142"/>
      <c r="Y1468" s="142"/>
      <c r="Z1468" s="142"/>
      <c r="AA1468" s="142"/>
      <c r="AB1468" s="142"/>
      <c r="AC1468" s="142"/>
      <c r="AD1468" s="142"/>
      <c r="AE1468" s="142"/>
      <c r="AF1468" s="142"/>
      <c r="AG1468" s="142"/>
      <c r="AH1468" s="142"/>
      <c r="AI1468" s="142"/>
    </row>
    <row r="1469">
      <c r="A1469" s="167"/>
      <c r="B1469" s="168"/>
      <c r="C1469" s="169"/>
      <c r="D1469" s="170"/>
      <c r="E1469" s="171"/>
      <c r="F1469" s="172"/>
      <c r="G1469" s="172"/>
      <c r="H1469" s="173"/>
      <c r="I1469" s="173"/>
      <c r="J1469" s="172"/>
      <c r="K1469" s="172"/>
      <c r="L1469" s="173"/>
      <c r="M1469" s="174"/>
      <c r="N1469" s="174"/>
      <c r="O1469" s="173"/>
      <c r="P1469" s="172"/>
      <c r="Q1469" s="172"/>
      <c r="R1469" s="175"/>
      <c r="S1469" s="175"/>
      <c r="T1469" s="169"/>
      <c r="U1469" s="142"/>
      <c r="V1469" s="142"/>
      <c r="W1469" s="142"/>
      <c r="X1469" s="142"/>
      <c r="Y1469" s="142"/>
      <c r="Z1469" s="142"/>
      <c r="AA1469" s="142"/>
      <c r="AB1469" s="142"/>
      <c r="AC1469" s="142"/>
      <c r="AD1469" s="142"/>
      <c r="AE1469" s="142"/>
      <c r="AF1469" s="142"/>
      <c r="AG1469" s="142"/>
      <c r="AH1469" s="142"/>
      <c r="AI1469" s="142"/>
    </row>
    <row r="1470">
      <c r="A1470" s="167"/>
      <c r="B1470" s="168"/>
      <c r="C1470" s="169"/>
      <c r="D1470" s="170"/>
      <c r="E1470" s="171"/>
      <c r="F1470" s="172"/>
      <c r="G1470" s="172"/>
      <c r="H1470" s="173"/>
      <c r="I1470" s="173"/>
      <c r="J1470" s="172"/>
      <c r="K1470" s="172"/>
      <c r="L1470" s="173"/>
      <c r="M1470" s="174"/>
      <c r="N1470" s="174"/>
      <c r="O1470" s="173"/>
      <c r="P1470" s="172"/>
      <c r="Q1470" s="172"/>
      <c r="R1470" s="175"/>
      <c r="S1470" s="175"/>
      <c r="T1470" s="169"/>
      <c r="U1470" s="142"/>
      <c r="V1470" s="142"/>
      <c r="W1470" s="142"/>
      <c r="X1470" s="142"/>
      <c r="Y1470" s="142"/>
      <c r="Z1470" s="142"/>
      <c r="AA1470" s="142"/>
      <c r="AB1470" s="142"/>
      <c r="AC1470" s="142"/>
      <c r="AD1470" s="142"/>
      <c r="AE1470" s="142"/>
      <c r="AF1470" s="142"/>
      <c r="AG1470" s="142"/>
      <c r="AH1470" s="142"/>
      <c r="AI1470" s="142"/>
    </row>
    <row r="1471">
      <c r="A1471" s="167"/>
      <c r="B1471" s="168"/>
      <c r="C1471" s="169"/>
      <c r="D1471" s="170"/>
      <c r="E1471" s="171"/>
      <c r="F1471" s="172"/>
      <c r="G1471" s="172"/>
      <c r="H1471" s="173"/>
      <c r="I1471" s="173"/>
      <c r="J1471" s="172"/>
      <c r="K1471" s="172"/>
      <c r="L1471" s="173"/>
      <c r="M1471" s="174"/>
      <c r="N1471" s="174"/>
      <c r="O1471" s="173"/>
      <c r="P1471" s="172"/>
      <c r="Q1471" s="172"/>
      <c r="R1471" s="175"/>
      <c r="S1471" s="175"/>
      <c r="T1471" s="169"/>
      <c r="U1471" s="142"/>
      <c r="V1471" s="142"/>
      <c r="W1471" s="142"/>
      <c r="X1471" s="142"/>
      <c r="Y1471" s="142"/>
      <c r="Z1471" s="142"/>
      <c r="AA1471" s="142"/>
      <c r="AB1471" s="142"/>
      <c r="AC1471" s="142"/>
      <c r="AD1471" s="142"/>
      <c r="AE1471" s="142"/>
      <c r="AF1471" s="142"/>
      <c r="AG1471" s="142"/>
      <c r="AH1471" s="142"/>
      <c r="AI1471" s="142"/>
    </row>
    <row r="1472">
      <c r="A1472" s="167"/>
      <c r="B1472" s="168"/>
      <c r="C1472" s="169"/>
      <c r="D1472" s="170"/>
      <c r="E1472" s="171"/>
      <c r="F1472" s="172"/>
      <c r="G1472" s="172"/>
      <c r="H1472" s="173"/>
      <c r="I1472" s="173"/>
      <c r="J1472" s="172"/>
      <c r="K1472" s="172"/>
      <c r="L1472" s="173"/>
      <c r="M1472" s="174"/>
      <c r="N1472" s="174"/>
      <c r="O1472" s="173"/>
      <c r="P1472" s="172"/>
      <c r="Q1472" s="172"/>
      <c r="R1472" s="175"/>
      <c r="S1472" s="175"/>
      <c r="T1472" s="169"/>
      <c r="U1472" s="142"/>
      <c r="V1472" s="142"/>
      <c r="W1472" s="142"/>
      <c r="X1472" s="142"/>
      <c r="Y1472" s="142"/>
      <c r="Z1472" s="142"/>
      <c r="AA1472" s="142"/>
      <c r="AB1472" s="142"/>
      <c r="AC1472" s="142"/>
      <c r="AD1472" s="142"/>
      <c r="AE1472" s="142"/>
      <c r="AF1472" s="142"/>
      <c r="AG1472" s="142"/>
      <c r="AH1472" s="142"/>
      <c r="AI1472" s="142"/>
    </row>
    <row r="1473">
      <c r="A1473" s="167"/>
      <c r="B1473" s="168"/>
      <c r="C1473" s="169"/>
      <c r="D1473" s="170"/>
      <c r="E1473" s="171"/>
      <c r="F1473" s="172"/>
      <c r="G1473" s="172"/>
      <c r="H1473" s="173"/>
      <c r="I1473" s="173"/>
      <c r="J1473" s="172"/>
      <c r="K1473" s="172"/>
      <c r="L1473" s="173"/>
      <c r="M1473" s="174"/>
      <c r="N1473" s="174"/>
      <c r="O1473" s="173"/>
      <c r="P1473" s="172"/>
      <c r="Q1473" s="172"/>
      <c r="R1473" s="175"/>
      <c r="S1473" s="175"/>
      <c r="T1473" s="169"/>
      <c r="U1473" s="142"/>
      <c r="V1473" s="142"/>
      <c r="W1473" s="142"/>
      <c r="X1473" s="142"/>
      <c r="Y1473" s="142"/>
      <c r="Z1473" s="142"/>
      <c r="AA1473" s="142"/>
      <c r="AB1473" s="142"/>
      <c r="AC1473" s="142"/>
      <c r="AD1473" s="142"/>
      <c r="AE1473" s="142"/>
      <c r="AF1473" s="142"/>
      <c r="AG1473" s="142"/>
      <c r="AH1473" s="142"/>
      <c r="AI1473" s="142"/>
    </row>
    <row r="1474">
      <c r="A1474" s="167"/>
      <c r="B1474" s="168"/>
      <c r="C1474" s="169"/>
      <c r="D1474" s="170"/>
      <c r="E1474" s="171"/>
      <c r="F1474" s="172"/>
      <c r="G1474" s="172"/>
      <c r="H1474" s="173"/>
      <c r="I1474" s="173"/>
      <c r="J1474" s="172"/>
      <c r="K1474" s="172"/>
      <c r="L1474" s="173"/>
      <c r="M1474" s="174"/>
      <c r="N1474" s="174"/>
      <c r="O1474" s="173"/>
      <c r="P1474" s="172"/>
      <c r="Q1474" s="172"/>
      <c r="R1474" s="175"/>
      <c r="S1474" s="175"/>
      <c r="T1474" s="169"/>
      <c r="U1474" s="142"/>
      <c r="V1474" s="142"/>
      <c r="W1474" s="142"/>
      <c r="X1474" s="142"/>
      <c r="Y1474" s="142"/>
      <c r="Z1474" s="142"/>
      <c r="AA1474" s="142"/>
      <c r="AB1474" s="142"/>
      <c r="AC1474" s="142"/>
      <c r="AD1474" s="142"/>
      <c r="AE1474" s="142"/>
      <c r="AF1474" s="142"/>
      <c r="AG1474" s="142"/>
      <c r="AH1474" s="142"/>
      <c r="AI1474" s="142"/>
    </row>
    <row r="1475">
      <c r="A1475" s="167"/>
      <c r="B1475" s="168"/>
      <c r="C1475" s="169"/>
      <c r="D1475" s="170"/>
      <c r="E1475" s="171"/>
      <c r="F1475" s="172"/>
      <c r="G1475" s="172"/>
      <c r="H1475" s="173"/>
      <c r="I1475" s="173"/>
      <c r="J1475" s="172"/>
      <c r="K1475" s="172"/>
      <c r="L1475" s="173"/>
      <c r="M1475" s="174"/>
      <c r="N1475" s="174"/>
      <c r="O1475" s="173"/>
      <c r="P1475" s="172"/>
      <c r="Q1475" s="172"/>
      <c r="R1475" s="175"/>
      <c r="S1475" s="175"/>
      <c r="T1475" s="169"/>
      <c r="U1475" s="142"/>
      <c r="V1475" s="142"/>
      <c r="W1475" s="142"/>
      <c r="X1475" s="142"/>
      <c r="Y1475" s="142"/>
      <c r="Z1475" s="142"/>
      <c r="AA1475" s="142"/>
      <c r="AB1475" s="142"/>
      <c r="AC1475" s="142"/>
      <c r="AD1475" s="142"/>
      <c r="AE1475" s="142"/>
      <c r="AF1475" s="142"/>
      <c r="AG1475" s="142"/>
      <c r="AH1475" s="142"/>
      <c r="AI1475" s="142"/>
    </row>
    <row r="1476">
      <c r="A1476" s="167"/>
      <c r="B1476" s="168"/>
      <c r="C1476" s="169"/>
      <c r="D1476" s="170"/>
      <c r="E1476" s="171"/>
      <c r="F1476" s="172"/>
      <c r="G1476" s="172"/>
      <c r="H1476" s="173"/>
      <c r="I1476" s="173"/>
      <c r="J1476" s="172"/>
      <c r="K1476" s="172"/>
      <c r="L1476" s="173"/>
      <c r="M1476" s="174"/>
      <c r="N1476" s="174"/>
      <c r="O1476" s="173"/>
      <c r="P1476" s="172"/>
      <c r="Q1476" s="172"/>
      <c r="R1476" s="175"/>
      <c r="S1476" s="175"/>
      <c r="T1476" s="169"/>
      <c r="U1476" s="142"/>
      <c r="V1476" s="142"/>
      <c r="W1476" s="142"/>
      <c r="X1476" s="142"/>
      <c r="Y1476" s="142"/>
      <c r="Z1476" s="142"/>
      <c r="AA1476" s="142"/>
      <c r="AB1476" s="142"/>
      <c r="AC1476" s="142"/>
      <c r="AD1476" s="142"/>
      <c r="AE1476" s="142"/>
      <c r="AF1476" s="142"/>
      <c r="AG1476" s="142"/>
      <c r="AH1476" s="142"/>
      <c r="AI1476" s="142"/>
    </row>
    <row r="1477">
      <c r="A1477" s="167"/>
      <c r="B1477" s="168"/>
      <c r="C1477" s="169"/>
      <c r="D1477" s="170"/>
      <c r="E1477" s="171"/>
      <c r="F1477" s="172"/>
      <c r="G1477" s="172"/>
      <c r="H1477" s="173"/>
      <c r="I1477" s="173"/>
      <c r="J1477" s="172"/>
      <c r="K1477" s="172"/>
      <c r="L1477" s="173"/>
      <c r="M1477" s="174"/>
      <c r="N1477" s="174"/>
      <c r="O1477" s="173"/>
      <c r="P1477" s="172"/>
      <c r="Q1477" s="172"/>
      <c r="R1477" s="175"/>
      <c r="S1477" s="175"/>
      <c r="T1477" s="169"/>
      <c r="U1477" s="142"/>
      <c r="V1477" s="142"/>
      <c r="W1477" s="142"/>
      <c r="X1477" s="142"/>
      <c r="Y1477" s="142"/>
      <c r="Z1477" s="142"/>
      <c r="AA1477" s="142"/>
      <c r="AB1477" s="142"/>
      <c r="AC1477" s="142"/>
      <c r="AD1477" s="142"/>
      <c r="AE1477" s="142"/>
      <c r="AF1477" s="142"/>
      <c r="AG1477" s="142"/>
      <c r="AH1477" s="142"/>
      <c r="AI1477" s="142"/>
    </row>
    <row r="1478">
      <c r="A1478" s="167"/>
      <c r="B1478" s="168"/>
      <c r="C1478" s="169"/>
      <c r="D1478" s="170"/>
      <c r="E1478" s="171"/>
      <c r="F1478" s="172"/>
      <c r="G1478" s="172"/>
      <c r="H1478" s="173"/>
      <c r="I1478" s="173"/>
      <c r="J1478" s="172"/>
      <c r="K1478" s="172"/>
      <c r="L1478" s="173"/>
      <c r="M1478" s="174"/>
      <c r="N1478" s="174"/>
      <c r="O1478" s="173"/>
      <c r="P1478" s="172"/>
      <c r="Q1478" s="172"/>
      <c r="R1478" s="175"/>
      <c r="S1478" s="175"/>
      <c r="T1478" s="169"/>
      <c r="U1478" s="142"/>
      <c r="V1478" s="142"/>
      <c r="W1478" s="142"/>
      <c r="X1478" s="142"/>
      <c r="Y1478" s="142"/>
      <c r="Z1478" s="142"/>
      <c r="AA1478" s="142"/>
      <c r="AB1478" s="142"/>
      <c r="AC1478" s="142"/>
      <c r="AD1478" s="142"/>
      <c r="AE1478" s="142"/>
      <c r="AF1478" s="142"/>
      <c r="AG1478" s="142"/>
      <c r="AH1478" s="142"/>
      <c r="AI1478" s="142"/>
    </row>
    <row r="1479">
      <c r="A1479" s="167"/>
      <c r="B1479" s="168"/>
      <c r="C1479" s="169"/>
      <c r="D1479" s="170"/>
      <c r="E1479" s="171"/>
      <c r="F1479" s="172"/>
      <c r="G1479" s="172"/>
      <c r="H1479" s="173"/>
      <c r="I1479" s="173"/>
      <c r="J1479" s="172"/>
      <c r="K1479" s="172"/>
      <c r="L1479" s="173"/>
      <c r="M1479" s="174"/>
      <c r="N1479" s="174"/>
      <c r="O1479" s="173"/>
      <c r="P1479" s="172"/>
      <c r="Q1479" s="172"/>
      <c r="R1479" s="175"/>
      <c r="S1479" s="175"/>
      <c r="T1479" s="169"/>
      <c r="U1479" s="142"/>
      <c r="V1479" s="142"/>
      <c r="W1479" s="142"/>
      <c r="X1479" s="142"/>
      <c r="Y1479" s="142"/>
      <c r="Z1479" s="142"/>
      <c r="AA1479" s="142"/>
      <c r="AB1479" s="142"/>
      <c r="AC1479" s="142"/>
      <c r="AD1479" s="142"/>
      <c r="AE1479" s="142"/>
      <c r="AF1479" s="142"/>
      <c r="AG1479" s="142"/>
      <c r="AH1479" s="142"/>
      <c r="AI1479" s="142"/>
    </row>
    <row r="1480">
      <c r="A1480" s="167"/>
      <c r="B1480" s="168"/>
      <c r="C1480" s="169"/>
      <c r="D1480" s="170"/>
      <c r="E1480" s="171"/>
      <c r="F1480" s="172"/>
      <c r="G1480" s="172"/>
      <c r="H1480" s="173"/>
      <c r="I1480" s="173"/>
      <c r="J1480" s="172"/>
      <c r="K1480" s="172"/>
      <c r="L1480" s="173"/>
      <c r="M1480" s="174"/>
      <c r="N1480" s="174"/>
      <c r="O1480" s="173"/>
      <c r="P1480" s="172"/>
      <c r="Q1480" s="172"/>
      <c r="R1480" s="175"/>
      <c r="S1480" s="175"/>
      <c r="T1480" s="169"/>
      <c r="U1480" s="142"/>
      <c r="V1480" s="142"/>
      <c r="W1480" s="142"/>
      <c r="X1480" s="142"/>
      <c r="Y1480" s="142"/>
      <c r="Z1480" s="142"/>
      <c r="AA1480" s="142"/>
      <c r="AB1480" s="142"/>
      <c r="AC1480" s="142"/>
      <c r="AD1480" s="142"/>
      <c r="AE1480" s="142"/>
      <c r="AF1480" s="142"/>
      <c r="AG1480" s="142"/>
      <c r="AH1480" s="142"/>
      <c r="AI1480" s="142"/>
    </row>
    <row r="1481">
      <c r="A1481" s="167"/>
      <c r="B1481" s="168"/>
      <c r="C1481" s="169"/>
      <c r="D1481" s="170"/>
      <c r="E1481" s="171"/>
      <c r="F1481" s="172"/>
      <c r="G1481" s="172"/>
      <c r="H1481" s="173"/>
      <c r="I1481" s="173"/>
      <c r="J1481" s="172"/>
      <c r="K1481" s="172"/>
      <c r="L1481" s="173"/>
      <c r="M1481" s="174"/>
      <c r="N1481" s="174"/>
      <c r="O1481" s="173"/>
      <c r="P1481" s="172"/>
      <c r="Q1481" s="172"/>
      <c r="R1481" s="175"/>
      <c r="S1481" s="175"/>
      <c r="T1481" s="169"/>
      <c r="U1481" s="142"/>
      <c r="V1481" s="142"/>
      <c r="W1481" s="142"/>
      <c r="X1481" s="142"/>
      <c r="Y1481" s="142"/>
      <c r="Z1481" s="142"/>
      <c r="AA1481" s="142"/>
      <c r="AB1481" s="142"/>
      <c r="AC1481" s="142"/>
      <c r="AD1481" s="142"/>
      <c r="AE1481" s="142"/>
      <c r="AF1481" s="142"/>
      <c r="AG1481" s="142"/>
      <c r="AH1481" s="142"/>
      <c r="AI1481" s="142"/>
    </row>
    <row r="1482">
      <c r="A1482" s="167"/>
      <c r="B1482" s="168"/>
      <c r="C1482" s="169"/>
      <c r="D1482" s="170"/>
      <c r="E1482" s="171"/>
      <c r="F1482" s="172"/>
      <c r="G1482" s="172"/>
      <c r="H1482" s="173"/>
      <c r="I1482" s="173"/>
      <c r="J1482" s="172"/>
      <c r="K1482" s="172"/>
      <c r="L1482" s="173"/>
      <c r="M1482" s="174"/>
      <c r="N1482" s="174"/>
      <c r="O1482" s="173"/>
      <c r="P1482" s="172"/>
      <c r="Q1482" s="172"/>
      <c r="R1482" s="175"/>
      <c r="S1482" s="175"/>
      <c r="T1482" s="169"/>
      <c r="U1482" s="142"/>
      <c r="V1482" s="142"/>
      <c r="W1482" s="142"/>
      <c r="X1482" s="142"/>
      <c r="Y1482" s="142"/>
      <c r="Z1482" s="142"/>
      <c r="AA1482" s="142"/>
      <c r="AB1482" s="142"/>
      <c r="AC1482" s="142"/>
      <c r="AD1482" s="142"/>
      <c r="AE1482" s="142"/>
      <c r="AF1482" s="142"/>
      <c r="AG1482" s="142"/>
      <c r="AH1482" s="142"/>
      <c r="AI1482" s="142"/>
    </row>
    <row r="1483">
      <c r="A1483" s="167"/>
      <c r="B1483" s="168"/>
      <c r="C1483" s="169"/>
      <c r="D1483" s="170"/>
      <c r="E1483" s="171"/>
      <c r="F1483" s="172"/>
      <c r="G1483" s="172"/>
      <c r="H1483" s="173"/>
      <c r="I1483" s="173"/>
      <c r="J1483" s="172"/>
      <c r="K1483" s="172"/>
      <c r="L1483" s="173"/>
      <c r="M1483" s="174"/>
      <c r="N1483" s="174"/>
      <c r="O1483" s="173"/>
      <c r="P1483" s="172"/>
      <c r="Q1483" s="172"/>
      <c r="R1483" s="175"/>
      <c r="S1483" s="175"/>
      <c r="T1483" s="169"/>
      <c r="U1483" s="142"/>
      <c r="V1483" s="142"/>
      <c r="W1483" s="142"/>
      <c r="X1483" s="142"/>
      <c r="Y1483" s="142"/>
      <c r="Z1483" s="142"/>
      <c r="AA1483" s="142"/>
      <c r="AB1483" s="142"/>
      <c r="AC1483" s="142"/>
      <c r="AD1483" s="142"/>
      <c r="AE1483" s="142"/>
      <c r="AF1483" s="142"/>
      <c r="AG1483" s="142"/>
      <c r="AH1483" s="142"/>
      <c r="AI1483" s="142"/>
    </row>
    <row r="1484">
      <c r="A1484" s="167"/>
      <c r="B1484" s="168"/>
      <c r="C1484" s="169"/>
      <c r="D1484" s="170"/>
      <c r="E1484" s="171"/>
      <c r="F1484" s="172"/>
      <c r="G1484" s="172"/>
      <c r="H1484" s="173"/>
      <c r="I1484" s="173"/>
      <c r="J1484" s="172"/>
      <c r="K1484" s="172"/>
      <c r="L1484" s="173"/>
      <c r="M1484" s="174"/>
      <c r="N1484" s="174"/>
      <c r="O1484" s="173"/>
      <c r="P1484" s="172"/>
      <c r="Q1484" s="172"/>
      <c r="R1484" s="175"/>
      <c r="S1484" s="175"/>
      <c r="T1484" s="169"/>
      <c r="U1484" s="142"/>
      <c r="V1484" s="142"/>
      <c r="W1484" s="142"/>
      <c r="X1484" s="142"/>
      <c r="Y1484" s="142"/>
      <c r="Z1484" s="142"/>
      <c r="AA1484" s="142"/>
      <c r="AB1484" s="142"/>
      <c r="AC1484" s="142"/>
      <c r="AD1484" s="142"/>
      <c r="AE1484" s="142"/>
      <c r="AF1484" s="142"/>
      <c r="AG1484" s="142"/>
      <c r="AH1484" s="142"/>
      <c r="AI1484" s="142"/>
    </row>
    <row r="1485">
      <c r="A1485" s="167"/>
      <c r="B1485" s="168"/>
      <c r="C1485" s="169"/>
      <c r="D1485" s="170"/>
      <c r="E1485" s="171"/>
      <c r="F1485" s="172"/>
      <c r="G1485" s="172"/>
      <c r="H1485" s="173"/>
      <c r="I1485" s="173"/>
      <c r="J1485" s="172"/>
      <c r="K1485" s="172"/>
      <c r="L1485" s="173"/>
      <c r="M1485" s="174"/>
      <c r="N1485" s="174"/>
      <c r="O1485" s="173"/>
      <c r="P1485" s="172"/>
      <c r="Q1485" s="172"/>
      <c r="R1485" s="175"/>
      <c r="S1485" s="175"/>
      <c r="T1485" s="169"/>
      <c r="U1485" s="142"/>
      <c r="V1485" s="142"/>
      <c r="W1485" s="142"/>
      <c r="X1485" s="142"/>
      <c r="Y1485" s="142"/>
      <c r="Z1485" s="142"/>
      <c r="AA1485" s="142"/>
      <c r="AB1485" s="142"/>
      <c r="AC1485" s="142"/>
      <c r="AD1485" s="142"/>
      <c r="AE1485" s="142"/>
      <c r="AF1485" s="142"/>
      <c r="AG1485" s="142"/>
      <c r="AH1485" s="142"/>
      <c r="AI1485" s="142"/>
    </row>
    <row r="1486">
      <c r="A1486" s="167"/>
      <c r="B1486" s="168"/>
      <c r="C1486" s="169"/>
      <c r="D1486" s="170"/>
      <c r="E1486" s="171"/>
      <c r="F1486" s="172"/>
      <c r="G1486" s="172"/>
      <c r="H1486" s="173"/>
      <c r="I1486" s="173"/>
      <c r="J1486" s="172"/>
      <c r="K1486" s="172"/>
      <c r="L1486" s="173"/>
      <c r="M1486" s="174"/>
      <c r="N1486" s="174"/>
      <c r="O1486" s="173"/>
      <c r="P1486" s="172"/>
      <c r="Q1486" s="172"/>
      <c r="R1486" s="175"/>
      <c r="S1486" s="175"/>
      <c r="T1486" s="169"/>
      <c r="U1486" s="142"/>
      <c r="V1486" s="142"/>
      <c r="W1486" s="142"/>
      <c r="X1486" s="142"/>
      <c r="Y1486" s="142"/>
      <c r="Z1486" s="142"/>
      <c r="AA1486" s="142"/>
      <c r="AB1486" s="142"/>
      <c r="AC1486" s="142"/>
      <c r="AD1486" s="142"/>
      <c r="AE1486" s="142"/>
      <c r="AF1486" s="142"/>
      <c r="AG1486" s="142"/>
      <c r="AH1486" s="142"/>
      <c r="AI1486" s="142"/>
    </row>
    <row r="1487">
      <c r="A1487" s="167"/>
      <c r="B1487" s="168"/>
      <c r="C1487" s="169"/>
      <c r="D1487" s="170"/>
      <c r="E1487" s="171"/>
      <c r="F1487" s="172"/>
      <c r="G1487" s="172"/>
      <c r="H1487" s="173"/>
      <c r="I1487" s="173"/>
      <c r="J1487" s="172"/>
      <c r="K1487" s="172"/>
      <c r="L1487" s="173"/>
      <c r="M1487" s="174"/>
      <c r="N1487" s="174"/>
      <c r="O1487" s="173"/>
      <c r="P1487" s="172"/>
      <c r="Q1487" s="172"/>
      <c r="R1487" s="175"/>
      <c r="S1487" s="175"/>
      <c r="T1487" s="169"/>
      <c r="U1487" s="142"/>
      <c r="V1487" s="142"/>
      <c r="W1487" s="142"/>
      <c r="X1487" s="142"/>
      <c r="Y1487" s="142"/>
      <c r="Z1487" s="142"/>
      <c r="AA1487" s="142"/>
      <c r="AB1487" s="142"/>
      <c r="AC1487" s="142"/>
      <c r="AD1487" s="142"/>
      <c r="AE1487" s="142"/>
      <c r="AF1487" s="142"/>
      <c r="AG1487" s="142"/>
      <c r="AH1487" s="142"/>
      <c r="AI1487" s="142"/>
    </row>
    <row r="1488">
      <c r="A1488" s="167"/>
      <c r="B1488" s="168"/>
      <c r="C1488" s="169"/>
      <c r="D1488" s="170"/>
      <c r="E1488" s="171"/>
      <c r="F1488" s="172"/>
      <c r="G1488" s="172"/>
      <c r="H1488" s="173"/>
      <c r="I1488" s="173"/>
      <c r="J1488" s="172"/>
      <c r="K1488" s="172"/>
      <c r="L1488" s="173"/>
      <c r="M1488" s="174"/>
      <c r="N1488" s="174"/>
      <c r="O1488" s="173"/>
      <c r="P1488" s="172"/>
      <c r="Q1488" s="172"/>
      <c r="R1488" s="175"/>
      <c r="S1488" s="175"/>
      <c r="T1488" s="169"/>
      <c r="U1488" s="142"/>
      <c r="V1488" s="142"/>
      <c r="W1488" s="142"/>
      <c r="X1488" s="142"/>
      <c r="Y1488" s="142"/>
      <c r="Z1488" s="142"/>
      <c r="AA1488" s="142"/>
      <c r="AB1488" s="142"/>
      <c r="AC1488" s="142"/>
      <c r="AD1488" s="142"/>
      <c r="AE1488" s="142"/>
      <c r="AF1488" s="142"/>
      <c r="AG1488" s="142"/>
      <c r="AH1488" s="142"/>
      <c r="AI1488" s="142"/>
    </row>
    <row r="1489">
      <c r="A1489" s="167"/>
      <c r="B1489" s="168"/>
      <c r="C1489" s="169"/>
      <c r="D1489" s="170"/>
      <c r="E1489" s="171"/>
      <c r="F1489" s="172"/>
      <c r="G1489" s="172"/>
      <c r="H1489" s="173"/>
      <c r="I1489" s="173"/>
      <c r="J1489" s="172"/>
      <c r="K1489" s="172"/>
      <c r="L1489" s="173"/>
      <c r="M1489" s="174"/>
      <c r="N1489" s="174"/>
      <c r="O1489" s="173"/>
      <c r="P1489" s="172"/>
      <c r="Q1489" s="172"/>
      <c r="R1489" s="175"/>
      <c r="S1489" s="175"/>
      <c r="T1489" s="169"/>
      <c r="U1489" s="142"/>
      <c r="V1489" s="142"/>
      <c r="W1489" s="142"/>
      <c r="X1489" s="142"/>
      <c r="Y1489" s="142"/>
      <c r="Z1489" s="142"/>
      <c r="AA1489" s="142"/>
      <c r="AB1489" s="142"/>
      <c r="AC1489" s="142"/>
      <c r="AD1489" s="142"/>
      <c r="AE1489" s="142"/>
      <c r="AF1489" s="142"/>
      <c r="AG1489" s="142"/>
      <c r="AH1489" s="142"/>
      <c r="AI1489" s="142"/>
    </row>
    <row r="1490">
      <c r="A1490" s="167"/>
      <c r="B1490" s="168"/>
      <c r="C1490" s="169"/>
      <c r="D1490" s="170"/>
      <c r="E1490" s="171"/>
      <c r="F1490" s="172"/>
      <c r="G1490" s="172"/>
      <c r="H1490" s="173"/>
      <c r="I1490" s="173"/>
      <c r="J1490" s="172"/>
      <c r="K1490" s="172"/>
      <c r="L1490" s="173"/>
      <c r="M1490" s="174"/>
      <c r="N1490" s="174"/>
      <c r="O1490" s="173"/>
      <c r="P1490" s="172"/>
      <c r="Q1490" s="172"/>
      <c r="R1490" s="175"/>
      <c r="S1490" s="175"/>
      <c r="T1490" s="169"/>
      <c r="U1490" s="142"/>
      <c r="V1490" s="142"/>
      <c r="W1490" s="142"/>
      <c r="X1490" s="142"/>
      <c r="Y1490" s="142"/>
      <c r="Z1490" s="142"/>
      <c r="AA1490" s="142"/>
      <c r="AB1490" s="142"/>
      <c r="AC1490" s="142"/>
      <c r="AD1490" s="142"/>
      <c r="AE1490" s="142"/>
      <c r="AF1490" s="142"/>
      <c r="AG1490" s="142"/>
      <c r="AH1490" s="142"/>
      <c r="AI1490" s="142"/>
    </row>
    <row r="1491">
      <c r="A1491" s="167"/>
      <c r="B1491" s="168"/>
      <c r="C1491" s="169"/>
      <c r="D1491" s="170"/>
      <c r="E1491" s="171"/>
      <c r="F1491" s="172"/>
      <c r="G1491" s="172"/>
      <c r="H1491" s="173"/>
      <c r="I1491" s="173"/>
      <c r="J1491" s="172"/>
      <c r="K1491" s="172"/>
      <c r="L1491" s="173"/>
      <c r="M1491" s="174"/>
      <c r="N1491" s="174"/>
      <c r="O1491" s="173"/>
      <c r="P1491" s="172"/>
      <c r="Q1491" s="172"/>
      <c r="R1491" s="175"/>
      <c r="S1491" s="175"/>
      <c r="T1491" s="169"/>
      <c r="U1491" s="142"/>
      <c r="V1491" s="142"/>
      <c r="W1491" s="142"/>
      <c r="X1491" s="142"/>
      <c r="Y1491" s="142"/>
      <c r="Z1491" s="142"/>
      <c r="AA1491" s="142"/>
      <c r="AB1491" s="142"/>
      <c r="AC1491" s="142"/>
      <c r="AD1491" s="142"/>
      <c r="AE1491" s="142"/>
      <c r="AF1491" s="142"/>
      <c r="AG1491" s="142"/>
      <c r="AH1491" s="142"/>
      <c r="AI1491" s="142"/>
    </row>
    <row r="1492">
      <c r="A1492" s="167"/>
      <c r="B1492" s="168"/>
      <c r="C1492" s="169"/>
      <c r="D1492" s="170"/>
      <c r="E1492" s="171"/>
      <c r="F1492" s="172"/>
      <c r="G1492" s="172"/>
      <c r="H1492" s="173"/>
      <c r="I1492" s="173"/>
      <c r="J1492" s="172"/>
      <c r="K1492" s="172"/>
      <c r="L1492" s="173"/>
      <c r="M1492" s="174"/>
      <c r="N1492" s="174"/>
      <c r="O1492" s="173"/>
      <c r="P1492" s="172"/>
      <c r="Q1492" s="172"/>
      <c r="R1492" s="175"/>
      <c r="S1492" s="175"/>
      <c r="T1492" s="169"/>
      <c r="U1492" s="142"/>
      <c r="V1492" s="142"/>
      <c r="W1492" s="142"/>
      <c r="X1492" s="142"/>
      <c r="Y1492" s="142"/>
      <c r="Z1492" s="142"/>
      <c r="AA1492" s="142"/>
      <c r="AB1492" s="142"/>
      <c r="AC1492" s="142"/>
      <c r="AD1492" s="142"/>
      <c r="AE1492" s="142"/>
      <c r="AF1492" s="142"/>
      <c r="AG1492" s="142"/>
      <c r="AH1492" s="142"/>
      <c r="AI1492" s="142"/>
    </row>
    <row r="1493">
      <c r="A1493" s="167"/>
      <c r="B1493" s="168"/>
      <c r="C1493" s="169"/>
      <c r="D1493" s="170"/>
      <c r="E1493" s="171"/>
      <c r="F1493" s="172"/>
      <c r="G1493" s="172"/>
      <c r="H1493" s="173"/>
      <c r="I1493" s="173"/>
      <c r="J1493" s="172"/>
      <c r="K1493" s="172"/>
      <c r="L1493" s="173"/>
      <c r="M1493" s="174"/>
      <c r="N1493" s="174"/>
      <c r="O1493" s="173"/>
      <c r="P1493" s="172"/>
      <c r="Q1493" s="172"/>
      <c r="R1493" s="175"/>
      <c r="S1493" s="175"/>
      <c r="T1493" s="169"/>
      <c r="U1493" s="142"/>
      <c r="V1493" s="142"/>
      <c r="W1493" s="142"/>
      <c r="X1493" s="142"/>
      <c r="Y1493" s="142"/>
      <c r="Z1493" s="142"/>
      <c r="AA1493" s="142"/>
      <c r="AB1493" s="142"/>
      <c r="AC1493" s="142"/>
      <c r="AD1493" s="142"/>
      <c r="AE1493" s="142"/>
      <c r="AF1493" s="142"/>
      <c r="AG1493" s="142"/>
      <c r="AH1493" s="142"/>
      <c r="AI1493" s="142"/>
    </row>
    <row r="1494">
      <c r="A1494" s="167"/>
      <c r="B1494" s="168"/>
      <c r="C1494" s="169"/>
      <c r="D1494" s="170"/>
      <c r="E1494" s="171"/>
      <c r="F1494" s="172"/>
      <c r="G1494" s="172"/>
      <c r="H1494" s="173"/>
      <c r="I1494" s="173"/>
      <c r="J1494" s="172"/>
      <c r="K1494" s="172"/>
      <c r="L1494" s="173"/>
      <c r="M1494" s="174"/>
      <c r="N1494" s="174"/>
      <c r="O1494" s="173"/>
      <c r="P1494" s="172"/>
      <c r="Q1494" s="172"/>
      <c r="R1494" s="175"/>
      <c r="S1494" s="175"/>
      <c r="T1494" s="169"/>
      <c r="U1494" s="142"/>
      <c r="V1494" s="142"/>
      <c r="W1494" s="142"/>
      <c r="X1494" s="142"/>
      <c r="Y1494" s="142"/>
      <c r="Z1494" s="142"/>
      <c r="AA1494" s="142"/>
      <c r="AB1494" s="142"/>
      <c r="AC1494" s="142"/>
      <c r="AD1494" s="142"/>
      <c r="AE1494" s="142"/>
      <c r="AF1494" s="142"/>
      <c r="AG1494" s="142"/>
      <c r="AH1494" s="142"/>
      <c r="AI1494" s="142"/>
    </row>
    <row r="1495">
      <c r="A1495" s="167"/>
      <c r="B1495" s="168"/>
      <c r="C1495" s="169"/>
      <c r="D1495" s="170"/>
      <c r="E1495" s="171"/>
      <c r="F1495" s="172"/>
      <c r="G1495" s="172"/>
      <c r="H1495" s="173"/>
      <c r="I1495" s="173"/>
      <c r="J1495" s="172"/>
      <c r="K1495" s="172"/>
      <c r="L1495" s="173"/>
      <c r="M1495" s="174"/>
      <c r="N1495" s="174"/>
      <c r="O1495" s="173"/>
      <c r="P1495" s="172"/>
      <c r="Q1495" s="172"/>
      <c r="R1495" s="175"/>
      <c r="S1495" s="175"/>
      <c r="T1495" s="169"/>
      <c r="U1495" s="142"/>
      <c r="V1495" s="142"/>
      <c r="W1495" s="142"/>
      <c r="X1495" s="142"/>
      <c r="Y1495" s="142"/>
      <c r="Z1495" s="142"/>
      <c r="AA1495" s="142"/>
      <c r="AB1495" s="142"/>
      <c r="AC1495" s="142"/>
      <c r="AD1495" s="142"/>
      <c r="AE1495" s="142"/>
      <c r="AF1495" s="142"/>
      <c r="AG1495" s="142"/>
      <c r="AH1495" s="142"/>
      <c r="AI1495" s="142"/>
    </row>
    <row r="1496">
      <c r="A1496" s="167"/>
      <c r="B1496" s="168"/>
      <c r="C1496" s="169"/>
      <c r="D1496" s="170"/>
      <c r="E1496" s="171"/>
      <c r="F1496" s="172"/>
      <c r="G1496" s="172"/>
      <c r="H1496" s="173"/>
      <c r="I1496" s="173"/>
      <c r="J1496" s="172"/>
      <c r="K1496" s="172"/>
      <c r="L1496" s="173"/>
      <c r="M1496" s="174"/>
      <c r="N1496" s="174"/>
      <c r="O1496" s="173"/>
      <c r="P1496" s="172"/>
      <c r="Q1496" s="172"/>
      <c r="R1496" s="175"/>
      <c r="S1496" s="175"/>
      <c r="T1496" s="169"/>
      <c r="U1496" s="142"/>
      <c r="V1496" s="142"/>
      <c r="W1496" s="142"/>
      <c r="X1496" s="142"/>
      <c r="Y1496" s="142"/>
      <c r="Z1496" s="142"/>
      <c r="AA1496" s="142"/>
      <c r="AB1496" s="142"/>
      <c r="AC1496" s="142"/>
      <c r="AD1496" s="142"/>
      <c r="AE1496" s="142"/>
      <c r="AF1496" s="142"/>
      <c r="AG1496" s="142"/>
      <c r="AH1496" s="142"/>
      <c r="AI1496" s="142"/>
    </row>
    <row r="1497">
      <c r="A1497" s="167"/>
      <c r="B1497" s="168"/>
      <c r="C1497" s="169"/>
      <c r="D1497" s="170"/>
      <c r="E1497" s="171"/>
      <c r="F1497" s="172"/>
      <c r="G1497" s="172"/>
      <c r="H1497" s="173"/>
      <c r="I1497" s="173"/>
      <c r="J1497" s="172"/>
      <c r="K1497" s="172"/>
      <c r="L1497" s="173"/>
      <c r="M1497" s="174"/>
      <c r="N1497" s="174"/>
      <c r="O1497" s="173"/>
      <c r="P1497" s="172"/>
      <c r="Q1497" s="172"/>
      <c r="R1497" s="175"/>
      <c r="S1497" s="175"/>
      <c r="T1497" s="169"/>
      <c r="U1497" s="142"/>
      <c r="V1497" s="142"/>
      <c r="W1497" s="142"/>
      <c r="X1497" s="142"/>
      <c r="Y1497" s="142"/>
      <c r="Z1497" s="142"/>
      <c r="AA1497" s="142"/>
      <c r="AB1497" s="142"/>
      <c r="AC1497" s="142"/>
      <c r="AD1497" s="142"/>
      <c r="AE1497" s="142"/>
      <c r="AF1497" s="142"/>
      <c r="AG1497" s="142"/>
      <c r="AH1497" s="142"/>
      <c r="AI1497" s="142"/>
    </row>
    <row r="1498">
      <c r="A1498" s="167"/>
      <c r="B1498" s="168"/>
      <c r="C1498" s="169"/>
      <c r="D1498" s="170"/>
      <c r="E1498" s="171"/>
      <c r="F1498" s="172"/>
      <c r="G1498" s="172"/>
      <c r="H1498" s="173"/>
      <c r="I1498" s="173"/>
      <c r="J1498" s="172"/>
      <c r="K1498" s="172"/>
      <c r="L1498" s="173"/>
      <c r="M1498" s="174"/>
      <c r="N1498" s="174"/>
      <c r="O1498" s="173"/>
      <c r="P1498" s="172"/>
      <c r="Q1498" s="172"/>
      <c r="R1498" s="175"/>
      <c r="S1498" s="175"/>
      <c r="T1498" s="169"/>
      <c r="U1498" s="142"/>
      <c r="V1498" s="142"/>
      <c r="W1498" s="142"/>
      <c r="X1498" s="142"/>
      <c r="Y1498" s="142"/>
      <c r="Z1498" s="142"/>
      <c r="AA1498" s="142"/>
      <c r="AB1498" s="142"/>
      <c r="AC1498" s="142"/>
      <c r="AD1498" s="142"/>
      <c r="AE1498" s="142"/>
      <c r="AF1498" s="142"/>
      <c r="AG1498" s="142"/>
      <c r="AH1498" s="142"/>
      <c r="AI1498" s="142"/>
    </row>
    <row r="1499">
      <c r="A1499" s="167"/>
      <c r="B1499" s="168"/>
      <c r="C1499" s="169"/>
      <c r="D1499" s="170"/>
      <c r="E1499" s="171"/>
      <c r="F1499" s="172"/>
      <c r="G1499" s="172"/>
      <c r="H1499" s="173"/>
      <c r="I1499" s="173"/>
      <c r="J1499" s="172"/>
      <c r="K1499" s="172"/>
      <c r="L1499" s="173"/>
      <c r="M1499" s="174"/>
      <c r="N1499" s="174"/>
      <c r="O1499" s="173"/>
      <c r="P1499" s="172"/>
      <c r="Q1499" s="172"/>
      <c r="R1499" s="175"/>
      <c r="S1499" s="175"/>
      <c r="T1499" s="169"/>
      <c r="U1499" s="142"/>
      <c r="V1499" s="142"/>
      <c r="W1499" s="142"/>
      <c r="X1499" s="142"/>
      <c r="Y1499" s="142"/>
      <c r="Z1499" s="142"/>
      <c r="AA1499" s="142"/>
      <c r="AB1499" s="142"/>
      <c r="AC1499" s="142"/>
      <c r="AD1499" s="142"/>
      <c r="AE1499" s="142"/>
      <c r="AF1499" s="142"/>
      <c r="AG1499" s="142"/>
      <c r="AH1499" s="142"/>
      <c r="AI1499" s="142"/>
    </row>
    <row r="1500">
      <c r="A1500" s="167"/>
      <c r="B1500" s="168"/>
      <c r="C1500" s="169"/>
      <c r="D1500" s="170"/>
      <c r="E1500" s="171"/>
      <c r="F1500" s="172"/>
      <c r="G1500" s="172"/>
      <c r="H1500" s="173"/>
      <c r="I1500" s="173"/>
      <c r="J1500" s="172"/>
      <c r="K1500" s="172"/>
      <c r="L1500" s="173"/>
      <c r="M1500" s="174"/>
      <c r="N1500" s="174"/>
      <c r="O1500" s="173"/>
      <c r="P1500" s="172"/>
      <c r="Q1500" s="172"/>
      <c r="R1500" s="175"/>
      <c r="S1500" s="175"/>
      <c r="T1500" s="169"/>
      <c r="U1500" s="142"/>
      <c r="V1500" s="142"/>
      <c r="W1500" s="142"/>
      <c r="X1500" s="142"/>
      <c r="Y1500" s="142"/>
      <c r="Z1500" s="142"/>
      <c r="AA1500" s="142"/>
      <c r="AB1500" s="142"/>
      <c r="AC1500" s="142"/>
      <c r="AD1500" s="142"/>
      <c r="AE1500" s="142"/>
      <c r="AF1500" s="142"/>
      <c r="AG1500" s="142"/>
      <c r="AH1500" s="142"/>
      <c r="AI1500" s="142"/>
    </row>
    <row r="1501">
      <c r="A1501" s="167"/>
      <c r="B1501" s="168"/>
      <c r="C1501" s="169"/>
      <c r="D1501" s="170"/>
      <c r="E1501" s="171"/>
      <c r="F1501" s="172"/>
      <c r="G1501" s="172"/>
      <c r="H1501" s="173"/>
      <c r="I1501" s="173"/>
      <c r="J1501" s="172"/>
      <c r="K1501" s="172"/>
      <c r="L1501" s="173"/>
      <c r="M1501" s="174"/>
      <c r="N1501" s="174"/>
      <c r="O1501" s="173"/>
      <c r="P1501" s="172"/>
      <c r="Q1501" s="172"/>
      <c r="R1501" s="175"/>
      <c r="S1501" s="175"/>
      <c r="T1501" s="169"/>
      <c r="U1501" s="142"/>
      <c r="V1501" s="142"/>
      <c r="W1501" s="142"/>
      <c r="X1501" s="142"/>
      <c r="Y1501" s="142"/>
      <c r="Z1501" s="142"/>
      <c r="AA1501" s="142"/>
      <c r="AB1501" s="142"/>
      <c r="AC1501" s="142"/>
      <c r="AD1501" s="142"/>
      <c r="AE1501" s="142"/>
      <c r="AF1501" s="142"/>
      <c r="AG1501" s="142"/>
      <c r="AH1501" s="142"/>
      <c r="AI1501" s="142"/>
    </row>
    <row r="1502">
      <c r="A1502" s="167"/>
      <c r="B1502" s="168"/>
      <c r="C1502" s="169"/>
      <c r="D1502" s="170"/>
      <c r="E1502" s="171"/>
      <c r="F1502" s="172"/>
      <c r="G1502" s="172"/>
      <c r="H1502" s="173"/>
      <c r="I1502" s="173"/>
      <c r="J1502" s="172"/>
      <c r="K1502" s="172"/>
      <c r="L1502" s="173"/>
      <c r="M1502" s="174"/>
      <c r="N1502" s="174"/>
      <c r="O1502" s="173"/>
      <c r="P1502" s="172"/>
      <c r="Q1502" s="172"/>
      <c r="R1502" s="175"/>
      <c r="S1502" s="175"/>
      <c r="T1502" s="169"/>
      <c r="U1502" s="142"/>
      <c r="V1502" s="142"/>
      <c r="W1502" s="142"/>
      <c r="X1502" s="142"/>
      <c r="Y1502" s="142"/>
      <c r="Z1502" s="142"/>
      <c r="AA1502" s="142"/>
      <c r="AB1502" s="142"/>
      <c r="AC1502" s="142"/>
      <c r="AD1502" s="142"/>
      <c r="AE1502" s="142"/>
      <c r="AF1502" s="142"/>
      <c r="AG1502" s="142"/>
      <c r="AH1502" s="142"/>
      <c r="AI1502" s="142"/>
    </row>
    <row r="1503">
      <c r="A1503" s="167"/>
      <c r="B1503" s="168"/>
      <c r="C1503" s="169"/>
      <c r="D1503" s="170"/>
      <c r="E1503" s="171"/>
      <c r="F1503" s="172"/>
      <c r="G1503" s="172"/>
      <c r="H1503" s="173"/>
      <c r="I1503" s="173"/>
      <c r="J1503" s="172"/>
      <c r="K1503" s="172"/>
      <c r="L1503" s="173"/>
      <c r="M1503" s="174"/>
      <c r="N1503" s="174"/>
      <c r="O1503" s="173"/>
      <c r="P1503" s="172"/>
      <c r="Q1503" s="172"/>
      <c r="R1503" s="175"/>
      <c r="S1503" s="175"/>
      <c r="T1503" s="169"/>
      <c r="U1503" s="142"/>
      <c r="V1503" s="142"/>
      <c r="W1503" s="142"/>
      <c r="X1503" s="142"/>
      <c r="Y1503" s="142"/>
      <c r="Z1503" s="142"/>
      <c r="AA1503" s="142"/>
      <c r="AB1503" s="142"/>
      <c r="AC1503" s="142"/>
      <c r="AD1503" s="142"/>
      <c r="AE1503" s="142"/>
      <c r="AF1503" s="142"/>
      <c r="AG1503" s="142"/>
      <c r="AH1503" s="142"/>
      <c r="AI1503" s="142"/>
    </row>
    <row r="1504">
      <c r="A1504" s="167"/>
      <c r="B1504" s="168"/>
      <c r="C1504" s="169"/>
      <c r="D1504" s="170"/>
      <c r="E1504" s="171"/>
      <c r="F1504" s="172"/>
      <c r="G1504" s="172"/>
      <c r="H1504" s="173"/>
      <c r="I1504" s="173"/>
      <c r="J1504" s="172"/>
      <c r="K1504" s="172"/>
      <c r="L1504" s="173"/>
      <c r="M1504" s="174"/>
      <c r="N1504" s="174"/>
      <c r="O1504" s="173"/>
      <c r="P1504" s="172"/>
      <c r="Q1504" s="172"/>
      <c r="R1504" s="175"/>
      <c r="S1504" s="175"/>
      <c r="T1504" s="169"/>
      <c r="U1504" s="142"/>
      <c r="V1504" s="142"/>
      <c r="W1504" s="142"/>
      <c r="X1504" s="142"/>
      <c r="Y1504" s="142"/>
      <c r="Z1504" s="142"/>
      <c r="AA1504" s="142"/>
      <c r="AB1504" s="142"/>
      <c r="AC1504" s="142"/>
      <c r="AD1504" s="142"/>
      <c r="AE1504" s="142"/>
      <c r="AF1504" s="142"/>
      <c r="AG1504" s="142"/>
      <c r="AH1504" s="142"/>
      <c r="AI1504" s="142"/>
    </row>
    <row r="1505">
      <c r="A1505" s="167"/>
      <c r="B1505" s="168"/>
      <c r="C1505" s="169"/>
      <c r="D1505" s="170"/>
      <c r="E1505" s="171"/>
      <c r="F1505" s="172"/>
      <c r="G1505" s="172"/>
      <c r="H1505" s="173"/>
      <c r="I1505" s="173"/>
      <c r="J1505" s="172"/>
      <c r="K1505" s="172"/>
      <c r="L1505" s="173"/>
      <c r="M1505" s="174"/>
      <c r="N1505" s="174"/>
      <c r="O1505" s="173"/>
      <c r="P1505" s="172"/>
      <c r="Q1505" s="172"/>
      <c r="R1505" s="175"/>
      <c r="S1505" s="175"/>
      <c r="T1505" s="169"/>
      <c r="U1505" s="142"/>
      <c r="V1505" s="142"/>
      <c r="W1505" s="142"/>
      <c r="X1505" s="142"/>
      <c r="Y1505" s="142"/>
      <c r="Z1505" s="142"/>
      <c r="AA1505" s="142"/>
      <c r="AB1505" s="142"/>
      <c r="AC1505" s="142"/>
      <c r="AD1505" s="142"/>
      <c r="AE1505" s="142"/>
      <c r="AF1505" s="142"/>
      <c r="AG1505" s="142"/>
      <c r="AH1505" s="142"/>
      <c r="AI1505" s="142"/>
    </row>
    <row r="1506">
      <c r="A1506" s="167"/>
      <c r="B1506" s="168"/>
      <c r="C1506" s="169"/>
      <c r="D1506" s="170"/>
      <c r="E1506" s="171"/>
      <c r="F1506" s="172"/>
      <c r="G1506" s="172"/>
      <c r="H1506" s="173"/>
      <c r="I1506" s="173"/>
      <c r="J1506" s="172"/>
      <c r="K1506" s="172"/>
      <c r="L1506" s="173"/>
      <c r="M1506" s="174"/>
      <c r="N1506" s="174"/>
      <c r="O1506" s="173"/>
      <c r="P1506" s="172"/>
      <c r="Q1506" s="172"/>
      <c r="R1506" s="175"/>
      <c r="S1506" s="175"/>
      <c r="T1506" s="169"/>
      <c r="U1506" s="142"/>
      <c r="V1506" s="142"/>
      <c r="W1506" s="142"/>
      <c r="X1506" s="142"/>
      <c r="Y1506" s="142"/>
      <c r="Z1506" s="142"/>
      <c r="AA1506" s="142"/>
      <c r="AB1506" s="142"/>
      <c r="AC1506" s="142"/>
      <c r="AD1506" s="142"/>
      <c r="AE1506" s="142"/>
      <c r="AF1506" s="142"/>
      <c r="AG1506" s="142"/>
      <c r="AH1506" s="142"/>
      <c r="AI1506" s="142"/>
    </row>
    <row r="1507">
      <c r="A1507" s="167"/>
      <c r="B1507" s="168"/>
      <c r="C1507" s="169"/>
      <c r="D1507" s="170"/>
      <c r="E1507" s="171"/>
      <c r="F1507" s="172"/>
      <c r="G1507" s="172"/>
      <c r="H1507" s="173"/>
      <c r="I1507" s="173"/>
      <c r="J1507" s="172"/>
      <c r="K1507" s="172"/>
      <c r="L1507" s="173"/>
      <c r="M1507" s="174"/>
      <c r="N1507" s="174"/>
      <c r="O1507" s="173"/>
      <c r="P1507" s="172"/>
      <c r="Q1507" s="172"/>
      <c r="R1507" s="175"/>
      <c r="S1507" s="175"/>
      <c r="T1507" s="169"/>
      <c r="U1507" s="142"/>
      <c r="V1507" s="142"/>
      <c r="W1507" s="142"/>
      <c r="X1507" s="142"/>
      <c r="Y1507" s="142"/>
      <c r="Z1507" s="142"/>
      <c r="AA1507" s="142"/>
      <c r="AB1507" s="142"/>
      <c r="AC1507" s="142"/>
      <c r="AD1507" s="142"/>
      <c r="AE1507" s="142"/>
      <c r="AF1507" s="142"/>
      <c r="AG1507" s="142"/>
      <c r="AH1507" s="142"/>
      <c r="AI1507" s="142"/>
    </row>
    <row r="1508">
      <c r="A1508" s="167"/>
      <c r="B1508" s="168"/>
      <c r="C1508" s="169"/>
      <c r="D1508" s="170"/>
      <c r="E1508" s="171"/>
      <c r="F1508" s="172"/>
      <c r="G1508" s="172"/>
      <c r="H1508" s="173"/>
      <c r="I1508" s="173"/>
      <c r="J1508" s="172"/>
      <c r="K1508" s="172"/>
      <c r="L1508" s="173"/>
      <c r="M1508" s="174"/>
      <c r="N1508" s="174"/>
      <c r="O1508" s="173"/>
      <c r="P1508" s="172"/>
      <c r="Q1508" s="172"/>
      <c r="R1508" s="175"/>
      <c r="S1508" s="175"/>
      <c r="T1508" s="169"/>
      <c r="U1508" s="142"/>
      <c r="V1508" s="142"/>
      <c r="W1508" s="142"/>
      <c r="X1508" s="142"/>
      <c r="Y1508" s="142"/>
      <c r="Z1508" s="142"/>
      <c r="AA1508" s="142"/>
      <c r="AB1508" s="142"/>
      <c r="AC1508" s="142"/>
      <c r="AD1508" s="142"/>
      <c r="AE1508" s="142"/>
      <c r="AF1508" s="142"/>
      <c r="AG1508" s="142"/>
      <c r="AH1508" s="142"/>
      <c r="AI1508" s="142"/>
    </row>
    <row r="1509">
      <c r="A1509" s="167"/>
      <c r="B1509" s="168"/>
      <c r="C1509" s="169"/>
      <c r="D1509" s="170"/>
      <c r="E1509" s="171"/>
      <c r="F1509" s="172"/>
      <c r="G1509" s="172"/>
      <c r="H1509" s="173"/>
      <c r="I1509" s="173"/>
      <c r="J1509" s="172"/>
      <c r="K1509" s="172"/>
      <c r="L1509" s="173"/>
      <c r="M1509" s="174"/>
      <c r="N1509" s="174"/>
      <c r="O1509" s="173"/>
      <c r="P1509" s="172"/>
      <c r="Q1509" s="172"/>
      <c r="R1509" s="175"/>
      <c r="S1509" s="175"/>
      <c r="T1509" s="169"/>
      <c r="U1509" s="142"/>
      <c r="V1509" s="142"/>
      <c r="W1509" s="142"/>
      <c r="X1509" s="142"/>
      <c r="Y1509" s="142"/>
      <c r="Z1509" s="142"/>
      <c r="AA1509" s="142"/>
      <c r="AB1509" s="142"/>
      <c r="AC1509" s="142"/>
      <c r="AD1509" s="142"/>
      <c r="AE1509" s="142"/>
      <c r="AF1509" s="142"/>
      <c r="AG1509" s="142"/>
      <c r="AH1509" s="142"/>
      <c r="AI1509" s="142"/>
    </row>
    <row r="1510">
      <c r="A1510" s="167"/>
      <c r="B1510" s="168"/>
      <c r="C1510" s="169"/>
      <c r="D1510" s="170"/>
      <c r="E1510" s="171"/>
      <c r="F1510" s="172"/>
      <c r="G1510" s="172"/>
      <c r="H1510" s="173"/>
      <c r="I1510" s="173"/>
      <c r="J1510" s="172"/>
      <c r="K1510" s="172"/>
      <c r="L1510" s="173"/>
      <c r="M1510" s="174"/>
      <c r="N1510" s="174"/>
      <c r="O1510" s="173"/>
      <c r="P1510" s="172"/>
      <c r="Q1510" s="172"/>
      <c r="R1510" s="175"/>
      <c r="S1510" s="175"/>
      <c r="T1510" s="169"/>
      <c r="U1510" s="142"/>
      <c r="V1510" s="142"/>
      <c r="W1510" s="142"/>
      <c r="X1510" s="142"/>
      <c r="Y1510" s="142"/>
      <c r="Z1510" s="142"/>
      <c r="AA1510" s="142"/>
      <c r="AB1510" s="142"/>
      <c r="AC1510" s="142"/>
      <c r="AD1510" s="142"/>
      <c r="AE1510" s="142"/>
      <c r="AF1510" s="142"/>
      <c r="AG1510" s="142"/>
      <c r="AH1510" s="142"/>
      <c r="AI1510" s="142"/>
    </row>
    <row r="1511">
      <c r="A1511" s="167"/>
      <c r="B1511" s="168"/>
      <c r="C1511" s="169"/>
      <c r="D1511" s="170"/>
      <c r="E1511" s="171"/>
      <c r="F1511" s="172"/>
      <c r="G1511" s="172"/>
      <c r="H1511" s="173"/>
      <c r="I1511" s="173"/>
      <c r="J1511" s="172"/>
      <c r="K1511" s="172"/>
      <c r="L1511" s="173"/>
      <c r="M1511" s="174"/>
      <c r="N1511" s="174"/>
      <c r="O1511" s="173"/>
      <c r="P1511" s="172"/>
      <c r="Q1511" s="172"/>
      <c r="R1511" s="175"/>
      <c r="S1511" s="175"/>
      <c r="T1511" s="169"/>
      <c r="U1511" s="142"/>
      <c r="V1511" s="142"/>
      <c r="W1511" s="142"/>
      <c r="X1511" s="142"/>
      <c r="Y1511" s="142"/>
      <c r="Z1511" s="142"/>
      <c r="AA1511" s="142"/>
      <c r="AB1511" s="142"/>
      <c r="AC1511" s="142"/>
      <c r="AD1511" s="142"/>
      <c r="AE1511" s="142"/>
      <c r="AF1511" s="142"/>
      <c r="AG1511" s="142"/>
      <c r="AH1511" s="142"/>
      <c r="AI1511" s="142"/>
    </row>
    <row r="1512">
      <c r="A1512" s="167"/>
      <c r="B1512" s="168"/>
      <c r="C1512" s="169"/>
      <c r="D1512" s="170"/>
      <c r="E1512" s="171"/>
      <c r="F1512" s="172"/>
      <c r="G1512" s="172"/>
      <c r="H1512" s="173"/>
      <c r="I1512" s="173"/>
      <c r="J1512" s="172"/>
      <c r="K1512" s="172"/>
      <c r="L1512" s="173"/>
      <c r="M1512" s="174"/>
      <c r="N1512" s="174"/>
      <c r="O1512" s="173"/>
      <c r="P1512" s="172"/>
      <c r="Q1512" s="172"/>
      <c r="R1512" s="175"/>
      <c r="S1512" s="175"/>
      <c r="T1512" s="169"/>
      <c r="U1512" s="142"/>
      <c r="V1512" s="142"/>
      <c r="W1512" s="142"/>
      <c r="X1512" s="142"/>
      <c r="Y1512" s="142"/>
      <c r="Z1512" s="142"/>
      <c r="AA1512" s="142"/>
      <c r="AB1512" s="142"/>
      <c r="AC1512" s="142"/>
      <c r="AD1512" s="142"/>
      <c r="AE1512" s="142"/>
      <c r="AF1512" s="142"/>
      <c r="AG1512" s="142"/>
      <c r="AH1512" s="142"/>
      <c r="AI1512" s="142"/>
    </row>
    <row r="1513">
      <c r="A1513" s="167"/>
      <c r="B1513" s="168"/>
      <c r="C1513" s="169"/>
      <c r="D1513" s="170"/>
      <c r="E1513" s="171"/>
      <c r="F1513" s="172"/>
      <c r="G1513" s="172"/>
      <c r="H1513" s="173"/>
      <c r="I1513" s="173"/>
      <c r="J1513" s="172"/>
      <c r="K1513" s="172"/>
      <c r="L1513" s="173"/>
      <c r="M1513" s="174"/>
      <c r="N1513" s="174"/>
      <c r="O1513" s="173"/>
      <c r="P1513" s="172"/>
      <c r="Q1513" s="172"/>
      <c r="R1513" s="175"/>
      <c r="S1513" s="175"/>
      <c r="T1513" s="169"/>
      <c r="U1513" s="142"/>
      <c r="V1513" s="142"/>
      <c r="W1513" s="142"/>
      <c r="X1513" s="142"/>
      <c r="Y1513" s="142"/>
      <c r="Z1513" s="142"/>
      <c r="AA1513" s="142"/>
      <c r="AB1513" s="142"/>
      <c r="AC1513" s="142"/>
      <c r="AD1513" s="142"/>
      <c r="AE1513" s="142"/>
      <c r="AF1513" s="142"/>
      <c r="AG1513" s="142"/>
      <c r="AH1513" s="142"/>
      <c r="AI1513" s="142"/>
    </row>
    <row r="1514">
      <c r="A1514" s="167"/>
      <c r="B1514" s="168"/>
      <c r="C1514" s="169"/>
      <c r="D1514" s="170"/>
      <c r="E1514" s="171"/>
      <c r="F1514" s="172"/>
      <c r="G1514" s="172"/>
      <c r="H1514" s="173"/>
      <c r="I1514" s="173"/>
      <c r="J1514" s="172"/>
      <c r="K1514" s="172"/>
      <c r="L1514" s="173"/>
      <c r="M1514" s="174"/>
      <c r="N1514" s="174"/>
      <c r="O1514" s="173"/>
      <c r="P1514" s="172"/>
      <c r="Q1514" s="172"/>
      <c r="R1514" s="175"/>
      <c r="S1514" s="175"/>
      <c r="T1514" s="169"/>
      <c r="U1514" s="142"/>
      <c r="V1514" s="142"/>
      <c r="W1514" s="142"/>
      <c r="X1514" s="142"/>
      <c r="Y1514" s="142"/>
      <c r="Z1514" s="142"/>
      <c r="AA1514" s="142"/>
      <c r="AB1514" s="142"/>
      <c r="AC1514" s="142"/>
      <c r="AD1514" s="142"/>
      <c r="AE1514" s="142"/>
      <c r="AF1514" s="142"/>
      <c r="AG1514" s="142"/>
      <c r="AH1514" s="142"/>
      <c r="AI1514" s="142"/>
    </row>
    <row r="1515">
      <c r="A1515" s="167"/>
      <c r="B1515" s="168"/>
      <c r="C1515" s="169"/>
      <c r="D1515" s="170"/>
      <c r="E1515" s="171"/>
      <c r="F1515" s="172"/>
      <c r="G1515" s="172"/>
      <c r="H1515" s="173"/>
      <c r="I1515" s="173"/>
      <c r="J1515" s="172"/>
      <c r="K1515" s="172"/>
      <c r="L1515" s="173"/>
      <c r="M1515" s="174"/>
      <c r="N1515" s="174"/>
      <c r="O1515" s="173"/>
      <c r="P1515" s="172"/>
      <c r="Q1515" s="172"/>
      <c r="R1515" s="175"/>
      <c r="S1515" s="175"/>
      <c r="T1515" s="169"/>
      <c r="U1515" s="142"/>
      <c r="V1515" s="142"/>
      <c r="W1515" s="142"/>
      <c r="X1515" s="142"/>
      <c r="Y1515" s="142"/>
      <c r="Z1515" s="142"/>
      <c r="AA1515" s="142"/>
      <c r="AB1515" s="142"/>
      <c r="AC1515" s="142"/>
      <c r="AD1515" s="142"/>
      <c r="AE1515" s="142"/>
      <c r="AF1515" s="142"/>
      <c r="AG1515" s="142"/>
      <c r="AH1515" s="142"/>
      <c r="AI1515" s="142"/>
    </row>
    <row r="1516">
      <c r="A1516" s="167"/>
      <c r="B1516" s="168"/>
      <c r="C1516" s="169"/>
      <c r="D1516" s="170"/>
      <c r="E1516" s="171"/>
      <c r="F1516" s="172"/>
      <c r="G1516" s="172"/>
      <c r="H1516" s="173"/>
      <c r="I1516" s="173"/>
      <c r="J1516" s="172"/>
      <c r="K1516" s="172"/>
      <c r="L1516" s="173"/>
      <c r="M1516" s="174"/>
      <c r="N1516" s="174"/>
      <c r="O1516" s="173"/>
      <c r="P1516" s="172"/>
      <c r="Q1516" s="172"/>
      <c r="R1516" s="175"/>
      <c r="S1516" s="175"/>
      <c r="T1516" s="169"/>
      <c r="U1516" s="142"/>
      <c r="V1516" s="142"/>
      <c r="W1516" s="142"/>
      <c r="X1516" s="142"/>
      <c r="Y1516" s="142"/>
      <c r="Z1516" s="142"/>
      <c r="AA1516" s="142"/>
      <c r="AB1516" s="142"/>
      <c r="AC1516" s="142"/>
      <c r="AD1516" s="142"/>
      <c r="AE1516" s="142"/>
      <c r="AF1516" s="142"/>
      <c r="AG1516" s="142"/>
      <c r="AH1516" s="142"/>
      <c r="AI1516" s="142"/>
    </row>
    <row r="1517">
      <c r="A1517" s="167"/>
      <c r="B1517" s="168"/>
      <c r="C1517" s="169"/>
      <c r="D1517" s="170"/>
      <c r="E1517" s="171"/>
      <c r="F1517" s="172"/>
      <c r="G1517" s="172"/>
      <c r="H1517" s="173"/>
      <c r="I1517" s="173"/>
      <c r="J1517" s="172"/>
      <c r="K1517" s="172"/>
      <c r="L1517" s="173"/>
      <c r="M1517" s="174"/>
      <c r="N1517" s="174"/>
      <c r="O1517" s="173"/>
      <c r="P1517" s="172"/>
      <c r="Q1517" s="172"/>
      <c r="R1517" s="175"/>
      <c r="S1517" s="175"/>
      <c r="T1517" s="169"/>
      <c r="U1517" s="142"/>
      <c r="V1517" s="142"/>
      <c r="W1517" s="142"/>
      <c r="X1517" s="142"/>
      <c r="Y1517" s="142"/>
      <c r="Z1517" s="142"/>
      <c r="AA1517" s="142"/>
      <c r="AB1517" s="142"/>
      <c r="AC1517" s="142"/>
      <c r="AD1517" s="142"/>
      <c r="AE1517" s="142"/>
      <c r="AF1517" s="142"/>
      <c r="AG1517" s="142"/>
      <c r="AH1517" s="142"/>
      <c r="AI1517" s="142"/>
    </row>
    <row r="1518">
      <c r="A1518" s="167"/>
      <c r="B1518" s="168"/>
      <c r="C1518" s="169"/>
      <c r="D1518" s="170"/>
      <c r="E1518" s="171"/>
      <c r="F1518" s="172"/>
      <c r="G1518" s="172"/>
      <c r="H1518" s="173"/>
      <c r="I1518" s="173"/>
      <c r="J1518" s="172"/>
      <c r="K1518" s="172"/>
      <c r="L1518" s="173"/>
      <c r="M1518" s="174"/>
      <c r="N1518" s="174"/>
      <c r="O1518" s="173"/>
      <c r="P1518" s="172"/>
      <c r="Q1518" s="172"/>
      <c r="R1518" s="175"/>
      <c r="S1518" s="175"/>
      <c r="T1518" s="169"/>
      <c r="U1518" s="142"/>
      <c r="V1518" s="142"/>
      <c r="W1518" s="142"/>
      <c r="X1518" s="142"/>
      <c r="Y1518" s="142"/>
      <c r="Z1518" s="142"/>
      <c r="AA1518" s="142"/>
      <c r="AB1518" s="142"/>
      <c r="AC1518" s="142"/>
      <c r="AD1518" s="142"/>
      <c r="AE1518" s="142"/>
      <c r="AF1518" s="142"/>
      <c r="AG1518" s="142"/>
      <c r="AH1518" s="142"/>
      <c r="AI1518" s="142"/>
    </row>
    <row r="1519">
      <c r="A1519" s="167"/>
      <c r="B1519" s="168"/>
      <c r="C1519" s="169"/>
      <c r="D1519" s="170"/>
      <c r="E1519" s="171"/>
      <c r="F1519" s="172"/>
      <c r="G1519" s="172"/>
      <c r="H1519" s="173"/>
      <c r="I1519" s="173"/>
      <c r="J1519" s="172"/>
      <c r="K1519" s="172"/>
      <c r="L1519" s="173"/>
      <c r="M1519" s="174"/>
      <c r="N1519" s="174"/>
      <c r="O1519" s="173"/>
      <c r="P1519" s="172"/>
      <c r="Q1519" s="172"/>
      <c r="R1519" s="175"/>
      <c r="S1519" s="175"/>
      <c r="T1519" s="169"/>
      <c r="U1519" s="142"/>
      <c r="V1519" s="142"/>
      <c r="W1519" s="142"/>
      <c r="X1519" s="142"/>
      <c r="Y1519" s="142"/>
      <c r="Z1519" s="142"/>
      <c r="AA1519" s="142"/>
      <c r="AB1519" s="142"/>
      <c r="AC1519" s="142"/>
      <c r="AD1519" s="142"/>
      <c r="AE1519" s="142"/>
      <c r="AF1519" s="142"/>
      <c r="AG1519" s="142"/>
      <c r="AH1519" s="142"/>
      <c r="AI1519" s="142"/>
    </row>
    <row r="1520">
      <c r="A1520" s="167"/>
      <c r="B1520" s="168"/>
      <c r="C1520" s="169"/>
      <c r="D1520" s="170"/>
      <c r="E1520" s="171"/>
      <c r="F1520" s="172"/>
      <c r="G1520" s="172"/>
      <c r="H1520" s="173"/>
      <c r="I1520" s="173"/>
      <c r="J1520" s="172"/>
      <c r="K1520" s="172"/>
      <c r="L1520" s="173"/>
      <c r="M1520" s="174"/>
      <c r="N1520" s="174"/>
      <c r="O1520" s="173"/>
      <c r="P1520" s="172"/>
      <c r="Q1520" s="172"/>
      <c r="R1520" s="175"/>
      <c r="S1520" s="175"/>
      <c r="T1520" s="169"/>
      <c r="U1520" s="142"/>
      <c r="V1520" s="142"/>
      <c r="W1520" s="142"/>
      <c r="X1520" s="142"/>
      <c r="Y1520" s="142"/>
      <c r="Z1520" s="142"/>
      <c r="AA1520" s="142"/>
      <c r="AB1520" s="142"/>
      <c r="AC1520" s="142"/>
      <c r="AD1520" s="142"/>
      <c r="AE1520" s="142"/>
      <c r="AF1520" s="142"/>
      <c r="AG1520" s="142"/>
      <c r="AH1520" s="142"/>
      <c r="AI1520" s="142"/>
    </row>
    <row r="1521">
      <c r="A1521" s="167"/>
      <c r="B1521" s="168"/>
      <c r="C1521" s="169"/>
      <c r="D1521" s="170"/>
      <c r="E1521" s="171"/>
      <c r="F1521" s="172"/>
      <c r="G1521" s="172"/>
      <c r="H1521" s="173"/>
      <c r="I1521" s="173"/>
      <c r="J1521" s="172"/>
      <c r="K1521" s="172"/>
      <c r="L1521" s="173"/>
      <c r="M1521" s="174"/>
      <c r="N1521" s="174"/>
      <c r="O1521" s="173"/>
      <c r="P1521" s="172"/>
      <c r="Q1521" s="172"/>
      <c r="R1521" s="175"/>
      <c r="S1521" s="175"/>
      <c r="T1521" s="169"/>
      <c r="U1521" s="142"/>
      <c r="V1521" s="142"/>
      <c r="W1521" s="142"/>
      <c r="X1521" s="142"/>
      <c r="Y1521" s="142"/>
      <c r="Z1521" s="142"/>
      <c r="AA1521" s="142"/>
      <c r="AB1521" s="142"/>
      <c r="AC1521" s="142"/>
      <c r="AD1521" s="142"/>
      <c r="AE1521" s="142"/>
      <c r="AF1521" s="142"/>
      <c r="AG1521" s="142"/>
      <c r="AH1521" s="142"/>
      <c r="AI1521" s="142"/>
    </row>
    <row r="1522">
      <c r="A1522" s="167"/>
      <c r="B1522" s="168"/>
      <c r="C1522" s="169"/>
      <c r="D1522" s="170"/>
      <c r="E1522" s="171"/>
      <c r="F1522" s="172"/>
      <c r="G1522" s="172"/>
      <c r="H1522" s="173"/>
      <c r="I1522" s="173"/>
      <c r="J1522" s="172"/>
      <c r="K1522" s="172"/>
      <c r="L1522" s="173"/>
      <c r="M1522" s="174"/>
      <c r="N1522" s="174"/>
      <c r="O1522" s="173"/>
      <c r="P1522" s="172"/>
      <c r="Q1522" s="172"/>
      <c r="R1522" s="175"/>
      <c r="S1522" s="175"/>
      <c r="T1522" s="169"/>
      <c r="U1522" s="142"/>
      <c r="V1522" s="142"/>
      <c r="W1522" s="142"/>
      <c r="X1522" s="142"/>
      <c r="Y1522" s="142"/>
      <c r="Z1522" s="142"/>
      <c r="AA1522" s="142"/>
      <c r="AB1522" s="142"/>
      <c r="AC1522" s="142"/>
      <c r="AD1522" s="142"/>
      <c r="AE1522" s="142"/>
      <c r="AF1522" s="142"/>
      <c r="AG1522" s="142"/>
      <c r="AH1522" s="142"/>
      <c r="AI1522" s="142"/>
    </row>
    <row r="1523">
      <c r="A1523" s="167"/>
      <c r="B1523" s="168"/>
      <c r="C1523" s="169"/>
      <c r="D1523" s="170"/>
      <c r="E1523" s="171"/>
      <c r="F1523" s="172"/>
      <c r="G1523" s="172"/>
      <c r="H1523" s="173"/>
      <c r="I1523" s="173"/>
      <c r="J1523" s="172"/>
      <c r="K1523" s="172"/>
      <c r="L1523" s="173"/>
      <c r="M1523" s="174"/>
      <c r="N1523" s="174"/>
      <c r="O1523" s="173"/>
      <c r="P1523" s="172"/>
      <c r="Q1523" s="172"/>
      <c r="R1523" s="175"/>
      <c r="S1523" s="175"/>
      <c r="T1523" s="169"/>
      <c r="U1523" s="142"/>
      <c r="V1523" s="142"/>
      <c r="W1523" s="142"/>
      <c r="X1523" s="142"/>
      <c r="Y1523" s="142"/>
      <c r="Z1523" s="142"/>
      <c r="AA1523" s="142"/>
      <c r="AB1523" s="142"/>
      <c r="AC1523" s="142"/>
      <c r="AD1523" s="142"/>
      <c r="AE1523" s="142"/>
      <c r="AF1523" s="142"/>
      <c r="AG1523" s="142"/>
      <c r="AH1523" s="142"/>
      <c r="AI1523" s="142"/>
    </row>
    <row r="1524">
      <c r="A1524" s="167"/>
      <c r="B1524" s="168"/>
      <c r="C1524" s="169"/>
      <c r="D1524" s="170"/>
      <c r="E1524" s="171"/>
      <c r="F1524" s="172"/>
      <c r="G1524" s="172"/>
      <c r="H1524" s="173"/>
      <c r="I1524" s="173"/>
      <c r="J1524" s="172"/>
      <c r="K1524" s="172"/>
      <c r="L1524" s="173"/>
      <c r="M1524" s="174"/>
      <c r="N1524" s="174"/>
      <c r="O1524" s="173"/>
      <c r="P1524" s="172"/>
      <c r="Q1524" s="172"/>
      <c r="R1524" s="175"/>
      <c r="S1524" s="175"/>
      <c r="T1524" s="169"/>
      <c r="U1524" s="142"/>
      <c r="V1524" s="142"/>
      <c r="W1524" s="142"/>
      <c r="X1524" s="142"/>
      <c r="Y1524" s="142"/>
      <c r="Z1524" s="142"/>
      <c r="AA1524" s="142"/>
      <c r="AB1524" s="142"/>
      <c r="AC1524" s="142"/>
      <c r="AD1524" s="142"/>
      <c r="AE1524" s="142"/>
      <c r="AF1524" s="142"/>
      <c r="AG1524" s="142"/>
      <c r="AH1524" s="142"/>
      <c r="AI1524" s="142"/>
    </row>
    <row r="1525">
      <c r="A1525" s="167"/>
      <c r="B1525" s="168"/>
      <c r="C1525" s="169"/>
      <c r="D1525" s="170"/>
      <c r="E1525" s="171"/>
      <c r="F1525" s="172"/>
      <c r="G1525" s="172"/>
      <c r="H1525" s="173"/>
      <c r="I1525" s="173"/>
      <c r="J1525" s="172"/>
      <c r="K1525" s="172"/>
      <c r="L1525" s="173"/>
      <c r="M1525" s="174"/>
      <c r="N1525" s="174"/>
      <c r="O1525" s="173"/>
      <c r="P1525" s="172"/>
      <c r="Q1525" s="172"/>
      <c r="R1525" s="175"/>
      <c r="S1525" s="175"/>
      <c r="T1525" s="169"/>
      <c r="U1525" s="142"/>
      <c r="V1525" s="142"/>
      <c r="W1525" s="142"/>
      <c r="X1525" s="142"/>
      <c r="Y1525" s="142"/>
      <c r="Z1525" s="142"/>
      <c r="AA1525" s="142"/>
      <c r="AB1525" s="142"/>
      <c r="AC1525" s="142"/>
      <c r="AD1525" s="142"/>
      <c r="AE1525" s="142"/>
      <c r="AF1525" s="142"/>
      <c r="AG1525" s="142"/>
      <c r="AH1525" s="142"/>
      <c r="AI1525" s="142"/>
    </row>
    <row r="1526">
      <c r="A1526" s="167"/>
      <c r="B1526" s="168"/>
      <c r="C1526" s="169"/>
      <c r="D1526" s="170"/>
      <c r="E1526" s="171"/>
      <c r="F1526" s="172"/>
      <c r="G1526" s="172"/>
      <c r="H1526" s="173"/>
      <c r="I1526" s="173"/>
      <c r="J1526" s="172"/>
      <c r="K1526" s="172"/>
      <c r="L1526" s="173"/>
      <c r="M1526" s="174"/>
      <c r="N1526" s="174"/>
      <c r="O1526" s="173"/>
      <c r="P1526" s="172"/>
      <c r="Q1526" s="172"/>
      <c r="R1526" s="175"/>
      <c r="S1526" s="175"/>
      <c r="T1526" s="169"/>
      <c r="U1526" s="142"/>
      <c r="V1526" s="142"/>
      <c r="W1526" s="142"/>
      <c r="X1526" s="142"/>
      <c r="Y1526" s="142"/>
      <c r="Z1526" s="142"/>
      <c r="AA1526" s="142"/>
      <c r="AB1526" s="142"/>
      <c r="AC1526" s="142"/>
      <c r="AD1526" s="142"/>
      <c r="AE1526" s="142"/>
      <c r="AF1526" s="142"/>
      <c r="AG1526" s="142"/>
      <c r="AH1526" s="142"/>
      <c r="AI1526" s="142"/>
    </row>
    <row r="1527">
      <c r="A1527" s="167"/>
      <c r="B1527" s="168"/>
      <c r="C1527" s="169"/>
      <c r="D1527" s="170"/>
      <c r="E1527" s="171"/>
      <c r="F1527" s="172"/>
      <c r="G1527" s="172"/>
      <c r="H1527" s="173"/>
      <c r="I1527" s="173"/>
      <c r="J1527" s="172"/>
      <c r="K1527" s="172"/>
      <c r="L1527" s="173"/>
      <c r="M1527" s="174"/>
      <c r="N1527" s="174"/>
      <c r="O1527" s="173"/>
      <c r="P1527" s="172"/>
      <c r="Q1527" s="172"/>
      <c r="R1527" s="175"/>
      <c r="S1527" s="175"/>
      <c r="T1527" s="169"/>
      <c r="U1527" s="142"/>
      <c r="V1527" s="142"/>
      <c r="W1527" s="142"/>
      <c r="X1527" s="142"/>
      <c r="Y1527" s="142"/>
      <c r="Z1527" s="142"/>
      <c r="AA1527" s="142"/>
      <c r="AB1527" s="142"/>
      <c r="AC1527" s="142"/>
      <c r="AD1527" s="142"/>
      <c r="AE1527" s="142"/>
      <c r="AF1527" s="142"/>
      <c r="AG1527" s="142"/>
      <c r="AH1527" s="142"/>
      <c r="AI1527" s="142"/>
    </row>
    <row r="1528">
      <c r="A1528" s="167"/>
      <c r="B1528" s="168"/>
      <c r="C1528" s="169"/>
      <c r="D1528" s="170"/>
      <c r="E1528" s="171"/>
      <c r="F1528" s="172"/>
      <c r="G1528" s="172"/>
      <c r="H1528" s="173"/>
      <c r="I1528" s="173"/>
      <c r="J1528" s="172"/>
      <c r="K1528" s="172"/>
      <c r="L1528" s="173"/>
      <c r="M1528" s="174"/>
      <c r="N1528" s="174"/>
      <c r="O1528" s="173"/>
      <c r="P1528" s="172"/>
      <c r="Q1528" s="172"/>
      <c r="R1528" s="175"/>
      <c r="S1528" s="175"/>
      <c r="T1528" s="169"/>
      <c r="U1528" s="142"/>
      <c r="V1528" s="142"/>
      <c r="W1528" s="142"/>
      <c r="X1528" s="142"/>
      <c r="Y1528" s="142"/>
      <c r="Z1528" s="142"/>
      <c r="AA1528" s="142"/>
      <c r="AB1528" s="142"/>
      <c r="AC1528" s="142"/>
      <c r="AD1528" s="142"/>
      <c r="AE1528" s="142"/>
      <c r="AF1528" s="142"/>
      <c r="AG1528" s="142"/>
      <c r="AH1528" s="142"/>
      <c r="AI1528" s="142"/>
    </row>
    <row r="1529">
      <c r="A1529" s="167"/>
      <c r="B1529" s="168"/>
      <c r="C1529" s="169"/>
      <c r="D1529" s="170"/>
      <c r="E1529" s="171"/>
      <c r="F1529" s="172"/>
      <c r="G1529" s="172"/>
      <c r="H1529" s="173"/>
      <c r="I1529" s="173"/>
      <c r="J1529" s="172"/>
      <c r="K1529" s="172"/>
      <c r="L1529" s="173"/>
      <c r="M1529" s="174"/>
      <c r="N1529" s="174"/>
      <c r="O1529" s="173"/>
      <c r="P1529" s="172"/>
      <c r="Q1529" s="172"/>
      <c r="R1529" s="175"/>
      <c r="S1529" s="175"/>
      <c r="T1529" s="169"/>
      <c r="U1529" s="142"/>
      <c r="V1529" s="142"/>
      <c r="W1529" s="142"/>
      <c r="X1529" s="142"/>
      <c r="Y1529" s="142"/>
      <c r="Z1529" s="142"/>
      <c r="AA1529" s="142"/>
      <c r="AB1529" s="142"/>
      <c r="AC1529" s="142"/>
      <c r="AD1529" s="142"/>
      <c r="AE1529" s="142"/>
      <c r="AF1529" s="142"/>
      <c r="AG1529" s="142"/>
      <c r="AH1529" s="142"/>
      <c r="AI1529" s="142"/>
    </row>
    <row r="1530">
      <c r="A1530" s="167"/>
      <c r="B1530" s="168"/>
      <c r="C1530" s="169"/>
      <c r="D1530" s="170"/>
      <c r="E1530" s="171"/>
      <c r="F1530" s="172"/>
      <c r="G1530" s="172"/>
      <c r="H1530" s="173"/>
      <c r="I1530" s="173"/>
      <c r="J1530" s="172"/>
      <c r="K1530" s="172"/>
      <c r="L1530" s="173"/>
      <c r="M1530" s="174"/>
      <c r="N1530" s="174"/>
      <c r="O1530" s="173"/>
      <c r="P1530" s="172"/>
      <c r="Q1530" s="172"/>
      <c r="R1530" s="175"/>
      <c r="S1530" s="175"/>
      <c r="T1530" s="169"/>
      <c r="U1530" s="142"/>
      <c r="V1530" s="142"/>
      <c r="W1530" s="142"/>
      <c r="X1530" s="142"/>
      <c r="Y1530" s="142"/>
      <c r="Z1530" s="142"/>
      <c r="AA1530" s="142"/>
      <c r="AB1530" s="142"/>
      <c r="AC1530" s="142"/>
      <c r="AD1530" s="142"/>
      <c r="AE1530" s="142"/>
      <c r="AF1530" s="142"/>
      <c r="AG1530" s="142"/>
      <c r="AH1530" s="142"/>
      <c r="AI1530" s="142"/>
    </row>
    <row r="1531">
      <c r="A1531" s="167"/>
      <c r="B1531" s="168"/>
      <c r="C1531" s="169"/>
      <c r="D1531" s="170"/>
      <c r="E1531" s="171"/>
      <c r="F1531" s="172"/>
      <c r="G1531" s="172"/>
      <c r="H1531" s="173"/>
      <c r="I1531" s="173"/>
      <c r="J1531" s="172"/>
      <c r="K1531" s="172"/>
      <c r="L1531" s="173"/>
      <c r="M1531" s="174"/>
      <c r="N1531" s="174"/>
      <c r="O1531" s="173"/>
      <c r="P1531" s="172"/>
      <c r="Q1531" s="172"/>
      <c r="R1531" s="175"/>
      <c r="S1531" s="175"/>
      <c r="T1531" s="169"/>
      <c r="U1531" s="142"/>
      <c r="V1531" s="142"/>
      <c r="W1531" s="142"/>
      <c r="X1531" s="142"/>
      <c r="Y1531" s="142"/>
      <c r="Z1531" s="142"/>
      <c r="AA1531" s="142"/>
      <c r="AB1531" s="142"/>
      <c r="AC1531" s="142"/>
      <c r="AD1531" s="142"/>
      <c r="AE1531" s="142"/>
      <c r="AF1531" s="142"/>
      <c r="AG1531" s="142"/>
      <c r="AH1531" s="142"/>
      <c r="AI1531" s="142"/>
    </row>
    <row r="1532">
      <c r="A1532" s="167"/>
      <c r="B1532" s="168"/>
      <c r="C1532" s="169"/>
      <c r="D1532" s="170"/>
      <c r="E1532" s="171"/>
      <c r="F1532" s="172"/>
      <c r="G1532" s="172"/>
      <c r="H1532" s="173"/>
      <c r="I1532" s="173"/>
      <c r="J1532" s="172"/>
      <c r="K1532" s="172"/>
      <c r="L1532" s="173"/>
      <c r="M1532" s="174"/>
      <c r="N1532" s="174"/>
      <c r="O1532" s="173"/>
      <c r="P1532" s="172"/>
      <c r="Q1532" s="172"/>
      <c r="R1532" s="175"/>
      <c r="S1532" s="175"/>
      <c r="T1532" s="169"/>
      <c r="U1532" s="142"/>
      <c r="V1532" s="142"/>
      <c r="W1532" s="142"/>
      <c r="X1532" s="142"/>
      <c r="Y1532" s="142"/>
      <c r="Z1532" s="142"/>
      <c r="AA1532" s="142"/>
      <c r="AB1532" s="142"/>
      <c r="AC1532" s="142"/>
      <c r="AD1532" s="142"/>
      <c r="AE1532" s="142"/>
      <c r="AF1532" s="142"/>
      <c r="AG1532" s="142"/>
      <c r="AH1532" s="142"/>
      <c r="AI1532" s="142"/>
    </row>
    <row r="1533">
      <c r="A1533" s="167"/>
      <c r="B1533" s="168"/>
      <c r="C1533" s="169"/>
      <c r="D1533" s="170"/>
      <c r="E1533" s="171"/>
      <c r="F1533" s="172"/>
      <c r="G1533" s="172"/>
      <c r="H1533" s="173"/>
      <c r="I1533" s="173"/>
      <c r="J1533" s="172"/>
      <c r="K1533" s="172"/>
      <c r="L1533" s="173"/>
      <c r="M1533" s="174"/>
      <c r="N1533" s="174"/>
      <c r="O1533" s="173"/>
      <c r="P1533" s="172"/>
      <c r="Q1533" s="172"/>
      <c r="R1533" s="175"/>
      <c r="S1533" s="175"/>
      <c r="T1533" s="169"/>
      <c r="U1533" s="142"/>
      <c r="V1533" s="142"/>
      <c r="W1533" s="142"/>
      <c r="X1533" s="142"/>
      <c r="Y1533" s="142"/>
      <c r="Z1533" s="142"/>
      <c r="AA1533" s="142"/>
      <c r="AB1533" s="142"/>
      <c r="AC1533" s="142"/>
      <c r="AD1533" s="142"/>
      <c r="AE1533" s="142"/>
      <c r="AF1533" s="142"/>
      <c r="AG1533" s="142"/>
      <c r="AH1533" s="142"/>
      <c r="AI1533" s="142"/>
    </row>
    <row r="1534">
      <c r="A1534" s="167"/>
      <c r="B1534" s="168"/>
      <c r="C1534" s="169"/>
      <c r="D1534" s="170"/>
      <c r="E1534" s="171"/>
      <c r="F1534" s="172"/>
      <c r="G1534" s="172"/>
      <c r="H1534" s="173"/>
      <c r="I1534" s="173"/>
      <c r="J1534" s="172"/>
      <c r="K1534" s="172"/>
      <c r="L1534" s="173"/>
      <c r="M1534" s="174"/>
      <c r="N1534" s="174"/>
      <c r="O1534" s="173"/>
      <c r="P1534" s="172"/>
      <c r="Q1534" s="172"/>
      <c r="R1534" s="175"/>
      <c r="S1534" s="175"/>
      <c r="T1534" s="169"/>
      <c r="U1534" s="142"/>
      <c r="V1534" s="142"/>
      <c r="W1534" s="142"/>
      <c r="X1534" s="142"/>
      <c r="Y1534" s="142"/>
      <c r="Z1534" s="142"/>
      <c r="AA1534" s="142"/>
      <c r="AB1534" s="142"/>
      <c r="AC1534" s="142"/>
      <c r="AD1534" s="142"/>
      <c r="AE1534" s="142"/>
      <c r="AF1534" s="142"/>
      <c r="AG1534" s="142"/>
      <c r="AH1534" s="142"/>
      <c r="AI1534" s="142"/>
    </row>
    <row r="1535">
      <c r="A1535" s="167"/>
      <c r="B1535" s="168"/>
      <c r="C1535" s="169"/>
      <c r="D1535" s="170"/>
      <c r="E1535" s="171"/>
      <c r="F1535" s="172"/>
      <c r="G1535" s="172"/>
      <c r="H1535" s="173"/>
      <c r="I1535" s="173"/>
      <c r="J1535" s="172"/>
      <c r="K1535" s="172"/>
      <c r="L1535" s="173"/>
      <c r="M1535" s="174"/>
      <c r="N1535" s="174"/>
      <c r="O1535" s="173"/>
      <c r="P1535" s="172"/>
      <c r="Q1535" s="172"/>
      <c r="R1535" s="175"/>
      <c r="S1535" s="175"/>
      <c r="T1535" s="169"/>
      <c r="U1535" s="142"/>
      <c r="V1535" s="142"/>
      <c r="W1535" s="142"/>
      <c r="X1535" s="142"/>
      <c r="Y1535" s="142"/>
      <c r="Z1535" s="142"/>
      <c r="AA1535" s="142"/>
      <c r="AB1535" s="142"/>
      <c r="AC1535" s="142"/>
      <c r="AD1535" s="142"/>
      <c r="AE1535" s="142"/>
      <c r="AF1535" s="142"/>
      <c r="AG1535" s="142"/>
      <c r="AH1535" s="142"/>
      <c r="AI1535" s="142"/>
    </row>
    <row r="1536">
      <c r="A1536" s="167"/>
      <c r="B1536" s="168"/>
      <c r="C1536" s="169"/>
      <c r="D1536" s="170"/>
      <c r="E1536" s="171"/>
      <c r="F1536" s="172"/>
      <c r="G1536" s="172"/>
      <c r="H1536" s="173"/>
      <c r="I1536" s="173"/>
      <c r="J1536" s="172"/>
      <c r="K1536" s="172"/>
      <c r="L1536" s="173"/>
      <c r="M1536" s="174"/>
      <c r="N1536" s="174"/>
      <c r="O1536" s="173"/>
      <c r="P1536" s="172"/>
      <c r="Q1536" s="172"/>
      <c r="R1536" s="175"/>
      <c r="S1536" s="175"/>
      <c r="T1536" s="169"/>
      <c r="U1536" s="142"/>
      <c r="V1536" s="142"/>
      <c r="W1536" s="142"/>
      <c r="X1536" s="142"/>
      <c r="Y1536" s="142"/>
      <c r="Z1536" s="142"/>
      <c r="AA1536" s="142"/>
      <c r="AB1536" s="142"/>
      <c r="AC1536" s="142"/>
      <c r="AD1536" s="142"/>
      <c r="AE1536" s="142"/>
      <c r="AF1536" s="142"/>
      <c r="AG1536" s="142"/>
      <c r="AH1536" s="142"/>
      <c r="AI1536" s="142"/>
    </row>
    <row r="1537">
      <c r="A1537" s="167"/>
      <c r="B1537" s="168"/>
      <c r="C1537" s="169"/>
      <c r="D1537" s="170"/>
      <c r="E1537" s="171"/>
      <c r="F1537" s="172"/>
      <c r="G1537" s="172"/>
      <c r="H1537" s="173"/>
      <c r="I1537" s="173"/>
      <c r="J1537" s="172"/>
      <c r="K1537" s="172"/>
      <c r="L1537" s="173"/>
      <c r="M1537" s="174"/>
      <c r="N1537" s="174"/>
      <c r="O1537" s="173"/>
      <c r="P1537" s="172"/>
      <c r="Q1537" s="172"/>
      <c r="R1537" s="175"/>
      <c r="S1537" s="175"/>
      <c r="T1537" s="169"/>
      <c r="U1537" s="142"/>
      <c r="V1537" s="142"/>
      <c r="W1537" s="142"/>
      <c r="X1537" s="142"/>
      <c r="Y1537" s="142"/>
      <c r="Z1537" s="142"/>
      <c r="AA1537" s="142"/>
      <c r="AB1537" s="142"/>
      <c r="AC1537" s="142"/>
      <c r="AD1537" s="142"/>
      <c r="AE1537" s="142"/>
      <c r="AF1537" s="142"/>
      <c r="AG1537" s="142"/>
      <c r="AH1537" s="142"/>
      <c r="AI1537" s="142"/>
    </row>
    <row r="1538">
      <c r="A1538" s="167"/>
      <c r="B1538" s="168"/>
      <c r="C1538" s="169"/>
      <c r="D1538" s="170"/>
      <c r="E1538" s="171"/>
      <c r="F1538" s="172"/>
      <c r="G1538" s="172"/>
      <c r="H1538" s="173"/>
      <c r="I1538" s="173"/>
      <c r="J1538" s="172"/>
      <c r="K1538" s="172"/>
      <c r="L1538" s="173"/>
      <c r="M1538" s="174"/>
      <c r="N1538" s="174"/>
      <c r="O1538" s="173"/>
      <c r="P1538" s="172"/>
      <c r="Q1538" s="172"/>
      <c r="R1538" s="175"/>
      <c r="S1538" s="175"/>
      <c r="T1538" s="169"/>
      <c r="U1538" s="142"/>
      <c r="V1538" s="142"/>
      <c r="W1538" s="142"/>
      <c r="X1538" s="142"/>
      <c r="Y1538" s="142"/>
      <c r="Z1538" s="142"/>
      <c r="AA1538" s="142"/>
      <c r="AB1538" s="142"/>
      <c r="AC1538" s="142"/>
      <c r="AD1538" s="142"/>
      <c r="AE1538" s="142"/>
      <c r="AF1538" s="142"/>
      <c r="AG1538" s="142"/>
      <c r="AH1538" s="142"/>
      <c r="AI1538" s="142"/>
    </row>
    <row r="1539">
      <c r="A1539" s="167"/>
      <c r="B1539" s="168"/>
      <c r="C1539" s="169"/>
      <c r="D1539" s="170"/>
      <c r="E1539" s="171"/>
      <c r="F1539" s="172"/>
      <c r="G1539" s="172"/>
      <c r="H1539" s="173"/>
      <c r="I1539" s="173"/>
      <c r="J1539" s="172"/>
      <c r="K1539" s="172"/>
      <c r="L1539" s="173"/>
      <c r="M1539" s="174"/>
      <c r="N1539" s="174"/>
      <c r="O1539" s="173"/>
      <c r="P1539" s="172"/>
      <c r="Q1539" s="172"/>
      <c r="R1539" s="175"/>
      <c r="S1539" s="175"/>
      <c r="T1539" s="169"/>
      <c r="U1539" s="142"/>
      <c r="V1539" s="142"/>
      <c r="W1539" s="142"/>
      <c r="X1539" s="142"/>
      <c r="Y1539" s="142"/>
      <c r="Z1539" s="142"/>
      <c r="AA1539" s="142"/>
      <c r="AB1539" s="142"/>
      <c r="AC1539" s="142"/>
      <c r="AD1539" s="142"/>
      <c r="AE1539" s="142"/>
      <c r="AF1539" s="142"/>
      <c r="AG1539" s="142"/>
      <c r="AH1539" s="142"/>
      <c r="AI1539" s="142"/>
    </row>
    <row r="1540">
      <c r="A1540" s="167"/>
      <c r="B1540" s="168"/>
      <c r="C1540" s="169"/>
      <c r="D1540" s="170"/>
      <c r="E1540" s="171"/>
      <c r="F1540" s="172"/>
      <c r="G1540" s="172"/>
      <c r="H1540" s="173"/>
      <c r="I1540" s="173"/>
      <c r="J1540" s="172"/>
      <c r="K1540" s="172"/>
      <c r="L1540" s="173"/>
      <c r="M1540" s="174"/>
      <c r="N1540" s="174"/>
      <c r="O1540" s="173"/>
      <c r="P1540" s="172"/>
      <c r="Q1540" s="172"/>
      <c r="R1540" s="175"/>
      <c r="S1540" s="175"/>
      <c r="T1540" s="169"/>
      <c r="U1540" s="142"/>
      <c r="V1540" s="142"/>
      <c r="W1540" s="142"/>
      <c r="X1540" s="142"/>
      <c r="Y1540" s="142"/>
      <c r="Z1540" s="142"/>
      <c r="AA1540" s="142"/>
      <c r="AB1540" s="142"/>
      <c r="AC1540" s="142"/>
      <c r="AD1540" s="142"/>
      <c r="AE1540" s="142"/>
      <c r="AF1540" s="142"/>
      <c r="AG1540" s="142"/>
      <c r="AH1540" s="142"/>
      <c r="AI1540" s="142"/>
    </row>
    <row r="1541">
      <c r="A1541" s="167"/>
      <c r="B1541" s="168"/>
      <c r="C1541" s="169"/>
      <c r="D1541" s="170"/>
      <c r="E1541" s="171"/>
      <c r="F1541" s="172"/>
      <c r="G1541" s="172"/>
      <c r="H1541" s="173"/>
      <c r="I1541" s="173"/>
      <c r="J1541" s="172"/>
      <c r="K1541" s="172"/>
      <c r="L1541" s="173"/>
      <c r="M1541" s="174"/>
      <c r="N1541" s="174"/>
      <c r="O1541" s="173"/>
      <c r="P1541" s="172"/>
      <c r="Q1541" s="172"/>
      <c r="R1541" s="175"/>
      <c r="S1541" s="175"/>
      <c r="T1541" s="169"/>
      <c r="U1541" s="142"/>
      <c r="V1541" s="142"/>
      <c r="W1541" s="142"/>
      <c r="X1541" s="142"/>
      <c r="Y1541" s="142"/>
      <c r="Z1541" s="142"/>
      <c r="AA1541" s="142"/>
      <c r="AB1541" s="142"/>
      <c r="AC1541" s="142"/>
      <c r="AD1541" s="142"/>
      <c r="AE1541" s="142"/>
      <c r="AF1541" s="142"/>
      <c r="AG1541" s="142"/>
      <c r="AH1541" s="142"/>
      <c r="AI1541" s="142"/>
    </row>
    <row r="1542">
      <c r="A1542" s="167"/>
      <c r="B1542" s="168"/>
      <c r="C1542" s="169"/>
      <c r="D1542" s="170"/>
      <c r="E1542" s="171"/>
      <c r="F1542" s="172"/>
      <c r="G1542" s="172"/>
      <c r="H1542" s="173"/>
      <c r="I1542" s="173"/>
      <c r="J1542" s="172"/>
      <c r="K1542" s="172"/>
      <c r="L1542" s="173"/>
      <c r="M1542" s="174"/>
      <c r="N1542" s="174"/>
      <c r="O1542" s="173"/>
      <c r="P1542" s="172"/>
      <c r="Q1542" s="172"/>
      <c r="R1542" s="175"/>
      <c r="S1542" s="175"/>
      <c r="T1542" s="169"/>
      <c r="U1542" s="142"/>
      <c r="V1542" s="142"/>
      <c r="W1542" s="142"/>
      <c r="X1542" s="142"/>
      <c r="Y1542" s="142"/>
      <c r="Z1542" s="142"/>
      <c r="AA1542" s="142"/>
      <c r="AB1542" s="142"/>
      <c r="AC1542" s="142"/>
      <c r="AD1542" s="142"/>
      <c r="AE1542" s="142"/>
      <c r="AF1542" s="142"/>
      <c r="AG1542" s="142"/>
      <c r="AH1542" s="142"/>
      <c r="AI1542" s="142"/>
    </row>
    <row r="1543">
      <c r="A1543" s="167"/>
      <c r="B1543" s="168"/>
      <c r="C1543" s="169"/>
      <c r="D1543" s="170"/>
      <c r="E1543" s="171"/>
      <c r="F1543" s="172"/>
      <c r="G1543" s="172"/>
      <c r="H1543" s="173"/>
      <c r="I1543" s="173"/>
      <c r="J1543" s="172"/>
      <c r="K1543" s="172"/>
      <c r="L1543" s="173"/>
      <c r="M1543" s="174"/>
      <c r="N1543" s="174"/>
      <c r="O1543" s="173"/>
      <c r="P1543" s="172"/>
      <c r="Q1543" s="172"/>
      <c r="R1543" s="175"/>
      <c r="S1543" s="175"/>
      <c r="T1543" s="169"/>
      <c r="U1543" s="142"/>
      <c r="V1543" s="142"/>
      <c r="W1543" s="142"/>
      <c r="X1543" s="142"/>
      <c r="Y1543" s="142"/>
      <c r="Z1543" s="142"/>
      <c r="AA1543" s="142"/>
      <c r="AB1543" s="142"/>
      <c r="AC1543" s="142"/>
      <c r="AD1543" s="142"/>
      <c r="AE1543" s="142"/>
      <c r="AF1543" s="142"/>
      <c r="AG1543" s="142"/>
      <c r="AH1543" s="142"/>
      <c r="AI1543" s="142"/>
    </row>
    <row r="1544">
      <c r="A1544" s="167"/>
      <c r="B1544" s="168"/>
      <c r="C1544" s="169"/>
      <c r="D1544" s="170"/>
      <c r="E1544" s="171"/>
      <c r="F1544" s="172"/>
      <c r="G1544" s="172"/>
      <c r="H1544" s="173"/>
      <c r="I1544" s="173"/>
      <c r="J1544" s="172"/>
      <c r="K1544" s="172"/>
      <c r="L1544" s="173"/>
      <c r="M1544" s="174"/>
      <c r="N1544" s="174"/>
      <c r="O1544" s="173"/>
      <c r="P1544" s="172"/>
      <c r="Q1544" s="172"/>
      <c r="R1544" s="175"/>
      <c r="S1544" s="175"/>
      <c r="T1544" s="169"/>
      <c r="U1544" s="142"/>
      <c r="V1544" s="142"/>
      <c r="W1544" s="142"/>
      <c r="X1544" s="142"/>
      <c r="Y1544" s="142"/>
      <c r="Z1544" s="142"/>
      <c r="AA1544" s="142"/>
      <c r="AB1544" s="142"/>
      <c r="AC1544" s="142"/>
      <c r="AD1544" s="142"/>
      <c r="AE1544" s="142"/>
      <c r="AF1544" s="142"/>
      <c r="AG1544" s="142"/>
      <c r="AH1544" s="142"/>
      <c r="AI1544" s="142"/>
    </row>
    <row r="1545">
      <c r="A1545" s="167"/>
      <c r="B1545" s="168"/>
      <c r="C1545" s="169"/>
      <c r="D1545" s="170"/>
      <c r="E1545" s="171"/>
      <c r="F1545" s="172"/>
      <c r="G1545" s="172"/>
      <c r="H1545" s="173"/>
      <c r="I1545" s="173"/>
      <c r="J1545" s="172"/>
      <c r="K1545" s="172"/>
      <c r="L1545" s="173"/>
      <c r="M1545" s="174"/>
      <c r="N1545" s="174"/>
      <c r="O1545" s="173"/>
      <c r="P1545" s="172"/>
      <c r="Q1545" s="172"/>
      <c r="R1545" s="175"/>
      <c r="S1545" s="175"/>
      <c r="T1545" s="169"/>
      <c r="U1545" s="142"/>
      <c r="V1545" s="142"/>
      <c r="W1545" s="142"/>
      <c r="X1545" s="142"/>
      <c r="Y1545" s="142"/>
      <c r="Z1545" s="142"/>
      <c r="AA1545" s="142"/>
      <c r="AB1545" s="142"/>
      <c r="AC1545" s="142"/>
      <c r="AD1545" s="142"/>
      <c r="AE1545" s="142"/>
      <c r="AF1545" s="142"/>
      <c r="AG1545" s="142"/>
      <c r="AH1545" s="142"/>
      <c r="AI1545" s="142"/>
    </row>
    <row r="1546">
      <c r="A1546" s="167"/>
      <c r="B1546" s="168"/>
      <c r="C1546" s="169"/>
      <c r="D1546" s="170"/>
      <c r="E1546" s="171"/>
      <c r="F1546" s="172"/>
      <c r="G1546" s="172"/>
      <c r="H1546" s="173"/>
      <c r="I1546" s="173"/>
      <c r="J1546" s="172"/>
      <c r="K1546" s="172"/>
      <c r="L1546" s="173"/>
      <c r="M1546" s="174"/>
      <c r="N1546" s="174"/>
      <c r="O1546" s="173"/>
      <c r="P1546" s="172"/>
      <c r="Q1546" s="172"/>
      <c r="R1546" s="175"/>
      <c r="S1546" s="175"/>
      <c r="T1546" s="169"/>
      <c r="U1546" s="142"/>
      <c r="V1546" s="142"/>
      <c r="W1546" s="142"/>
      <c r="X1546" s="142"/>
      <c r="Y1546" s="142"/>
      <c r="Z1546" s="142"/>
      <c r="AA1546" s="142"/>
      <c r="AB1546" s="142"/>
      <c r="AC1546" s="142"/>
      <c r="AD1546" s="142"/>
      <c r="AE1546" s="142"/>
      <c r="AF1546" s="142"/>
      <c r="AG1546" s="142"/>
      <c r="AH1546" s="142"/>
      <c r="AI1546" s="142"/>
    </row>
    <row r="1547">
      <c r="A1547" s="167"/>
      <c r="B1547" s="168"/>
      <c r="C1547" s="169"/>
      <c r="D1547" s="170"/>
      <c r="E1547" s="171"/>
      <c r="F1547" s="172"/>
      <c r="G1547" s="172"/>
      <c r="H1547" s="173"/>
      <c r="I1547" s="173"/>
      <c r="J1547" s="172"/>
      <c r="K1547" s="172"/>
      <c r="L1547" s="173"/>
      <c r="M1547" s="174"/>
      <c r="N1547" s="174"/>
      <c r="O1547" s="173"/>
      <c r="P1547" s="172"/>
      <c r="Q1547" s="172"/>
      <c r="R1547" s="175"/>
      <c r="S1547" s="175"/>
      <c r="T1547" s="169"/>
      <c r="U1547" s="142"/>
      <c r="V1547" s="142"/>
      <c r="W1547" s="142"/>
      <c r="X1547" s="142"/>
      <c r="Y1547" s="142"/>
      <c r="Z1547" s="142"/>
      <c r="AA1547" s="142"/>
      <c r="AB1547" s="142"/>
      <c r="AC1547" s="142"/>
      <c r="AD1547" s="142"/>
      <c r="AE1547" s="142"/>
      <c r="AF1547" s="142"/>
      <c r="AG1547" s="142"/>
      <c r="AH1547" s="142"/>
      <c r="AI1547" s="142"/>
    </row>
    <row r="1548">
      <c r="A1548" s="167"/>
      <c r="B1548" s="168"/>
      <c r="C1548" s="169"/>
      <c r="D1548" s="170"/>
      <c r="E1548" s="171"/>
      <c r="F1548" s="172"/>
      <c r="G1548" s="172"/>
      <c r="H1548" s="173"/>
      <c r="I1548" s="173"/>
      <c r="J1548" s="172"/>
      <c r="K1548" s="172"/>
      <c r="L1548" s="173"/>
      <c r="M1548" s="174"/>
      <c r="N1548" s="174"/>
      <c r="O1548" s="173"/>
      <c r="P1548" s="172"/>
      <c r="Q1548" s="172"/>
      <c r="R1548" s="175"/>
      <c r="S1548" s="175"/>
      <c r="T1548" s="169"/>
      <c r="U1548" s="142"/>
      <c r="V1548" s="142"/>
      <c r="W1548" s="142"/>
      <c r="X1548" s="142"/>
      <c r="Y1548" s="142"/>
      <c r="Z1548" s="142"/>
      <c r="AA1548" s="142"/>
      <c r="AB1548" s="142"/>
      <c r="AC1548" s="142"/>
      <c r="AD1548" s="142"/>
      <c r="AE1548" s="142"/>
      <c r="AF1548" s="142"/>
      <c r="AG1548" s="142"/>
      <c r="AH1548" s="142"/>
      <c r="AI1548" s="142"/>
    </row>
    <row r="1549">
      <c r="A1549" s="167"/>
      <c r="B1549" s="168"/>
      <c r="C1549" s="169"/>
      <c r="D1549" s="170"/>
      <c r="E1549" s="171"/>
      <c r="F1549" s="172"/>
      <c r="G1549" s="172"/>
      <c r="H1549" s="173"/>
      <c r="I1549" s="173"/>
      <c r="J1549" s="172"/>
      <c r="K1549" s="172"/>
      <c r="L1549" s="173"/>
      <c r="M1549" s="174"/>
      <c r="N1549" s="174"/>
      <c r="O1549" s="173"/>
      <c r="P1549" s="172"/>
      <c r="Q1549" s="172"/>
      <c r="R1549" s="175"/>
      <c r="S1549" s="175"/>
      <c r="T1549" s="169"/>
      <c r="U1549" s="142"/>
      <c r="V1549" s="142"/>
      <c r="W1549" s="142"/>
      <c r="X1549" s="142"/>
      <c r="Y1549" s="142"/>
      <c r="Z1549" s="142"/>
      <c r="AA1549" s="142"/>
      <c r="AB1549" s="142"/>
      <c r="AC1549" s="142"/>
      <c r="AD1549" s="142"/>
      <c r="AE1549" s="142"/>
      <c r="AF1549" s="142"/>
      <c r="AG1549" s="142"/>
      <c r="AH1549" s="142"/>
      <c r="AI1549" s="142"/>
    </row>
    <row r="1550">
      <c r="A1550" s="167"/>
      <c r="B1550" s="168"/>
      <c r="C1550" s="169"/>
      <c r="D1550" s="170"/>
      <c r="E1550" s="171"/>
      <c r="F1550" s="172"/>
      <c r="G1550" s="172"/>
      <c r="H1550" s="173"/>
      <c r="I1550" s="173"/>
      <c r="J1550" s="172"/>
      <c r="K1550" s="172"/>
      <c r="L1550" s="173"/>
      <c r="M1550" s="174"/>
      <c r="N1550" s="174"/>
      <c r="O1550" s="173"/>
      <c r="P1550" s="172"/>
      <c r="Q1550" s="172"/>
      <c r="R1550" s="175"/>
      <c r="S1550" s="175"/>
      <c r="T1550" s="169"/>
      <c r="U1550" s="142"/>
      <c r="V1550" s="142"/>
      <c r="W1550" s="142"/>
      <c r="X1550" s="142"/>
      <c r="Y1550" s="142"/>
      <c r="Z1550" s="142"/>
      <c r="AA1550" s="142"/>
      <c r="AB1550" s="142"/>
      <c r="AC1550" s="142"/>
      <c r="AD1550" s="142"/>
      <c r="AE1550" s="142"/>
      <c r="AF1550" s="142"/>
      <c r="AG1550" s="142"/>
      <c r="AH1550" s="142"/>
      <c r="AI1550" s="142"/>
    </row>
    <row r="1551">
      <c r="A1551" s="167"/>
      <c r="B1551" s="168"/>
      <c r="C1551" s="169"/>
      <c r="D1551" s="170"/>
      <c r="E1551" s="171"/>
      <c r="F1551" s="172"/>
      <c r="G1551" s="172"/>
      <c r="H1551" s="173"/>
      <c r="I1551" s="173"/>
      <c r="J1551" s="172"/>
      <c r="K1551" s="172"/>
      <c r="L1551" s="173"/>
      <c r="M1551" s="174"/>
      <c r="N1551" s="174"/>
      <c r="O1551" s="173"/>
      <c r="P1551" s="172"/>
      <c r="Q1551" s="172"/>
      <c r="R1551" s="175"/>
      <c r="S1551" s="175"/>
      <c r="T1551" s="169"/>
      <c r="U1551" s="142"/>
      <c r="V1551" s="142"/>
      <c r="W1551" s="142"/>
      <c r="X1551" s="142"/>
      <c r="Y1551" s="142"/>
      <c r="Z1551" s="142"/>
      <c r="AA1551" s="142"/>
      <c r="AB1551" s="142"/>
      <c r="AC1551" s="142"/>
      <c r="AD1551" s="142"/>
      <c r="AE1551" s="142"/>
      <c r="AF1551" s="142"/>
      <c r="AG1551" s="142"/>
      <c r="AH1551" s="142"/>
      <c r="AI1551" s="142"/>
    </row>
    <row r="1552">
      <c r="A1552" s="167"/>
      <c r="B1552" s="168"/>
      <c r="C1552" s="169"/>
      <c r="D1552" s="170"/>
      <c r="E1552" s="171"/>
      <c r="F1552" s="172"/>
      <c r="G1552" s="172"/>
      <c r="H1552" s="173"/>
      <c r="I1552" s="173"/>
      <c r="J1552" s="172"/>
      <c r="K1552" s="172"/>
      <c r="L1552" s="173"/>
      <c r="M1552" s="174"/>
      <c r="N1552" s="174"/>
      <c r="O1552" s="173"/>
      <c r="P1552" s="172"/>
      <c r="Q1552" s="172"/>
      <c r="R1552" s="175"/>
      <c r="S1552" s="175"/>
      <c r="T1552" s="169"/>
      <c r="U1552" s="142"/>
      <c r="V1552" s="142"/>
      <c r="W1552" s="142"/>
      <c r="X1552" s="142"/>
      <c r="Y1552" s="142"/>
      <c r="Z1552" s="142"/>
      <c r="AA1552" s="142"/>
      <c r="AB1552" s="142"/>
      <c r="AC1552" s="142"/>
      <c r="AD1552" s="142"/>
      <c r="AE1552" s="142"/>
      <c r="AF1552" s="142"/>
      <c r="AG1552" s="142"/>
      <c r="AH1552" s="142"/>
      <c r="AI1552" s="142"/>
    </row>
    <row r="1553">
      <c r="A1553" s="167"/>
      <c r="B1553" s="168"/>
      <c r="C1553" s="169"/>
      <c r="D1553" s="170"/>
      <c r="E1553" s="171"/>
      <c r="F1553" s="172"/>
      <c r="G1553" s="172"/>
      <c r="H1553" s="173"/>
      <c r="I1553" s="173"/>
      <c r="J1553" s="172"/>
      <c r="K1553" s="172"/>
      <c r="L1553" s="173"/>
      <c r="M1553" s="174"/>
      <c r="N1553" s="174"/>
      <c r="O1553" s="173"/>
      <c r="P1553" s="172"/>
      <c r="Q1553" s="172"/>
      <c r="R1553" s="175"/>
      <c r="S1553" s="175"/>
      <c r="T1553" s="169"/>
      <c r="U1553" s="142"/>
      <c r="V1553" s="142"/>
      <c r="W1553" s="142"/>
      <c r="X1553" s="142"/>
      <c r="Y1553" s="142"/>
      <c r="Z1553" s="142"/>
      <c r="AA1553" s="142"/>
      <c r="AB1553" s="142"/>
      <c r="AC1553" s="142"/>
      <c r="AD1553" s="142"/>
      <c r="AE1553" s="142"/>
      <c r="AF1553" s="142"/>
      <c r="AG1553" s="142"/>
      <c r="AH1553" s="142"/>
      <c r="AI1553" s="142"/>
    </row>
    <row r="1554">
      <c r="A1554" s="167"/>
      <c r="B1554" s="168"/>
      <c r="C1554" s="169"/>
      <c r="D1554" s="170"/>
      <c r="E1554" s="171"/>
      <c r="F1554" s="172"/>
      <c r="G1554" s="172"/>
      <c r="H1554" s="173"/>
      <c r="I1554" s="173"/>
      <c r="J1554" s="172"/>
      <c r="K1554" s="172"/>
      <c r="L1554" s="173"/>
      <c r="M1554" s="174"/>
      <c r="N1554" s="174"/>
      <c r="O1554" s="173"/>
      <c r="P1554" s="172"/>
      <c r="Q1554" s="172"/>
      <c r="R1554" s="175"/>
      <c r="S1554" s="175"/>
      <c r="T1554" s="169"/>
      <c r="U1554" s="142"/>
      <c r="V1554" s="142"/>
      <c r="W1554" s="142"/>
      <c r="X1554" s="142"/>
      <c r="Y1554" s="142"/>
      <c r="Z1554" s="142"/>
      <c r="AA1554" s="142"/>
      <c r="AB1554" s="142"/>
      <c r="AC1554" s="142"/>
      <c r="AD1554" s="142"/>
      <c r="AE1554" s="142"/>
      <c r="AF1554" s="142"/>
      <c r="AG1554" s="142"/>
      <c r="AH1554" s="142"/>
      <c r="AI1554" s="142"/>
    </row>
    <row r="1555">
      <c r="A1555" s="167"/>
      <c r="B1555" s="168"/>
      <c r="C1555" s="169"/>
      <c r="D1555" s="170"/>
      <c r="E1555" s="171"/>
      <c r="F1555" s="172"/>
      <c r="G1555" s="172"/>
      <c r="H1555" s="173"/>
      <c r="I1555" s="173"/>
      <c r="J1555" s="172"/>
      <c r="K1555" s="172"/>
      <c r="L1555" s="173"/>
      <c r="M1555" s="174"/>
      <c r="N1555" s="174"/>
      <c r="O1555" s="173"/>
      <c r="P1555" s="172"/>
      <c r="Q1555" s="172"/>
      <c r="R1555" s="175"/>
      <c r="S1555" s="175"/>
      <c r="T1555" s="169"/>
      <c r="U1555" s="142"/>
      <c r="V1555" s="142"/>
      <c r="W1555" s="142"/>
      <c r="X1555" s="142"/>
      <c r="Y1555" s="142"/>
      <c r="Z1555" s="142"/>
      <c r="AA1555" s="142"/>
      <c r="AB1555" s="142"/>
      <c r="AC1555" s="142"/>
      <c r="AD1555" s="142"/>
      <c r="AE1555" s="142"/>
      <c r="AF1555" s="142"/>
      <c r="AG1555" s="142"/>
      <c r="AH1555" s="142"/>
      <c r="AI1555" s="142"/>
    </row>
    <row r="1556">
      <c r="A1556" s="167"/>
      <c r="B1556" s="168"/>
      <c r="C1556" s="169"/>
      <c r="D1556" s="170"/>
      <c r="E1556" s="171"/>
      <c r="F1556" s="172"/>
      <c r="G1556" s="172"/>
      <c r="H1556" s="173"/>
      <c r="I1556" s="173"/>
      <c r="J1556" s="172"/>
      <c r="K1556" s="172"/>
      <c r="L1556" s="173"/>
      <c r="M1556" s="174"/>
      <c r="N1556" s="174"/>
      <c r="O1556" s="173"/>
      <c r="P1556" s="172"/>
      <c r="Q1556" s="172"/>
      <c r="R1556" s="175"/>
      <c r="S1556" s="175"/>
      <c r="T1556" s="169"/>
      <c r="U1556" s="142"/>
      <c r="V1556" s="142"/>
      <c r="W1556" s="142"/>
      <c r="X1556" s="142"/>
      <c r="Y1556" s="142"/>
      <c r="Z1556" s="142"/>
      <c r="AA1556" s="142"/>
      <c r="AB1556" s="142"/>
      <c r="AC1556" s="142"/>
      <c r="AD1556" s="142"/>
      <c r="AE1556" s="142"/>
      <c r="AF1556" s="142"/>
      <c r="AG1556" s="142"/>
      <c r="AH1556" s="142"/>
      <c r="AI1556" s="142"/>
    </row>
    <row r="1557">
      <c r="A1557" s="167"/>
      <c r="B1557" s="168"/>
      <c r="C1557" s="169"/>
      <c r="D1557" s="170"/>
      <c r="E1557" s="171"/>
      <c r="F1557" s="172"/>
      <c r="G1557" s="172"/>
      <c r="H1557" s="173"/>
      <c r="I1557" s="173"/>
      <c r="J1557" s="172"/>
      <c r="K1557" s="172"/>
      <c r="L1557" s="173"/>
      <c r="M1557" s="174"/>
      <c r="N1557" s="174"/>
      <c r="O1557" s="173"/>
      <c r="P1557" s="172"/>
      <c r="Q1557" s="172"/>
      <c r="R1557" s="175"/>
      <c r="S1557" s="175"/>
      <c r="T1557" s="169"/>
      <c r="U1557" s="142"/>
      <c r="V1557" s="142"/>
      <c r="W1557" s="142"/>
      <c r="X1557" s="142"/>
      <c r="Y1557" s="142"/>
      <c r="Z1557" s="142"/>
      <c r="AA1557" s="142"/>
      <c r="AB1557" s="142"/>
      <c r="AC1557" s="142"/>
      <c r="AD1557" s="142"/>
      <c r="AE1557" s="142"/>
      <c r="AF1557" s="142"/>
      <c r="AG1557" s="142"/>
      <c r="AH1557" s="142"/>
      <c r="AI1557" s="142"/>
    </row>
    <row r="1558">
      <c r="A1558" s="167"/>
      <c r="B1558" s="168"/>
      <c r="C1558" s="169"/>
      <c r="D1558" s="170"/>
      <c r="E1558" s="171"/>
      <c r="F1558" s="172"/>
      <c r="G1558" s="172"/>
      <c r="H1558" s="173"/>
      <c r="I1558" s="173"/>
      <c r="J1558" s="172"/>
      <c r="K1558" s="172"/>
      <c r="L1558" s="173"/>
      <c r="M1558" s="174"/>
      <c r="N1558" s="174"/>
      <c r="O1558" s="173"/>
      <c r="P1558" s="172"/>
      <c r="Q1558" s="172"/>
      <c r="R1558" s="175"/>
      <c r="S1558" s="175"/>
      <c r="T1558" s="169"/>
      <c r="U1558" s="142"/>
      <c r="V1558" s="142"/>
      <c r="W1558" s="142"/>
      <c r="X1558" s="142"/>
      <c r="Y1558" s="142"/>
      <c r="Z1558" s="142"/>
      <c r="AA1558" s="142"/>
      <c r="AB1558" s="142"/>
      <c r="AC1558" s="142"/>
      <c r="AD1558" s="142"/>
      <c r="AE1558" s="142"/>
      <c r="AF1558" s="142"/>
      <c r="AG1558" s="142"/>
      <c r="AH1558" s="142"/>
      <c r="AI1558" s="142"/>
    </row>
    <row r="1559">
      <c r="A1559" s="167"/>
      <c r="B1559" s="168"/>
      <c r="C1559" s="169"/>
      <c r="D1559" s="170"/>
      <c r="E1559" s="171"/>
      <c r="F1559" s="172"/>
      <c r="G1559" s="172"/>
      <c r="H1559" s="173"/>
      <c r="I1559" s="173"/>
      <c r="J1559" s="172"/>
      <c r="K1559" s="172"/>
      <c r="L1559" s="173"/>
      <c r="M1559" s="174"/>
      <c r="N1559" s="174"/>
      <c r="O1559" s="173"/>
      <c r="P1559" s="172"/>
      <c r="Q1559" s="172"/>
      <c r="R1559" s="175"/>
      <c r="S1559" s="175"/>
      <c r="T1559" s="169"/>
      <c r="U1559" s="142"/>
      <c r="V1559" s="142"/>
      <c r="W1559" s="142"/>
      <c r="X1559" s="142"/>
      <c r="Y1559" s="142"/>
      <c r="Z1559" s="142"/>
      <c r="AA1559" s="142"/>
      <c r="AB1559" s="142"/>
      <c r="AC1559" s="142"/>
      <c r="AD1559" s="142"/>
      <c r="AE1559" s="142"/>
      <c r="AF1559" s="142"/>
      <c r="AG1559" s="142"/>
      <c r="AH1559" s="142"/>
      <c r="AI1559" s="142"/>
    </row>
    <row r="1560">
      <c r="A1560" s="167"/>
      <c r="B1560" s="168"/>
      <c r="C1560" s="169"/>
      <c r="D1560" s="170"/>
      <c r="E1560" s="171"/>
      <c r="F1560" s="172"/>
      <c r="G1560" s="172"/>
      <c r="H1560" s="173"/>
      <c r="I1560" s="173"/>
      <c r="J1560" s="172"/>
      <c r="K1560" s="172"/>
      <c r="L1560" s="173"/>
      <c r="M1560" s="174"/>
      <c r="N1560" s="174"/>
      <c r="O1560" s="173"/>
      <c r="P1560" s="172"/>
      <c r="Q1560" s="172"/>
      <c r="R1560" s="175"/>
      <c r="S1560" s="175"/>
      <c r="T1560" s="169"/>
      <c r="U1560" s="142"/>
      <c r="V1560" s="142"/>
      <c r="W1560" s="142"/>
      <c r="X1560" s="142"/>
      <c r="Y1560" s="142"/>
      <c r="Z1560" s="142"/>
      <c r="AA1560" s="142"/>
      <c r="AB1560" s="142"/>
      <c r="AC1560" s="142"/>
      <c r="AD1560" s="142"/>
      <c r="AE1560" s="142"/>
      <c r="AF1560" s="142"/>
      <c r="AG1560" s="142"/>
      <c r="AH1560" s="142"/>
      <c r="AI1560" s="142"/>
    </row>
    <row r="1561">
      <c r="A1561" s="167"/>
      <c r="B1561" s="168"/>
      <c r="C1561" s="169"/>
      <c r="D1561" s="170"/>
      <c r="E1561" s="171"/>
      <c r="F1561" s="172"/>
      <c r="G1561" s="172"/>
      <c r="H1561" s="173"/>
      <c r="I1561" s="173"/>
      <c r="J1561" s="172"/>
      <c r="K1561" s="172"/>
      <c r="L1561" s="173"/>
      <c r="M1561" s="174"/>
      <c r="N1561" s="174"/>
      <c r="O1561" s="173"/>
      <c r="P1561" s="172"/>
      <c r="Q1561" s="172"/>
      <c r="R1561" s="175"/>
      <c r="S1561" s="175"/>
      <c r="T1561" s="169"/>
      <c r="U1561" s="142"/>
      <c r="V1561" s="142"/>
      <c r="W1561" s="142"/>
      <c r="X1561" s="142"/>
      <c r="Y1561" s="142"/>
      <c r="Z1561" s="142"/>
      <c r="AA1561" s="142"/>
      <c r="AB1561" s="142"/>
      <c r="AC1561" s="142"/>
      <c r="AD1561" s="142"/>
      <c r="AE1561" s="142"/>
      <c r="AF1561" s="142"/>
      <c r="AG1561" s="142"/>
      <c r="AH1561" s="142"/>
      <c r="AI1561" s="142"/>
    </row>
    <row r="1562">
      <c r="A1562" s="167"/>
      <c r="B1562" s="168"/>
      <c r="C1562" s="169"/>
      <c r="D1562" s="170"/>
      <c r="E1562" s="171"/>
      <c r="F1562" s="172"/>
      <c r="G1562" s="172"/>
      <c r="H1562" s="173"/>
      <c r="I1562" s="173"/>
      <c r="J1562" s="172"/>
      <c r="K1562" s="172"/>
      <c r="L1562" s="173"/>
      <c r="M1562" s="174"/>
      <c r="N1562" s="174"/>
      <c r="O1562" s="173"/>
      <c r="P1562" s="172"/>
      <c r="Q1562" s="172"/>
      <c r="R1562" s="175"/>
      <c r="S1562" s="175"/>
      <c r="T1562" s="169"/>
      <c r="U1562" s="142"/>
      <c r="V1562" s="142"/>
      <c r="W1562" s="142"/>
      <c r="X1562" s="142"/>
      <c r="Y1562" s="142"/>
      <c r="Z1562" s="142"/>
      <c r="AA1562" s="142"/>
      <c r="AB1562" s="142"/>
      <c r="AC1562" s="142"/>
      <c r="AD1562" s="142"/>
      <c r="AE1562" s="142"/>
      <c r="AF1562" s="142"/>
      <c r="AG1562" s="142"/>
      <c r="AH1562" s="142"/>
      <c r="AI1562" s="142"/>
    </row>
    <row r="1563">
      <c r="A1563" s="167"/>
      <c r="B1563" s="168"/>
      <c r="C1563" s="169"/>
      <c r="D1563" s="170"/>
      <c r="E1563" s="171"/>
      <c r="F1563" s="172"/>
      <c r="G1563" s="172"/>
      <c r="H1563" s="173"/>
      <c r="I1563" s="173"/>
      <c r="J1563" s="172"/>
      <c r="K1563" s="172"/>
      <c r="L1563" s="173"/>
      <c r="M1563" s="174"/>
      <c r="N1563" s="174"/>
      <c r="O1563" s="173"/>
      <c r="P1563" s="172"/>
      <c r="Q1563" s="172"/>
      <c r="R1563" s="175"/>
      <c r="S1563" s="175"/>
      <c r="T1563" s="169"/>
      <c r="U1563" s="142"/>
      <c r="V1563" s="142"/>
      <c r="W1563" s="142"/>
      <c r="X1563" s="142"/>
      <c r="Y1563" s="142"/>
      <c r="Z1563" s="142"/>
      <c r="AA1563" s="142"/>
      <c r="AB1563" s="142"/>
      <c r="AC1563" s="142"/>
      <c r="AD1563" s="142"/>
      <c r="AE1563" s="142"/>
      <c r="AF1563" s="142"/>
      <c r="AG1563" s="142"/>
      <c r="AH1563" s="142"/>
      <c r="AI1563" s="142"/>
    </row>
    <row r="1564">
      <c r="A1564" s="167"/>
      <c r="B1564" s="168"/>
      <c r="C1564" s="169"/>
      <c r="D1564" s="170"/>
      <c r="E1564" s="171"/>
      <c r="F1564" s="172"/>
      <c r="G1564" s="172"/>
      <c r="H1564" s="173"/>
      <c r="I1564" s="173"/>
      <c r="J1564" s="172"/>
      <c r="K1564" s="172"/>
      <c r="L1564" s="173"/>
      <c r="M1564" s="174"/>
      <c r="N1564" s="174"/>
      <c r="O1564" s="173"/>
      <c r="P1564" s="172"/>
      <c r="Q1564" s="172"/>
      <c r="R1564" s="175"/>
      <c r="S1564" s="175"/>
      <c r="T1564" s="169"/>
      <c r="U1564" s="142"/>
      <c r="V1564" s="142"/>
      <c r="W1564" s="142"/>
      <c r="X1564" s="142"/>
      <c r="Y1564" s="142"/>
      <c r="Z1564" s="142"/>
      <c r="AA1564" s="142"/>
      <c r="AB1564" s="142"/>
      <c r="AC1564" s="142"/>
      <c r="AD1564" s="142"/>
      <c r="AE1564" s="142"/>
      <c r="AF1564" s="142"/>
      <c r="AG1564" s="142"/>
      <c r="AH1564" s="142"/>
      <c r="AI1564" s="142"/>
    </row>
    <row r="1565">
      <c r="A1565" s="167"/>
      <c r="B1565" s="168"/>
      <c r="C1565" s="169"/>
      <c r="D1565" s="170"/>
      <c r="E1565" s="171"/>
      <c r="F1565" s="172"/>
      <c r="G1565" s="172"/>
      <c r="H1565" s="173"/>
      <c r="I1565" s="173"/>
      <c r="J1565" s="172"/>
      <c r="K1565" s="172"/>
      <c r="L1565" s="173"/>
      <c r="M1565" s="174"/>
      <c r="N1565" s="174"/>
      <c r="O1565" s="173"/>
      <c r="P1565" s="172"/>
      <c r="Q1565" s="172"/>
      <c r="R1565" s="175"/>
      <c r="S1565" s="175"/>
      <c r="T1565" s="169"/>
      <c r="U1565" s="142"/>
      <c r="V1565" s="142"/>
      <c r="W1565" s="142"/>
      <c r="X1565" s="142"/>
      <c r="Y1565" s="142"/>
      <c r="Z1565" s="142"/>
      <c r="AA1565" s="142"/>
      <c r="AB1565" s="142"/>
      <c r="AC1565" s="142"/>
      <c r="AD1565" s="142"/>
      <c r="AE1565" s="142"/>
      <c r="AF1565" s="142"/>
      <c r="AG1565" s="142"/>
      <c r="AH1565" s="142"/>
      <c r="AI1565" s="142"/>
    </row>
    <row r="1566">
      <c r="A1566" s="167"/>
      <c r="B1566" s="168"/>
      <c r="C1566" s="169"/>
      <c r="D1566" s="170"/>
      <c r="E1566" s="171"/>
      <c r="F1566" s="172"/>
      <c r="G1566" s="172"/>
      <c r="H1566" s="173"/>
      <c r="I1566" s="173"/>
      <c r="J1566" s="172"/>
      <c r="K1566" s="172"/>
      <c r="L1566" s="173"/>
      <c r="M1566" s="174"/>
      <c r="N1566" s="174"/>
      <c r="O1566" s="173"/>
      <c r="P1566" s="172"/>
      <c r="Q1566" s="172"/>
      <c r="R1566" s="175"/>
      <c r="S1566" s="175"/>
      <c r="T1566" s="169"/>
      <c r="U1566" s="142"/>
      <c r="V1566" s="142"/>
      <c r="W1566" s="142"/>
      <c r="X1566" s="142"/>
      <c r="Y1566" s="142"/>
      <c r="Z1566" s="142"/>
      <c r="AA1566" s="142"/>
      <c r="AB1566" s="142"/>
      <c r="AC1566" s="142"/>
      <c r="AD1566" s="142"/>
      <c r="AE1566" s="142"/>
      <c r="AF1566" s="142"/>
      <c r="AG1566" s="142"/>
      <c r="AH1566" s="142"/>
      <c r="AI1566" s="142"/>
    </row>
    <row r="1567">
      <c r="A1567" s="167"/>
      <c r="B1567" s="168"/>
      <c r="C1567" s="169"/>
      <c r="D1567" s="170"/>
      <c r="E1567" s="171"/>
      <c r="F1567" s="172"/>
      <c r="G1567" s="172"/>
      <c r="H1567" s="173"/>
      <c r="I1567" s="173"/>
      <c r="J1567" s="172"/>
      <c r="K1567" s="172"/>
      <c r="L1567" s="173"/>
      <c r="M1567" s="174"/>
      <c r="N1567" s="174"/>
      <c r="O1567" s="173"/>
      <c r="P1567" s="172"/>
      <c r="Q1567" s="172"/>
      <c r="R1567" s="175"/>
      <c r="S1567" s="175"/>
      <c r="T1567" s="169"/>
      <c r="U1567" s="142"/>
      <c r="V1567" s="142"/>
      <c r="W1567" s="142"/>
      <c r="X1567" s="142"/>
      <c r="Y1567" s="142"/>
      <c r="Z1567" s="142"/>
      <c r="AA1567" s="142"/>
      <c r="AB1567" s="142"/>
      <c r="AC1567" s="142"/>
      <c r="AD1567" s="142"/>
      <c r="AE1567" s="142"/>
      <c r="AF1567" s="142"/>
      <c r="AG1567" s="142"/>
      <c r="AH1567" s="142"/>
      <c r="AI1567" s="142"/>
    </row>
    <row r="1568">
      <c r="A1568" s="167"/>
      <c r="B1568" s="168"/>
      <c r="C1568" s="169"/>
      <c r="D1568" s="170"/>
      <c r="E1568" s="171"/>
      <c r="F1568" s="172"/>
      <c r="G1568" s="172"/>
      <c r="H1568" s="173"/>
      <c r="I1568" s="173"/>
      <c r="J1568" s="172"/>
      <c r="K1568" s="172"/>
      <c r="L1568" s="173"/>
      <c r="M1568" s="174"/>
      <c r="N1568" s="174"/>
      <c r="O1568" s="173"/>
      <c r="P1568" s="172"/>
      <c r="Q1568" s="172"/>
      <c r="R1568" s="175"/>
      <c r="S1568" s="175"/>
      <c r="T1568" s="169"/>
      <c r="U1568" s="142"/>
      <c r="V1568" s="142"/>
      <c r="W1568" s="142"/>
      <c r="X1568" s="142"/>
      <c r="Y1568" s="142"/>
      <c r="Z1568" s="142"/>
      <c r="AA1568" s="142"/>
      <c r="AB1568" s="142"/>
      <c r="AC1568" s="142"/>
      <c r="AD1568" s="142"/>
      <c r="AE1568" s="142"/>
      <c r="AF1568" s="142"/>
      <c r="AG1568" s="142"/>
      <c r="AH1568" s="142"/>
      <c r="AI1568" s="142"/>
    </row>
    <row r="1569">
      <c r="A1569" s="167"/>
      <c r="B1569" s="168"/>
      <c r="C1569" s="169"/>
      <c r="D1569" s="170"/>
      <c r="E1569" s="171"/>
      <c r="F1569" s="172"/>
      <c r="G1569" s="172"/>
      <c r="H1569" s="173"/>
      <c r="I1569" s="173"/>
      <c r="J1569" s="172"/>
      <c r="K1569" s="172"/>
      <c r="L1569" s="173"/>
      <c r="M1569" s="174"/>
      <c r="N1569" s="174"/>
      <c r="O1569" s="173"/>
      <c r="P1569" s="172"/>
      <c r="Q1569" s="172"/>
      <c r="R1569" s="175"/>
      <c r="S1569" s="175"/>
      <c r="T1569" s="169"/>
      <c r="U1569" s="142"/>
      <c r="V1569" s="142"/>
      <c r="W1569" s="142"/>
      <c r="X1569" s="142"/>
      <c r="Y1569" s="142"/>
      <c r="Z1569" s="142"/>
      <c r="AA1569" s="142"/>
      <c r="AB1569" s="142"/>
      <c r="AC1569" s="142"/>
      <c r="AD1569" s="142"/>
      <c r="AE1569" s="142"/>
      <c r="AF1569" s="142"/>
      <c r="AG1569" s="142"/>
      <c r="AH1569" s="142"/>
      <c r="AI1569" s="142"/>
    </row>
    <row r="1570">
      <c r="A1570" s="167"/>
      <c r="B1570" s="168"/>
      <c r="C1570" s="169"/>
      <c r="D1570" s="170"/>
      <c r="E1570" s="171"/>
      <c r="F1570" s="172"/>
      <c r="G1570" s="172"/>
      <c r="H1570" s="173"/>
      <c r="I1570" s="173"/>
      <c r="J1570" s="172"/>
      <c r="K1570" s="172"/>
      <c r="L1570" s="173"/>
      <c r="M1570" s="174"/>
      <c r="N1570" s="174"/>
      <c r="O1570" s="173"/>
      <c r="P1570" s="172"/>
      <c r="Q1570" s="172"/>
      <c r="R1570" s="175"/>
      <c r="S1570" s="175"/>
      <c r="T1570" s="169"/>
      <c r="U1570" s="142"/>
      <c r="V1570" s="142"/>
      <c r="W1570" s="142"/>
      <c r="X1570" s="142"/>
      <c r="Y1570" s="142"/>
      <c r="Z1570" s="142"/>
      <c r="AA1570" s="142"/>
      <c r="AB1570" s="142"/>
      <c r="AC1570" s="142"/>
      <c r="AD1570" s="142"/>
      <c r="AE1570" s="142"/>
      <c r="AF1570" s="142"/>
      <c r="AG1570" s="142"/>
      <c r="AH1570" s="142"/>
      <c r="AI1570" s="142"/>
    </row>
    <row r="1571">
      <c r="A1571" s="167"/>
      <c r="B1571" s="168"/>
      <c r="C1571" s="169"/>
      <c r="D1571" s="170"/>
      <c r="E1571" s="171"/>
      <c r="F1571" s="172"/>
      <c r="G1571" s="172"/>
      <c r="H1571" s="173"/>
      <c r="I1571" s="173"/>
      <c r="J1571" s="172"/>
      <c r="K1571" s="172"/>
      <c r="L1571" s="173"/>
      <c r="M1571" s="174"/>
      <c r="N1571" s="174"/>
      <c r="O1571" s="173"/>
      <c r="P1571" s="172"/>
      <c r="Q1571" s="172"/>
      <c r="R1571" s="175"/>
      <c r="S1571" s="175"/>
      <c r="T1571" s="169"/>
      <c r="U1571" s="142"/>
      <c r="V1571" s="142"/>
      <c r="W1571" s="142"/>
      <c r="X1571" s="142"/>
      <c r="Y1571" s="142"/>
      <c r="Z1571" s="142"/>
      <c r="AA1571" s="142"/>
      <c r="AB1571" s="142"/>
      <c r="AC1571" s="142"/>
      <c r="AD1571" s="142"/>
      <c r="AE1571" s="142"/>
      <c r="AF1571" s="142"/>
      <c r="AG1571" s="142"/>
      <c r="AH1571" s="142"/>
      <c r="AI1571" s="142"/>
    </row>
    <row r="1572">
      <c r="A1572" s="167"/>
      <c r="B1572" s="168"/>
      <c r="C1572" s="169"/>
      <c r="D1572" s="170"/>
      <c r="E1572" s="171"/>
      <c r="F1572" s="172"/>
      <c r="G1572" s="172"/>
      <c r="H1572" s="173"/>
      <c r="I1572" s="173"/>
      <c r="J1572" s="172"/>
      <c r="K1572" s="172"/>
      <c r="L1572" s="173"/>
      <c r="M1572" s="174"/>
      <c r="N1572" s="174"/>
      <c r="O1572" s="173"/>
      <c r="P1572" s="172"/>
      <c r="Q1572" s="172"/>
      <c r="R1572" s="175"/>
      <c r="S1572" s="175"/>
      <c r="T1572" s="169"/>
      <c r="U1572" s="142"/>
      <c r="V1572" s="142"/>
      <c r="W1572" s="142"/>
      <c r="X1572" s="142"/>
      <c r="Y1572" s="142"/>
      <c r="Z1572" s="142"/>
      <c r="AA1572" s="142"/>
      <c r="AB1572" s="142"/>
      <c r="AC1572" s="142"/>
      <c r="AD1572" s="142"/>
      <c r="AE1572" s="142"/>
      <c r="AF1572" s="142"/>
      <c r="AG1572" s="142"/>
      <c r="AH1572" s="142"/>
      <c r="AI1572" s="142"/>
    </row>
    <row r="1573">
      <c r="A1573" s="167"/>
      <c r="B1573" s="168"/>
      <c r="C1573" s="169"/>
      <c r="D1573" s="170"/>
      <c r="E1573" s="171"/>
      <c r="F1573" s="172"/>
      <c r="G1573" s="172"/>
      <c r="H1573" s="173"/>
      <c r="I1573" s="173"/>
      <c r="J1573" s="172"/>
      <c r="K1573" s="172"/>
      <c r="L1573" s="173"/>
      <c r="M1573" s="174"/>
      <c r="N1573" s="174"/>
      <c r="O1573" s="173"/>
      <c r="P1573" s="172"/>
      <c r="Q1573" s="172"/>
      <c r="R1573" s="175"/>
      <c r="S1573" s="175"/>
      <c r="T1573" s="169"/>
      <c r="U1573" s="142"/>
      <c r="V1573" s="142"/>
      <c r="W1573" s="142"/>
      <c r="X1573" s="142"/>
      <c r="Y1573" s="142"/>
      <c r="Z1573" s="142"/>
      <c r="AA1573" s="142"/>
      <c r="AB1573" s="142"/>
      <c r="AC1573" s="142"/>
      <c r="AD1573" s="142"/>
      <c r="AE1573" s="142"/>
      <c r="AF1573" s="142"/>
      <c r="AG1573" s="142"/>
      <c r="AH1573" s="142"/>
      <c r="AI1573" s="142"/>
    </row>
    <row r="1574">
      <c r="A1574" s="167"/>
      <c r="B1574" s="168"/>
      <c r="C1574" s="169"/>
      <c r="D1574" s="170"/>
      <c r="E1574" s="171"/>
      <c r="F1574" s="172"/>
      <c r="G1574" s="172"/>
      <c r="H1574" s="173"/>
      <c r="I1574" s="173"/>
      <c r="J1574" s="172"/>
      <c r="K1574" s="172"/>
      <c r="L1574" s="173"/>
      <c r="M1574" s="174"/>
      <c r="N1574" s="174"/>
      <c r="O1574" s="173"/>
      <c r="P1574" s="172"/>
      <c r="Q1574" s="172"/>
      <c r="R1574" s="175"/>
      <c r="S1574" s="175"/>
      <c r="T1574" s="169"/>
      <c r="U1574" s="142"/>
      <c r="V1574" s="142"/>
      <c r="W1574" s="142"/>
      <c r="X1574" s="142"/>
      <c r="Y1574" s="142"/>
      <c r="Z1574" s="142"/>
      <c r="AA1574" s="142"/>
      <c r="AB1574" s="142"/>
      <c r="AC1574" s="142"/>
      <c r="AD1574" s="142"/>
      <c r="AE1574" s="142"/>
      <c r="AF1574" s="142"/>
      <c r="AG1574" s="142"/>
      <c r="AH1574" s="142"/>
      <c r="AI1574" s="142"/>
    </row>
    <row r="1575">
      <c r="A1575" s="167"/>
      <c r="B1575" s="168"/>
      <c r="C1575" s="169"/>
      <c r="D1575" s="170"/>
      <c r="E1575" s="171"/>
      <c r="F1575" s="172"/>
      <c r="G1575" s="172"/>
      <c r="H1575" s="173"/>
      <c r="I1575" s="173"/>
      <c r="J1575" s="172"/>
      <c r="K1575" s="172"/>
      <c r="L1575" s="173"/>
      <c r="M1575" s="174"/>
      <c r="N1575" s="174"/>
      <c r="O1575" s="173"/>
      <c r="P1575" s="172"/>
      <c r="Q1575" s="172"/>
      <c r="R1575" s="175"/>
      <c r="S1575" s="175"/>
      <c r="T1575" s="169"/>
      <c r="U1575" s="142"/>
      <c r="V1575" s="142"/>
      <c r="W1575" s="142"/>
      <c r="X1575" s="142"/>
      <c r="Y1575" s="142"/>
      <c r="Z1575" s="142"/>
      <c r="AA1575" s="142"/>
      <c r="AB1575" s="142"/>
      <c r="AC1575" s="142"/>
      <c r="AD1575" s="142"/>
      <c r="AE1575" s="142"/>
      <c r="AF1575" s="142"/>
      <c r="AG1575" s="142"/>
      <c r="AH1575" s="142"/>
      <c r="AI1575" s="142"/>
    </row>
    <row r="1576">
      <c r="A1576" s="167"/>
      <c r="B1576" s="168"/>
      <c r="C1576" s="169"/>
      <c r="D1576" s="170"/>
      <c r="E1576" s="171"/>
      <c r="F1576" s="172"/>
      <c r="G1576" s="172"/>
      <c r="H1576" s="173"/>
      <c r="I1576" s="173"/>
      <c r="J1576" s="172"/>
      <c r="K1576" s="172"/>
      <c r="L1576" s="173"/>
      <c r="M1576" s="174"/>
      <c r="N1576" s="174"/>
      <c r="O1576" s="173"/>
      <c r="P1576" s="172"/>
      <c r="Q1576" s="172"/>
      <c r="R1576" s="175"/>
      <c r="S1576" s="175"/>
      <c r="T1576" s="169"/>
      <c r="U1576" s="142"/>
      <c r="V1576" s="142"/>
      <c r="W1576" s="142"/>
      <c r="X1576" s="142"/>
      <c r="Y1576" s="142"/>
      <c r="Z1576" s="142"/>
      <c r="AA1576" s="142"/>
      <c r="AB1576" s="142"/>
      <c r="AC1576" s="142"/>
      <c r="AD1576" s="142"/>
      <c r="AE1576" s="142"/>
      <c r="AF1576" s="142"/>
      <c r="AG1576" s="142"/>
      <c r="AH1576" s="142"/>
      <c r="AI1576" s="142"/>
    </row>
    <row r="1577">
      <c r="A1577" s="167"/>
      <c r="B1577" s="168"/>
      <c r="C1577" s="169"/>
      <c r="D1577" s="170"/>
      <c r="E1577" s="171"/>
      <c r="F1577" s="172"/>
      <c r="G1577" s="172"/>
      <c r="H1577" s="173"/>
      <c r="I1577" s="173"/>
      <c r="J1577" s="172"/>
      <c r="K1577" s="172"/>
      <c r="L1577" s="173"/>
      <c r="M1577" s="174"/>
      <c r="N1577" s="174"/>
      <c r="O1577" s="173"/>
      <c r="P1577" s="172"/>
      <c r="Q1577" s="172"/>
      <c r="R1577" s="175"/>
      <c r="S1577" s="175"/>
      <c r="T1577" s="169"/>
      <c r="U1577" s="142"/>
      <c r="V1577" s="142"/>
      <c r="W1577" s="142"/>
      <c r="X1577" s="142"/>
      <c r="Y1577" s="142"/>
      <c r="Z1577" s="142"/>
      <c r="AA1577" s="142"/>
      <c r="AB1577" s="142"/>
      <c r="AC1577" s="142"/>
      <c r="AD1577" s="142"/>
      <c r="AE1577" s="142"/>
      <c r="AF1577" s="142"/>
      <c r="AG1577" s="142"/>
      <c r="AH1577" s="142"/>
      <c r="AI1577" s="142"/>
    </row>
    <row r="1578">
      <c r="A1578" s="167"/>
      <c r="B1578" s="168"/>
      <c r="C1578" s="169"/>
      <c r="D1578" s="170"/>
      <c r="E1578" s="171"/>
      <c r="F1578" s="172"/>
      <c r="G1578" s="172"/>
      <c r="H1578" s="173"/>
      <c r="I1578" s="173"/>
      <c r="J1578" s="172"/>
      <c r="K1578" s="172"/>
      <c r="L1578" s="173"/>
      <c r="M1578" s="174"/>
      <c r="N1578" s="174"/>
      <c r="O1578" s="173"/>
      <c r="P1578" s="172"/>
      <c r="Q1578" s="172"/>
      <c r="R1578" s="175"/>
      <c r="S1578" s="175"/>
      <c r="T1578" s="169"/>
      <c r="U1578" s="142"/>
      <c r="V1578" s="142"/>
      <c r="W1578" s="142"/>
      <c r="X1578" s="142"/>
      <c r="Y1578" s="142"/>
      <c r="Z1578" s="142"/>
      <c r="AA1578" s="142"/>
      <c r="AB1578" s="142"/>
      <c r="AC1578" s="142"/>
      <c r="AD1578" s="142"/>
      <c r="AE1578" s="142"/>
      <c r="AF1578" s="142"/>
      <c r="AG1578" s="142"/>
      <c r="AH1578" s="142"/>
      <c r="AI1578" s="142"/>
    </row>
    <row r="1579">
      <c r="A1579" s="167"/>
      <c r="B1579" s="168"/>
      <c r="C1579" s="169"/>
      <c r="D1579" s="170"/>
      <c r="E1579" s="171"/>
      <c r="F1579" s="172"/>
      <c r="G1579" s="172"/>
      <c r="H1579" s="173"/>
      <c r="I1579" s="173"/>
      <c r="J1579" s="172"/>
      <c r="K1579" s="172"/>
      <c r="L1579" s="173"/>
      <c r="M1579" s="174"/>
      <c r="N1579" s="174"/>
      <c r="O1579" s="173"/>
      <c r="P1579" s="172"/>
      <c r="Q1579" s="172"/>
      <c r="R1579" s="175"/>
      <c r="S1579" s="175"/>
      <c r="T1579" s="169"/>
      <c r="U1579" s="142"/>
      <c r="V1579" s="142"/>
      <c r="W1579" s="142"/>
      <c r="X1579" s="142"/>
      <c r="Y1579" s="142"/>
      <c r="Z1579" s="142"/>
      <c r="AA1579" s="142"/>
      <c r="AB1579" s="142"/>
      <c r="AC1579" s="142"/>
      <c r="AD1579" s="142"/>
      <c r="AE1579" s="142"/>
      <c r="AF1579" s="142"/>
      <c r="AG1579" s="142"/>
      <c r="AH1579" s="142"/>
      <c r="AI1579" s="142"/>
    </row>
    <row r="1580">
      <c r="A1580" s="167"/>
      <c r="B1580" s="168"/>
      <c r="C1580" s="169"/>
      <c r="D1580" s="170"/>
      <c r="E1580" s="171"/>
      <c r="F1580" s="172"/>
      <c r="G1580" s="172"/>
      <c r="H1580" s="173"/>
      <c r="I1580" s="173"/>
      <c r="J1580" s="172"/>
      <c r="K1580" s="172"/>
      <c r="L1580" s="173"/>
      <c r="M1580" s="174"/>
      <c r="N1580" s="174"/>
      <c r="O1580" s="173"/>
      <c r="P1580" s="172"/>
      <c r="Q1580" s="172"/>
      <c r="R1580" s="175"/>
      <c r="S1580" s="175"/>
      <c r="T1580" s="169"/>
      <c r="U1580" s="142"/>
      <c r="V1580" s="142"/>
      <c r="W1580" s="142"/>
      <c r="X1580" s="142"/>
      <c r="Y1580" s="142"/>
      <c r="Z1580" s="142"/>
      <c r="AA1580" s="142"/>
      <c r="AB1580" s="142"/>
      <c r="AC1580" s="142"/>
      <c r="AD1580" s="142"/>
      <c r="AE1580" s="142"/>
      <c r="AF1580" s="142"/>
      <c r="AG1580" s="142"/>
      <c r="AH1580" s="142"/>
      <c r="AI1580" s="142"/>
    </row>
    <row r="1581">
      <c r="A1581" s="167"/>
      <c r="B1581" s="168"/>
      <c r="C1581" s="169"/>
      <c r="D1581" s="170"/>
      <c r="E1581" s="171"/>
      <c r="F1581" s="172"/>
      <c r="G1581" s="172"/>
      <c r="H1581" s="173"/>
      <c r="I1581" s="173"/>
      <c r="J1581" s="172"/>
      <c r="K1581" s="172"/>
      <c r="L1581" s="173"/>
      <c r="M1581" s="174"/>
      <c r="N1581" s="174"/>
      <c r="O1581" s="173"/>
      <c r="P1581" s="172"/>
      <c r="Q1581" s="172"/>
      <c r="R1581" s="175"/>
      <c r="S1581" s="175"/>
      <c r="T1581" s="169"/>
      <c r="U1581" s="142"/>
      <c r="V1581" s="142"/>
      <c r="W1581" s="142"/>
      <c r="X1581" s="142"/>
      <c r="Y1581" s="142"/>
      <c r="Z1581" s="142"/>
      <c r="AA1581" s="142"/>
      <c r="AB1581" s="142"/>
      <c r="AC1581" s="142"/>
      <c r="AD1581" s="142"/>
      <c r="AE1581" s="142"/>
      <c r="AF1581" s="142"/>
      <c r="AG1581" s="142"/>
      <c r="AH1581" s="142"/>
      <c r="AI1581" s="142"/>
    </row>
    <row r="1582">
      <c r="A1582" s="167"/>
      <c r="B1582" s="168"/>
      <c r="C1582" s="169"/>
      <c r="D1582" s="170"/>
      <c r="E1582" s="171"/>
      <c r="F1582" s="172"/>
      <c r="G1582" s="172"/>
      <c r="H1582" s="173"/>
      <c r="I1582" s="173"/>
      <c r="J1582" s="172"/>
      <c r="K1582" s="172"/>
      <c r="L1582" s="173"/>
      <c r="M1582" s="174"/>
      <c r="N1582" s="174"/>
      <c r="O1582" s="173"/>
      <c r="P1582" s="172"/>
      <c r="Q1582" s="172"/>
      <c r="R1582" s="175"/>
      <c r="S1582" s="175"/>
      <c r="T1582" s="169"/>
      <c r="U1582" s="142"/>
      <c r="V1582" s="142"/>
      <c r="W1582" s="142"/>
      <c r="X1582" s="142"/>
      <c r="Y1582" s="142"/>
      <c r="Z1582" s="142"/>
      <c r="AA1582" s="142"/>
      <c r="AB1582" s="142"/>
      <c r="AC1582" s="142"/>
      <c r="AD1582" s="142"/>
      <c r="AE1582" s="142"/>
      <c r="AF1582" s="142"/>
      <c r="AG1582" s="142"/>
      <c r="AH1582" s="142"/>
      <c r="AI1582" s="142"/>
    </row>
    <row r="1583">
      <c r="A1583" s="167"/>
      <c r="B1583" s="168"/>
      <c r="C1583" s="169"/>
      <c r="D1583" s="170"/>
      <c r="E1583" s="171"/>
      <c r="F1583" s="172"/>
      <c r="G1583" s="172"/>
      <c r="H1583" s="173"/>
      <c r="I1583" s="173"/>
      <c r="J1583" s="172"/>
      <c r="K1583" s="172"/>
      <c r="L1583" s="173"/>
      <c r="M1583" s="174"/>
      <c r="N1583" s="174"/>
      <c r="O1583" s="173"/>
      <c r="P1583" s="172"/>
      <c r="Q1583" s="172"/>
      <c r="R1583" s="175"/>
      <c r="S1583" s="175"/>
      <c r="T1583" s="169"/>
      <c r="U1583" s="142"/>
      <c r="V1583" s="142"/>
      <c r="W1583" s="142"/>
      <c r="X1583" s="142"/>
      <c r="Y1583" s="142"/>
      <c r="Z1583" s="142"/>
      <c r="AA1583" s="142"/>
      <c r="AB1583" s="142"/>
      <c r="AC1583" s="142"/>
      <c r="AD1583" s="142"/>
      <c r="AE1583" s="142"/>
      <c r="AF1583" s="142"/>
      <c r="AG1583" s="142"/>
      <c r="AH1583" s="142"/>
      <c r="AI1583" s="142"/>
    </row>
    <row r="1584">
      <c r="A1584" s="167"/>
      <c r="B1584" s="168"/>
      <c r="C1584" s="169"/>
      <c r="D1584" s="170"/>
      <c r="E1584" s="171"/>
      <c r="F1584" s="172"/>
      <c r="G1584" s="172"/>
      <c r="H1584" s="173"/>
      <c r="I1584" s="173"/>
      <c r="J1584" s="172"/>
      <c r="K1584" s="172"/>
      <c r="L1584" s="173"/>
      <c r="M1584" s="174"/>
      <c r="N1584" s="174"/>
      <c r="O1584" s="173"/>
      <c r="P1584" s="172"/>
      <c r="Q1584" s="172"/>
      <c r="R1584" s="175"/>
      <c r="S1584" s="175"/>
      <c r="T1584" s="169"/>
      <c r="U1584" s="142"/>
      <c r="V1584" s="142"/>
      <c r="W1584" s="142"/>
      <c r="X1584" s="142"/>
      <c r="Y1584" s="142"/>
      <c r="Z1584" s="142"/>
      <c r="AA1584" s="142"/>
      <c r="AB1584" s="142"/>
      <c r="AC1584" s="142"/>
      <c r="AD1584" s="142"/>
      <c r="AE1584" s="142"/>
      <c r="AF1584" s="142"/>
      <c r="AG1584" s="142"/>
      <c r="AH1584" s="142"/>
      <c r="AI1584" s="142"/>
    </row>
    <row r="1585">
      <c r="A1585" s="167"/>
      <c r="B1585" s="168"/>
      <c r="C1585" s="169"/>
      <c r="D1585" s="170"/>
      <c r="E1585" s="171"/>
      <c r="F1585" s="172"/>
      <c r="G1585" s="172"/>
      <c r="H1585" s="173"/>
      <c r="I1585" s="173"/>
      <c r="J1585" s="172"/>
      <c r="K1585" s="172"/>
      <c r="L1585" s="173"/>
      <c r="M1585" s="174"/>
      <c r="N1585" s="174"/>
      <c r="O1585" s="173"/>
      <c r="P1585" s="172"/>
      <c r="Q1585" s="172"/>
      <c r="R1585" s="175"/>
      <c r="S1585" s="175"/>
      <c r="T1585" s="169"/>
      <c r="U1585" s="142"/>
      <c r="V1585" s="142"/>
      <c r="W1585" s="142"/>
      <c r="X1585" s="142"/>
      <c r="Y1585" s="142"/>
      <c r="Z1585" s="142"/>
      <c r="AA1585" s="142"/>
      <c r="AB1585" s="142"/>
      <c r="AC1585" s="142"/>
      <c r="AD1585" s="142"/>
      <c r="AE1585" s="142"/>
      <c r="AF1585" s="142"/>
      <c r="AG1585" s="142"/>
      <c r="AH1585" s="142"/>
      <c r="AI1585" s="142"/>
    </row>
    <row r="1586">
      <c r="A1586" s="167"/>
      <c r="B1586" s="168"/>
      <c r="C1586" s="169"/>
      <c r="D1586" s="170"/>
      <c r="E1586" s="171"/>
      <c r="F1586" s="172"/>
      <c r="G1586" s="172"/>
      <c r="H1586" s="173"/>
      <c r="I1586" s="173"/>
      <c r="J1586" s="172"/>
      <c r="K1586" s="172"/>
      <c r="L1586" s="173"/>
      <c r="M1586" s="174"/>
      <c r="N1586" s="174"/>
      <c r="O1586" s="173"/>
      <c r="P1586" s="172"/>
      <c r="Q1586" s="172"/>
      <c r="R1586" s="175"/>
      <c r="S1586" s="175"/>
      <c r="T1586" s="169"/>
      <c r="U1586" s="142"/>
      <c r="V1586" s="142"/>
      <c r="W1586" s="142"/>
      <c r="X1586" s="142"/>
      <c r="Y1586" s="142"/>
      <c r="Z1586" s="142"/>
      <c r="AA1586" s="142"/>
      <c r="AB1586" s="142"/>
      <c r="AC1586" s="142"/>
      <c r="AD1586" s="142"/>
      <c r="AE1586" s="142"/>
      <c r="AF1586" s="142"/>
      <c r="AG1586" s="142"/>
      <c r="AH1586" s="142"/>
      <c r="AI1586" s="142"/>
    </row>
    <row r="1587">
      <c r="A1587" s="167"/>
      <c r="B1587" s="168"/>
      <c r="C1587" s="169"/>
      <c r="D1587" s="170"/>
      <c r="E1587" s="171"/>
      <c r="F1587" s="172"/>
      <c r="G1587" s="172"/>
      <c r="H1587" s="173"/>
      <c r="I1587" s="173"/>
      <c r="J1587" s="172"/>
      <c r="K1587" s="172"/>
      <c r="L1587" s="173"/>
      <c r="M1587" s="174"/>
      <c r="N1587" s="174"/>
      <c r="O1587" s="173"/>
      <c r="P1587" s="172"/>
      <c r="Q1587" s="172"/>
      <c r="R1587" s="175"/>
      <c r="S1587" s="175"/>
      <c r="T1587" s="169"/>
      <c r="U1587" s="142"/>
      <c r="V1587" s="142"/>
      <c r="W1587" s="142"/>
      <c r="X1587" s="142"/>
      <c r="Y1587" s="142"/>
      <c r="Z1587" s="142"/>
      <c r="AA1587" s="142"/>
      <c r="AB1587" s="142"/>
      <c r="AC1587" s="142"/>
      <c r="AD1587" s="142"/>
      <c r="AE1587" s="142"/>
      <c r="AF1587" s="142"/>
      <c r="AG1587" s="142"/>
      <c r="AH1587" s="142"/>
      <c r="AI1587" s="142"/>
    </row>
    <row r="1588">
      <c r="A1588" s="167"/>
      <c r="B1588" s="168"/>
      <c r="C1588" s="169"/>
      <c r="D1588" s="170"/>
      <c r="E1588" s="171"/>
      <c r="F1588" s="172"/>
      <c r="G1588" s="172"/>
      <c r="H1588" s="173"/>
      <c r="I1588" s="173"/>
      <c r="J1588" s="172"/>
      <c r="K1588" s="172"/>
      <c r="L1588" s="173"/>
      <c r="M1588" s="174"/>
      <c r="N1588" s="174"/>
      <c r="O1588" s="173"/>
      <c r="P1588" s="172"/>
      <c r="Q1588" s="172"/>
      <c r="R1588" s="175"/>
      <c r="S1588" s="175"/>
      <c r="T1588" s="169"/>
      <c r="U1588" s="142"/>
      <c r="V1588" s="142"/>
      <c r="W1588" s="142"/>
      <c r="X1588" s="142"/>
      <c r="Y1588" s="142"/>
      <c r="Z1588" s="142"/>
      <c r="AA1588" s="142"/>
      <c r="AB1588" s="142"/>
      <c r="AC1588" s="142"/>
      <c r="AD1588" s="142"/>
      <c r="AE1588" s="142"/>
      <c r="AF1588" s="142"/>
      <c r="AG1588" s="142"/>
      <c r="AH1588" s="142"/>
      <c r="AI1588" s="142"/>
    </row>
    <row r="1589">
      <c r="A1589" s="167"/>
      <c r="B1589" s="168"/>
      <c r="C1589" s="169"/>
      <c r="D1589" s="170"/>
      <c r="E1589" s="171"/>
      <c r="F1589" s="172"/>
      <c r="G1589" s="172"/>
      <c r="H1589" s="173"/>
      <c r="I1589" s="173"/>
      <c r="J1589" s="172"/>
      <c r="K1589" s="172"/>
      <c r="L1589" s="173"/>
      <c r="M1589" s="174"/>
      <c r="N1589" s="174"/>
      <c r="O1589" s="173"/>
      <c r="P1589" s="172"/>
      <c r="Q1589" s="172"/>
      <c r="R1589" s="175"/>
      <c r="S1589" s="175"/>
      <c r="T1589" s="169"/>
      <c r="U1589" s="142"/>
      <c r="V1589" s="142"/>
      <c r="W1589" s="142"/>
      <c r="X1589" s="142"/>
      <c r="Y1589" s="142"/>
      <c r="Z1589" s="142"/>
      <c r="AA1589" s="142"/>
      <c r="AB1589" s="142"/>
      <c r="AC1589" s="142"/>
      <c r="AD1589" s="142"/>
      <c r="AE1589" s="142"/>
      <c r="AF1589" s="142"/>
      <c r="AG1589" s="142"/>
      <c r="AH1589" s="142"/>
      <c r="AI1589" s="142"/>
    </row>
    <row r="1590">
      <c r="A1590" s="167"/>
      <c r="B1590" s="168"/>
      <c r="C1590" s="169"/>
      <c r="D1590" s="170"/>
      <c r="E1590" s="171"/>
      <c r="F1590" s="172"/>
      <c r="G1590" s="172"/>
      <c r="H1590" s="173"/>
      <c r="I1590" s="173"/>
      <c r="J1590" s="172"/>
      <c r="K1590" s="172"/>
      <c r="L1590" s="173"/>
      <c r="M1590" s="174"/>
      <c r="N1590" s="174"/>
      <c r="O1590" s="173"/>
      <c r="P1590" s="172"/>
      <c r="Q1590" s="172"/>
      <c r="R1590" s="175"/>
      <c r="S1590" s="175"/>
      <c r="T1590" s="169"/>
      <c r="U1590" s="142"/>
      <c r="V1590" s="142"/>
      <c r="W1590" s="142"/>
      <c r="X1590" s="142"/>
      <c r="Y1590" s="142"/>
      <c r="Z1590" s="142"/>
      <c r="AA1590" s="142"/>
      <c r="AB1590" s="142"/>
      <c r="AC1590" s="142"/>
      <c r="AD1590" s="142"/>
      <c r="AE1590" s="142"/>
      <c r="AF1590" s="142"/>
      <c r="AG1590" s="142"/>
      <c r="AH1590" s="142"/>
      <c r="AI1590" s="142"/>
    </row>
    <row r="1591">
      <c r="A1591" s="167"/>
      <c r="B1591" s="168"/>
      <c r="C1591" s="169"/>
      <c r="D1591" s="170"/>
      <c r="E1591" s="171"/>
      <c r="F1591" s="172"/>
      <c r="G1591" s="172"/>
      <c r="H1591" s="173"/>
      <c r="I1591" s="173"/>
      <c r="J1591" s="172"/>
      <c r="K1591" s="172"/>
      <c r="L1591" s="173"/>
      <c r="M1591" s="174"/>
      <c r="N1591" s="174"/>
      <c r="O1591" s="173"/>
      <c r="P1591" s="172"/>
      <c r="Q1591" s="172"/>
      <c r="R1591" s="175"/>
      <c r="S1591" s="175"/>
      <c r="T1591" s="169"/>
      <c r="U1591" s="142"/>
      <c r="V1591" s="142"/>
      <c r="W1591" s="142"/>
      <c r="X1591" s="142"/>
      <c r="Y1591" s="142"/>
      <c r="Z1591" s="142"/>
      <c r="AA1591" s="142"/>
      <c r="AB1591" s="142"/>
      <c r="AC1591" s="142"/>
      <c r="AD1591" s="142"/>
      <c r="AE1591" s="142"/>
      <c r="AF1591" s="142"/>
      <c r="AG1591" s="142"/>
      <c r="AH1591" s="142"/>
      <c r="AI1591" s="142"/>
    </row>
    <row r="1592">
      <c r="A1592" s="167"/>
      <c r="B1592" s="168"/>
      <c r="C1592" s="169"/>
      <c r="D1592" s="170"/>
      <c r="E1592" s="171"/>
      <c r="F1592" s="172"/>
      <c r="G1592" s="172"/>
      <c r="H1592" s="173"/>
      <c r="I1592" s="173"/>
      <c r="J1592" s="172"/>
      <c r="K1592" s="172"/>
      <c r="L1592" s="173"/>
      <c r="M1592" s="174"/>
      <c r="N1592" s="174"/>
      <c r="O1592" s="173"/>
      <c r="P1592" s="172"/>
      <c r="Q1592" s="172"/>
      <c r="R1592" s="175"/>
      <c r="S1592" s="175"/>
      <c r="T1592" s="169"/>
      <c r="U1592" s="142"/>
      <c r="V1592" s="142"/>
      <c r="W1592" s="142"/>
      <c r="X1592" s="142"/>
      <c r="Y1592" s="142"/>
      <c r="Z1592" s="142"/>
      <c r="AA1592" s="142"/>
      <c r="AB1592" s="142"/>
      <c r="AC1592" s="142"/>
      <c r="AD1592" s="142"/>
      <c r="AE1592" s="142"/>
      <c r="AF1592" s="142"/>
      <c r="AG1592" s="142"/>
      <c r="AH1592" s="142"/>
      <c r="AI1592" s="142"/>
    </row>
    <row r="1593">
      <c r="A1593" s="167"/>
      <c r="B1593" s="168"/>
      <c r="C1593" s="169"/>
      <c r="D1593" s="170"/>
      <c r="E1593" s="171"/>
      <c r="F1593" s="172"/>
      <c r="G1593" s="172"/>
      <c r="H1593" s="173"/>
      <c r="I1593" s="173"/>
      <c r="J1593" s="172"/>
      <c r="K1593" s="172"/>
      <c r="L1593" s="173"/>
      <c r="M1593" s="174"/>
      <c r="N1593" s="174"/>
      <c r="O1593" s="173"/>
      <c r="P1593" s="172"/>
      <c r="Q1593" s="172"/>
      <c r="R1593" s="175"/>
      <c r="S1593" s="175"/>
      <c r="T1593" s="169"/>
      <c r="U1593" s="142"/>
      <c r="V1593" s="142"/>
      <c r="W1593" s="142"/>
      <c r="X1593" s="142"/>
      <c r="Y1593" s="142"/>
      <c r="Z1593" s="142"/>
      <c r="AA1593" s="142"/>
      <c r="AB1593" s="142"/>
      <c r="AC1593" s="142"/>
      <c r="AD1593" s="142"/>
      <c r="AE1593" s="142"/>
      <c r="AF1593" s="142"/>
      <c r="AG1593" s="142"/>
      <c r="AH1593" s="142"/>
      <c r="AI1593" s="142"/>
    </row>
    <row r="1594">
      <c r="A1594" s="167"/>
      <c r="B1594" s="168"/>
      <c r="C1594" s="169"/>
      <c r="D1594" s="170"/>
      <c r="E1594" s="171"/>
      <c r="F1594" s="172"/>
      <c r="G1594" s="172"/>
      <c r="H1594" s="173"/>
      <c r="I1594" s="173"/>
      <c r="J1594" s="172"/>
      <c r="K1594" s="172"/>
      <c r="L1594" s="173"/>
      <c r="M1594" s="174"/>
      <c r="N1594" s="174"/>
      <c r="O1594" s="173"/>
      <c r="P1594" s="172"/>
      <c r="Q1594" s="172"/>
      <c r="R1594" s="175"/>
      <c r="S1594" s="175"/>
      <c r="T1594" s="169"/>
      <c r="U1594" s="142"/>
      <c r="V1594" s="142"/>
      <c r="W1594" s="142"/>
      <c r="X1594" s="142"/>
      <c r="Y1594" s="142"/>
      <c r="Z1594" s="142"/>
      <c r="AA1594" s="142"/>
      <c r="AB1594" s="142"/>
      <c r="AC1594" s="142"/>
      <c r="AD1594" s="142"/>
      <c r="AE1594" s="142"/>
      <c r="AF1594" s="142"/>
      <c r="AG1594" s="142"/>
      <c r="AH1594" s="142"/>
      <c r="AI1594" s="142"/>
    </row>
    <row r="1595">
      <c r="A1595" s="167"/>
      <c r="B1595" s="168"/>
      <c r="C1595" s="169"/>
      <c r="D1595" s="170"/>
      <c r="E1595" s="171"/>
      <c r="F1595" s="172"/>
      <c r="G1595" s="172"/>
      <c r="H1595" s="173"/>
      <c r="I1595" s="173"/>
      <c r="J1595" s="172"/>
      <c r="K1595" s="172"/>
      <c r="L1595" s="173"/>
      <c r="M1595" s="174"/>
      <c r="N1595" s="174"/>
      <c r="O1595" s="173"/>
      <c r="P1595" s="172"/>
      <c r="Q1595" s="172"/>
      <c r="R1595" s="175"/>
      <c r="S1595" s="175"/>
      <c r="T1595" s="169"/>
      <c r="U1595" s="142"/>
      <c r="V1595" s="142"/>
      <c r="W1595" s="142"/>
      <c r="X1595" s="142"/>
      <c r="Y1595" s="142"/>
      <c r="Z1595" s="142"/>
      <c r="AA1595" s="142"/>
      <c r="AB1595" s="142"/>
      <c r="AC1595" s="142"/>
      <c r="AD1595" s="142"/>
      <c r="AE1595" s="142"/>
      <c r="AF1595" s="142"/>
      <c r="AG1595" s="142"/>
      <c r="AH1595" s="142"/>
      <c r="AI1595" s="142"/>
    </row>
    <row r="1596">
      <c r="A1596" s="167"/>
      <c r="B1596" s="168"/>
      <c r="C1596" s="169"/>
      <c r="D1596" s="170"/>
      <c r="E1596" s="171"/>
      <c r="F1596" s="172"/>
      <c r="G1596" s="172"/>
      <c r="H1596" s="173"/>
      <c r="I1596" s="173"/>
      <c r="J1596" s="172"/>
      <c r="K1596" s="172"/>
      <c r="L1596" s="173"/>
      <c r="M1596" s="174"/>
      <c r="N1596" s="174"/>
      <c r="O1596" s="173"/>
      <c r="P1596" s="172"/>
      <c r="Q1596" s="172"/>
      <c r="R1596" s="175"/>
      <c r="S1596" s="175"/>
      <c r="T1596" s="169"/>
      <c r="U1596" s="142"/>
      <c r="V1596" s="142"/>
      <c r="W1596" s="142"/>
      <c r="X1596" s="142"/>
      <c r="Y1596" s="142"/>
      <c r="Z1596" s="142"/>
      <c r="AA1596" s="142"/>
      <c r="AB1596" s="142"/>
      <c r="AC1596" s="142"/>
      <c r="AD1596" s="142"/>
      <c r="AE1596" s="142"/>
      <c r="AF1596" s="142"/>
      <c r="AG1596" s="142"/>
      <c r="AH1596" s="142"/>
      <c r="AI1596" s="142"/>
    </row>
    <row r="1597">
      <c r="A1597" s="167"/>
      <c r="B1597" s="168"/>
      <c r="C1597" s="169"/>
      <c r="D1597" s="170"/>
      <c r="E1597" s="171"/>
      <c r="F1597" s="172"/>
      <c r="G1597" s="172"/>
      <c r="H1597" s="173"/>
      <c r="I1597" s="173"/>
      <c r="J1597" s="172"/>
      <c r="K1597" s="172"/>
      <c r="L1597" s="173"/>
      <c r="M1597" s="174"/>
      <c r="N1597" s="174"/>
      <c r="O1597" s="173"/>
      <c r="P1597" s="172"/>
      <c r="Q1597" s="172"/>
      <c r="R1597" s="175"/>
      <c r="S1597" s="175"/>
      <c r="T1597" s="169"/>
      <c r="U1597" s="142"/>
      <c r="V1597" s="142"/>
      <c r="W1597" s="142"/>
      <c r="X1597" s="142"/>
      <c r="Y1597" s="142"/>
      <c r="Z1597" s="142"/>
      <c r="AA1597" s="142"/>
      <c r="AB1597" s="142"/>
      <c r="AC1597" s="142"/>
      <c r="AD1597" s="142"/>
      <c r="AE1597" s="142"/>
      <c r="AF1597" s="142"/>
      <c r="AG1597" s="142"/>
      <c r="AH1597" s="142"/>
      <c r="AI1597" s="142"/>
    </row>
    <row r="1598">
      <c r="A1598" s="167"/>
      <c r="B1598" s="168"/>
      <c r="C1598" s="169"/>
      <c r="D1598" s="170"/>
      <c r="E1598" s="171"/>
      <c r="F1598" s="172"/>
      <c r="G1598" s="172"/>
      <c r="H1598" s="173"/>
      <c r="I1598" s="173"/>
      <c r="J1598" s="172"/>
      <c r="K1598" s="172"/>
      <c r="L1598" s="173"/>
      <c r="M1598" s="174"/>
      <c r="N1598" s="174"/>
      <c r="O1598" s="173"/>
      <c r="P1598" s="172"/>
      <c r="Q1598" s="172"/>
      <c r="R1598" s="175"/>
      <c r="S1598" s="175"/>
      <c r="T1598" s="169"/>
      <c r="U1598" s="142"/>
      <c r="V1598" s="142"/>
      <c r="W1598" s="142"/>
      <c r="X1598" s="142"/>
      <c r="Y1598" s="142"/>
      <c r="Z1598" s="142"/>
      <c r="AA1598" s="142"/>
      <c r="AB1598" s="142"/>
      <c r="AC1598" s="142"/>
      <c r="AD1598" s="142"/>
      <c r="AE1598" s="142"/>
      <c r="AF1598" s="142"/>
      <c r="AG1598" s="142"/>
      <c r="AH1598" s="142"/>
      <c r="AI1598" s="142"/>
    </row>
    <row r="1599">
      <c r="A1599" s="167"/>
      <c r="B1599" s="168"/>
      <c r="C1599" s="169"/>
      <c r="D1599" s="170"/>
      <c r="E1599" s="171"/>
      <c r="F1599" s="172"/>
      <c r="G1599" s="172"/>
      <c r="H1599" s="173"/>
      <c r="I1599" s="173"/>
      <c r="J1599" s="172"/>
      <c r="K1599" s="172"/>
      <c r="L1599" s="173"/>
      <c r="M1599" s="174"/>
      <c r="N1599" s="174"/>
      <c r="O1599" s="173"/>
      <c r="P1599" s="172"/>
      <c r="Q1599" s="172"/>
      <c r="R1599" s="175"/>
      <c r="S1599" s="175"/>
      <c r="T1599" s="169"/>
      <c r="U1599" s="142"/>
      <c r="V1599" s="142"/>
      <c r="W1599" s="142"/>
      <c r="X1599" s="142"/>
      <c r="Y1599" s="142"/>
      <c r="Z1599" s="142"/>
      <c r="AA1599" s="142"/>
      <c r="AB1599" s="142"/>
      <c r="AC1599" s="142"/>
      <c r="AD1599" s="142"/>
      <c r="AE1599" s="142"/>
      <c r="AF1599" s="142"/>
      <c r="AG1599" s="142"/>
      <c r="AH1599" s="142"/>
      <c r="AI1599" s="142"/>
    </row>
    <row r="1600">
      <c r="A1600" s="167"/>
      <c r="B1600" s="168"/>
      <c r="C1600" s="169"/>
      <c r="D1600" s="170"/>
      <c r="E1600" s="171"/>
      <c r="F1600" s="172"/>
      <c r="G1600" s="172"/>
      <c r="H1600" s="173"/>
      <c r="I1600" s="173"/>
      <c r="J1600" s="172"/>
      <c r="K1600" s="172"/>
      <c r="L1600" s="173"/>
      <c r="M1600" s="174"/>
      <c r="N1600" s="174"/>
      <c r="O1600" s="173"/>
      <c r="P1600" s="172"/>
      <c r="Q1600" s="172"/>
      <c r="R1600" s="175"/>
      <c r="S1600" s="175"/>
      <c r="T1600" s="169"/>
      <c r="U1600" s="142"/>
      <c r="V1600" s="142"/>
      <c r="W1600" s="142"/>
      <c r="X1600" s="142"/>
      <c r="Y1600" s="142"/>
      <c r="Z1600" s="142"/>
      <c r="AA1600" s="142"/>
      <c r="AB1600" s="142"/>
      <c r="AC1600" s="142"/>
      <c r="AD1600" s="142"/>
      <c r="AE1600" s="142"/>
      <c r="AF1600" s="142"/>
      <c r="AG1600" s="142"/>
      <c r="AH1600" s="142"/>
      <c r="AI1600" s="142"/>
    </row>
    <row r="1601">
      <c r="A1601" s="167"/>
      <c r="B1601" s="168"/>
      <c r="C1601" s="169"/>
      <c r="D1601" s="170"/>
      <c r="E1601" s="171"/>
      <c r="F1601" s="172"/>
      <c r="G1601" s="172"/>
      <c r="H1601" s="173"/>
      <c r="I1601" s="173"/>
      <c r="J1601" s="172"/>
      <c r="K1601" s="172"/>
      <c r="L1601" s="173"/>
      <c r="M1601" s="174"/>
      <c r="N1601" s="174"/>
      <c r="O1601" s="173"/>
      <c r="P1601" s="172"/>
      <c r="Q1601" s="172"/>
      <c r="R1601" s="175"/>
      <c r="S1601" s="175"/>
      <c r="T1601" s="169"/>
      <c r="U1601" s="142"/>
      <c r="V1601" s="142"/>
      <c r="W1601" s="142"/>
      <c r="X1601" s="142"/>
      <c r="Y1601" s="142"/>
      <c r="Z1601" s="142"/>
      <c r="AA1601" s="142"/>
      <c r="AB1601" s="142"/>
      <c r="AC1601" s="142"/>
      <c r="AD1601" s="142"/>
      <c r="AE1601" s="142"/>
      <c r="AF1601" s="142"/>
      <c r="AG1601" s="142"/>
      <c r="AH1601" s="142"/>
      <c r="AI1601" s="142"/>
    </row>
    <row r="1602">
      <c r="A1602" s="167"/>
      <c r="B1602" s="168"/>
      <c r="C1602" s="169"/>
      <c r="D1602" s="170"/>
      <c r="E1602" s="171"/>
      <c r="F1602" s="172"/>
      <c r="G1602" s="172"/>
      <c r="H1602" s="173"/>
      <c r="I1602" s="173"/>
      <c r="J1602" s="172"/>
      <c r="K1602" s="172"/>
      <c r="L1602" s="173"/>
      <c r="M1602" s="174"/>
      <c r="N1602" s="174"/>
      <c r="O1602" s="173"/>
      <c r="P1602" s="172"/>
      <c r="Q1602" s="172"/>
      <c r="R1602" s="175"/>
      <c r="S1602" s="175"/>
      <c r="T1602" s="169"/>
      <c r="U1602" s="142"/>
      <c r="V1602" s="142"/>
      <c r="W1602" s="142"/>
      <c r="X1602" s="142"/>
      <c r="Y1602" s="142"/>
      <c r="Z1602" s="142"/>
      <c r="AA1602" s="142"/>
      <c r="AB1602" s="142"/>
      <c r="AC1602" s="142"/>
      <c r="AD1602" s="142"/>
      <c r="AE1602" s="142"/>
      <c r="AF1602" s="142"/>
      <c r="AG1602" s="142"/>
      <c r="AH1602" s="142"/>
      <c r="AI1602" s="142"/>
    </row>
    <row r="1603">
      <c r="A1603" s="167"/>
      <c r="B1603" s="168"/>
      <c r="C1603" s="169"/>
      <c r="D1603" s="170"/>
      <c r="E1603" s="171"/>
      <c r="F1603" s="172"/>
      <c r="G1603" s="172"/>
      <c r="H1603" s="173"/>
      <c r="I1603" s="173"/>
      <c r="J1603" s="172"/>
      <c r="K1603" s="172"/>
      <c r="L1603" s="173"/>
      <c r="M1603" s="174"/>
      <c r="N1603" s="174"/>
      <c r="O1603" s="173"/>
      <c r="P1603" s="172"/>
      <c r="Q1603" s="172"/>
      <c r="R1603" s="175"/>
      <c r="S1603" s="175"/>
      <c r="T1603" s="169"/>
      <c r="U1603" s="142"/>
      <c r="V1603" s="142"/>
      <c r="W1603" s="142"/>
      <c r="X1603" s="142"/>
      <c r="Y1603" s="142"/>
      <c r="Z1603" s="142"/>
      <c r="AA1603" s="142"/>
      <c r="AB1603" s="142"/>
      <c r="AC1603" s="142"/>
      <c r="AD1603" s="142"/>
      <c r="AE1603" s="142"/>
      <c r="AF1603" s="142"/>
      <c r="AG1603" s="142"/>
      <c r="AH1603" s="142"/>
      <c r="AI1603" s="142"/>
    </row>
    <row r="1604">
      <c r="A1604" s="167"/>
      <c r="B1604" s="168"/>
      <c r="C1604" s="169"/>
      <c r="D1604" s="170"/>
      <c r="E1604" s="171"/>
      <c r="F1604" s="172"/>
      <c r="G1604" s="172"/>
      <c r="H1604" s="173"/>
      <c r="I1604" s="173"/>
      <c r="J1604" s="172"/>
      <c r="K1604" s="172"/>
      <c r="L1604" s="173"/>
      <c r="M1604" s="174"/>
      <c r="N1604" s="174"/>
      <c r="O1604" s="173"/>
      <c r="P1604" s="172"/>
      <c r="Q1604" s="172"/>
      <c r="R1604" s="175"/>
      <c r="S1604" s="175"/>
      <c r="T1604" s="169"/>
      <c r="U1604" s="142"/>
      <c r="V1604" s="142"/>
      <c r="W1604" s="142"/>
      <c r="X1604" s="142"/>
      <c r="Y1604" s="142"/>
      <c r="Z1604" s="142"/>
      <c r="AA1604" s="142"/>
      <c r="AB1604" s="142"/>
      <c r="AC1604" s="142"/>
      <c r="AD1604" s="142"/>
      <c r="AE1604" s="142"/>
      <c r="AF1604" s="142"/>
      <c r="AG1604" s="142"/>
      <c r="AH1604" s="142"/>
      <c r="AI1604" s="142"/>
    </row>
    <row r="1605">
      <c r="A1605" s="167"/>
      <c r="B1605" s="168"/>
      <c r="C1605" s="169"/>
      <c r="D1605" s="170"/>
      <c r="E1605" s="171"/>
      <c r="F1605" s="172"/>
      <c r="G1605" s="172"/>
      <c r="H1605" s="173"/>
      <c r="I1605" s="173"/>
      <c r="J1605" s="172"/>
      <c r="K1605" s="172"/>
      <c r="L1605" s="173"/>
      <c r="M1605" s="174"/>
      <c r="N1605" s="174"/>
      <c r="O1605" s="173"/>
      <c r="P1605" s="172"/>
      <c r="Q1605" s="172"/>
      <c r="R1605" s="175"/>
      <c r="S1605" s="175"/>
      <c r="T1605" s="169"/>
      <c r="U1605" s="142"/>
      <c r="V1605" s="142"/>
      <c r="W1605" s="142"/>
      <c r="X1605" s="142"/>
      <c r="Y1605" s="142"/>
      <c r="Z1605" s="142"/>
      <c r="AA1605" s="142"/>
      <c r="AB1605" s="142"/>
      <c r="AC1605" s="142"/>
      <c r="AD1605" s="142"/>
      <c r="AE1605" s="142"/>
      <c r="AF1605" s="142"/>
      <c r="AG1605" s="142"/>
      <c r="AH1605" s="142"/>
      <c r="AI1605" s="142"/>
    </row>
    <row r="1606">
      <c r="A1606" s="167"/>
      <c r="B1606" s="168"/>
      <c r="C1606" s="169"/>
      <c r="D1606" s="170"/>
      <c r="E1606" s="171"/>
      <c r="F1606" s="172"/>
      <c r="G1606" s="172"/>
      <c r="H1606" s="173"/>
      <c r="I1606" s="173"/>
      <c r="J1606" s="172"/>
      <c r="K1606" s="172"/>
      <c r="L1606" s="173"/>
      <c r="M1606" s="174"/>
      <c r="N1606" s="174"/>
      <c r="O1606" s="173"/>
      <c r="P1606" s="172"/>
      <c r="Q1606" s="172"/>
      <c r="R1606" s="175"/>
      <c r="S1606" s="175"/>
      <c r="T1606" s="169"/>
      <c r="U1606" s="142"/>
      <c r="V1606" s="142"/>
      <c r="W1606" s="142"/>
      <c r="X1606" s="142"/>
      <c r="Y1606" s="142"/>
      <c r="Z1606" s="142"/>
      <c r="AA1606" s="142"/>
      <c r="AB1606" s="142"/>
      <c r="AC1606" s="142"/>
      <c r="AD1606" s="142"/>
      <c r="AE1606" s="142"/>
      <c r="AF1606" s="142"/>
      <c r="AG1606" s="142"/>
      <c r="AH1606" s="142"/>
      <c r="AI1606" s="142"/>
    </row>
    <row r="1607">
      <c r="A1607" s="167"/>
      <c r="B1607" s="168"/>
      <c r="C1607" s="169"/>
      <c r="D1607" s="170"/>
      <c r="E1607" s="171"/>
      <c r="F1607" s="172"/>
      <c r="G1607" s="172"/>
      <c r="H1607" s="173"/>
      <c r="I1607" s="173"/>
      <c r="J1607" s="172"/>
      <c r="K1607" s="172"/>
      <c r="L1607" s="173"/>
      <c r="M1607" s="174"/>
      <c r="N1607" s="174"/>
      <c r="O1607" s="173"/>
      <c r="P1607" s="172"/>
      <c r="Q1607" s="172"/>
      <c r="R1607" s="175"/>
      <c r="S1607" s="175"/>
      <c r="T1607" s="169"/>
      <c r="U1607" s="142"/>
      <c r="V1607" s="142"/>
      <c r="W1607" s="142"/>
      <c r="X1607" s="142"/>
      <c r="Y1607" s="142"/>
      <c r="Z1607" s="142"/>
      <c r="AA1607" s="142"/>
      <c r="AB1607" s="142"/>
      <c r="AC1607" s="142"/>
      <c r="AD1607" s="142"/>
      <c r="AE1607" s="142"/>
      <c r="AF1607" s="142"/>
      <c r="AG1607" s="142"/>
      <c r="AH1607" s="142"/>
      <c r="AI1607" s="142"/>
    </row>
    <row r="1608">
      <c r="A1608" s="167"/>
      <c r="B1608" s="168"/>
      <c r="C1608" s="169"/>
      <c r="D1608" s="170"/>
      <c r="E1608" s="171"/>
      <c r="F1608" s="172"/>
      <c r="G1608" s="172"/>
      <c r="H1608" s="173"/>
      <c r="I1608" s="173"/>
      <c r="J1608" s="172"/>
      <c r="K1608" s="172"/>
      <c r="L1608" s="173"/>
      <c r="M1608" s="174"/>
      <c r="N1608" s="174"/>
      <c r="O1608" s="173"/>
      <c r="P1608" s="172"/>
      <c r="Q1608" s="172"/>
      <c r="R1608" s="175"/>
      <c r="S1608" s="175"/>
      <c r="T1608" s="169"/>
      <c r="U1608" s="142"/>
      <c r="V1608" s="142"/>
      <c r="W1608" s="142"/>
      <c r="X1608" s="142"/>
      <c r="Y1608" s="142"/>
      <c r="Z1608" s="142"/>
      <c r="AA1608" s="142"/>
      <c r="AB1608" s="142"/>
      <c r="AC1608" s="142"/>
      <c r="AD1608" s="142"/>
      <c r="AE1608" s="142"/>
      <c r="AF1608" s="142"/>
      <c r="AG1608" s="142"/>
      <c r="AH1608" s="142"/>
      <c r="AI1608" s="142"/>
    </row>
    <row r="1609">
      <c r="A1609" s="167"/>
      <c r="B1609" s="168"/>
      <c r="C1609" s="169"/>
      <c r="D1609" s="170"/>
      <c r="E1609" s="171"/>
      <c r="F1609" s="172"/>
      <c r="G1609" s="172"/>
      <c r="H1609" s="173"/>
      <c r="I1609" s="173"/>
      <c r="J1609" s="172"/>
      <c r="K1609" s="172"/>
      <c r="L1609" s="173"/>
      <c r="M1609" s="174"/>
      <c r="N1609" s="174"/>
      <c r="O1609" s="173"/>
      <c r="P1609" s="172"/>
      <c r="Q1609" s="172"/>
      <c r="R1609" s="175"/>
      <c r="S1609" s="175"/>
      <c r="T1609" s="169"/>
      <c r="U1609" s="142"/>
      <c r="V1609" s="142"/>
      <c r="W1609" s="142"/>
      <c r="X1609" s="142"/>
      <c r="Y1609" s="142"/>
      <c r="Z1609" s="142"/>
      <c r="AA1609" s="142"/>
      <c r="AB1609" s="142"/>
      <c r="AC1609" s="142"/>
      <c r="AD1609" s="142"/>
      <c r="AE1609" s="142"/>
      <c r="AF1609" s="142"/>
      <c r="AG1609" s="142"/>
      <c r="AH1609" s="142"/>
      <c r="AI1609" s="142"/>
    </row>
    <row r="1610">
      <c r="A1610" s="167"/>
      <c r="B1610" s="168"/>
      <c r="C1610" s="169"/>
      <c r="D1610" s="170"/>
      <c r="E1610" s="171"/>
      <c r="F1610" s="172"/>
      <c r="G1610" s="172"/>
      <c r="H1610" s="173"/>
      <c r="I1610" s="173"/>
      <c r="J1610" s="172"/>
      <c r="K1610" s="172"/>
      <c r="L1610" s="173"/>
      <c r="M1610" s="174"/>
      <c r="N1610" s="174"/>
      <c r="O1610" s="173"/>
      <c r="P1610" s="172"/>
      <c r="Q1610" s="172"/>
      <c r="R1610" s="175"/>
      <c r="S1610" s="175"/>
      <c r="T1610" s="169"/>
      <c r="U1610" s="142"/>
      <c r="V1610" s="142"/>
      <c r="W1610" s="142"/>
      <c r="X1610" s="142"/>
      <c r="Y1610" s="142"/>
      <c r="Z1610" s="142"/>
      <c r="AA1610" s="142"/>
      <c r="AB1610" s="142"/>
      <c r="AC1610" s="142"/>
      <c r="AD1610" s="142"/>
      <c r="AE1610" s="142"/>
      <c r="AF1610" s="142"/>
      <c r="AG1610" s="142"/>
      <c r="AH1610" s="142"/>
      <c r="AI1610" s="142"/>
    </row>
    <row r="1611">
      <c r="A1611" s="167"/>
      <c r="B1611" s="168"/>
      <c r="C1611" s="169"/>
      <c r="D1611" s="170"/>
      <c r="E1611" s="171"/>
      <c r="F1611" s="172"/>
      <c r="G1611" s="172"/>
      <c r="H1611" s="173"/>
      <c r="I1611" s="173"/>
      <c r="J1611" s="172"/>
      <c r="K1611" s="172"/>
      <c r="L1611" s="173"/>
      <c r="M1611" s="174"/>
      <c r="N1611" s="174"/>
      <c r="O1611" s="173"/>
      <c r="P1611" s="172"/>
      <c r="Q1611" s="172"/>
      <c r="R1611" s="175"/>
      <c r="S1611" s="175"/>
      <c r="T1611" s="169"/>
      <c r="U1611" s="142"/>
      <c r="V1611" s="142"/>
      <c r="W1611" s="142"/>
      <c r="X1611" s="142"/>
      <c r="Y1611" s="142"/>
      <c r="Z1611" s="142"/>
      <c r="AA1611" s="142"/>
      <c r="AB1611" s="142"/>
      <c r="AC1611" s="142"/>
      <c r="AD1611" s="142"/>
      <c r="AE1611" s="142"/>
      <c r="AF1611" s="142"/>
      <c r="AG1611" s="142"/>
      <c r="AH1611" s="142"/>
      <c r="AI1611" s="142"/>
    </row>
    <row r="1612">
      <c r="A1612" s="167"/>
      <c r="B1612" s="168"/>
      <c r="C1612" s="169"/>
      <c r="D1612" s="170"/>
      <c r="E1612" s="171"/>
      <c r="F1612" s="172"/>
      <c r="G1612" s="172"/>
      <c r="H1612" s="173"/>
      <c r="I1612" s="173"/>
      <c r="J1612" s="172"/>
      <c r="K1612" s="172"/>
      <c r="L1612" s="173"/>
      <c r="M1612" s="174"/>
      <c r="N1612" s="174"/>
      <c r="O1612" s="173"/>
      <c r="P1612" s="172"/>
      <c r="Q1612" s="172"/>
      <c r="R1612" s="175"/>
      <c r="S1612" s="175"/>
      <c r="T1612" s="169"/>
      <c r="U1612" s="142"/>
      <c r="V1612" s="142"/>
      <c r="W1612" s="142"/>
      <c r="X1612" s="142"/>
      <c r="Y1612" s="142"/>
      <c r="Z1612" s="142"/>
      <c r="AA1612" s="142"/>
      <c r="AB1612" s="142"/>
      <c r="AC1612" s="142"/>
      <c r="AD1612" s="142"/>
      <c r="AE1612" s="142"/>
      <c r="AF1612" s="142"/>
      <c r="AG1612" s="142"/>
      <c r="AH1612" s="142"/>
      <c r="AI1612" s="142"/>
    </row>
    <row r="1613">
      <c r="A1613" s="167"/>
      <c r="B1613" s="168"/>
      <c r="C1613" s="169"/>
      <c r="D1613" s="170"/>
      <c r="E1613" s="171"/>
      <c r="F1613" s="172"/>
      <c r="G1613" s="172"/>
      <c r="H1613" s="173"/>
      <c r="I1613" s="173"/>
      <c r="J1613" s="172"/>
      <c r="K1613" s="172"/>
      <c r="L1613" s="173"/>
      <c r="M1613" s="174"/>
      <c r="N1613" s="174"/>
      <c r="O1613" s="173"/>
      <c r="P1613" s="172"/>
      <c r="Q1613" s="172"/>
      <c r="R1613" s="175"/>
      <c r="S1613" s="175"/>
      <c r="T1613" s="169"/>
      <c r="U1613" s="142"/>
      <c r="V1613" s="142"/>
      <c r="W1613" s="142"/>
      <c r="X1613" s="142"/>
      <c r="Y1613" s="142"/>
      <c r="Z1613" s="142"/>
      <c r="AA1613" s="142"/>
      <c r="AB1613" s="142"/>
      <c r="AC1613" s="142"/>
      <c r="AD1613" s="142"/>
      <c r="AE1613" s="142"/>
      <c r="AF1613" s="142"/>
      <c r="AG1613" s="142"/>
      <c r="AH1613" s="142"/>
      <c r="AI1613" s="142"/>
    </row>
    <row r="1614">
      <c r="A1614" s="167"/>
      <c r="B1614" s="168"/>
      <c r="C1614" s="169"/>
      <c r="D1614" s="170"/>
      <c r="E1614" s="171"/>
      <c r="F1614" s="172"/>
      <c r="G1614" s="172"/>
      <c r="H1614" s="173"/>
      <c r="I1614" s="173"/>
      <c r="J1614" s="172"/>
      <c r="K1614" s="172"/>
      <c r="L1614" s="173"/>
      <c r="M1614" s="174"/>
      <c r="N1614" s="174"/>
      <c r="O1614" s="173"/>
      <c r="P1614" s="172"/>
      <c r="Q1614" s="172"/>
      <c r="R1614" s="175"/>
      <c r="S1614" s="175"/>
      <c r="T1614" s="169"/>
      <c r="U1614" s="142"/>
      <c r="V1614" s="142"/>
      <c r="W1614" s="142"/>
      <c r="X1614" s="142"/>
      <c r="Y1614" s="142"/>
      <c r="Z1614" s="142"/>
      <c r="AA1614" s="142"/>
      <c r="AB1614" s="142"/>
      <c r="AC1614" s="142"/>
      <c r="AD1614" s="142"/>
      <c r="AE1614" s="142"/>
      <c r="AF1614" s="142"/>
      <c r="AG1614" s="142"/>
      <c r="AH1614" s="142"/>
      <c r="AI1614" s="142"/>
    </row>
    <row r="1615">
      <c r="A1615" s="167"/>
      <c r="B1615" s="168"/>
      <c r="C1615" s="169"/>
      <c r="D1615" s="170"/>
      <c r="E1615" s="171"/>
      <c r="F1615" s="172"/>
      <c r="G1615" s="172"/>
      <c r="H1615" s="173"/>
      <c r="I1615" s="173"/>
      <c r="J1615" s="172"/>
      <c r="K1615" s="172"/>
      <c r="L1615" s="173"/>
      <c r="M1615" s="174"/>
      <c r="N1615" s="174"/>
      <c r="O1615" s="173"/>
      <c r="P1615" s="172"/>
      <c r="Q1615" s="172"/>
      <c r="R1615" s="175"/>
      <c r="S1615" s="175"/>
      <c r="T1615" s="169"/>
      <c r="U1615" s="142"/>
      <c r="V1615" s="142"/>
      <c r="W1615" s="142"/>
      <c r="X1615" s="142"/>
      <c r="Y1615" s="142"/>
      <c r="Z1615" s="142"/>
      <c r="AA1615" s="142"/>
      <c r="AB1615" s="142"/>
      <c r="AC1615" s="142"/>
      <c r="AD1615" s="142"/>
      <c r="AE1615" s="142"/>
      <c r="AF1615" s="142"/>
      <c r="AG1615" s="142"/>
      <c r="AH1615" s="142"/>
      <c r="AI1615" s="142"/>
    </row>
    <row r="1616">
      <c r="A1616" s="167"/>
      <c r="B1616" s="168"/>
      <c r="C1616" s="169"/>
      <c r="D1616" s="170"/>
      <c r="E1616" s="171"/>
      <c r="F1616" s="172"/>
      <c r="G1616" s="172"/>
      <c r="H1616" s="173"/>
      <c r="I1616" s="173"/>
      <c r="J1616" s="172"/>
      <c r="K1616" s="172"/>
      <c r="L1616" s="173"/>
      <c r="M1616" s="174"/>
      <c r="N1616" s="174"/>
      <c r="O1616" s="173"/>
      <c r="P1616" s="172"/>
      <c r="Q1616" s="172"/>
      <c r="R1616" s="175"/>
      <c r="S1616" s="175"/>
      <c r="T1616" s="169"/>
      <c r="U1616" s="142"/>
      <c r="V1616" s="142"/>
      <c r="W1616" s="142"/>
      <c r="X1616" s="142"/>
      <c r="Y1616" s="142"/>
      <c r="Z1616" s="142"/>
      <c r="AA1616" s="142"/>
      <c r="AB1616" s="142"/>
      <c r="AC1616" s="142"/>
      <c r="AD1616" s="142"/>
      <c r="AE1616" s="142"/>
      <c r="AF1616" s="142"/>
      <c r="AG1616" s="142"/>
      <c r="AH1616" s="142"/>
      <c r="AI1616" s="142"/>
    </row>
    <row r="1617">
      <c r="A1617" s="167"/>
      <c r="B1617" s="168"/>
      <c r="C1617" s="169"/>
      <c r="D1617" s="170"/>
      <c r="E1617" s="171"/>
      <c r="F1617" s="172"/>
      <c r="G1617" s="172"/>
      <c r="H1617" s="173"/>
      <c r="I1617" s="173"/>
      <c r="J1617" s="172"/>
      <c r="K1617" s="172"/>
      <c r="L1617" s="173"/>
      <c r="M1617" s="174"/>
      <c r="N1617" s="174"/>
      <c r="O1617" s="173"/>
      <c r="P1617" s="172"/>
      <c r="Q1617" s="172"/>
      <c r="R1617" s="175"/>
      <c r="S1617" s="175"/>
      <c r="T1617" s="169"/>
      <c r="U1617" s="142"/>
      <c r="V1617" s="142"/>
      <c r="W1617" s="142"/>
      <c r="X1617" s="142"/>
      <c r="Y1617" s="142"/>
      <c r="Z1617" s="142"/>
      <c r="AA1617" s="142"/>
      <c r="AB1617" s="142"/>
      <c r="AC1617" s="142"/>
      <c r="AD1617" s="142"/>
      <c r="AE1617" s="142"/>
      <c r="AF1617" s="142"/>
      <c r="AG1617" s="142"/>
      <c r="AH1617" s="142"/>
      <c r="AI1617" s="142"/>
    </row>
    <row r="1618">
      <c r="A1618" s="167"/>
      <c r="B1618" s="168"/>
      <c r="C1618" s="169"/>
      <c r="D1618" s="170"/>
      <c r="E1618" s="171"/>
      <c r="F1618" s="172"/>
      <c r="G1618" s="172"/>
      <c r="H1618" s="173"/>
      <c r="I1618" s="173"/>
      <c r="J1618" s="172"/>
      <c r="K1618" s="172"/>
      <c r="L1618" s="173"/>
      <c r="M1618" s="174"/>
      <c r="N1618" s="174"/>
      <c r="O1618" s="173"/>
      <c r="P1618" s="172"/>
      <c r="Q1618" s="172"/>
      <c r="R1618" s="175"/>
      <c r="S1618" s="175"/>
      <c r="T1618" s="169"/>
      <c r="U1618" s="142"/>
      <c r="V1618" s="142"/>
      <c r="W1618" s="142"/>
      <c r="X1618" s="142"/>
      <c r="Y1618" s="142"/>
      <c r="Z1618" s="142"/>
      <c r="AA1618" s="142"/>
      <c r="AB1618" s="142"/>
      <c r="AC1618" s="142"/>
      <c r="AD1618" s="142"/>
      <c r="AE1618" s="142"/>
      <c r="AF1618" s="142"/>
      <c r="AG1618" s="142"/>
      <c r="AH1618" s="142"/>
      <c r="AI1618" s="142"/>
    </row>
    <row r="1619">
      <c r="A1619" s="167"/>
      <c r="B1619" s="168"/>
      <c r="C1619" s="169"/>
      <c r="D1619" s="170"/>
      <c r="E1619" s="171"/>
      <c r="F1619" s="172"/>
      <c r="G1619" s="172"/>
      <c r="H1619" s="173"/>
      <c r="I1619" s="173"/>
      <c r="J1619" s="172"/>
      <c r="K1619" s="172"/>
      <c r="L1619" s="173"/>
      <c r="M1619" s="174"/>
      <c r="N1619" s="174"/>
      <c r="O1619" s="173"/>
      <c r="P1619" s="172"/>
      <c r="Q1619" s="172"/>
      <c r="R1619" s="175"/>
      <c r="S1619" s="175"/>
      <c r="T1619" s="169"/>
      <c r="U1619" s="142"/>
      <c r="V1619" s="142"/>
      <c r="W1619" s="142"/>
      <c r="X1619" s="142"/>
      <c r="Y1619" s="142"/>
      <c r="Z1619" s="142"/>
      <c r="AA1619" s="142"/>
      <c r="AB1619" s="142"/>
      <c r="AC1619" s="142"/>
      <c r="AD1619" s="142"/>
      <c r="AE1619" s="142"/>
      <c r="AF1619" s="142"/>
      <c r="AG1619" s="142"/>
      <c r="AH1619" s="142"/>
      <c r="AI1619" s="142"/>
    </row>
    <row r="1620">
      <c r="A1620" s="167"/>
      <c r="B1620" s="168"/>
      <c r="C1620" s="169"/>
      <c r="D1620" s="170"/>
      <c r="E1620" s="171"/>
      <c r="F1620" s="172"/>
      <c r="G1620" s="172"/>
      <c r="H1620" s="173"/>
      <c r="I1620" s="173"/>
      <c r="J1620" s="172"/>
      <c r="K1620" s="172"/>
      <c r="L1620" s="173"/>
      <c r="M1620" s="174"/>
      <c r="N1620" s="174"/>
      <c r="O1620" s="173"/>
      <c r="P1620" s="172"/>
      <c r="Q1620" s="172"/>
      <c r="R1620" s="175"/>
      <c r="S1620" s="175"/>
      <c r="T1620" s="169"/>
      <c r="U1620" s="142"/>
      <c r="V1620" s="142"/>
      <c r="W1620" s="142"/>
      <c r="X1620" s="142"/>
      <c r="Y1620" s="142"/>
      <c r="Z1620" s="142"/>
      <c r="AA1620" s="142"/>
      <c r="AB1620" s="142"/>
      <c r="AC1620" s="142"/>
      <c r="AD1620" s="142"/>
      <c r="AE1620" s="142"/>
      <c r="AF1620" s="142"/>
      <c r="AG1620" s="142"/>
      <c r="AH1620" s="142"/>
      <c r="AI1620" s="142"/>
    </row>
    <row r="1621">
      <c r="A1621" s="167"/>
      <c r="B1621" s="168"/>
      <c r="C1621" s="169"/>
      <c r="D1621" s="170"/>
      <c r="E1621" s="171"/>
      <c r="F1621" s="172"/>
      <c r="G1621" s="172"/>
      <c r="H1621" s="173"/>
      <c r="I1621" s="173"/>
      <c r="J1621" s="172"/>
      <c r="K1621" s="172"/>
      <c r="L1621" s="173"/>
      <c r="M1621" s="174"/>
      <c r="N1621" s="174"/>
      <c r="O1621" s="173"/>
      <c r="P1621" s="172"/>
      <c r="Q1621" s="172"/>
      <c r="R1621" s="175"/>
      <c r="S1621" s="175"/>
      <c r="T1621" s="169"/>
      <c r="U1621" s="142"/>
      <c r="V1621" s="142"/>
      <c r="W1621" s="142"/>
      <c r="X1621" s="142"/>
      <c r="Y1621" s="142"/>
      <c r="Z1621" s="142"/>
      <c r="AA1621" s="142"/>
      <c r="AB1621" s="142"/>
      <c r="AC1621" s="142"/>
      <c r="AD1621" s="142"/>
      <c r="AE1621" s="142"/>
      <c r="AF1621" s="142"/>
      <c r="AG1621" s="142"/>
      <c r="AH1621" s="142"/>
      <c r="AI1621" s="142"/>
    </row>
    <row r="1622">
      <c r="A1622" s="167"/>
      <c r="B1622" s="168"/>
      <c r="C1622" s="169"/>
      <c r="D1622" s="170"/>
      <c r="E1622" s="171"/>
      <c r="F1622" s="172"/>
      <c r="G1622" s="172"/>
      <c r="H1622" s="173"/>
      <c r="I1622" s="173"/>
      <c r="J1622" s="172"/>
      <c r="K1622" s="172"/>
      <c r="L1622" s="173"/>
      <c r="M1622" s="174"/>
      <c r="N1622" s="174"/>
      <c r="O1622" s="173"/>
      <c r="P1622" s="172"/>
      <c r="Q1622" s="172"/>
      <c r="R1622" s="175"/>
      <c r="S1622" s="175"/>
      <c r="T1622" s="169"/>
      <c r="U1622" s="142"/>
      <c r="V1622" s="142"/>
      <c r="W1622" s="142"/>
      <c r="X1622" s="142"/>
      <c r="Y1622" s="142"/>
      <c r="Z1622" s="142"/>
      <c r="AA1622" s="142"/>
      <c r="AB1622" s="142"/>
      <c r="AC1622" s="142"/>
      <c r="AD1622" s="142"/>
      <c r="AE1622" s="142"/>
      <c r="AF1622" s="142"/>
      <c r="AG1622" s="142"/>
      <c r="AH1622" s="142"/>
      <c r="AI1622" s="142"/>
    </row>
    <row r="1623">
      <c r="A1623" s="167"/>
      <c r="B1623" s="168"/>
      <c r="C1623" s="169"/>
      <c r="D1623" s="170"/>
      <c r="E1623" s="171"/>
      <c r="F1623" s="172"/>
      <c r="G1623" s="172"/>
      <c r="H1623" s="173"/>
      <c r="I1623" s="173"/>
      <c r="J1623" s="172"/>
      <c r="K1623" s="172"/>
      <c r="L1623" s="173"/>
      <c r="M1623" s="174"/>
      <c r="N1623" s="174"/>
      <c r="O1623" s="173"/>
      <c r="P1623" s="172"/>
      <c r="Q1623" s="172"/>
      <c r="R1623" s="175"/>
      <c r="S1623" s="175"/>
      <c r="T1623" s="169"/>
      <c r="U1623" s="142"/>
      <c r="V1623" s="142"/>
      <c r="W1623" s="142"/>
      <c r="X1623" s="142"/>
      <c r="Y1623" s="142"/>
      <c r="Z1623" s="142"/>
      <c r="AA1623" s="142"/>
      <c r="AB1623" s="142"/>
      <c r="AC1623" s="142"/>
      <c r="AD1623" s="142"/>
      <c r="AE1623" s="142"/>
      <c r="AF1623" s="142"/>
      <c r="AG1623" s="142"/>
      <c r="AH1623" s="142"/>
      <c r="AI1623" s="142"/>
    </row>
    <row r="1624">
      <c r="A1624" s="167"/>
      <c r="B1624" s="168"/>
      <c r="C1624" s="169"/>
      <c r="D1624" s="170"/>
      <c r="E1624" s="171"/>
      <c r="F1624" s="172"/>
      <c r="G1624" s="172"/>
      <c r="H1624" s="173"/>
      <c r="I1624" s="173"/>
      <c r="J1624" s="172"/>
      <c r="K1624" s="172"/>
      <c r="L1624" s="173"/>
      <c r="M1624" s="174"/>
      <c r="N1624" s="174"/>
      <c r="O1624" s="173"/>
      <c r="P1624" s="172"/>
      <c r="Q1624" s="172"/>
      <c r="R1624" s="175"/>
      <c r="S1624" s="175"/>
      <c r="T1624" s="169"/>
      <c r="U1624" s="142"/>
      <c r="V1624" s="142"/>
      <c r="W1624" s="142"/>
      <c r="X1624" s="142"/>
      <c r="Y1624" s="142"/>
      <c r="Z1624" s="142"/>
      <c r="AA1624" s="142"/>
      <c r="AB1624" s="142"/>
      <c r="AC1624" s="142"/>
      <c r="AD1624" s="142"/>
      <c r="AE1624" s="142"/>
      <c r="AF1624" s="142"/>
      <c r="AG1624" s="142"/>
      <c r="AH1624" s="142"/>
      <c r="AI1624" s="142"/>
    </row>
    <row r="1625">
      <c r="A1625" s="167"/>
      <c r="B1625" s="168"/>
      <c r="C1625" s="169"/>
      <c r="D1625" s="170"/>
      <c r="E1625" s="171"/>
      <c r="F1625" s="172"/>
      <c r="G1625" s="172"/>
      <c r="H1625" s="173"/>
      <c r="I1625" s="173"/>
      <c r="J1625" s="172"/>
      <c r="K1625" s="172"/>
      <c r="L1625" s="173"/>
      <c r="M1625" s="174"/>
      <c r="N1625" s="174"/>
      <c r="O1625" s="173"/>
      <c r="P1625" s="172"/>
      <c r="Q1625" s="172"/>
      <c r="R1625" s="175"/>
      <c r="S1625" s="175"/>
      <c r="T1625" s="169"/>
      <c r="U1625" s="142"/>
      <c r="V1625" s="142"/>
      <c r="W1625" s="142"/>
      <c r="X1625" s="142"/>
      <c r="Y1625" s="142"/>
      <c r="Z1625" s="142"/>
      <c r="AA1625" s="142"/>
      <c r="AB1625" s="142"/>
      <c r="AC1625" s="142"/>
      <c r="AD1625" s="142"/>
      <c r="AE1625" s="142"/>
      <c r="AF1625" s="142"/>
      <c r="AG1625" s="142"/>
      <c r="AH1625" s="142"/>
      <c r="AI1625" s="142"/>
    </row>
    <row r="1626">
      <c r="A1626" s="167"/>
      <c r="B1626" s="168"/>
      <c r="C1626" s="169"/>
      <c r="D1626" s="170"/>
      <c r="E1626" s="171"/>
      <c r="F1626" s="172"/>
      <c r="G1626" s="172"/>
      <c r="H1626" s="173"/>
      <c r="I1626" s="173"/>
      <c r="J1626" s="172"/>
      <c r="K1626" s="172"/>
      <c r="L1626" s="173"/>
      <c r="M1626" s="174"/>
      <c r="N1626" s="174"/>
      <c r="O1626" s="173"/>
      <c r="P1626" s="172"/>
      <c r="Q1626" s="172"/>
      <c r="R1626" s="175"/>
      <c r="S1626" s="175"/>
      <c r="T1626" s="169"/>
      <c r="U1626" s="142"/>
      <c r="V1626" s="142"/>
      <c r="W1626" s="142"/>
      <c r="X1626" s="142"/>
      <c r="Y1626" s="142"/>
      <c r="Z1626" s="142"/>
      <c r="AA1626" s="142"/>
      <c r="AB1626" s="142"/>
      <c r="AC1626" s="142"/>
      <c r="AD1626" s="142"/>
      <c r="AE1626" s="142"/>
      <c r="AF1626" s="142"/>
      <c r="AG1626" s="142"/>
      <c r="AH1626" s="142"/>
      <c r="AI1626" s="142"/>
    </row>
    <row r="1627">
      <c r="A1627" s="167"/>
      <c r="B1627" s="168"/>
      <c r="C1627" s="169"/>
      <c r="D1627" s="170"/>
      <c r="E1627" s="171"/>
      <c r="F1627" s="172"/>
      <c r="G1627" s="172"/>
      <c r="H1627" s="173"/>
      <c r="I1627" s="173"/>
      <c r="J1627" s="172"/>
      <c r="K1627" s="172"/>
      <c r="L1627" s="173"/>
      <c r="M1627" s="174"/>
      <c r="N1627" s="174"/>
      <c r="O1627" s="173"/>
      <c r="P1627" s="172"/>
      <c r="Q1627" s="172"/>
      <c r="R1627" s="175"/>
      <c r="S1627" s="175"/>
      <c r="T1627" s="169"/>
      <c r="U1627" s="142"/>
      <c r="V1627" s="142"/>
      <c r="W1627" s="142"/>
      <c r="X1627" s="142"/>
      <c r="Y1627" s="142"/>
      <c r="Z1627" s="142"/>
      <c r="AA1627" s="142"/>
      <c r="AB1627" s="142"/>
      <c r="AC1627" s="142"/>
      <c r="AD1627" s="142"/>
      <c r="AE1627" s="142"/>
      <c r="AF1627" s="142"/>
      <c r="AG1627" s="142"/>
      <c r="AH1627" s="142"/>
      <c r="AI1627" s="142"/>
    </row>
    <row r="1628">
      <c r="A1628" s="167"/>
      <c r="B1628" s="168"/>
      <c r="C1628" s="169"/>
      <c r="D1628" s="170"/>
      <c r="E1628" s="171"/>
      <c r="F1628" s="172"/>
      <c r="G1628" s="172"/>
      <c r="H1628" s="173"/>
      <c r="I1628" s="173"/>
      <c r="J1628" s="172"/>
      <c r="K1628" s="172"/>
      <c r="L1628" s="173"/>
      <c r="M1628" s="174"/>
      <c r="N1628" s="174"/>
      <c r="O1628" s="173"/>
      <c r="P1628" s="172"/>
      <c r="Q1628" s="172"/>
      <c r="R1628" s="175"/>
      <c r="S1628" s="175"/>
      <c r="T1628" s="169"/>
      <c r="U1628" s="142"/>
      <c r="V1628" s="142"/>
      <c r="W1628" s="142"/>
      <c r="X1628" s="142"/>
      <c r="Y1628" s="142"/>
      <c r="Z1628" s="142"/>
      <c r="AA1628" s="142"/>
      <c r="AB1628" s="142"/>
      <c r="AC1628" s="142"/>
      <c r="AD1628" s="142"/>
      <c r="AE1628" s="142"/>
      <c r="AF1628" s="142"/>
      <c r="AG1628" s="142"/>
      <c r="AH1628" s="142"/>
      <c r="AI1628" s="142"/>
    </row>
    <row r="1629">
      <c r="A1629" s="167"/>
      <c r="B1629" s="168"/>
      <c r="C1629" s="169"/>
      <c r="D1629" s="170"/>
      <c r="E1629" s="171"/>
      <c r="F1629" s="172"/>
      <c r="G1629" s="172"/>
      <c r="H1629" s="173"/>
      <c r="I1629" s="173"/>
      <c r="J1629" s="172"/>
      <c r="K1629" s="172"/>
      <c r="L1629" s="173"/>
      <c r="M1629" s="174"/>
      <c r="N1629" s="174"/>
      <c r="O1629" s="173"/>
      <c r="P1629" s="172"/>
      <c r="Q1629" s="172"/>
      <c r="R1629" s="175"/>
      <c r="S1629" s="175"/>
      <c r="T1629" s="169"/>
      <c r="U1629" s="142"/>
      <c r="V1629" s="142"/>
      <c r="W1629" s="142"/>
      <c r="X1629" s="142"/>
      <c r="Y1629" s="142"/>
      <c r="Z1629" s="142"/>
      <c r="AA1629" s="142"/>
      <c r="AB1629" s="142"/>
      <c r="AC1629" s="142"/>
      <c r="AD1629" s="142"/>
      <c r="AE1629" s="142"/>
      <c r="AF1629" s="142"/>
      <c r="AG1629" s="142"/>
      <c r="AH1629" s="142"/>
      <c r="AI1629" s="142"/>
    </row>
    <row r="1630">
      <c r="A1630" s="167"/>
      <c r="B1630" s="168"/>
      <c r="C1630" s="169"/>
      <c r="D1630" s="170"/>
      <c r="E1630" s="171"/>
      <c r="F1630" s="172"/>
      <c r="G1630" s="172"/>
      <c r="H1630" s="173"/>
      <c r="I1630" s="173"/>
      <c r="J1630" s="172"/>
      <c r="K1630" s="172"/>
      <c r="L1630" s="173"/>
      <c r="M1630" s="174"/>
      <c r="N1630" s="174"/>
      <c r="O1630" s="173"/>
      <c r="P1630" s="172"/>
      <c r="Q1630" s="172"/>
      <c r="R1630" s="175"/>
      <c r="S1630" s="175"/>
      <c r="T1630" s="169"/>
      <c r="U1630" s="142"/>
      <c r="V1630" s="142"/>
      <c r="W1630" s="142"/>
      <c r="X1630" s="142"/>
      <c r="Y1630" s="142"/>
      <c r="Z1630" s="142"/>
      <c r="AA1630" s="142"/>
      <c r="AB1630" s="142"/>
      <c r="AC1630" s="142"/>
      <c r="AD1630" s="142"/>
      <c r="AE1630" s="142"/>
      <c r="AF1630" s="142"/>
      <c r="AG1630" s="142"/>
      <c r="AH1630" s="142"/>
      <c r="AI1630" s="142"/>
    </row>
    <row r="1631">
      <c r="A1631" s="167"/>
      <c r="B1631" s="168"/>
      <c r="C1631" s="169"/>
      <c r="D1631" s="170"/>
      <c r="E1631" s="171"/>
      <c r="F1631" s="172"/>
      <c r="G1631" s="172"/>
      <c r="H1631" s="173"/>
      <c r="I1631" s="173"/>
      <c r="J1631" s="172"/>
      <c r="K1631" s="172"/>
      <c r="L1631" s="173"/>
      <c r="M1631" s="174"/>
      <c r="N1631" s="174"/>
      <c r="O1631" s="173"/>
      <c r="P1631" s="172"/>
      <c r="Q1631" s="172"/>
      <c r="R1631" s="175"/>
      <c r="S1631" s="175"/>
      <c r="T1631" s="169"/>
      <c r="U1631" s="142"/>
      <c r="V1631" s="142"/>
      <c r="W1631" s="142"/>
      <c r="X1631" s="142"/>
      <c r="Y1631" s="142"/>
      <c r="Z1631" s="142"/>
      <c r="AA1631" s="142"/>
      <c r="AB1631" s="142"/>
      <c r="AC1631" s="142"/>
      <c r="AD1631" s="142"/>
      <c r="AE1631" s="142"/>
      <c r="AF1631" s="142"/>
      <c r="AG1631" s="142"/>
      <c r="AH1631" s="142"/>
      <c r="AI1631" s="142"/>
    </row>
    <row r="1632">
      <c r="A1632" s="167"/>
      <c r="B1632" s="168"/>
      <c r="C1632" s="169"/>
      <c r="D1632" s="170"/>
      <c r="E1632" s="171"/>
      <c r="F1632" s="172"/>
      <c r="G1632" s="172"/>
      <c r="H1632" s="173"/>
      <c r="I1632" s="173"/>
      <c r="J1632" s="172"/>
      <c r="K1632" s="172"/>
      <c r="L1632" s="173"/>
      <c r="M1632" s="174"/>
      <c r="N1632" s="174"/>
      <c r="O1632" s="173"/>
      <c r="P1632" s="172"/>
      <c r="Q1632" s="172"/>
      <c r="R1632" s="175"/>
      <c r="S1632" s="175"/>
      <c r="T1632" s="169"/>
      <c r="U1632" s="142"/>
      <c r="V1632" s="142"/>
      <c r="W1632" s="142"/>
      <c r="X1632" s="142"/>
      <c r="Y1632" s="142"/>
      <c r="Z1632" s="142"/>
      <c r="AA1632" s="142"/>
      <c r="AB1632" s="142"/>
      <c r="AC1632" s="142"/>
      <c r="AD1632" s="142"/>
      <c r="AE1632" s="142"/>
      <c r="AF1632" s="142"/>
      <c r="AG1632" s="142"/>
      <c r="AH1632" s="142"/>
      <c r="AI1632" s="142"/>
    </row>
    <row r="1633">
      <c r="A1633" s="167"/>
      <c r="B1633" s="168"/>
      <c r="C1633" s="169"/>
      <c r="D1633" s="170"/>
      <c r="E1633" s="171"/>
      <c r="F1633" s="172"/>
      <c r="G1633" s="172"/>
      <c r="H1633" s="173"/>
      <c r="I1633" s="173"/>
      <c r="J1633" s="172"/>
      <c r="K1633" s="172"/>
      <c r="L1633" s="173"/>
      <c r="M1633" s="174"/>
      <c r="N1633" s="174"/>
      <c r="O1633" s="173"/>
      <c r="P1633" s="172"/>
      <c r="Q1633" s="172"/>
      <c r="R1633" s="175"/>
      <c r="S1633" s="175"/>
      <c r="T1633" s="169"/>
      <c r="U1633" s="142"/>
      <c r="V1633" s="142"/>
      <c r="W1633" s="142"/>
      <c r="X1633" s="142"/>
      <c r="Y1633" s="142"/>
      <c r="Z1633" s="142"/>
      <c r="AA1633" s="142"/>
      <c r="AB1633" s="142"/>
      <c r="AC1633" s="142"/>
      <c r="AD1633" s="142"/>
      <c r="AE1633" s="142"/>
      <c r="AF1633" s="142"/>
      <c r="AG1633" s="142"/>
      <c r="AH1633" s="142"/>
      <c r="AI1633" s="142"/>
    </row>
    <row r="1634">
      <c r="A1634" s="167"/>
      <c r="B1634" s="168"/>
      <c r="C1634" s="169"/>
      <c r="D1634" s="170"/>
      <c r="E1634" s="171"/>
      <c r="F1634" s="172"/>
      <c r="G1634" s="172"/>
      <c r="H1634" s="173"/>
      <c r="I1634" s="173"/>
      <c r="J1634" s="172"/>
      <c r="K1634" s="172"/>
      <c r="L1634" s="173"/>
      <c r="M1634" s="174"/>
      <c r="N1634" s="174"/>
      <c r="O1634" s="173"/>
      <c r="P1634" s="172"/>
      <c r="Q1634" s="172"/>
      <c r="R1634" s="175"/>
      <c r="S1634" s="175"/>
      <c r="T1634" s="169"/>
      <c r="U1634" s="142"/>
      <c r="V1634" s="142"/>
      <c r="W1634" s="142"/>
      <c r="X1634" s="142"/>
      <c r="Y1634" s="142"/>
      <c r="Z1634" s="142"/>
      <c r="AA1634" s="142"/>
      <c r="AB1634" s="142"/>
      <c r="AC1634" s="142"/>
      <c r="AD1634" s="142"/>
      <c r="AE1634" s="142"/>
      <c r="AF1634" s="142"/>
      <c r="AG1634" s="142"/>
      <c r="AH1634" s="142"/>
      <c r="AI1634" s="142"/>
    </row>
    <row r="1635">
      <c r="A1635" s="167"/>
      <c r="B1635" s="168"/>
      <c r="C1635" s="169"/>
      <c r="D1635" s="170"/>
      <c r="E1635" s="171"/>
      <c r="F1635" s="172"/>
      <c r="G1635" s="172"/>
      <c r="H1635" s="173"/>
      <c r="I1635" s="173"/>
      <c r="J1635" s="172"/>
      <c r="K1635" s="172"/>
      <c r="L1635" s="173"/>
      <c r="M1635" s="174"/>
      <c r="N1635" s="174"/>
      <c r="O1635" s="173"/>
      <c r="P1635" s="172"/>
      <c r="Q1635" s="172"/>
      <c r="R1635" s="175"/>
      <c r="S1635" s="175"/>
      <c r="T1635" s="169"/>
      <c r="U1635" s="142"/>
      <c r="V1635" s="142"/>
      <c r="W1635" s="142"/>
      <c r="X1635" s="142"/>
      <c r="Y1635" s="142"/>
      <c r="Z1635" s="142"/>
      <c r="AA1635" s="142"/>
      <c r="AB1635" s="142"/>
      <c r="AC1635" s="142"/>
      <c r="AD1635" s="142"/>
      <c r="AE1635" s="142"/>
      <c r="AF1635" s="142"/>
      <c r="AG1635" s="142"/>
      <c r="AH1635" s="142"/>
      <c r="AI1635" s="142"/>
    </row>
    <row r="1636">
      <c r="A1636" s="167"/>
      <c r="B1636" s="168"/>
      <c r="C1636" s="169"/>
      <c r="D1636" s="170"/>
      <c r="E1636" s="171"/>
      <c r="F1636" s="172"/>
      <c r="G1636" s="172"/>
      <c r="H1636" s="173"/>
      <c r="I1636" s="173"/>
      <c r="J1636" s="172"/>
      <c r="K1636" s="172"/>
      <c r="L1636" s="173"/>
      <c r="M1636" s="174"/>
      <c r="N1636" s="174"/>
      <c r="O1636" s="173"/>
      <c r="P1636" s="172"/>
      <c r="Q1636" s="172"/>
      <c r="R1636" s="175"/>
      <c r="S1636" s="175"/>
      <c r="T1636" s="169"/>
      <c r="U1636" s="142"/>
      <c r="V1636" s="142"/>
      <c r="W1636" s="142"/>
      <c r="X1636" s="142"/>
      <c r="Y1636" s="142"/>
      <c r="Z1636" s="142"/>
      <c r="AA1636" s="142"/>
      <c r="AB1636" s="142"/>
      <c r="AC1636" s="142"/>
      <c r="AD1636" s="142"/>
      <c r="AE1636" s="142"/>
      <c r="AF1636" s="142"/>
      <c r="AG1636" s="142"/>
      <c r="AH1636" s="142"/>
      <c r="AI1636" s="142"/>
    </row>
    <row r="1637">
      <c r="A1637" s="167"/>
      <c r="B1637" s="168"/>
      <c r="C1637" s="169"/>
      <c r="D1637" s="170"/>
      <c r="E1637" s="171"/>
      <c r="F1637" s="172"/>
      <c r="G1637" s="172"/>
      <c r="H1637" s="173"/>
      <c r="I1637" s="173"/>
      <c r="J1637" s="172"/>
      <c r="K1637" s="172"/>
      <c r="L1637" s="173"/>
      <c r="M1637" s="174"/>
      <c r="N1637" s="174"/>
      <c r="O1637" s="173"/>
      <c r="P1637" s="172"/>
      <c r="Q1637" s="172"/>
      <c r="R1637" s="175"/>
      <c r="S1637" s="175"/>
      <c r="T1637" s="169"/>
      <c r="U1637" s="142"/>
      <c r="V1637" s="142"/>
      <c r="W1637" s="142"/>
      <c r="X1637" s="142"/>
      <c r="Y1637" s="142"/>
      <c r="Z1637" s="142"/>
      <c r="AA1637" s="142"/>
      <c r="AB1637" s="142"/>
      <c r="AC1637" s="142"/>
      <c r="AD1637" s="142"/>
      <c r="AE1637" s="142"/>
      <c r="AF1637" s="142"/>
      <c r="AG1637" s="142"/>
      <c r="AH1637" s="142"/>
      <c r="AI1637" s="142"/>
    </row>
    <row r="1638">
      <c r="A1638" s="167"/>
      <c r="B1638" s="168"/>
      <c r="C1638" s="169"/>
      <c r="D1638" s="170"/>
      <c r="E1638" s="171"/>
      <c r="F1638" s="172"/>
      <c r="G1638" s="172"/>
      <c r="H1638" s="173"/>
      <c r="I1638" s="173"/>
      <c r="J1638" s="172"/>
      <c r="K1638" s="172"/>
      <c r="L1638" s="173"/>
      <c r="M1638" s="174"/>
      <c r="N1638" s="174"/>
      <c r="O1638" s="173"/>
      <c r="P1638" s="172"/>
      <c r="Q1638" s="172"/>
      <c r="R1638" s="175"/>
      <c r="S1638" s="175"/>
      <c r="T1638" s="169"/>
      <c r="U1638" s="142"/>
      <c r="V1638" s="142"/>
      <c r="W1638" s="142"/>
      <c r="X1638" s="142"/>
      <c r="Y1638" s="142"/>
      <c r="Z1638" s="142"/>
      <c r="AA1638" s="142"/>
      <c r="AB1638" s="142"/>
      <c r="AC1638" s="142"/>
      <c r="AD1638" s="142"/>
      <c r="AE1638" s="142"/>
      <c r="AF1638" s="142"/>
      <c r="AG1638" s="142"/>
      <c r="AH1638" s="142"/>
      <c r="AI1638" s="142"/>
    </row>
    <row r="1639">
      <c r="A1639" s="167"/>
      <c r="B1639" s="168"/>
      <c r="C1639" s="169"/>
      <c r="D1639" s="170"/>
      <c r="E1639" s="171"/>
      <c r="F1639" s="172"/>
      <c r="G1639" s="172"/>
      <c r="H1639" s="173"/>
      <c r="I1639" s="173"/>
      <c r="J1639" s="172"/>
      <c r="K1639" s="172"/>
      <c r="L1639" s="173"/>
      <c r="M1639" s="174"/>
      <c r="N1639" s="174"/>
      <c r="O1639" s="173"/>
      <c r="P1639" s="172"/>
      <c r="Q1639" s="172"/>
      <c r="R1639" s="175"/>
      <c r="S1639" s="175"/>
      <c r="T1639" s="169"/>
      <c r="U1639" s="142"/>
      <c r="V1639" s="142"/>
      <c r="W1639" s="142"/>
      <c r="X1639" s="142"/>
      <c r="Y1639" s="142"/>
      <c r="Z1639" s="142"/>
      <c r="AA1639" s="142"/>
      <c r="AB1639" s="142"/>
      <c r="AC1639" s="142"/>
      <c r="AD1639" s="142"/>
      <c r="AE1639" s="142"/>
      <c r="AF1639" s="142"/>
      <c r="AG1639" s="142"/>
      <c r="AH1639" s="142"/>
      <c r="AI1639" s="142"/>
    </row>
    <row r="1640">
      <c r="A1640" s="167"/>
      <c r="B1640" s="168"/>
      <c r="C1640" s="169"/>
      <c r="D1640" s="170"/>
      <c r="E1640" s="171"/>
      <c r="F1640" s="172"/>
      <c r="G1640" s="172"/>
      <c r="H1640" s="173"/>
      <c r="I1640" s="173"/>
      <c r="J1640" s="172"/>
      <c r="K1640" s="172"/>
      <c r="L1640" s="173"/>
      <c r="M1640" s="174"/>
      <c r="N1640" s="174"/>
      <c r="O1640" s="173"/>
      <c r="P1640" s="172"/>
      <c r="Q1640" s="172"/>
      <c r="R1640" s="175"/>
      <c r="S1640" s="175"/>
      <c r="T1640" s="169"/>
      <c r="U1640" s="142"/>
      <c r="V1640" s="142"/>
      <c r="W1640" s="142"/>
      <c r="X1640" s="142"/>
      <c r="Y1640" s="142"/>
      <c r="Z1640" s="142"/>
      <c r="AA1640" s="142"/>
      <c r="AB1640" s="142"/>
      <c r="AC1640" s="142"/>
      <c r="AD1640" s="142"/>
      <c r="AE1640" s="142"/>
      <c r="AF1640" s="142"/>
      <c r="AG1640" s="142"/>
      <c r="AH1640" s="142"/>
      <c r="AI1640" s="142"/>
    </row>
    <row r="1641">
      <c r="A1641" s="167"/>
      <c r="B1641" s="168"/>
      <c r="C1641" s="169"/>
      <c r="D1641" s="170"/>
      <c r="E1641" s="171"/>
      <c r="F1641" s="172"/>
      <c r="G1641" s="172"/>
      <c r="H1641" s="173"/>
      <c r="I1641" s="173"/>
      <c r="J1641" s="172"/>
      <c r="K1641" s="172"/>
      <c r="L1641" s="173"/>
      <c r="M1641" s="174"/>
      <c r="N1641" s="174"/>
      <c r="O1641" s="173"/>
      <c r="P1641" s="172"/>
      <c r="Q1641" s="172"/>
      <c r="R1641" s="175"/>
      <c r="S1641" s="175"/>
      <c r="T1641" s="169"/>
      <c r="U1641" s="142"/>
      <c r="V1641" s="142"/>
      <c r="W1641" s="142"/>
      <c r="X1641" s="142"/>
      <c r="Y1641" s="142"/>
      <c r="Z1641" s="142"/>
      <c r="AA1641" s="142"/>
      <c r="AB1641" s="142"/>
      <c r="AC1641" s="142"/>
      <c r="AD1641" s="142"/>
      <c r="AE1641" s="142"/>
      <c r="AF1641" s="142"/>
      <c r="AG1641" s="142"/>
      <c r="AH1641" s="142"/>
      <c r="AI1641" s="142"/>
    </row>
    <row r="1642">
      <c r="A1642" s="167"/>
      <c r="B1642" s="168"/>
      <c r="C1642" s="169"/>
      <c r="D1642" s="170"/>
      <c r="E1642" s="171"/>
      <c r="F1642" s="172"/>
      <c r="G1642" s="172"/>
      <c r="H1642" s="173"/>
      <c r="I1642" s="173"/>
      <c r="J1642" s="172"/>
      <c r="K1642" s="172"/>
      <c r="L1642" s="173"/>
      <c r="M1642" s="174"/>
      <c r="N1642" s="174"/>
      <c r="O1642" s="173"/>
      <c r="P1642" s="172"/>
      <c r="Q1642" s="172"/>
      <c r="R1642" s="175"/>
      <c r="S1642" s="175"/>
      <c r="T1642" s="169"/>
      <c r="U1642" s="142"/>
      <c r="V1642" s="142"/>
      <c r="W1642" s="142"/>
      <c r="X1642" s="142"/>
      <c r="Y1642" s="142"/>
      <c r="Z1642" s="142"/>
      <c r="AA1642" s="142"/>
      <c r="AB1642" s="142"/>
      <c r="AC1642" s="142"/>
      <c r="AD1642" s="142"/>
      <c r="AE1642" s="142"/>
      <c r="AF1642" s="142"/>
      <c r="AG1642" s="142"/>
      <c r="AH1642" s="142"/>
      <c r="AI1642" s="142"/>
    </row>
    <row r="1643">
      <c r="A1643" s="167"/>
      <c r="B1643" s="168"/>
      <c r="C1643" s="169"/>
      <c r="D1643" s="170"/>
      <c r="E1643" s="171"/>
      <c r="F1643" s="172"/>
      <c r="G1643" s="172"/>
      <c r="H1643" s="173"/>
      <c r="I1643" s="173"/>
      <c r="J1643" s="172"/>
      <c r="K1643" s="172"/>
      <c r="L1643" s="173"/>
      <c r="M1643" s="174"/>
      <c r="N1643" s="174"/>
      <c r="O1643" s="173"/>
      <c r="P1643" s="172"/>
      <c r="Q1643" s="172"/>
      <c r="R1643" s="175"/>
      <c r="S1643" s="175"/>
      <c r="T1643" s="169"/>
      <c r="U1643" s="142"/>
      <c r="V1643" s="142"/>
      <c r="W1643" s="142"/>
      <c r="X1643" s="142"/>
      <c r="Y1643" s="142"/>
      <c r="Z1643" s="142"/>
      <c r="AA1643" s="142"/>
      <c r="AB1643" s="142"/>
      <c r="AC1643" s="142"/>
      <c r="AD1643" s="142"/>
      <c r="AE1643" s="142"/>
      <c r="AF1643" s="142"/>
      <c r="AG1643" s="142"/>
      <c r="AH1643" s="142"/>
      <c r="AI1643" s="142"/>
    </row>
    <row r="1644">
      <c r="A1644" s="167"/>
      <c r="B1644" s="168"/>
      <c r="C1644" s="169"/>
      <c r="D1644" s="170"/>
      <c r="E1644" s="171"/>
      <c r="F1644" s="172"/>
      <c r="G1644" s="172"/>
      <c r="H1644" s="173"/>
      <c r="I1644" s="173"/>
      <c r="J1644" s="172"/>
      <c r="K1644" s="172"/>
      <c r="L1644" s="173"/>
      <c r="M1644" s="174"/>
      <c r="N1644" s="174"/>
      <c r="O1644" s="173"/>
      <c r="P1644" s="172"/>
      <c r="Q1644" s="172"/>
      <c r="R1644" s="175"/>
      <c r="S1644" s="175"/>
      <c r="T1644" s="169"/>
      <c r="U1644" s="142"/>
      <c r="V1644" s="142"/>
      <c r="W1644" s="142"/>
      <c r="X1644" s="142"/>
      <c r="Y1644" s="142"/>
      <c r="Z1644" s="142"/>
      <c r="AA1644" s="142"/>
      <c r="AB1644" s="142"/>
      <c r="AC1644" s="142"/>
      <c r="AD1644" s="142"/>
      <c r="AE1644" s="142"/>
      <c r="AF1644" s="142"/>
      <c r="AG1644" s="142"/>
      <c r="AH1644" s="142"/>
      <c r="AI1644" s="142"/>
    </row>
    <row r="1645">
      <c r="A1645" s="167"/>
      <c r="B1645" s="168"/>
      <c r="C1645" s="169"/>
      <c r="D1645" s="170"/>
      <c r="E1645" s="171"/>
      <c r="F1645" s="172"/>
      <c r="G1645" s="172"/>
      <c r="H1645" s="173"/>
      <c r="I1645" s="173"/>
      <c r="J1645" s="172"/>
      <c r="K1645" s="172"/>
      <c r="L1645" s="173"/>
      <c r="M1645" s="174"/>
      <c r="N1645" s="174"/>
      <c r="O1645" s="173"/>
      <c r="P1645" s="172"/>
      <c r="Q1645" s="172"/>
      <c r="R1645" s="175"/>
      <c r="S1645" s="175"/>
      <c r="T1645" s="169"/>
      <c r="U1645" s="142"/>
      <c r="V1645" s="142"/>
      <c r="W1645" s="142"/>
      <c r="X1645" s="142"/>
      <c r="Y1645" s="142"/>
      <c r="Z1645" s="142"/>
      <c r="AA1645" s="142"/>
      <c r="AB1645" s="142"/>
      <c r="AC1645" s="142"/>
      <c r="AD1645" s="142"/>
      <c r="AE1645" s="142"/>
      <c r="AF1645" s="142"/>
      <c r="AG1645" s="142"/>
      <c r="AH1645" s="142"/>
      <c r="AI1645" s="142"/>
    </row>
    <row r="1646">
      <c r="A1646" s="167"/>
      <c r="B1646" s="168"/>
      <c r="C1646" s="169"/>
      <c r="D1646" s="170"/>
      <c r="E1646" s="171"/>
      <c r="F1646" s="172"/>
      <c r="G1646" s="172"/>
      <c r="H1646" s="173"/>
      <c r="I1646" s="173"/>
      <c r="J1646" s="172"/>
      <c r="K1646" s="172"/>
      <c r="L1646" s="173"/>
      <c r="M1646" s="174"/>
      <c r="N1646" s="174"/>
      <c r="O1646" s="173"/>
      <c r="P1646" s="172"/>
      <c r="Q1646" s="172"/>
      <c r="R1646" s="175"/>
      <c r="S1646" s="175"/>
      <c r="T1646" s="169"/>
      <c r="U1646" s="142"/>
      <c r="V1646" s="142"/>
      <c r="W1646" s="142"/>
      <c r="X1646" s="142"/>
      <c r="Y1646" s="142"/>
      <c r="Z1646" s="142"/>
      <c r="AA1646" s="142"/>
      <c r="AB1646" s="142"/>
      <c r="AC1646" s="142"/>
      <c r="AD1646" s="142"/>
      <c r="AE1646" s="142"/>
      <c r="AF1646" s="142"/>
      <c r="AG1646" s="142"/>
      <c r="AH1646" s="142"/>
      <c r="AI1646" s="142"/>
    </row>
    <row r="1647">
      <c r="A1647" s="167"/>
      <c r="B1647" s="168"/>
      <c r="C1647" s="169"/>
      <c r="D1647" s="170"/>
      <c r="E1647" s="171"/>
      <c r="F1647" s="172"/>
      <c r="G1647" s="172"/>
      <c r="H1647" s="173"/>
      <c r="I1647" s="173"/>
      <c r="J1647" s="172"/>
      <c r="K1647" s="172"/>
      <c r="L1647" s="173"/>
      <c r="M1647" s="174"/>
      <c r="N1647" s="174"/>
      <c r="O1647" s="173"/>
      <c r="P1647" s="172"/>
      <c r="Q1647" s="172"/>
      <c r="R1647" s="175"/>
      <c r="S1647" s="175"/>
      <c r="T1647" s="169"/>
      <c r="U1647" s="142"/>
      <c r="V1647" s="142"/>
      <c r="W1647" s="142"/>
      <c r="X1647" s="142"/>
      <c r="Y1647" s="142"/>
      <c r="Z1647" s="142"/>
      <c r="AA1647" s="142"/>
      <c r="AB1647" s="142"/>
      <c r="AC1647" s="142"/>
      <c r="AD1647" s="142"/>
      <c r="AE1647" s="142"/>
      <c r="AF1647" s="142"/>
      <c r="AG1647" s="142"/>
      <c r="AH1647" s="142"/>
      <c r="AI1647" s="142"/>
    </row>
    <row r="1648">
      <c r="A1648" s="167"/>
      <c r="B1648" s="168"/>
      <c r="C1648" s="169"/>
      <c r="D1648" s="170"/>
      <c r="E1648" s="171"/>
      <c r="F1648" s="172"/>
      <c r="G1648" s="172"/>
      <c r="H1648" s="173"/>
      <c r="I1648" s="173"/>
      <c r="J1648" s="172"/>
      <c r="K1648" s="172"/>
      <c r="L1648" s="173"/>
      <c r="M1648" s="174"/>
      <c r="N1648" s="174"/>
      <c r="O1648" s="173"/>
      <c r="P1648" s="172"/>
      <c r="Q1648" s="172"/>
      <c r="R1648" s="175"/>
      <c r="S1648" s="175"/>
      <c r="T1648" s="169"/>
      <c r="U1648" s="142"/>
      <c r="V1648" s="142"/>
      <c r="W1648" s="142"/>
      <c r="X1648" s="142"/>
      <c r="Y1648" s="142"/>
      <c r="Z1648" s="142"/>
      <c r="AA1648" s="142"/>
      <c r="AB1648" s="142"/>
      <c r="AC1648" s="142"/>
      <c r="AD1648" s="142"/>
      <c r="AE1648" s="142"/>
      <c r="AF1648" s="142"/>
      <c r="AG1648" s="142"/>
      <c r="AH1648" s="142"/>
      <c r="AI1648" s="142"/>
    </row>
    <row r="1649">
      <c r="A1649" s="167"/>
      <c r="B1649" s="168"/>
      <c r="C1649" s="169"/>
      <c r="D1649" s="170"/>
      <c r="E1649" s="171"/>
      <c r="F1649" s="172"/>
      <c r="G1649" s="172"/>
      <c r="H1649" s="173"/>
      <c r="I1649" s="173"/>
      <c r="J1649" s="172"/>
      <c r="K1649" s="172"/>
      <c r="L1649" s="173"/>
      <c r="M1649" s="174"/>
      <c r="N1649" s="174"/>
      <c r="O1649" s="173"/>
      <c r="P1649" s="172"/>
      <c r="Q1649" s="172"/>
      <c r="R1649" s="175"/>
      <c r="S1649" s="175"/>
      <c r="T1649" s="169"/>
      <c r="U1649" s="142"/>
      <c r="V1649" s="142"/>
      <c r="W1649" s="142"/>
      <c r="X1649" s="142"/>
      <c r="Y1649" s="142"/>
      <c r="Z1649" s="142"/>
      <c r="AA1649" s="142"/>
      <c r="AB1649" s="142"/>
      <c r="AC1649" s="142"/>
      <c r="AD1649" s="142"/>
      <c r="AE1649" s="142"/>
      <c r="AF1649" s="142"/>
      <c r="AG1649" s="142"/>
      <c r="AH1649" s="142"/>
      <c r="AI1649" s="142"/>
    </row>
    <row r="1650">
      <c r="A1650" s="167"/>
      <c r="B1650" s="168"/>
      <c r="C1650" s="169"/>
      <c r="D1650" s="170"/>
      <c r="E1650" s="171"/>
      <c r="F1650" s="172"/>
      <c r="G1650" s="172"/>
      <c r="H1650" s="173"/>
      <c r="I1650" s="173"/>
      <c r="J1650" s="172"/>
      <c r="K1650" s="172"/>
      <c r="L1650" s="173"/>
      <c r="M1650" s="174"/>
      <c r="N1650" s="174"/>
      <c r="O1650" s="173"/>
      <c r="P1650" s="172"/>
      <c r="Q1650" s="172"/>
      <c r="R1650" s="175"/>
      <c r="S1650" s="175"/>
      <c r="T1650" s="169"/>
      <c r="U1650" s="142"/>
      <c r="V1650" s="142"/>
      <c r="W1650" s="142"/>
      <c r="X1650" s="142"/>
      <c r="Y1650" s="142"/>
      <c r="Z1650" s="142"/>
      <c r="AA1650" s="142"/>
      <c r="AB1650" s="142"/>
      <c r="AC1650" s="142"/>
      <c r="AD1650" s="142"/>
      <c r="AE1650" s="142"/>
      <c r="AF1650" s="142"/>
      <c r="AG1650" s="142"/>
      <c r="AH1650" s="142"/>
      <c r="AI1650" s="142"/>
    </row>
    <row r="1651">
      <c r="A1651" s="167"/>
      <c r="B1651" s="168"/>
      <c r="C1651" s="169"/>
      <c r="D1651" s="170"/>
      <c r="E1651" s="171"/>
      <c r="F1651" s="172"/>
      <c r="G1651" s="172"/>
      <c r="H1651" s="173"/>
      <c r="I1651" s="173"/>
      <c r="J1651" s="172"/>
      <c r="K1651" s="172"/>
      <c r="L1651" s="173"/>
      <c r="M1651" s="174"/>
      <c r="N1651" s="174"/>
      <c r="O1651" s="173"/>
      <c r="P1651" s="172"/>
      <c r="Q1651" s="172"/>
      <c r="R1651" s="175"/>
      <c r="S1651" s="175"/>
      <c r="T1651" s="169"/>
      <c r="U1651" s="142"/>
      <c r="V1651" s="142"/>
      <c r="W1651" s="142"/>
      <c r="X1651" s="142"/>
      <c r="Y1651" s="142"/>
      <c r="Z1651" s="142"/>
      <c r="AA1651" s="142"/>
      <c r="AB1651" s="142"/>
      <c r="AC1651" s="142"/>
      <c r="AD1651" s="142"/>
      <c r="AE1651" s="142"/>
      <c r="AF1651" s="142"/>
      <c r="AG1651" s="142"/>
      <c r="AH1651" s="142"/>
      <c r="AI1651" s="142"/>
    </row>
    <row r="1652">
      <c r="A1652" s="167"/>
      <c r="B1652" s="168"/>
      <c r="C1652" s="169"/>
      <c r="D1652" s="170"/>
      <c r="E1652" s="171"/>
      <c r="F1652" s="172"/>
      <c r="G1652" s="172"/>
      <c r="H1652" s="173"/>
      <c r="I1652" s="173"/>
      <c r="J1652" s="172"/>
      <c r="K1652" s="172"/>
      <c r="L1652" s="173"/>
      <c r="M1652" s="174"/>
      <c r="N1652" s="174"/>
      <c r="O1652" s="173"/>
      <c r="P1652" s="172"/>
      <c r="Q1652" s="172"/>
      <c r="R1652" s="175"/>
      <c r="S1652" s="175"/>
      <c r="T1652" s="169"/>
      <c r="U1652" s="142"/>
      <c r="V1652" s="142"/>
      <c r="W1652" s="142"/>
      <c r="X1652" s="142"/>
      <c r="Y1652" s="142"/>
      <c r="Z1652" s="142"/>
      <c r="AA1652" s="142"/>
      <c r="AB1652" s="142"/>
      <c r="AC1652" s="142"/>
      <c r="AD1652" s="142"/>
      <c r="AE1652" s="142"/>
      <c r="AF1652" s="142"/>
      <c r="AG1652" s="142"/>
      <c r="AH1652" s="142"/>
      <c r="AI1652" s="142"/>
    </row>
    <row r="1653">
      <c r="A1653" s="167"/>
      <c r="B1653" s="168"/>
      <c r="C1653" s="169"/>
      <c r="D1653" s="170"/>
      <c r="E1653" s="171"/>
      <c r="F1653" s="172"/>
      <c r="G1653" s="172"/>
      <c r="H1653" s="173"/>
      <c r="I1653" s="173"/>
      <c r="J1653" s="172"/>
      <c r="K1653" s="172"/>
      <c r="L1653" s="173"/>
      <c r="M1653" s="174"/>
      <c r="N1653" s="174"/>
      <c r="O1653" s="173"/>
      <c r="P1653" s="172"/>
      <c r="Q1653" s="172"/>
      <c r="R1653" s="175"/>
      <c r="S1653" s="175"/>
      <c r="T1653" s="169"/>
      <c r="U1653" s="142"/>
      <c r="V1653" s="142"/>
      <c r="W1653" s="142"/>
      <c r="X1653" s="142"/>
      <c r="Y1653" s="142"/>
      <c r="Z1653" s="142"/>
      <c r="AA1653" s="142"/>
      <c r="AB1653" s="142"/>
      <c r="AC1653" s="142"/>
      <c r="AD1653" s="142"/>
      <c r="AE1653" s="142"/>
      <c r="AF1653" s="142"/>
      <c r="AG1653" s="142"/>
      <c r="AH1653" s="142"/>
      <c r="AI1653" s="142"/>
    </row>
    <row r="1654">
      <c r="A1654" s="167"/>
      <c r="B1654" s="168"/>
      <c r="C1654" s="169"/>
      <c r="D1654" s="170"/>
      <c r="E1654" s="171"/>
      <c r="F1654" s="172"/>
      <c r="G1654" s="172"/>
      <c r="H1654" s="173"/>
      <c r="I1654" s="173"/>
      <c r="J1654" s="172"/>
      <c r="K1654" s="172"/>
      <c r="L1654" s="173"/>
      <c r="M1654" s="174"/>
      <c r="N1654" s="174"/>
      <c r="O1654" s="173"/>
      <c r="P1654" s="172"/>
      <c r="Q1654" s="172"/>
      <c r="R1654" s="175"/>
      <c r="S1654" s="175"/>
      <c r="T1654" s="169"/>
      <c r="U1654" s="142"/>
      <c r="V1654" s="142"/>
      <c r="W1654" s="142"/>
      <c r="X1654" s="142"/>
      <c r="Y1654" s="142"/>
      <c r="Z1654" s="142"/>
      <c r="AA1654" s="142"/>
      <c r="AB1654" s="142"/>
      <c r="AC1654" s="142"/>
      <c r="AD1654" s="142"/>
      <c r="AE1654" s="142"/>
      <c r="AF1654" s="142"/>
      <c r="AG1654" s="142"/>
      <c r="AH1654" s="142"/>
      <c r="AI1654" s="142"/>
    </row>
    <row r="1655">
      <c r="A1655" s="167"/>
      <c r="B1655" s="168"/>
      <c r="C1655" s="169"/>
      <c r="D1655" s="170"/>
      <c r="E1655" s="171"/>
      <c r="F1655" s="172"/>
      <c r="G1655" s="172"/>
      <c r="H1655" s="173"/>
      <c r="I1655" s="173"/>
      <c r="J1655" s="172"/>
      <c r="K1655" s="172"/>
      <c r="L1655" s="173"/>
      <c r="M1655" s="174"/>
      <c r="N1655" s="174"/>
      <c r="O1655" s="173"/>
      <c r="P1655" s="172"/>
      <c r="Q1655" s="172"/>
      <c r="R1655" s="175"/>
      <c r="S1655" s="175"/>
      <c r="T1655" s="169"/>
      <c r="U1655" s="142"/>
      <c r="V1655" s="142"/>
      <c r="W1655" s="142"/>
      <c r="X1655" s="142"/>
      <c r="Y1655" s="142"/>
      <c r="Z1655" s="142"/>
      <c r="AA1655" s="142"/>
      <c r="AB1655" s="142"/>
      <c r="AC1655" s="142"/>
      <c r="AD1655" s="142"/>
      <c r="AE1655" s="142"/>
      <c r="AF1655" s="142"/>
      <c r="AG1655" s="142"/>
      <c r="AH1655" s="142"/>
      <c r="AI1655" s="142"/>
    </row>
    <row r="1656">
      <c r="A1656" s="167"/>
      <c r="B1656" s="168"/>
      <c r="C1656" s="169"/>
      <c r="D1656" s="170"/>
      <c r="E1656" s="171"/>
      <c r="F1656" s="172"/>
      <c r="G1656" s="172"/>
      <c r="H1656" s="173"/>
      <c r="I1656" s="173"/>
      <c r="J1656" s="172"/>
      <c r="K1656" s="172"/>
      <c r="L1656" s="173"/>
      <c r="M1656" s="174"/>
      <c r="N1656" s="174"/>
      <c r="O1656" s="173"/>
      <c r="P1656" s="172"/>
      <c r="Q1656" s="172"/>
      <c r="R1656" s="175"/>
      <c r="S1656" s="175"/>
      <c r="T1656" s="169"/>
      <c r="U1656" s="142"/>
      <c r="V1656" s="142"/>
      <c r="W1656" s="142"/>
      <c r="X1656" s="142"/>
      <c r="Y1656" s="142"/>
      <c r="Z1656" s="142"/>
      <c r="AA1656" s="142"/>
      <c r="AB1656" s="142"/>
      <c r="AC1656" s="142"/>
      <c r="AD1656" s="142"/>
      <c r="AE1656" s="142"/>
      <c r="AF1656" s="142"/>
      <c r="AG1656" s="142"/>
      <c r="AH1656" s="142"/>
      <c r="AI1656" s="142"/>
    </row>
    <row r="1657">
      <c r="A1657" s="167"/>
      <c r="B1657" s="168"/>
      <c r="C1657" s="169"/>
      <c r="D1657" s="170"/>
      <c r="E1657" s="171"/>
      <c r="F1657" s="172"/>
      <c r="G1657" s="172"/>
      <c r="H1657" s="173"/>
      <c r="I1657" s="173"/>
      <c r="J1657" s="172"/>
      <c r="K1657" s="172"/>
      <c r="L1657" s="173"/>
      <c r="M1657" s="174"/>
      <c r="N1657" s="174"/>
      <c r="O1657" s="173"/>
      <c r="P1657" s="172"/>
      <c r="Q1657" s="172"/>
      <c r="R1657" s="175"/>
      <c r="S1657" s="175"/>
      <c r="T1657" s="169"/>
      <c r="U1657" s="142"/>
      <c r="V1657" s="142"/>
      <c r="W1657" s="142"/>
      <c r="X1657" s="142"/>
      <c r="Y1657" s="142"/>
      <c r="Z1657" s="142"/>
      <c r="AA1657" s="142"/>
      <c r="AB1657" s="142"/>
      <c r="AC1657" s="142"/>
      <c r="AD1657" s="142"/>
      <c r="AE1657" s="142"/>
      <c r="AF1657" s="142"/>
      <c r="AG1657" s="142"/>
      <c r="AH1657" s="142"/>
      <c r="AI1657" s="142"/>
    </row>
    <row r="1658">
      <c r="A1658" s="167"/>
      <c r="B1658" s="168"/>
      <c r="C1658" s="169"/>
      <c r="D1658" s="170"/>
      <c r="E1658" s="171"/>
      <c r="F1658" s="172"/>
      <c r="G1658" s="172"/>
      <c r="H1658" s="173"/>
      <c r="I1658" s="173"/>
      <c r="J1658" s="172"/>
      <c r="K1658" s="172"/>
      <c r="L1658" s="173"/>
      <c r="M1658" s="174"/>
      <c r="N1658" s="174"/>
      <c r="O1658" s="173"/>
      <c r="P1658" s="172"/>
      <c r="Q1658" s="172"/>
      <c r="R1658" s="175"/>
      <c r="S1658" s="175"/>
      <c r="T1658" s="169"/>
      <c r="U1658" s="142"/>
      <c r="V1658" s="142"/>
      <c r="W1658" s="142"/>
      <c r="X1658" s="142"/>
      <c r="Y1658" s="142"/>
      <c r="Z1658" s="142"/>
      <c r="AA1658" s="142"/>
      <c r="AB1658" s="142"/>
      <c r="AC1658" s="142"/>
      <c r="AD1658" s="142"/>
      <c r="AE1658" s="142"/>
      <c r="AF1658" s="142"/>
      <c r="AG1658" s="142"/>
      <c r="AH1658" s="142"/>
      <c r="AI1658" s="142"/>
    </row>
    <row r="1659">
      <c r="A1659" s="167"/>
      <c r="B1659" s="168"/>
      <c r="C1659" s="169"/>
      <c r="D1659" s="170"/>
      <c r="E1659" s="171"/>
      <c r="F1659" s="172"/>
      <c r="G1659" s="172"/>
      <c r="H1659" s="173"/>
      <c r="I1659" s="173"/>
      <c r="J1659" s="172"/>
      <c r="K1659" s="172"/>
      <c r="L1659" s="173"/>
      <c r="M1659" s="174"/>
      <c r="N1659" s="174"/>
      <c r="O1659" s="173"/>
      <c r="P1659" s="172"/>
      <c r="Q1659" s="172"/>
      <c r="R1659" s="175"/>
      <c r="S1659" s="175"/>
      <c r="T1659" s="169"/>
      <c r="U1659" s="142"/>
      <c r="V1659" s="142"/>
      <c r="W1659" s="142"/>
      <c r="X1659" s="142"/>
      <c r="Y1659" s="142"/>
      <c r="Z1659" s="142"/>
      <c r="AA1659" s="142"/>
      <c r="AB1659" s="142"/>
      <c r="AC1659" s="142"/>
      <c r="AD1659" s="142"/>
      <c r="AE1659" s="142"/>
      <c r="AF1659" s="142"/>
      <c r="AG1659" s="142"/>
      <c r="AH1659" s="142"/>
      <c r="AI1659" s="142"/>
    </row>
    <row r="1660">
      <c r="A1660" s="167"/>
      <c r="B1660" s="168"/>
      <c r="C1660" s="169"/>
      <c r="D1660" s="170"/>
      <c r="E1660" s="171"/>
      <c r="F1660" s="172"/>
      <c r="G1660" s="172"/>
      <c r="H1660" s="173"/>
      <c r="I1660" s="173"/>
      <c r="J1660" s="172"/>
      <c r="K1660" s="172"/>
      <c r="L1660" s="173"/>
      <c r="M1660" s="174"/>
      <c r="N1660" s="174"/>
      <c r="O1660" s="173"/>
      <c r="P1660" s="172"/>
      <c r="Q1660" s="172"/>
      <c r="R1660" s="175"/>
      <c r="S1660" s="175"/>
      <c r="T1660" s="169"/>
      <c r="U1660" s="142"/>
      <c r="V1660" s="142"/>
      <c r="W1660" s="142"/>
      <c r="X1660" s="142"/>
      <c r="Y1660" s="142"/>
      <c r="Z1660" s="142"/>
      <c r="AA1660" s="142"/>
      <c r="AB1660" s="142"/>
      <c r="AC1660" s="142"/>
      <c r="AD1660" s="142"/>
      <c r="AE1660" s="142"/>
      <c r="AF1660" s="142"/>
      <c r="AG1660" s="142"/>
      <c r="AH1660" s="142"/>
      <c r="AI1660" s="142"/>
    </row>
    <row r="1661">
      <c r="A1661" s="167"/>
      <c r="B1661" s="168"/>
      <c r="C1661" s="169"/>
      <c r="D1661" s="170"/>
      <c r="E1661" s="171"/>
      <c r="F1661" s="172"/>
      <c r="G1661" s="172"/>
      <c r="H1661" s="173"/>
      <c r="I1661" s="173"/>
      <c r="J1661" s="172"/>
      <c r="K1661" s="172"/>
      <c r="L1661" s="173"/>
      <c r="M1661" s="174"/>
      <c r="N1661" s="174"/>
      <c r="O1661" s="173"/>
      <c r="P1661" s="172"/>
      <c r="Q1661" s="172"/>
      <c r="R1661" s="175"/>
      <c r="S1661" s="175"/>
      <c r="T1661" s="169"/>
      <c r="U1661" s="142"/>
      <c r="V1661" s="142"/>
      <c r="W1661" s="142"/>
      <c r="X1661" s="142"/>
      <c r="Y1661" s="142"/>
      <c r="Z1661" s="142"/>
      <c r="AA1661" s="142"/>
      <c r="AB1661" s="142"/>
      <c r="AC1661" s="142"/>
      <c r="AD1661" s="142"/>
      <c r="AE1661" s="142"/>
      <c r="AF1661" s="142"/>
      <c r="AG1661" s="142"/>
      <c r="AH1661" s="142"/>
      <c r="AI1661" s="142"/>
    </row>
    <row r="1662">
      <c r="A1662" s="167"/>
      <c r="B1662" s="168"/>
      <c r="C1662" s="169"/>
      <c r="D1662" s="170"/>
      <c r="E1662" s="171"/>
      <c r="F1662" s="172"/>
      <c r="G1662" s="172"/>
      <c r="H1662" s="173"/>
      <c r="I1662" s="173"/>
      <c r="J1662" s="172"/>
      <c r="K1662" s="172"/>
      <c r="L1662" s="173"/>
      <c r="M1662" s="174"/>
      <c r="N1662" s="174"/>
      <c r="O1662" s="173"/>
      <c r="P1662" s="172"/>
      <c r="Q1662" s="172"/>
      <c r="R1662" s="175"/>
      <c r="S1662" s="175"/>
      <c r="T1662" s="169"/>
      <c r="U1662" s="142"/>
      <c r="V1662" s="142"/>
      <c r="W1662" s="142"/>
      <c r="X1662" s="142"/>
      <c r="Y1662" s="142"/>
      <c r="Z1662" s="142"/>
      <c r="AA1662" s="142"/>
      <c r="AB1662" s="142"/>
      <c r="AC1662" s="142"/>
      <c r="AD1662" s="142"/>
      <c r="AE1662" s="142"/>
      <c r="AF1662" s="142"/>
      <c r="AG1662" s="142"/>
      <c r="AH1662" s="142"/>
      <c r="AI1662" s="142"/>
    </row>
    <row r="1663">
      <c r="A1663" s="167"/>
      <c r="B1663" s="168"/>
      <c r="C1663" s="169"/>
      <c r="D1663" s="170"/>
      <c r="E1663" s="171"/>
      <c r="F1663" s="172"/>
      <c r="G1663" s="172"/>
      <c r="H1663" s="173"/>
      <c r="I1663" s="173"/>
      <c r="J1663" s="172"/>
      <c r="K1663" s="172"/>
      <c r="L1663" s="173"/>
      <c r="M1663" s="174"/>
      <c r="N1663" s="174"/>
      <c r="O1663" s="173"/>
      <c r="P1663" s="172"/>
      <c r="Q1663" s="172"/>
      <c r="R1663" s="175"/>
      <c r="S1663" s="175"/>
      <c r="T1663" s="169"/>
      <c r="U1663" s="142"/>
      <c r="V1663" s="142"/>
      <c r="W1663" s="142"/>
      <c r="X1663" s="142"/>
      <c r="Y1663" s="142"/>
      <c r="Z1663" s="142"/>
      <c r="AA1663" s="142"/>
      <c r="AB1663" s="142"/>
      <c r="AC1663" s="142"/>
      <c r="AD1663" s="142"/>
      <c r="AE1663" s="142"/>
      <c r="AF1663" s="142"/>
      <c r="AG1663" s="142"/>
      <c r="AH1663" s="142"/>
      <c r="AI1663" s="142"/>
    </row>
    <row r="1664">
      <c r="A1664" s="167"/>
      <c r="B1664" s="168"/>
      <c r="C1664" s="169"/>
      <c r="D1664" s="170"/>
      <c r="E1664" s="171"/>
      <c r="F1664" s="172"/>
      <c r="G1664" s="172"/>
      <c r="H1664" s="173"/>
      <c r="I1664" s="173"/>
      <c r="J1664" s="172"/>
      <c r="K1664" s="172"/>
      <c r="L1664" s="173"/>
      <c r="M1664" s="174"/>
      <c r="N1664" s="174"/>
      <c r="O1664" s="173"/>
      <c r="P1664" s="172"/>
      <c r="Q1664" s="172"/>
      <c r="R1664" s="175"/>
      <c r="S1664" s="175"/>
      <c r="T1664" s="169"/>
      <c r="U1664" s="142"/>
      <c r="V1664" s="142"/>
      <c r="W1664" s="142"/>
      <c r="X1664" s="142"/>
      <c r="Y1664" s="142"/>
      <c r="Z1664" s="142"/>
      <c r="AA1664" s="142"/>
      <c r="AB1664" s="142"/>
      <c r="AC1664" s="142"/>
      <c r="AD1664" s="142"/>
      <c r="AE1664" s="142"/>
      <c r="AF1664" s="142"/>
      <c r="AG1664" s="142"/>
      <c r="AH1664" s="142"/>
      <c r="AI1664" s="142"/>
    </row>
    <row r="1665">
      <c r="A1665" s="167"/>
      <c r="B1665" s="168"/>
      <c r="C1665" s="169"/>
      <c r="D1665" s="170"/>
      <c r="E1665" s="171"/>
      <c r="F1665" s="172"/>
      <c r="G1665" s="172"/>
      <c r="H1665" s="173"/>
      <c r="I1665" s="173"/>
      <c r="J1665" s="172"/>
      <c r="K1665" s="172"/>
      <c r="L1665" s="173"/>
      <c r="M1665" s="174"/>
      <c r="N1665" s="174"/>
      <c r="O1665" s="173"/>
      <c r="P1665" s="172"/>
      <c r="Q1665" s="172"/>
      <c r="R1665" s="175"/>
      <c r="S1665" s="175"/>
      <c r="T1665" s="169"/>
      <c r="U1665" s="142"/>
      <c r="V1665" s="142"/>
      <c r="W1665" s="142"/>
      <c r="X1665" s="142"/>
      <c r="Y1665" s="142"/>
      <c r="Z1665" s="142"/>
      <c r="AA1665" s="142"/>
      <c r="AB1665" s="142"/>
      <c r="AC1665" s="142"/>
      <c r="AD1665" s="142"/>
      <c r="AE1665" s="142"/>
      <c r="AF1665" s="142"/>
      <c r="AG1665" s="142"/>
      <c r="AH1665" s="142"/>
      <c r="AI1665" s="142"/>
    </row>
    <row r="1666">
      <c r="A1666" s="167"/>
      <c r="B1666" s="168"/>
      <c r="C1666" s="169"/>
      <c r="D1666" s="170"/>
      <c r="E1666" s="171"/>
      <c r="F1666" s="172"/>
      <c r="G1666" s="172"/>
      <c r="H1666" s="173"/>
      <c r="I1666" s="173"/>
      <c r="J1666" s="172"/>
      <c r="K1666" s="172"/>
      <c r="L1666" s="173"/>
      <c r="M1666" s="174"/>
      <c r="N1666" s="174"/>
      <c r="O1666" s="173"/>
      <c r="P1666" s="172"/>
      <c r="Q1666" s="172"/>
      <c r="R1666" s="175"/>
      <c r="S1666" s="175"/>
      <c r="T1666" s="169"/>
      <c r="U1666" s="142"/>
      <c r="V1666" s="142"/>
      <c r="W1666" s="142"/>
      <c r="X1666" s="142"/>
      <c r="Y1666" s="142"/>
      <c r="Z1666" s="142"/>
      <c r="AA1666" s="142"/>
      <c r="AB1666" s="142"/>
      <c r="AC1666" s="142"/>
      <c r="AD1666" s="142"/>
      <c r="AE1666" s="142"/>
      <c r="AF1666" s="142"/>
      <c r="AG1666" s="142"/>
      <c r="AH1666" s="142"/>
      <c r="AI1666" s="142"/>
    </row>
    <row r="1667">
      <c r="A1667" s="167"/>
      <c r="B1667" s="168"/>
      <c r="C1667" s="169"/>
      <c r="D1667" s="170"/>
      <c r="E1667" s="171"/>
      <c r="F1667" s="172"/>
      <c r="G1667" s="172"/>
      <c r="H1667" s="173"/>
      <c r="I1667" s="173"/>
      <c r="J1667" s="172"/>
      <c r="K1667" s="172"/>
      <c r="L1667" s="173"/>
      <c r="M1667" s="174"/>
      <c r="N1667" s="174"/>
      <c r="O1667" s="173"/>
      <c r="P1667" s="172"/>
      <c r="Q1667" s="172"/>
      <c r="R1667" s="175"/>
      <c r="S1667" s="175"/>
      <c r="T1667" s="169"/>
      <c r="U1667" s="142"/>
      <c r="V1667" s="142"/>
      <c r="W1667" s="142"/>
      <c r="X1667" s="142"/>
      <c r="Y1667" s="142"/>
      <c r="Z1667" s="142"/>
      <c r="AA1667" s="142"/>
      <c r="AB1667" s="142"/>
      <c r="AC1667" s="142"/>
      <c r="AD1667" s="142"/>
      <c r="AE1667" s="142"/>
      <c r="AF1667" s="142"/>
      <c r="AG1667" s="142"/>
      <c r="AH1667" s="142"/>
      <c r="AI1667" s="142"/>
    </row>
    <row r="1668">
      <c r="A1668" s="167"/>
      <c r="B1668" s="168"/>
      <c r="C1668" s="169"/>
      <c r="D1668" s="170"/>
      <c r="E1668" s="171"/>
      <c r="F1668" s="172"/>
      <c r="G1668" s="172"/>
      <c r="H1668" s="173"/>
      <c r="I1668" s="173"/>
      <c r="J1668" s="172"/>
      <c r="K1668" s="172"/>
      <c r="L1668" s="173"/>
      <c r="M1668" s="174"/>
      <c r="N1668" s="174"/>
      <c r="O1668" s="173"/>
      <c r="P1668" s="172"/>
      <c r="Q1668" s="172"/>
      <c r="R1668" s="175"/>
      <c r="S1668" s="175"/>
      <c r="T1668" s="169"/>
      <c r="U1668" s="142"/>
      <c r="V1668" s="142"/>
      <c r="W1668" s="142"/>
      <c r="X1668" s="142"/>
      <c r="Y1668" s="142"/>
      <c r="Z1668" s="142"/>
      <c r="AA1668" s="142"/>
      <c r="AB1668" s="142"/>
      <c r="AC1668" s="142"/>
      <c r="AD1668" s="142"/>
      <c r="AE1668" s="142"/>
      <c r="AF1668" s="142"/>
      <c r="AG1668" s="142"/>
      <c r="AH1668" s="142"/>
      <c r="AI1668" s="142"/>
    </row>
    <row r="1669">
      <c r="A1669" s="167"/>
      <c r="B1669" s="168"/>
      <c r="C1669" s="169"/>
      <c r="D1669" s="170"/>
      <c r="E1669" s="171"/>
      <c r="F1669" s="172"/>
      <c r="G1669" s="172"/>
      <c r="H1669" s="173"/>
      <c r="I1669" s="173"/>
      <c r="J1669" s="172"/>
      <c r="K1669" s="172"/>
      <c r="L1669" s="173"/>
      <c r="M1669" s="174"/>
      <c r="N1669" s="174"/>
      <c r="O1669" s="173"/>
      <c r="P1669" s="172"/>
      <c r="Q1669" s="172"/>
      <c r="R1669" s="175"/>
      <c r="S1669" s="175"/>
      <c r="T1669" s="169"/>
      <c r="U1669" s="142"/>
      <c r="V1669" s="142"/>
      <c r="W1669" s="142"/>
      <c r="X1669" s="142"/>
      <c r="Y1669" s="142"/>
      <c r="Z1669" s="142"/>
      <c r="AA1669" s="142"/>
      <c r="AB1669" s="142"/>
      <c r="AC1669" s="142"/>
      <c r="AD1669" s="142"/>
      <c r="AE1669" s="142"/>
      <c r="AF1669" s="142"/>
      <c r="AG1669" s="142"/>
      <c r="AH1669" s="142"/>
      <c r="AI1669" s="142"/>
    </row>
    <row r="1670">
      <c r="A1670" s="167"/>
      <c r="B1670" s="168"/>
      <c r="C1670" s="169"/>
      <c r="D1670" s="170"/>
      <c r="E1670" s="171"/>
      <c r="F1670" s="172"/>
      <c r="G1670" s="172"/>
      <c r="H1670" s="173"/>
      <c r="I1670" s="173"/>
      <c r="J1670" s="172"/>
      <c r="K1670" s="172"/>
      <c r="L1670" s="173"/>
      <c r="M1670" s="174"/>
      <c r="N1670" s="174"/>
      <c r="O1670" s="173"/>
      <c r="P1670" s="172"/>
      <c r="Q1670" s="172"/>
      <c r="R1670" s="175"/>
      <c r="S1670" s="175"/>
      <c r="T1670" s="169"/>
      <c r="U1670" s="142"/>
      <c r="V1670" s="142"/>
      <c r="W1670" s="142"/>
      <c r="X1670" s="142"/>
      <c r="Y1670" s="142"/>
      <c r="Z1670" s="142"/>
      <c r="AA1670" s="142"/>
      <c r="AB1670" s="142"/>
      <c r="AC1670" s="142"/>
      <c r="AD1670" s="142"/>
      <c r="AE1670" s="142"/>
      <c r="AF1670" s="142"/>
      <c r="AG1670" s="142"/>
      <c r="AH1670" s="142"/>
      <c r="AI1670" s="142"/>
    </row>
    <row r="1671">
      <c r="A1671" s="167"/>
      <c r="B1671" s="168"/>
      <c r="C1671" s="169"/>
      <c r="D1671" s="170"/>
      <c r="E1671" s="171"/>
      <c r="F1671" s="172"/>
      <c r="G1671" s="172"/>
      <c r="H1671" s="173"/>
      <c r="I1671" s="173"/>
      <c r="J1671" s="172"/>
      <c r="K1671" s="172"/>
      <c r="L1671" s="173"/>
      <c r="M1671" s="174"/>
      <c r="N1671" s="174"/>
      <c r="O1671" s="173"/>
      <c r="P1671" s="172"/>
      <c r="Q1671" s="172"/>
      <c r="R1671" s="175"/>
      <c r="S1671" s="175"/>
      <c r="T1671" s="169"/>
      <c r="U1671" s="142"/>
      <c r="V1671" s="142"/>
      <c r="W1671" s="142"/>
      <c r="X1671" s="142"/>
      <c r="Y1671" s="142"/>
      <c r="Z1671" s="142"/>
      <c r="AA1671" s="142"/>
      <c r="AB1671" s="142"/>
      <c r="AC1671" s="142"/>
      <c r="AD1671" s="142"/>
      <c r="AE1671" s="142"/>
      <c r="AF1671" s="142"/>
      <c r="AG1671" s="142"/>
      <c r="AH1671" s="142"/>
      <c r="AI1671" s="142"/>
    </row>
    <row r="1672">
      <c r="A1672" s="167"/>
      <c r="B1672" s="168"/>
      <c r="C1672" s="169"/>
      <c r="D1672" s="170"/>
      <c r="E1672" s="171"/>
      <c r="F1672" s="172"/>
      <c r="G1672" s="172"/>
      <c r="H1672" s="173"/>
      <c r="I1672" s="173"/>
      <c r="J1672" s="172"/>
      <c r="K1672" s="172"/>
      <c r="L1672" s="173"/>
      <c r="M1672" s="174"/>
      <c r="N1672" s="174"/>
      <c r="O1672" s="173"/>
      <c r="P1672" s="172"/>
      <c r="Q1672" s="172"/>
      <c r="R1672" s="175"/>
      <c r="S1672" s="175"/>
      <c r="T1672" s="169"/>
      <c r="U1672" s="142"/>
      <c r="V1672" s="142"/>
      <c r="W1672" s="142"/>
      <c r="X1672" s="142"/>
      <c r="Y1672" s="142"/>
      <c r="Z1672" s="142"/>
      <c r="AA1672" s="142"/>
      <c r="AB1672" s="142"/>
      <c r="AC1672" s="142"/>
      <c r="AD1672" s="142"/>
      <c r="AE1672" s="142"/>
      <c r="AF1672" s="142"/>
      <c r="AG1672" s="142"/>
      <c r="AH1672" s="142"/>
      <c r="AI1672" s="142"/>
    </row>
    <row r="1673">
      <c r="A1673" s="167"/>
      <c r="B1673" s="168"/>
      <c r="C1673" s="169"/>
      <c r="D1673" s="170"/>
      <c r="E1673" s="171"/>
      <c r="F1673" s="172"/>
      <c r="G1673" s="172"/>
      <c r="H1673" s="173"/>
      <c r="I1673" s="173"/>
      <c r="J1673" s="172"/>
      <c r="K1673" s="172"/>
      <c r="L1673" s="173"/>
      <c r="M1673" s="174"/>
      <c r="N1673" s="174"/>
      <c r="O1673" s="173"/>
      <c r="P1673" s="172"/>
      <c r="Q1673" s="172"/>
      <c r="R1673" s="175"/>
      <c r="S1673" s="175"/>
      <c r="T1673" s="169"/>
      <c r="U1673" s="142"/>
      <c r="V1673" s="142"/>
      <c r="W1673" s="142"/>
      <c r="X1673" s="142"/>
      <c r="Y1673" s="142"/>
      <c r="Z1673" s="142"/>
      <c r="AA1673" s="142"/>
      <c r="AB1673" s="142"/>
      <c r="AC1673" s="142"/>
      <c r="AD1673" s="142"/>
      <c r="AE1673" s="142"/>
      <c r="AF1673" s="142"/>
      <c r="AG1673" s="142"/>
      <c r="AH1673" s="142"/>
      <c r="AI1673" s="142"/>
    </row>
    <row r="1674">
      <c r="A1674" s="167"/>
      <c r="B1674" s="168"/>
      <c r="C1674" s="169"/>
      <c r="D1674" s="170"/>
      <c r="E1674" s="171"/>
      <c r="F1674" s="172"/>
      <c r="G1674" s="172"/>
      <c r="H1674" s="173"/>
      <c r="I1674" s="173"/>
      <c r="J1674" s="172"/>
      <c r="K1674" s="172"/>
      <c r="L1674" s="173"/>
      <c r="M1674" s="174"/>
      <c r="N1674" s="174"/>
      <c r="O1674" s="173"/>
      <c r="P1674" s="172"/>
      <c r="Q1674" s="172"/>
      <c r="R1674" s="175"/>
      <c r="S1674" s="175"/>
      <c r="T1674" s="169"/>
      <c r="U1674" s="142"/>
      <c r="V1674" s="142"/>
      <c r="W1674" s="142"/>
      <c r="X1674" s="142"/>
      <c r="Y1674" s="142"/>
      <c r="Z1674" s="142"/>
      <c r="AA1674" s="142"/>
      <c r="AB1674" s="142"/>
      <c r="AC1674" s="142"/>
      <c r="AD1674" s="142"/>
      <c r="AE1674" s="142"/>
      <c r="AF1674" s="142"/>
      <c r="AG1674" s="142"/>
      <c r="AH1674" s="142"/>
      <c r="AI1674" s="142"/>
    </row>
    <row r="1675">
      <c r="A1675" s="167"/>
      <c r="B1675" s="168"/>
      <c r="C1675" s="169"/>
      <c r="D1675" s="170"/>
      <c r="E1675" s="171"/>
      <c r="F1675" s="172"/>
      <c r="G1675" s="172"/>
      <c r="H1675" s="173"/>
      <c r="I1675" s="173"/>
      <c r="J1675" s="172"/>
      <c r="K1675" s="172"/>
      <c r="L1675" s="173"/>
      <c r="M1675" s="174"/>
      <c r="N1675" s="174"/>
      <c r="O1675" s="173"/>
      <c r="P1675" s="172"/>
      <c r="Q1675" s="172"/>
      <c r="R1675" s="175"/>
      <c r="S1675" s="175"/>
      <c r="T1675" s="169"/>
      <c r="U1675" s="142"/>
      <c r="V1675" s="142"/>
      <c r="W1675" s="142"/>
      <c r="X1675" s="142"/>
      <c r="Y1675" s="142"/>
      <c r="Z1675" s="142"/>
      <c r="AA1675" s="142"/>
      <c r="AB1675" s="142"/>
      <c r="AC1675" s="142"/>
      <c r="AD1675" s="142"/>
      <c r="AE1675" s="142"/>
      <c r="AF1675" s="142"/>
      <c r="AG1675" s="142"/>
      <c r="AH1675" s="142"/>
      <c r="AI1675" s="142"/>
    </row>
    <row r="1676">
      <c r="A1676" s="167"/>
      <c r="B1676" s="168"/>
      <c r="C1676" s="169"/>
      <c r="D1676" s="170"/>
      <c r="E1676" s="171"/>
      <c r="F1676" s="172"/>
      <c r="G1676" s="172"/>
      <c r="H1676" s="173"/>
      <c r="I1676" s="173"/>
      <c r="J1676" s="172"/>
      <c r="K1676" s="172"/>
      <c r="L1676" s="173"/>
      <c r="M1676" s="174"/>
      <c r="N1676" s="174"/>
      <c r="O1676" s="173"/>
      <c r="P1676" s="172"/>
      <c r="Q1676" s="172"/>
      <c r="R1676" s="175"/>
      <c r="S1676" s="175"/>
      <c r="T1676" s="169"/>
      <c r="U1676" s="142"/>
      <c r="V1676" s="142"/>
      <c r="W1676" s="142"/>
      <c r="X1676" s="142"/>
      <c r="Y1676" s="142"/>
      <c r="Z1676" s="142"/>
      <c r="AA1676" s="142"/>
      <c r="AB1676" s="142"/>
      <c r="AC1676" s="142"/>
      <c r="AD1676" s="142"/>
      <c r="AE1676" s="142"/>
      <c r="AF1676" s="142"/>
      <c r="AG1676" s="142"/>
      <c r="AH1676" s="142"/>
      <c r="AI1676" s="142"/>
    </row>
    <row r="1677">
      <c r="A1677" s="167"/>
      <c r="B1677" s="168"/>
      <c r="C1677" s="169"/>
      <c r="D1677" s="170"/>
      <c r="E1677" s="171"/>
      <c r="F1677" s="172"/>
      <c r="G1677" s="172"/>
      <c r="H1677" s="173"/>
      <c r="I1677" s="173"/>
      <c r="J1677" s="172"/>
      <c r="K1677" s="172"/>
      <c r="L1677" s="173"/>
      <c r="M1677" s="174"/>
      <c r="N1677" s="174"/>
      <c r="O1677" s="173"/>
      <c r="P1677" s="172"/>
      <c r="Q1677" s="172"/>
      <c r="R1677" s="175"/>
      <c r="S1677" s="175"/>
      <c r="T1677" s="169"/>
      <c r="U1677" s="142"/>
      <c r="V1677" s="142"/>
      <c r="W1677" s="142"/>
      <c r="X1677" s="142"/>
      <c r="Y1677" s="142"/>
      <c r="Z1677" s="142"/>
      <c r="AA1677" s="142"/>
      <c r="AB1677" s="142"/>
      <c r="AC1677" s="142"/>
      <c r="AD1677" s="142"/>
      <c r="AE1677" s="142"/>
      <c r="AF1677" s="142"/>
      <c r="AG1677" s="142"/>
      <c r="AH1677" s="142"/>
      <c r="AI1677" s="142"/>
    </row>
    <row r="1678">
      <c r="A1678" s="167"/>
      <c r="B1678" s="168"/>
      <c r="C1678" s="169"/>
      <c r="D1678" s="170"/>
      <c r="E1678" s="171"/>
      <c r="F1678" s="172"/>
      <c r="G1678" s="172"/>
      <c r="H1678" s="173"/>
      <c r="I1678" s="173"/>
      <c r="J1678" s="172"/>
      <c r="K1678" s="172"/>
      <c r="L1678" s="173"/>
      <c r="M1678" s="174"/>
      <c r="N1678" s="174"/>
      <c r="O1678" s="173"/>
      <c r="P1678" s="172"/>
      <c r="Q1678" s="172"/>
      <c r="R1678" s="175"/>
      <c r="S1678" s="175"/>
      <c r="T1678" s="169"/>
      <c r="U1678" s="142"/>
      <c r="V1678" s="142"/>
      <c r="W1678" s="142"/>
      <c r="X1678" s="142"/>
      <c r="Y1678" s="142"/>
      <c r="Z1678" s="142"/>
      <c r="AA1678" s="142"/>
      <c r="AB1678" s="142"/>
      <c r="AC1678" s="142"/>
      <c r="AD1678" s="142"/>
      <c r="AE1678" s="142"/>
      <c r="AF1678" s="142"/>
      <c r="AG1678" s="142"/>
      <c r="AH1678" s="142"/>
      <c r="AI1678" s="142"/>
    </row>
    <row r="1679">
      <c r="A1679" s="167"/>
      <c r="B1679" s="168"/>
      <c r="C1679" s="169"/>
      <c r="D1679" s="170"/>
      <c r="E1679" s="171"/>
      <c r="F1679" s="172"/>
      <c r="G1679" s="172"/>
      <c r="H1679" s="173"/>
      <c r="I1679" s="173"/>
      <c r="J1679" s="172"/>
      <c r="K1679" s="172"/>
      <c r="L1679" s="173"/>
      <c r="M1679" s="174"/>
      <c r="N1679" s="174"/>
      <c r="O1679" s="173"/>
      <c r="P1679" s="172"/>
      <c r="Q1679" s="172"/>
      <c r="R1679" s="175"/>
      <c r="S1679" s="175"/>
      <c r="T1679" s="169"/>
      <c r="U1679" s="142"/>
      <c r="V1679" s="142"/>
      <c r="W1679" s="142"/>
      <c r="X1679" s="142"/>
      <c r="Y1679" s="142"/>
      <c r="Z1679" s="142"/>
      <c r="AA1679" s="142"/>
      <c r="AB1679" s="142"/>
      <c r="AC1679" s="142"/>
      <c r="AD1679" s="142"/>
      <c r="AE1679" s="142"/>
      <c r="AF1679" s="142"/>
      <c r="AG1679" s="142"/>
      <c r="AH1679" s="142"/>
      <c r="AI1679" s="142"/>
    </row>
    <row r="1680">
      <c r="A1680" s="167"/>
      <c r="B1680" s="168"/>
      <c r="C1680" s="169"/>
      <c r="D1680" s="170"/>
      <c r="E1680" s="171"/>
      <c r="F1680" s="172"/>
      <c r="G1680" s="172"/>
      <c r="H1680" s="173"/>
      <c r="I1680" s="173"/>
      <c r="J1680" s="172"/>
      <c r="K1680" s="172"/>
      <c r="L1680" s="173"/>
      <c r="M1680" s="174"/>
      <c r="N1680" s="174"/>
      <c r="O1680" s="173"/>
      <c r="P1680" s="172"/>
      <c r="Q1680" s="172"/>
      <c r="R1680" s="175"/>
      <c r="S1680" s="175"/>
      <c r="T1680" s="169"/>
      <c r="U1680" s="142"/>
      <c r="V1680" s="142"/>
      <c r="W1680" s="142"/>
      <c r="X1680" s="142"/>
      <c r="Y1680" s="142"/>
      <c r="Z1680" s="142"/>
      <c r="AA1680" s="142"/>
      <c r="AB1680" s="142"/>
      <c r="AC1680" s="142"/>
      <c r="AD1680" s="142"/>
      <c r="AE1680" s="142"/>
      <c r="AF1680" s="142"/>
      <c r="AG1680" s="142"/>
      <c r="AH1680" s="142"/>
      <c r="AI1680" s="142"/>
    </row>
    <row r="1681">
      <c r="A1681" s="167"/>
      <c r="B1681" s="168"/>
      <c r="C1681" s="169"/>
      <c r="D1681" s="170"/>
      <c r="E1681" s="171"/>
      <c r="F1681" s="172"/>
      <c r="G1681" s="172"/>
      <c r="H1681" s="173"/>
      <c r="I1681" s="173"/>
      <c r="J1681" s="172"/>
      <c r="K1681" s="172"/>
      <c r="L1681" s="173"/>
      <c r="M1681" s="174"/>
      <c r="N1681" s="174"/>
      <c r="O1681" s="173"/>
      <c r="P1681" s="172"/>
      <c r="Q1681" s="172"/>
      <c r="R1681" s="175"/>
      <c r="S1681" s="175"/>
      <c r="T1681" s="169"/>
      <c r="U1681" s="142"/>
      <c r="V1681" s="142"/>
      <c r="W1681" s="142"/>
      <c r="X1681" s="142"/>
      <c r="Y1681" s="142"/>
      <c r="Z1681" s="142"/>
      <c r="AA1681" s="142"/>
      <c r="AB1681" s="142"/>
      <c r="AC1681" s="142"/>
      <c r="AD1681" s="142"/>
      <c r="AE1681" s="142"/>
      <c r="AF1681" s="142"/>
      <c r="AG1681" s="142"/>
      <c r="AH1681" s="142"/>
      <c r="AI1681" s="142"/>
    </row>
    <row r="1682">
      <c r="A1682" s="167"/>
      <c r="B1682" s="168"/>
      <c r="C1682" s="169"/>
      <c r="D1682" s="170"/>
      <c r="E1682" s="171"/>
      <c r="F1682" s="172"/>
      <c r="G1682" s="172"/>
      <c r="H1682" s="173"/>
      <c r="I1682" s="173"/>
      <c r="J1682" s="172"/>
      <c r="K1682" s="172"/>
      <c r="L1682" s="173"/>
      <c r="M1682" s="174"/>
      <c r="N1682" s="174"/>
      <c r="O1682" s="173"/>
      <c r="P1682" s="172"/>
      <c r="Q1682" s="172"/>
      <c r="R1682" s="175"/>
      <c r="S1682" s="175"/>
      <c r="T1682" s="169"/>
      <c r="U1682" s="142"/>
      <c r="V1682" s="142"/>
      <c r="W1682" s="142"/>
      <c r="X1682" s="142"/>
      <c r="Y1682" s="142"/>
      <c r="Z1682" s="142"/>
      <c r="AA1682" s="142"/>
      <c r="AB1682" s="142"/>
      <c r="AC1682" s="142"/>
      <c r="AD1682" s="142"/>
      <c r="AE1682" s="142"/>
      <c r="AF1682" s="142"/>
      <c r="AG1682" s="142"/>
      <c r="AH1682" s="142"/>
      <c r="AI1682" s="142"/>
    </row>
    <row r="1683">
      <c r="A1683" s="167"/>
      <c r="B1683" s="168"/>
      <c r="C1683" s="169"/>
      <c r="D1683" s="170"/>
      <c r="E1683" s="171"/>
      <c r="F1683" s="172"/>
      <c r="G1683" s="172"/>
      <c r="H1683" s="173"/>
      <c r="I1683" s="173"/>
      <c r="J1683" s="172"/>
      <c r="K1683" s="172"/>
      <c r="L1683" s="173"/>
      <c r="M1683" s="174"/>
      <c r="N1683" s="174"/>
      <c r="O1683" s="173"/>
      <c r="P1683" s="172"/>
      <c r="Q1683" s="172"/>
      <c r="R1683" s="175"/>
      <c r="S1683" s="175"/>
      <c r="T1683" s="169"/>
      <c r="U1683" s="142"/>
      <c r="V1683" s="142"/>
      <c r="W1683" s="142"/>
      <c r="X1683" s="142"/>
      <c r="Y1683" s="142"/>
      <c r="Z1683" s="142"/>
      <c r="AA1683" s="142"/>
      <c r="AB1683" s="142"/>
      <c r="AC1683" s="142"/>
      <c r="AD1683" s="142"/>
      <c r="AE1683" s="142"/>
      <c r="AF1683" s="142"/>
      <c r="AG1683" s="142"/>
      <c r="AH1683" s="142"/>
      <c r="AI1683" s="142"/>
    </row>
    <row r="1684">
      <c r="A1684" s="167"/>
      <c r="B1684" s="168"/>
      <c r="C1684" s="169"/>
      <c r="D1684" s="170"/>
      <c r="E1684" s="171"/>
      <c r="F1684" s="172"/>
      <c r="G1684" s="172"/>
      <c r="H1684" s="173"/>
      <c r="I1684" s="173"/>
      <c r="J1684" s="172"/>
      <c r="K1684" s="172"/>
      <c r="L1684" s="173"/>
      <c r="M1684" s="174"/>
      <c r="N1684" s="174"/>
      <c r="O1684" s="173"/>
      <c r="P1684" s="172"/>
      <c r="Q1684" s="172"/>
      <c r="R1684" s="175"/>
      <c r="S1684" s="175"/>
      <c r="T1684" s="169"/>
      <c r="U1684" s="142"/>
      <c r="V1684" s="142"/>
      <c r="W1684" s="142"/>
      <c r="X1684" s="142"/>
      <c r="Y1684" s="142"/>
      <c r="Z1684" s="142"/>
      <c r="AA1684" s="142"/>
      <c r="AB1684" s="142"/>
      <c r="AC1684" s="142"/>
      <c r="AD1684" s="142"/>
      <c r="AE1684" s="142"/>
      <c r="AF1684" s="142"/>
      <c r="AG1684" s="142"/>
      <c r="AH1684" s="142"/>
      <c r="AI1684" s="142"/>
    </row>
    <row r="1685">
      <c r="A1685" s="167"/>
      <c r="B1685" s="168"/>
      <c r="C1685" s="169"/>
      <c r="D1685" s="170"/>
      <c r="E1685" s="171"/>
      <c r="F1685" s="172"/>
      <c r="G1685" s="172"/>
      <c r="H1685" s="173"/>
      <c r="I1685" s="173"/>
      <c r="J1685" s="172"/>
      <c r="K1685" s="172"/>
      <c r="L1685" s="173"/>
      <c r="M1685" s="174"/>
      <c r="N1685" s="174"/>
      <c r="O1685" s="173"/>
      <c r="P1685" s="172"/>
      <c r="Q1685" s="172"/>
      <c r="R1685" s="175"/>
      <c r="S1685" s="175"/>
      <c r="T1685" s="169"/>
      <c r="U1685" s="142"/>
      <c r="V1685" s="142"/>
      <c r="W1685" s="142"/>
      <c r="X1685" s="142"/>
      <c r="Y1685" s="142"/>
      <c r="Z1685" s="142"/>
      <c r="AA1685" s="142"/>
      <c r="AB1685" s="142"/>
      <c r="AC1685" s="142"/>
      <c r="AD1685" s="142"/>
      <c r="AE1685" s="142"/>
      <c r="AF1685" s="142"/>
      <c r="AG1685" s="142"/>
      <c r="AH1685" s="142"/>
      <c r="AI1685" s="142"/>
    </row>
    <row r="1686">
      <c r="A1686" s="167"/>
      <c r="B1686" s="168"/>
      <c r="C1686" s="169"/>
      <c r="D1686" s="170"/>
      <c r="E1686" s="171"/>
      <c r="F1686" s="172"/>
      <c r="G1686" s="172"/>
      <c r="H1686" s="173"/>
      <c r="I1686" s="173"/>
      <c r="J1686" s="172"/>
      <c r="K1686" s="172"/>
      <c r="L1686" s="173"/>
      <c r="M1686" s="174"/>
      <c r="N1686" s="174"/>
      <c r="O1686" s="173"/>
      <c r="P1686" s="172"/>
      <c r="Q1686" s="172"/>
      <c r="R1686" s="175"/>
      <c r="S1686" s="175"/>
      <c r="T1686" s="169"/>
      <c r="U1686" s="142"/>
      <c r="V1686" s="142"/>
      <c r="W1686" s="142"/>
      <c r="X1686" s="142"/>
      <c r="Y1686" s="142"/>
      <c r="Z1686" s="142"/>
      <c r="AA1686" s="142"/>
      <c r="AB1686" s="142"/>
      <c r="AC1686" s="142"/>
      <c r="AD1686" s="142"/>
      <c r="AE1686" s="142"/>
      <c r="AF1686" s="142"/>
      <c r="AG1686" s="142"/>
      <c r="AH1686" s="142"/>
      <c r="AI1686" s="142"/>
    </row>
    <row r="1687">
      <c r="A1687" s="167"/>
      <c r="B1687" s="168"/>
      <c r="C1687" s="169"/>
      <c r="D1687" s="170"/>
      <c r="E1687" s="171"/>
      <c r="F1687" s="172"/>
      <c r="G1687" s="172"/>
      <c r="H1687" s="173"/>
      <c r="I1687" s="173"/>
      <c r="J1687" s="172"/>
      <c r="K1687" s="172"/>
      <c r="L1687" s="173"/>
      <c r="M1687" s="174"/>
      <c r="N1687" s="174"/>
      <c r="O1687" s="173"/>
      <c r="P1687" s="172"/>
      <c r="Q1687" s="172"/>
      <c r="R1687" s="175"/>
      <c r="S1687" s="175"/>
      <c r="T1687" s="169"/>
      <c r="U1687" s="142"/>
      <c r="V1687" s="142"/>
      <c r="W1687" s="142"/>
      <c r="X1687" s="142"/>
      <c r="Y1687" s="142"/>
      <c r="Z1687" s="142"/>
      <c r="AA1687" s="142"/>
      <c r="AB1687" s="142"/>
      <c r="AC1687" s="142"/>
      <c r="AD1687" s="142"/>
      <c r="AE1687" s="142"/>
      <c r="AF1687" s="142"/>
      <c r="AG1687" s="142"/>
      <c r="AH1687" s="142"/>
      <c r="AI1687" s="142"/>
    </row>
    <row r="1688">
      <c r="A1688" s="167"/>
      <c r="B1688" s="168"/>
      <c r="C1688" s="169"/>
      <c r="D1688" s="170"/>
      <c r="E1688" s="171"/>
      <c r="F1688" s="172"/>
      <c r="G1688" s="172"/>
      <c r="H1688" s="173"/>
      <c r="I1688" s="173"/>
      <c r="J1688" s="172"/>
      <c r="K1688" s="172"/>
      <c r="L1688" s="173"/>
      <c r="M1688" s="174"/>
      <c r="N1688" s="174"/>
      <c r="O1688" s="173"/>
      <c r="P1688" s="172"/>
      <c r="Q1688" s="172"/>
      <c r="R1688" s="175"/>
      <c r="S1688" s="175"/>
      <c r="T1688" s="169"/>
      <c r="U1688" s="142"/>
      <c r="V1688" s="142"/>
      <c r="W1688" s="142"/>
      <c r="X1688" s="142"/>
      <c r="Y1688" s="142"/>
      <c r="Z1688" s="142"/>
      <c r="AA1688" s="142"/>
      <c r="AB1688" s="142"/>
      <c r="AC1688" s="142"/>
      <c r="AD1688" s="142"/>
      <c r="AE1688" s="142"/>
      <c r="AF1688" s="142"/>
      <c r="AG1688" s="142"/>
      <c r="AH1688" s="142"/>
      <c r="AI1688" s="142"/>
    </row>
    <row r="1689">
      <c r="A1689" s="167"/>
      <c r="B1689" s="168"/>
      <c r="C1689" s="169"/>
      <c r="D1689" s="170"/>
      <c r="E1689" s="171"/>
      <c r="F1689" s="172"/>
      <c r="G1689" s="172"/>
      <c r="H1689" s="173"/>
      <c r="I1689" s="173"/>
      <c r="J1689" s="172"/>
      <c r="K1689" s="172"/>
      <c r="L1689" s="173"/>
      <c r="M1689" s="174"/>
      <c r="N1689" s="174"/>
      <c r="O1689" s="173"/>
      <c r="P1689" s="172"/>
      <c r="Q1689" s="172"/>
      <c r="R1689" s="175"/>
      <c r="S1689" s="175"/>
      <c r="T1689" s="169"/>
      <c r="U1689" s="142"/>
      <c r="V1689" s="142"/>
      <c r="W1689" s="142"/>
      <c r="X1689" s="142"/>
      <c r="Y1689" s="142"/>
      <c r="Z1689" s="142"/>
      <c r="AA1689" s="142"/>
      <c r="AB1689" s="142"/>
      <c r="AC1689" s="142"/>
      <c r="AD1689" s="142"/>
      <c r="AE1689" s="142"/>
      <c r="AF1689" s="142"/>
      <c r="AG1689" s="142"/>
      <c r="AH1689" s="142"/>
      <c r="AI1689" s="142"/>
    </row>
    <row r="1690">
      <c r="A1690" s="167"/>
      <c r="B1690" s="168"/>
      <c r="C1690" s="169"/>
      <c r="D1690" s="170"/>
      <c r="E1690" s="171"/>
      <c r="F1690" s="172"/>
      <c r="G1690" s="172"/>
      <c r="H1690" s="173"/>
      <c r="I1690" s="173"/>
      <c r="J1690" s="172"/>
      <c r="K1690" s="172"/>
      <c r="L1690" s="173"/>
      <c r="M1690" s="174"/>
      <c r="N1690" s="174"/>
      <c r="O1690" s="173"/>
      <c r="P1690" s="172"/>
      <c r="Q1690" s="172"/>
      <c r="R1690" s="175"/>
      <c r="S1690" s="175"/>
      <c r="T1690" s="169"/>
      <c r="U1690" s="142"/>
      <c r="V1690" s="142"/>
      <c r="W1690" s="142"/>
      <c r="X1690" s="142"/>
      <c r="Y1690" s="142"/>
      <c r="Z1690" s="142"/>
      <c r="AA1690" s="142"/>
      <c r="AB1690" s="142"/>
      <c r="AC1690" s="142"/>
      <c r="AD1690" s="142"/>
      <c r="AE1690" s="142"/>
      <c r="AF1690" s="142"/>
      <c r="AG1690" s="142"/>
      <c r="AH1690" s="142"/>
      <c r="AI1690" s="142"/>
    </row>
    <row r="1691">
      <c r="A1691" s="167"/>
      <c r="B1691" s="168"/>
      <c r="C1691" s="169"/>
      <c r="D1691" s="170"/>
      <c r="E1691" s="171"/>
      <c r="F1691" s="172"/>
      <c r="G1691" s="172"/>
      <c r="H1691" s="173"/>
      <c r="I1691" s="173"/>
      <c r="J1691" s="172"/>
      <c r="K1691" s="172"/>
      <c r="L1691" s="173"/>
      <c r="M1691" s="174"/>
      <c r="N1691" s="174"/>
      <c r="O1691" s="173"/>
      <c r="P1691" s="172"/>
      <c r="Q1691" s="172"/>
      <c r="R1691" s="175"/>
      <c r="S1691" s="175"/>
      <c r="T1691" s="169"/>
      <c r="U1691" s="142"/>
      <c r="V1691" s="142"/>
      <c r="W1691" s="142"/>
      <c r="X1691" s="142"/>
      <c r="Y1691" s="142"/>
      <c r="Z1691" s="142"/>
      <c r="AA1691" s="142"/>
      <c r="AB1691" s="142"/>
      <c r="AC1691" s="142"/>
      <c r="AD1691" s="142"/>
      <c r="AE1691" s="142"/>
      <c r="AF1691" s="142"/>
      <c r="AG1691" s="142"/>
      <c r="AH1691" s="142"/>
      <c r="AI1691" s="142"/>
    </row>
    <row r="1692">
      <c r="A1692" s="167"/>
      <c r="B1692" s="168"/>
      <c r="C1692" s="169"/>
      <c r="D1692" s="170"/>
      <c r="E1692" s="171"/>
      <c r="F1692" s="172"/>
      <c r="G1692" s="172"/>
      <c r="H1692" s="173"/>
      <c r="I1692" s="173"/>
      <c r="J1692" s="172"/>
      <c r="K1692" s="172"/>
      <c r="L1692" s="173"/>
      <c r="M1692" s="174"/>
      <c r="N1692" s="174"/>
      <c r="O1692" s="173"/>
      <c r="P1692" s="172"/>
      <c r="Q1692" s="172"/>
      <c r="R1692" s="175"/>
      <c r="S1692" s="175"/>
      <c r="T1692" s="169"/>
      <c r="U1692" s="142"/>
      <c r="V1692" s="142"/>
      <c r="W1692" s="142"/>
      <c r="X1692" s="142"/>
      <c r="Y1692" s="142"/>
      <c r="Z1692" s="142"/>
      <c r="AA1692" s="142"/>
      <c r="AB1692" s="142"/>
      <c r="AC1692" s="142"/>
      <c r="AD1692" s="142"/>
      <c r="AE1692" s="142"/>
      <c r="AF1692" s="142"/>
      <c r="AG1692" s="142"/>
      <c r="AH1692" s="142"/>
      <c r="AI1692" s="142"/>
    </row>
    <row r="1693">
      <c r="A1693" s="167"/>
      <c r="B1693" s="168"/>
      <c r="C1693" s="169"/>
      <c r="D1693" s="170"/>
      <c r="E1693" s="171"/>
      <c r="F1693" s="172"/>
      <c r="G1693" s="172"/>
      <c r="H1693" s="173"/>
      <c r="I1693" s="173"/>
      <c r="J1693" s="172"/>
      <c r="K1693" s="172"/>
      <c r="L1693" s="173"/>
      <c r="M1693" s="174"/>
      <c r="N1693" s="174"/>
      <c r="O1693" s="173"/>
      <c r="P1693" s="172"/>
      <c r="Q1693" s="172"/>
      <c r="R1693" s="175"/>
      <c r="S1693" s="175"/>
      <c r="T1693" s="169"/>
      <c r="U1693" s="142"/>
      <c r="V1693" s="142"/>
      <c r="W1693" s="142"/>
      <c r="X1693" s="142"/>
      <c r="Y1693" s="142"/>
      <c r="Z1693" s="142"/>
      <c r="AA1693" s="142"/>
      <c r="AB1693" s="142"/>
      <c r="AC1693" s="142"/>
      <c r="AD1693" s="142"/>
      <c r="AE1693" s="142"/>
      <c r="AF1693" s="142"/>
      <c r="AG1693" s="142"/>
      <c r="AH1693" s="142"/>
      <c r="AI1693" s="142"/>
    </row>
    <row r="1694">
      <c r="A1694" s="167"/>
      <c r="B1694" s="168"/>
      <c r="C1694" s="169"/>
      <c r="D1694" s="170"/>
      <c r="E1694" s="171"/>
      <c r="F1694" s="172"/>
      <c r="G1694" s="172"/>
      <c r="H1694" s="173"/>
      <c r="I1694" s="173"/>
      <c r="J1694" s="172"/>
      <c r="K1694" s="172"/>
      <c r="L1694" s="173"/>
      <c r="M1694" s="174"/>
      <c r="N1694" s="174"/>
      <c r="O1694" s="173"/>
      <c r="P1694" s="172"/>
      <c r="Q1694" s="172"/>
      <c r="R1694" s="175"/>
      <c r="S1694" s="175"/>
      <c r="T1694" s="169"/>
      <c r="U1694" s="142"/>
      <c r="V1694" s="142"/>
      <c r="W1694" s="142"/>
      <c r="X1694" s="142"/>
      <c r="Y1694" s="142"/>
      <c r="Z1694" s="142"/>
      <c r="AA1694" s="142"/>
      <c r="AB1694" s="142"/>
      <c r="AC1694" s="142"/>
      <c r="AD1694" s="142"/>
      <c r="AE1694" s="142"/>
      <c r="AF1694" s="142"/>
      <c r="AG1694" s="142"/>
      <c r="AH1694" s="142"/>
      <c r="AI1694" s="142"/>
    </row>
    <row r="1695">
      <c r="A1695" s="167"/>
      <c r="B1695" s="168"/>
      <c r="C1695" s="169"/>
      <c r="D1695" s="170"/>
      <c r="E1695" s="171"/>
      <c r="F1695" s="172"/>
      <c r="G1695" s="172"/>
      <c r="H1695" s="173"/>
      <c r="I1695" s="173"/>
      <c r="J1695" s="172"/>
      <c r="K1695" s="172"/>
      <c r="L1695" s="173"/>
      <c r="M1695" s="174"/>
      <c r="N1695" s="174"/>
      <c r="O1695" s="173"/>
      <c r="P1695" s="172"/>
      <c r="Q1695" s="172"/>
      <c r="R1695" s="175"/>
      <c r="S1695" s="175"/>
      <c r="T1695" s="169"/>
      <c r="U1695" s="142"/>
      <c r="V1695" s="142"/>
      <c r="W1695" s="142"/>
      <c r="X1695" s="142"/>
      <c r="Y1695" s="142"/>
      <c r="Z1695" s="142"/>
      <c r="AA1695" s="142"/>
      <c r="AB1695" s="142"/>
      <c r="AC1695" s="142"/>
      <c r="AD1695" s="142"/>
      <c r="AE1695" s="142"/>
      <c r="AF1695" s="142"/>
      <c r="AG1695" s="142"/>
      <c r="AH1695" s="142"/>
      <c r="AI1695" s="142"/>
    </row>
    <row r="1696">
      <c r="A1696" s="167"/>
      <c r="B1696" s="168"/>
      <c r="C1696" s="169"/>
      <c r="D1696" s="170"/>
      <c r="E1696" s="171"/>
      <c r="F1696" s="172"/>
      <c r="G1696" s="172"/>
      <c r="H1696" s="173"/>
      <c r="I1696" s="173"/>
      <c r="J1696" s="172"/>
      <c r="K1696" s="172"/>
      <c r="L1696" s="173"/>
      <c r="M1696" s="174"/>
      <c r="N1696" s="174"/>
      <c r="O1696" s="173"/>
      <c r="P1696" s="172"/>
      <c r="Q1696" s="172"/>
      <c r="R1696" s="175"/>
      <c r="S1696" s="175"/>
      <c r="T1696" s="169"/>
      <c r="U1696" s="142"/>
      <c r="V1696" s="142"/>
      <c r="W1696" s="142"/>
      <c r="X1696" s="142"/>
      <c r="Y1696" s="142"/>
      <c r="Z1696" s="142"/>
      <c r="AA1696" s="142"/>
      <c r="AB1696" s="142"/>
      <c r="AC1696" s="142"/>
      <c r="AD1696" s="142"/>
      <c r="AE1696" s="142"/>
      <c r="AF1696" s="142"/>
      <c r="AG1696" s="142"/>
      <c r="AH1696" s="142"/>
      <c r="AI1696" s="142"/>
    </row>
    <row r="1697">
      <c r="A1697" s="167"/>
      <c r="B1697" s="168"/>
      <c r="C1697" s="169"/>
      <c r="D1697" s="170"/>
      <c r="E1697" s="171"/>
      <c r="F1697" s="172"/>
      <c r="G1697" s="172"/>
      <c r="H1697" s="173"/>
      <c r="I1697" s="173"/>
      <c r="J1697" s="172"/>
      <c r="K1697" s="172"/>
      <c r="L1697" s="173"/>
      <c r="M1697" s="174"/>
      <c r="N1697" s="174"/>
      <c r="O1697" s="173"/>
      <c r="P1697" s="172"/>
      <c r="Q1697" s="172"/>
      <c r="R1697" s="175"/>
      <c r="S1697" s="175"/>
      <c r="T1697" s="169"/>
      <c r="U1697" s="142"/>
      <c r="V1697" s="142"/>
      <c r="W1697" s="142"/>
      <c r="X1697" s="142"/>
      <c r="Y1697" s="142"/>
      <c r="Z1697" s="142"/>
      <c r="AA1697" s="142"/>
      <c r="AB1697" s="142"/>
      <c r="AC1697" s="142"/>
      <c r="AD1697" s="142"/>
      <c r="AE1697" s="142"/>
      <c r="AF1697" s="142"/>
      <c r="AG1697" s="142"/>
      <c r="AH1697" s="142"/>
      <c r="AI1697" s="142"/>
    </row>
    <row r="1698">
      <c r="A1698" s="167"/>
      <c r="B1698" s="168"/>
      <c r="C1698" s="169"/>
      <c r="D1698" s="170"/>
      <c r="E1698" s="171"/>
      <c r="F1698" s="172"/>
      <c r="G1698" s="172"/>
      <c r="H1698" s="173"/>
      <c r="I1698" s="173"/>
      <c r="J1698" s="172"/>
      <c r="K1698" s="172"/>
      <c r="L1698" s="173"/>
      <c r="M1698" s="174"/>
      <c r="N1698" s="174"/>
      <c r="O1698" s="173"/>
      <c r="P1698" s="172"/>
      <c r="Q1698" s="172"/>
      <c r="R1698" s="175"/>
      <c r="S1698" s="175"/>
      <c r="T1698" s="169"/>
      <c r="U1698" s="142"/>
      <c r="V1698" s="142"/>
      <c r="W1698" s="142"/>
      <c r="X1698" s="142"/>
      <c r="Y1698" s="142"/>
      <c r="Z1698" s="142"/>
      <c r="AA1698" s="142"/>
      <c r="AB1698" s="142"/>
      <c r="AC1698" s="142"/>
      <c r="AD1698" s="142"/>
      <c r="AE1698" s="142"/>
      <c r="AF1698" s="142"/>
      <c r="AG1698" s="142"/>
      <c r="AH1698" s="142"/>
      <c r="AI1698" s="142"/>
    </row>
    <row r="1699">
      <c r="A1699" s="167"/>
      <c r="B1699" s="168"/>
      <c r="C1699" s="169"/>
      <c r="D1699" s="170"/>
      <c r="E1699" s="171"/>
      <c r="F1699" s="172"/>
      <c r="G1699" s="172"/>
      <c r="H1699" s="173"/>
      <c r="I1699" s="173"/>
      <c r="J1699" s="172"/>
      <c r="K1699" s="172"/>
      <c r="L1699" s="173"/>
      <c r="M1699" s="174"/>
      <c r="N1699" s="174"/>
      <c r="O1699" s="173"/>
      <c r="P1699" s="172"/>
      <c r="Q1699" s="172"/>
      <c r="R1699" s="175"/>
      <c r="S1699" s="175"/>
      <c r="T1699" s="169"/>
      <c r="U1699" s="142"/>
      <c r="V1699" s="142"/>
      <c r="W1699" s="142"/>
      <c r="X1699" s="142"/>
      <c r="Y1699" s="142"/>
      <c r="Z1699" s="142"/>
      <c r="AA1699" s="142"/>
      <c r="AB1699" s="142"/>
      <c r="AC1699" s="142"/>
      <c r="AD1699" s="142"/>
      <c r="AE1699" s="142"/>
      <c r="AF1699" s="142"/>
      <c r="AG1699" s="142"/>
      <c r="AH1699" s="142"/>
      <c r="AI1699" s="142"/>
    </row>
    <row r="1700">
      <c r="A1700" s="167"/>
      <c r="B1700" s="168"/>
      <c r="C1700" s="169"/>
      <c r="D1700" s="170"/>
      <c r="E1700" s="171"/>
      <c r="F1700" s="172"/>
      <c r="G1700" s="172"/>
      <c r="H1700" s="173"/>
      <c r="I1700" s="173"/>
      <c r="J1700" s="172"/>
      <c r="K1700" s="172"/>
      <c r="L1700" s="173"/>
      <c r="M1700" s="174"/>
      <c r="N1700" s="174"/>
      <c r="O1700" s="173"/>
      <c r="P1700" s="172"/>
      <c r="Q1700" s="172"/>
      <c r="R1700" s="175"/>
      <c r="S1700" s="175"/>
      <c r="T1700" s="169"/>
      <c r="U1700" s="142"/>
      <c r="V1700" s="142"/>
      <c r="W1700" s="142"/>
      <c r="X1700" s="142"/>
      <c r="Y1700" s="142"/>
      <c r="Z1700" s="142"/>
      <c r="AA1700" s="142"/>
      <c r="AB1700" s="142"/>
      <c r="AC1700" s="142"/>
      <c r="AD1700" s="142"/>
      <c r="AE1700" s="142"/>
      <c r="AF1700" s="142"/>
      <c r="AG1700" s="142"/>
      <c r="AH1700" s="142"/>
      <c r="AI1700" s="142"/>
    </row>
    <row r="1701">
      <c r="A1701" s="167"/>
      <c r="B1701" s="168"/>
      <c r="C1701" s="169"/>
      <c r="D1701" s="170"/>
      <c r="E1701" s="171"/>
      <c r="F1701" s="172"/>
      <c r="G1701" s="172"/>
      <c r="H1701" s="173"/>
      <c r="I1701" s="173"/>
      <c r="J1701" s="172"/>
      <c r="K1701" s="172"/>
      <c r="L1701" s="173"/>
      <c r="M1701" s="174"/>
      <c r="N1701" s="174"/>
      <c r="O1701" s="173"/>
      <c r="P1701" s="172"/>
      <c r="Q1701" s="172"/>
      <c r="R1701" s="175"/>
      <c r="S1701" s="175"/>
      <c r="T1701" s="169"/>
      <c r="U1701" s="142"/>
      <c r="V1701" s="142"/>
      <c r="W1701" s="142"/>
      <c r="X1701" s="142"/>
      <c r="Y1701" s="142"/>
      <c r="Z1701" s="142"/>
      <c r="AA1701" s="142"/>
      <c r="AB1701" s="142"/>
      <c r="AC1701" s="142"/>
      <c r="AD1701" s="142"/>
      <c r="AE1701" s="142"/>
      <c r="AF1701" s="142"/>
      <c r="AG1701" s="142"/>
      <c r="AH1701" s="142"/>
      <c r="AI1701" s="142"/>
    </row>
    <row r="1702">
      <c r="A1702" s="167"/>
      <c r="B1702" s="168"/>
      <c r="C1702" s="169"/>
      <c r="D1702" s="170"/>
      <c r="E1702" s="171"/>
      <c r="F1702" s="172"/>
      <c r="G1702" s="172"/>
      <c r="H1702" s="173"/>
      <c r="I1702" s="173"/>
      <c r="J1702" s="172"/>
      <c r="K1702" s="172"/>
      <c r="L1702" s="173"/>
      <c r="M1702" s="174"/>
      <c r="N1702" s="174"/>
      <c r="O1702" s="173"/>
      <c r="P1702" s="172"/>
      <c r="Q1702" s="172"/>
      <c r="R1702" s="175"/>
      <c r="S1702" s="175"/>
      <c r="T1702" s="169"/>
      <c r="U1702" s="142"/>
      <c r="V1702" s="142"/>
      <c r="W1702" s="142"/>
      <c r="X1702" s="142"/>
      <c r="Y1702" s="142"/>
      <c r="Z1702" s="142"/>
      <c r="AA1702" s="142"/>
      <c r="AB1702" s="142"/>
      <c r="AC1702" s="142"/>
      <c r="AD1702" s="142"/>
      <c r="AE1702" s="142"/>
      <c r="AF1702" s="142"/>
      <c r="AG1702" s="142"/>
      <c r="AH1702" s="142"/>
      <c r="AI1702" s="142"/>
    </row>
    <row r="1703">
      <c r="A1703" s="167"/>
      <c r="B1703" s="168"/>
      <c r="C1703" s="169"/>
      <c r="D1703" s="170"/>
      <c r="E1703" s="171"/>
      <c r="F1703" s="172"/>
      <c r="G1703" s="172"/>
      <c r="H1703" s="173"/>
      <c r="I1703" s="173"/>
      <c r="J1703" s="172"/>
      <c r="K1703" s="172"/>
      <c r="L1703" s="173"/>
      <c r="M1703" s="174"/>
      <c r="N1703" s="174"/>
      <c r="O1703" s="173"/>
      <c r="P1703" s="172"/>
      <c r="Q1703" s="172"/>
      <c r="R1703" s="175"/>
      <c r="S1703" s="175"/>
      <c r="T1703" s="169"/>
      <c r="U1703" s="142"/>
      <c r="V1703" s="142"/>
      <c r="W1703" s="142"/>
      <c r="X1703" s="142"/>
      <c r="Y1703" s="142"/>
      <c r="Z1703" s="142"/>
      <c r="AA1703" s="142"/>
      <c r="AB1703" s="142"/>
      <c r="AC1703" s="142"/>
      <c r="AD1703" s="142"/>
      <c r="AE1703" s="142"/>
      <c r="AF1703" s="142"/>
      <c r="AG1703" s="142"/>
      <c r="AH1703" s="142"/>
      <c r="AI1703" s="142"/>
    </row>
    <row r="1704">
      <c r="A1704" s="167"/>
      <c r="B1704" s="168"/>
      <c r="C1704" s="169"/>
      <c r="D1704" s="170"/>
      <c r="E1704" s="171"/>
      <c r="F1704" s="172"/>
      <c r="G1704" s="172"/>
      <c r="H1704" s="173"/>
      <c r="I1704" s="173"/>
      <c r="J1704" s="172"/>
      <c r="K1704" s="172"/>
      <c r="L1704" s="173"/>
      <c r="M1704" s="174"/>
      <c r="N1704" s="174"/>
      <c r="O1704" s="173"/>
      <c r="P1704" s="172"/>
      <c r="Q1704" s="172"/>
      <c r="R1704" s="175"/>
      <c r="S1704" s="175"/>
      <c r="T1704" s="169"/>
      <c r="U1704" s="142"/>
      <c r="V1704" s="142"/>
      <c r="W1704" s="142"/>
      <c r="X1704" s="142"/>
      <c r="Y1704" s="142"/>
      <c r="Z1704" s="142"/>
      <c r="AA1704" s="142"/>
      <c r="AB1704" s="142"/>
      <c r="AC1704" s="142"/>
      <c r="AD1704" s="142"/>
      <c r="AE1704" s="142"/>
      <c r="AF1704" s="142"/>
      <c r="AG1704" s="142"/>
      <c r="AH1704" s="142"/>
      <c r="AI1704" s="142"/>
    </row>
    <row r="1705">
      <c r="A1705" s="167"/>
      <c r="B1705" s="168"/>
      <c r="C1705" s="169"/>
      <c r="D1705" s="170"/>
      <c r="E1705" s="171"/>
      <c r="F1705" s="172"/>
      <c r="G1705" s="172"/>
      <c r="H1705" s="173"/>
      <c r="I1705" s="173"/>
      <c r="J1705" s="172"/>
      <c r="K1705" s="172"/>
      <c r="L1705" s="173"/>
      <c r="M1705" s="174"/>
      <c r="N1705" s="174"/>
      <c r="O1705" s="173"/>
      <c r="P1705" s="172"/>
      <c r="Q1705" s="172"/>
      <c r="R1705" s="175"/>
      <c r="S1705" s="175"/>
      <c r="T1705" s="169"/>
      <c r="U1705" s="142"/>
      <c r="V1705" s="142"/>
      <c r="W1705" s="142"/>
      <c r="X1705" s="142"/>
      <c r="Y1705" s="142"/>
      <c r="Z1705" s="142"/>
      <c r="AA1705" s="142"/>
      <c r="AB1705" s="142"/>
      <c r="AC1705" s="142"/>
      <c r="AD1705" s="142"/>
      <c r="AE1705" s="142"/>
      <c r="AF1705" s="142"/>
      <c r="AG1705" s="142"/>
      <c r="AH1705" s="142"/>
      <c r="AI1705" s="142"/>
    </row>
    <row r="1706">
      <c r="A1706" s="167"/>
      <c r="B1706" s="168"/>
      <c r="C1706" s="169"/>
      <c r="D1706" s="170"/>
      <c r="E1706" s="171"/>
      <c r="F1706" s="172"/>
      <c r="G1706" s="172"/>
      <c r="H1706" s="173"/>
      <c r="I1706" s="173"/>
      <c r="J1706" s="172"/>
      <c r="K1706" s="172"/>
      <c r="L1706" s="173"/>
      <c r="M1706" s="174"/>
      <c r="N1706" s="174"/>
      <c r="O1706" s="173"/>
      <c r="P1706" s="172"/>
      <c r="Q1706" s="172"/>
      <c r="R1706" s="175"/>
      <c r="S1706" s="175"/>
      <c r="T1706" s="169"/>
      <c r="U1706" s="142"/>
      <c r="V1706" s="142"/>
      <c r="W1706" s="142"/>
      <c r="X1706" s="142"/>
      <c r="Y1706" s="142"/>
      <c r="Z1706" s="142"/>
      <c r="AA1706" s="142"/>
      <c r="AB1706" s="142"/>
      <c r="AC1706" s="142"/>
      <c r="AD1706" s="142"/>
      <c r="AE1706" s="142"/>
      <c r="AF1706" s="142"/>
      <c r="AG1706" s="142"/>
      <c r="AH1706" s="142"/>
      <c r="AI1706" s="142"/>
    </row>
    <row r="1707">
      <c r="A1707" s="167"/>
      <c r="B1707" s="168"/>
      <c r="C1707" s="169"/>
      <c r="D1707" s="170"/>
      <c r="E1707" s="171"/>
      <c r="F1707" s="172"/>
      <c r="G1707" s="172"/>
      <c r="H1707" s="173"/>
      <c r="I1707" s="173"/>
      <c r="J1707" s="172"/>
      <c r="K1707" s="172"/>
      <c r="L1707" s="173"/>
      <c r="M1707" s="174"/>
      <c r="N1707" s="174"/>
      <c r="O1707" s="173"/>
      <c r="P1707" s="172"/>
      <c r="Q1707" s="172"/>
      <c r="R1707" s="175"/>
      <c r="S1707" s="175"/>
      <c r="T1707" s="169"/>
      <c r="U1707" s="142"/>
      <c r="V1707" s="142"/>
      <c r="W1707" s="142"/>
      <c r="X1707" s="142"/>
      <c r="Y1707" s="142"/>
      <c r="Z1707" s="142"/>
      <c r="AA1707" s="142"/>
      <c r="AB1707" s="142"/>
      <c r="AC1707" s="142"/>
      <c r="AD1707" s="142"/>
      <c r="AE1707" s="142"/>
      <c r="AF1707" s="142"/>
      <c r="AG1707" s="142"/>
      <c r="AH1707" s="142"/>
      <c r="AI1707" s="142"/>
    </row>
    <row r="1708">
      <c r="A1708" s="167"/>
      <c r="B1708" s="168"/>
      <c r="C1708" s="169"/>
      <c r="D1708" s="170"/>
      <c r="E1708" s="171"/>
      <c r="F1708" s="172"/>
      <c r="G1708" s="172"/>
      <c r="H1708" s="173"/>
      <c r="I1708" s="173"/>
      <c r="J1708" s="172"/>
      <c r="K1708" s="172"/>
      <c r="L1708" s="173"/>
      <c r="M1708" s="174"/>
      <c r="N1708" s="174"/>
      <c r="O1708" s="173"/>
      <c r="P1708" s="172"/>
      <c r="Q1708" s="172"/>
      <c r="R1708" s="175"/>
      <c r="S1708" s="175"/>
      <c r="T1708" s="169"/>
      <c r="U1708" s="142"/>
      <c r="V1708" s="142"/>
      <c r="W1708" s="142"/>
      <c r="X1708" s="142"/>
      <c r="Y1708" s="142"/>
      <c r="Z1708" s="142"/>
      <c r="AA1708" s="142"/>
      <c r="AB1708" s="142"/>
      <c r="AC1708" s="142"/>
      <c r="AD1708" s="142"/>
      <c r="AE1708" s="142"/>
      <c r="AF1708" s="142"/>
      <c r="AG1708" s="142"/>
      <c r="AH1708" s="142"/>
      <c r="AI1708" s="142"/>
    </row>
    <row r="1709">
      <c r="A1709" s="167"/>
      <c r="B1709" s="168"/>
      <c r="C1709" s="169"/>
      <c r="D1709" s="170"/>
      <c r="E1709" s="171"/>
      <c r="F1709" s="172"/>
      <c r="G1709" s="172"/>
      <c r="H1709" s="173"/>
      <c r="I1709" s="173"/>
      <c r="J1709" s="172"/>
      <c r="K1709" s="172"/>
      <c r="L1709" s="173"/>
      <c r="M1709" s="174"/>
      <c r="N1709" s="174"/>
      <c r="O1709" s="173"/>
      <c r="P1709" s="172"/>
      <c r="Q1709" s="172"/>
      <c r="R1709" s="175"/>
      <c r="S1709" s="175"/>
      <c r="T1709" s="169"/>
      <c r="U1709" s="142"/>
      <c r="V1709" s="142"/>
      <c r="W1709" s="142"/>
      <c r="X1709" s="142"/>
      <c r="Y1709" s="142"/>
      <c r="Z1709" s="142"/>
      <c r="AA1709" s="142"/>
      <c r="AB1709" s="142"/>
      <c r="AC1709" s="142"/>
      <c r="AD1709" s="142"/>
      <c r="AE1709" s="142"/>
      <c r="AF1709" s="142"/>
      <c r="AG1709" s="142"/>
      <c r="AH1709" s="142"/>
      <c r="AI1709" s="142"/>
    </row>
    <row r="1710">
      <c r="A1710" s="167"/>
      <c r="B1710" s="168"/>
      <c r="C1710" s="169"/>
      <c r="D1710" s="170"/>
      <c r="E1710" s="171"/>
      <c r="F1710" s="172"/>
      <c r="G1710" s="172"/>
      <c r="H1710" s="173"/>
      <c r="I1710" s="173"/>
      <c r="J1710" s="172"/>
      <c r="K1710" s="172"/>
      <c r="L1710" s="173"/>
      <c r="M1710" s="174"/>
      <c r="N1710" s="174"/>
      <c r="O1710" s="173"/>
      <c r="P1710" s="172"/>
      <c r="Q1710" s="172"/>
      <c r="R1710" s="175"/>
      <c r="S1710" s="175"/>
      <c r="T1710" s="169"/>
      <c r="U1710" s="142"/>
      <c r="V1710" s="142"/>
      <c r="W1710" s="142"/>
      <c r="X1710" s="142"/>
      <c r="Y1710" s="142"/>
      <c r="Z1710" s="142"/>
      <c r="AA1710" s="142"/>
      <c r="AB1710" s="142"/>
      <c r="AC1710" s="142"/>
      <c r="AD1710" s="142"/>
      <c r="AE1710" s="142"/>
      <c r="AF1710" s="142"/>
      <c r="AG1710" s="142"/>
      <c r="AH1710" s="142"/>
      <c r="AI1710" s="142"/>
    </row>
    <row r="1711">
      <c r="A1711" s="167"/>
      <c r="B1711" s="168"/>
      <c r="C1711" s="169"/>
      <c r="D1711" s="170"/>
      <c r="E1711" s="171"/>
      <c r="F1711" s="172"/>
      <c r="G1711" s="172"/>
      <c r="H1711" s="173"/>
      <c r="I1711" s="173"/>
      <c r="J1711" s="172"/>
      <c r="K1711" s="172"/>
      <c r="L1711" s="173"/>
      <c r="M1711" s="174"/>
      <c r="N1711" s="174"/>
      <c r="O1711" s="173"/>
      <c r="P1711" s="172"/>
      <c r="Q1711" s="172"/>
      <c r="R1711" s="175"/>
      <c r="S1711" s="175"/>
      <c r="T1711" s="169"/>
      <c r="U1711" s="142"/>
      <c r="V1711" s="142"/>
      <c r="W1711" s="142"/>
      <c r="X1711" s="142"/>
      <c r="Y1711" s="142"/>
      <c r="Z1711" s="142"/>
      <c r="AA1711" s="142"/>
      <c r="AB1711" s="142"/>
      <c r="AC1711" s="142"/>
      <c r="AD1711" s="142"/>
      <c r="AE1711" s="142"/>
      <c r="AF1711" s="142"/>
      <c r="AG1711" s="142"/>
      <c r="AH1711" s="142"/>
      <c r="AI1711" s="142"/>
    </row>
    <row r="1712">
      <c r="A1712" s="167"/>
      <c r="B1712" s="168"/>
      <c r="C1712" s="169"/>
      <c r="D1712" s="170"/>
      <c r="E1712" s="171"/>
      <c r="F1712" s="172"/>
      <c r="G1712" s="172"/>
      <c r="H1712" s="173"/>
      <c r="I1712" s="173"/>
      <c r="J1712" s="172"/>
      <c r="K1712" s="172"/>
      <c r="L1712" s="173"/>
      <c r="M1712" s="174"/>
      <c r="N1712" s="174"/>
      <c r="O1712" s="173"/>
      <c r="P1712" s="172"/>
      <c r="Q1712" s="172"/>
      <c r="R1712" s="175"/>
      <c r="S1712" s="175"/>
      <c r="T1712" s="169"/>
      <c r="U1712" s="142"/>
      <c r="V1712" s="142"/>
      <c r="W1712" s="142"/>
      <c r="X1712" s="142"/>
      <c r="Y1712" s="142"/>
      <c r="Z1712" s="142"/>
      <c r="AA1712" s="142"/>
      <c r="AB1712" s="142"/>
      <c r="AC1712" s="142"/>
      <c r="AD1712" s="142"/>
      <c r="AE1712" s="142"/>
      <c r="AF1712" s="142"/>
      <c r="AG1712" s="142"/>
      <c r="AH1712" s="142"/>
      <c r="AI1712" s="142"/>
    </row>
    <row r="1713">
      <c r="A1713" s="167"/>
      <c r="B1713" s="168"/>
      <c r="C1713" s="169"/>
      <c r="D1713" s="170"/>
      <c r="E1713" s="171"/>
      <c r="F1713" s="172"/>
      <c r="G1713" s="172"/>
      <c r="H1713" s="173"/>
      <c r="I1713" s="173"/>
      <c r="J1713" s="172"/>
      <c r="K1713" s="172"/>
      <c r="L1713" s="173"/>
      <c r="M1713" s="174"/>
      <c r="N1713" s="174"/>
      <c r="O1713" s="173"/>
      <c r="P1713" s="172"/>
      <c r="Q1713" s="172"/>
      <c r="R1713" s="175"/>
      <c r="S1713" s="175"/>
      <c r="T1713" s="169"/>
      <c r="U1713" s="142"/>
      <c r="V1713" s="142"/>
      <c r="W1713" s="142"/>
      <c r="X1713" s="142"/>
      <c r="Y1713" s="142"/>
      <c r="Z1713" s="142"/>
      <c r="AA1713" s="142"/>
      <c r="AB1713" s="142"/>
      <c r="AC1713" s="142"/>
      <c r="AD1713" s="142"/>
      <c r="AE1713" s="142"/>
      <c r="AF1713" s="142"/>
      <c r="AG1713" s="142"/>
      <c r="AH1713" s="142"/>
      <c r="AI1713" s="142"/>
    </row>
    <row r="1714">
      <c r="A1714" s="167"/>
      <c r="B1714" s="168"/>
      <c r="C1714" s="169"/>
      <c r="D1714" s="170"/>
      <c r="E1714" s="171"/>
      <c r="F1714" s="172"/>
      <c r="G1714" s="172"/>
      <c r="H1714" s="173"/>
      <c r="I1714" s="173"/>
      <c r="J1714" s="172"/>
      <c r="K1714" s="172"/>
      <c r="L1714" s="173"/>
      <c r="M1714" s="174"/>
      <c r="N1714" s="174"/>
      <c r="O1714" s="173"/>
      <c r="P1714" s="172"/>
      <c r="Q1714" s="172"/>
      <c r="R1714" s="175"/>
      <c r="S1714" s="175"/>
      <c r="T1714" s="169"/>
      <c r="U1714" s="142"/>
      <c r="V1714" s="142"/>
      <c r="W1714" s="142"/>
      <c r="X1714" s="142"/>
      <c r="Y1714" s="142"/>
      <c r="Z1714" s="142"/>
      <c r="AA1714" s="142"/>
      <c r="AB1714" s="142"/>
      <c r="AC1714" s="142"/>
      <c r="AD1714" s="142"/>
      <c r="AE1714" s="142"/>
      <c r="AF1714" s="142"/>
      <c r="AG1714" s="142"/>
      <c r="AH1714" s="142"/>
      <c r="AI1714" s="142"/>
    </row>
    <row r="1715">
      <c r="A1715" s="167"/>
      <c r="B1715" s="168"/>
      <c r="C1715" s="169"/>
      <c r="D1715" s="170"/>
      <c r="E1715" s="171"/>
      <c r="F1715" s="172"/>
      <c r="G1715" s="172"/>
      <c r="H1715" s="173"/>
      <c r="I1715" s="173"/>
      <c r="J1715" s="172"/>
      <c r="K1715" s="172"/>
      <c r="L1715" s="173"/>
      <c r="M1715" s="174"/>
      <c r="N1715" s="174"/>
      <c r="O1715" s="173"/>
      <c r="P1715" s="172"/>
      <c r="Q1715" s="172"/>
      <c r="R1715" s="175"/>
      <c r="S1715" s="175"/>
      <c r="T1715" s="169"/>
      <c r="U1715" s="142"/>
      <c r="V1715" s="142"/>
      <c r="W1715" s="142"/>
      <c r="X1715" s="142"/>
      <c r="Y1715" s="142"/>
      <c r="Z1715" s="142"/>
      <c r="AA1715" s="142"/>
      <c r="AB1715" s="142"/>
      <c r="AC1715" s="142"/>
      <c r="AD1715" s="142"/>
      <c r="AE1715" s="142"/>
      <c r="AF1715" s="142"/>
      <c r="AG1715" s="142"/>
      <c r="AH1715" s="142"/>
      <c r="AI1715" s="142"/>
    </row>
    <row r="1716">
      <c r="A1716" s="167"/>
      <c r="B1716" s="168"/>
      <c r="C1716" s="169"/>
      <c r="D1716" s="170"/>
      <c r="E1716" s="171"/>
      <c r="F1716" s="172"/>
      <c r="G1716" s="172"/>
      <c r="H1716" s="173"/>
      <c r="I1716" s="173"/>
      <c r="J1716" s="172"/>
      <c r="K1716" s="172"/>
      <c r="L1716" s="173"/>
      <c r="M1716" s="174"/>
      <c r="N1716" s="174"/>
      <c r="O1716" s="173"/>
      <c r="P1716" s="172"/>
      <c r="Q1716" s="172"/>
      <c r="R1716" s="175"/>
      <c r="S1716" s="175"/>
      <c r="T1716" s="169"/>
      <c r="U1716" s="142"/>
      <c r="V1716" s="142"/>
      <c r="W1716" s="142"/>
      <c r="X1716" s="142"/>
      <c r="Y1716" s="142"/>
      <c r="Z1716" s="142"/>
      <c r="AA1716" s="142"/>
      <c r="AB1716" s="142"/>
      <c r="AC1716" s="142"/>
      <c r="AD1716" s="142"/>
      <c r="AE1716" s="142"/>
      <c r="AF1716" s="142"/>
      <c r="AG1716" s="142"/>
      <c r="AH1716" s="142"/>
      <c r="AI1716" s="142"/>
    </row>
    <row r="1717">
      <c r="A1717" s="167"/>
      <c r="B1717" s="168"/>
      <c r="C1717" s="169"/>
      <c r="D1717" s="170"/>
      <c r="E1717" s="171"/>
      <c r="F1717" s="172"/>
      <c r="G1717" s="172"/>
      <c r="H1717" s="173"/>
      <c r="I1717" s="173"/>
      <c r="J1717" s="172"/>
      <c r="K1717" s="172"/>
      <c r="L1717" s="173"/>
      <c r="M1717" s="174"/>
      <c r="N1717" s="174"/>
      <c r="O1717" s="173"/>
      <c r="P1717" s="172"/>
      <c r="Q1717" s="172"/>
      <c r="R1717" s="175"/>
      <c r="S1717" s="175"/>
      <c r="T1717" s="169"/>
      <c r="U1717" s="142"/>
      <c r="V1717" s="142"/>
      <c r="W1717" s="142"/>
      <c r="X1717" s="142"/>
      <c r="Y1717" s="142"/>
      <c r="Z1717" s="142"/>
      <c r="AA1717" s="142"/>
      <c r="AB1717" s="142"/>
      <c r="AC1717" s="142"/>
      <c r="AD1717" s="142"/>
      <c r="AE1717" s="142"/>
      <c r="AF1717" s="142"/>
      <c r="AG1717" s="142"/>
      <c r="AH1717" s="142"/>
      <c r="AI1717" s="142"/>
    </row>
    <row r="1718">
      <c r="A1718" s="167"/>
      <c r="B1718" s="168"/>
      <c r="C1718" s="169"/>
      <c r="D1718" s="170"/>
      <c r="E1718" s="171"/>
      <c r="F1718" s="172"/>
      <c r="G1718" s="172"/>
      <c r="H1718" s="173"/>
      <c r="I1718" s="173"/>
      <c r="J1718" s="172"/>
      <c r="K1718" s="172"/>
      <c r="L1718" s="173"/>
      <c r="M1718" s="174"/>
      <c r="N1718" s="174"/>
      <c r="O1718" s="173"/>
      <c r="P1718" s="172"/>
      <c r="Q1718" s="172"/>
      <c r="R1718" s="175"/>
      <c r="S1718" s="175"/>
      <c r="T1718" s="169"/>
      <c r="U1718" s="142"/>
      <c r="V1718" s="142"/>
      <c r="W1718" s="142"/>
      <c r="X1718" s="142"/>
      <c r="Y1718" s="142"/>
      <c r="Z1718" s="142"/>
      <c r="AA1718" s="142"/>
      <c r="AB1718" s="142"/>
      <c r="AC1718" s="142"/>
      <c r="AD1718" s="142"/>
      <c r="AE1718" s="142"/>
      <c r="AF1718" s="142"/>
      <c r="AG1718" s="142"/>
      <c r="AH1718" s="142"/>
      <c r="AI1718" s="142"/>
    </row>
    <row r="1719">
      <c r="A1719" s="167"/>
      <c r="B1719" s="168"/>
      <c r="C1719" s="169"/>
      <c r="D1719" s="170"/>
      <c r="E1719" s="171"/>
      <c r="F1719" s="172"/>
      <c r="G1719" s="172"/>
      <c r="H1719" s="173"/>
      <c r="I1719" s="173"/>
      <c r="J1719" s="172"/>
      <c r="K1719" s="172"/>
      <c r="L1719" s="173"/>
      <c r="M1719" s="174"/>
      <c r="N1719" s="174"/>
      <c r="O1719" s="173"/>
      <c r="P1719" s="172"/>
      <c r="Q1719" s="172"/>
      <c r="R1719" s="175"/>
      <c r="S1719" s="175"/>
      <c r="T1719" s="169"/>
      <c r="U1719" s="142"/>
      <c r="V1719" s="142"/>
      <c r="W1719" s="142"/>
      <c r="X1719" s="142"/>
      <c r="Y1719" s="142"/>
      <c r="Z1719" s="142"/>
      <c r="AA1719" s="142"/>
      <c r="AB1719" s="142"/>
      <c r="AC1719" s="142"/>
      <c r="AD1719" s="142"/>
      <c r="AE1719" s="142"/>
      <c r="AF1719" s="142"/>
      <c r="AG1719" s="142"/>
      <c r="AH1719" s="142"/>
      <c r="AI1719" s="142"/>
    </row>
    <row r="1720">
      <c r="A1720" s="167"/>
      <c r="B1720" s="168"/>
      <c r="C1720" s="169"/>
      <c r="D1720" s="170"/>
      <c r="E1720" s="171"/>
      <c r="F1720" s="172"/>
      <c r="G1720" s="172"/>
      <c r="H1720" s="173"/>
      <c r="I1720" s="173"/>
      <c r="J1720" s="172"/>
      <c r="K1720" s="172"/>
      <c r="L1720" s="173"/>
      <c r="M1720" s="174"/>
      <c r="N1720" s="174"/>
      <c r="O1720" s="173"/>
      <c r="P1720" s="172"/>
      <c r="Q1720" s="172"/>
      <c r="R1720" s="175"/>
      <c r="S1720" s="175"/>
      <c r="T1720" s="169"/>
      <c r="U1720" s="142"/>
      <c r="V1720" s="142"/>
      <c r="W1720" s="142"/>
      <c r="X1720" s="142"/>
      <c r="Y1720" s="142"/>
      <c r="Z1720" s="142"/>
      <c r="AA1720" s="142"/>
      <c r="AB1720" s="142"/>
      <c r="AC1720" s="142"/>
      <c r="AD1720" s="142"/>
      <c r="AE1720" s="142"/>
      <c r="AF1720" s="142"/>
      <c r="AG1720" s="142"/>
      <c r="AH1720" s="142"/>
      <c r="AI1720" s="142"/>
    </row>
    <row r="1721">
      <c r="A1721" s="167"/>
      <c r="B1721" s="168"/>
      <c r="C1721" s="169"/>
      <c r="D1721" s="170"/>
      <c r="E1721" s="171"/>
      <c r="F1721" s="172"/>
      <c r="G1721" s="172"/>
      <c r="H1721" s="173"/>
      <c r="I1721" s="173"/>
      <c r="J1721" s="172"/>
      <c r="K1721" s="172"/>
      <c r="L1721" s="173"/>
      <c r="M1721" s="174"/>
      <c r="N1721" s="174"/>
      <c r="O1721" s="173"/>
      <c r="P1721" s="172"/>
      <c r="Q1721" s="172"/>
      <c r="R1721" s="175"/>
      <c r="S1721" s="175"/>
      <c r="T1721" s="169"/>
      <c r="U1721" s="142"/>
      <c r="V1721" s="142"/>
      <c r="W1721" s="142"/>
      <c r="X1721" s="142"/>
      <c r="Y1721" s="142"/>
      <c r="Z1721" s="142"/>
      <c r="AA1721" s="142"/>
      <c r="AB1721" s="142"/>
      <c r="AC1721" s="142"/>
      <c r="AD1721" s="142"/>
      <c r="AE1721" s="142"/>
      <c r="AF1721" s="142"/>
      <c r="AG1721" s="142"/>
      <c r="AH1721" s="142"/>
      <c r="AI1721" s="142"/>
    </row>
    <row r="1722">
      <c r="A1722" s="167"/>
      <c r="B1722" s="168"/>
      <c r="C1722" s="169"/>
      <c r="D1722" s="170"/>
      <c r="E1722" s="171"/>
      <c r="F1722" s="172"/>
      <c r="G1722" s="172"/>
      <c r="H1722" s="173"/>
      <c r="I1722" s="173"/>
      <c r="J1722" s="172"/>
      <c r="K1722" s="172"/>
      <c r="L1722" s="173"/>
      <c r="M1722" s="174"/>
      <c r="N1722" s="174"/>
      <c r="O1722" s="173"/>
      <c r="P1722" s="172"/>
      <c r="Q1722" s="172"/>
      <c r="R1722" s="175"/>
      <c r="S1722" s="175"/>
      <c r="T1722" s="169"/>
      <c r="U1722" s="142"/>
      <c r="V1722" s="142"/>
      <c r="W1722" s="142"/>
      <c r="X1722" s="142"/>
      <c r="Y1722" s="142"/>
      <c r="Z1722" s="142"/>
      <c r="AA1722" s="142"/>
      <c r="AB1722" s="142"/>
      <c r="AC1722" s="142"/>
      <c r="AD1722" s="142"/>
      <c r="AE1722" s="142"/>
      <c r="AF1722" s="142"/>
      <c r="AG1722" s="142"/>
      <c r="AH1722" s="142"/>
      <c r="AI1722" s="142"/>
    </row>
    <row r="1723">
      <c r="A1723" s="167"/>
      <c r="B1723" s="168"/>
      <c r="C1723" s="169"/>
      <c r="D1723" s="170"/>
      <c r="E1723" s="171"/>
      <c r="F1723" s="172"/>
      <c r="G1723" s="172"/>
      <c r="H1723" s="173"/>
      <c r="I1723" s="173"/>
      <c r="J1723" s="172"/>
      <c r="K1723" s="172"/>
      <c r="L1723" s="173"/>
      <c r="M1723" s="174"/>
      <c r="N1723" s="174"/>
      <c r="O1723" s="173"/>
      <c r="P1723" s="172"/>
      <c r="Q1723" s="172"/>
      <c r="R1723" s="175"/>
      <c r="S1723" s="175"/>
      <c r="T1723" s="169"/>
      <c r="U1723" s="142"/>
      <c r="V1723" s="142"/>
      <c r="W1723" s="142"/>
      <c r="X1723" s="142"/>
      <c r="Y1723" s="142"/>
      <c r="Z1723" s="142"/>
      <c r="AA1723" s="142"/>
      <c r="AB1723" s="142"/>
      <c r="AC1723" s="142"/>
      <c r="AD1723" s="142"/>
      <c r="AE1723" s="142"/>
      <c r="AF1723" s="142"/>
      <c r="AG1723" s="142"/>
      <c r="AH1723" s="142"/>
      <c r="AI1723" s="142"/>
    </row>
    <row r="1724">
      <c r="A1724" s="167"/>
      <c r="B1724" s="168"/>
      <c r="C1724" s="169"/>
      <c r="D1724" s="170"/>
      <c r="E1724" s="171"/>
      <c r="F1724" s="172"/>
      <c r="G1724" s="172"/>
      <c r="H1724" s="173"/>
      <c r="I1724" s="173"/>
      <c r="J1724" s="172"/>
      <c r="K1724" s="172"/>
      <c r="L1724" s="173"/>
      <c r="M1724" s="174"/>
      <c r="N1724" s="174"/>
      <c r="O1724" s="173"/>
      <c r="P1724" s="172"/>
      <c r="Q1724" s="172"/>
      <c r="R1724" s="175"/>
      <c r="S1724" s="175"/>
      <c r="T1724" s="169"/>
      <c r="U1724" s="142"/>
      <c r="V1724" s="142"/>
      <c r="W1724" s="142"/>
      <c r="X1724" s="142"/>
      <c r="Y1724" s="142"/>
      <c r="Z1724" s="142"/>
      <c r="AA1724" s="142"/>
      <c r="AB1724" s="142"/>
      <c r="AC1724" s="142"/>
      <c r="AD1724" s="142"/>
      <c r="AE1724" s="142"/>
      <c r="AF1724" s="142"/>
      <c r="AG1724" s="142"/>
      <c r="AH1724" s="142"/>
      <c r="AI1724" s="142"/>
    </row>
    <row r="1725">
      <c r="A1725" s="167"/>
      <c r="B1725" s="168"/>
      <c r="C1725" s="169"/>
      <c r="D1725" s="170"/>
      <c r="E1725" s="171"/>
      <c r="F1725" s="172"/>
      <c r="G1725" s="172"/>
      <c r="H1725" s="173"/>
      <c r="I1725" s="173"/>
      <c r="J1725" s="172"/>
      <c r="K1725" s="172"/>
      <c r="L1725" s="173"/>
      <c r="M1725" s="174"/>
      <c r="N1725" s="174"/>
      <c r="O1725" s="173"/>
      <c r="P1725" s="172"/>
      <c r="Q1725" s="172"/>
      <c r="R1725" s="175"/>
      <c r="S1725" s="175"/>
      <c r="T1725" s="169"/>
      <c r="U1725" s="142"/>
      <c r="V1725" s="142"/>
      <c r="W1725" s="142"/>
      <c r="X1725" s="142"/>
      <c r="Y1725" s="142"/>
      <c r="Z1725" s="142"/>
      <c r="AA1725" s="142"/>
      <c r="AB1725" s="142"/>
      <c r="AC1725" s="142"/>
      <c r="AD1725" s="142"/>
      <c r="AE1725" s="142"/>
      <c r="AF1725" s="142"/>
      <c r="AG1725" s="142"/>
      <c r="AH1725" s="142"/>
      <c r="AI1725" s="142"/>
    </row>
    <row r="1726">
      <c r="A1726" s="167"/>
      <c r="B1726" s="168"/>
      <c r="C1726" s="169"/>
      <c r="D1726" s="170"/>
      <c r="E1726" s="171"/>
      <c r="F1726" s="172"/>
      <c r="G1726" s="172"/>
      <c r="H1726" s="173"/>
      <c r="I1726" s="173"/>
      <c r="J1726" s="172"/>
      <c r="K1726" s="172"/>
      <c r="L1726" s="173"/>
      <c r="M1726" s="174"/>
      <c r="N1726" s="174"/>
      <c r="O1726" s="173"/>
      <c r="P1726" s="172"/>
      <c r="Q1726" s="172"/>
      <c r="R1726" s="175"/>
      <c r="S1726" s="175"/>
      <c r="T1726" s="169"/>
      <c r="U1726" s="142"/>
      <c r="V1726" s="142"/>
      <c r="W1726" s="142"/>
      <c r="X1726" s="142"/>
      <c r="Y1726" s="142"/>
      <c r="Z1726" s="142"/>
      <c r="AA1726" s="142"/>
      <c r="AB1726" s="142"/>
      <c r="AC1726" s="142"/>
      <c r="AD1726" s="142"/>
      <c r="AE1726" s="142"/>
      <c r="AF1726" s="142"/>
      <c r="AG1726" s="142"/>
      <c r="AH1726" s="142"/>
      <c r="AI1726" s="142"/>
    </row>
    <row r="1727">
      <c r="A1727" s="167"/>
      <c r="B1727" s="168"/>
      <c r="C1727" s="169"/>
      <c r="D1727" s="170"/>
      <c r="E1727" s="171"/>
      <c r="F1727" s="172"/>
      <c r="G1727" s="172"/>
      <c r="H1727" s="173"/>
      <c r="I1727" s="173"/>
      <c r="J1727" s="172"/>
      <c r="K1727" s="172"/>
      <c r="L1727" s="173"/>
      <c r="M1727" s="174"/>
      <c r="N1727" s="174"/>
      <c r="O1727" s="173"/>
      <c r="P1727" s="172"/>
      <c r="Q1727" s="172"/>
      <c r="R1727" s="175"/>
      <c r="S1727" s="175"/>
      <c r="T1727" s="169"/>
      <c r="U1727" s="142"/>
      <c r="V1727" s="142"/>
      <c r="W1727" s="142"/>
      <c r="X1727" s="142"/>
      <c r="Y1727" s="142"/>
      <c r="Z1727" s="142"/>
      <c r="AA1727" s="142"/>
      <c r="AB1727" s="142"/>
      <c r="AC1727" s="142"/>
      <c r="AD1727" s="142"/>
      <c r="AE1727" s="142"/>
      <c r="AF1727" s="142"/>
      <c r="AG1727" s="142"/>
      <c r="AH1727" s="142"/>
      <c r="AI1727" s="142"/>
    </row>
    <row r="1728">
      <c r="A1728" s="167"/>
      <c r="B1728" s="168"/>
      <c r="C1728" s="169"/>
      <c r="D1728" s="170"/>
      <c r="E1728" s="171"/>
      <c r="F1728" s="172"/>
      <c r="G1728" s="172"/>
      <c r="H1728" s="173"/>
      <c r="I1728" s="173"/>
      <c r="J1728" s="172"/>
      <c r="K1728" s="172"/>
      <c r="L1728" s="173"/>
      <c r="M1728" s="174"/>
      <c r="N1728" s="174"/>
      <c r="O1728" s="173"/>
      <c r="P1728" s="172"/>
      <c r="Q1728" s="172"/>
      <c r="R1728" s="175"/>
      <c r="S1728" s="175"/>
      <c r="T1728" s="169"/>
      <c r="U1728" s="142"/>
      <c r="V1728" s="142"/>
      <c r="W1728" s="142"/>
      <c r="X1728" s="142"/>
      <c r="Y1728" s="142"/>
      <c r="Z1728" s="142"/>
      <c r="AA1728" s="142"/>
      <c r="AB1728" s="142"/>
      <c r="AC1728" s="142"/>
      <c r="AD1728" s="142"/>
      <c r="AE1728" s="142"/>
      <c r="AF1728" s="142"/>
      <c r="AG1728" s="142"/>
      <c r="AH1728" s="142"/>
      <c r="AI1728" s="142"/>
    </row>
    <row r="1729">
      <c r="A1729" s="167"/>
      <c r="B1729" s="168"/>
      <c r="C1729" s="169"/>
      <c r="D1729" s="170"/>
      <c r="E1729" s="171"/>
      <c r="F1729" s="172"/>
      <c r="G1729" s="172"/>
      <c r="H1729" s="173"/>
      <c r="I1729" s="173"/>
      <c r="J1729" s="172"/>
      <c r="K1729" s="172"/>
      <c r="L1729" s="173"/>
      <c r="M1729" s="174"/>
      <c r="N1729" s="174"/>
      <c r="O1729" s="173"/>
      <c r="P1729" s="172"/>
      <c r="Q1729" s="172"/>
      <c r="R1729" s="175"/>
      <c r="S1729" s="175"/>
      <c r="T1729" s="169"/>
      <c r="U1729" s="142"/>
      <c r="V1729" s="142"/>
      <c r="W1729" s="142"/>
      <c r="X1729" s="142"/>
      <c r="Y1729" s="142"/>
      <c r="Z1729" s="142"/>
      <c r="AA1729" s="142"/>
      <c r="AB1729" s="142"/>
      <c r="AC1729" s="142"/>
      <c r="AD1729" s="142"/>
      <c r="AE1729" s="142"/>
      <c r="AF1729" s="142"/>
      <c r="AG1729" s="142"/>
      <c r="AH1729" s="142"/>
      <c r="AI1729" s="142"/>
    </row>
    <row r="1730">
      <c r="A1730" s="167"/>
      <c r="B1730" s="168"/>
      <c r="C1730" s="169"/>
      <c r="D1730" s="170"/>
      <c r="E1730" s="171"/>
      <c r="F1730" s="172"/>
      <c r="G1730" s="172"/>
      <c r="H1730" s="173"/>
      <c r="I1730" s="173"/>
      <c r="J1730" s="172"/>
      <c r="K1730" s="172"/>
      <c r="L1730" s="173"/>
      <c r="M1730" s="174"/>
      <c r="N1730" s="174"/>
      <c r="O1730" s="173"/>
      <c r="P1730" s="172"/>
      <c r="Q1730" s="172"/>
      <c r="R1730" s="175"/>
      <c r="S1730" s="175"/>
      <c r="T1730" s="169"/>
      <c r="U1730" s="142"/>
      <c r="V1730" s="142"/>
      <c r="W1730" s="142"/>
      <c r="X1730" s="142"/>
      <c r="Y1730" s="142"/>
      <c r="Z1730" s="142"/>
      <c r="AA1730" s="142"/>
      <c r="AB1730" s="142"/>
      <c r="AC1730" s="142"/>
      <c r="AD1730" s="142"/>
      <c r="AE1730" s="142"/>
      <c r="AF1730" s="142"/>
      <c r="AG1730" s="142"/>
      <c r="AH1730" s="142"/>
      <c r="AI1730" s="142"/>
    </row>
    <row r="1731">
      <c r="A1731" s="167"/>
      <c r="B1731" s="168"/>
      <c r="C1731" s="169"/>
      <c r="D1731" s="170"/>
      <c r="E1731" s="171"/>
      <c r="F1731" s="172"/>
      <c r="G1731" s="172"/>
      <c r="H1731" s="173"/>
      <c r="I1731" s="173"/>
      <c r="J1731" s="172"/>
      <c r="K1731" s="172"/>
      <c r="L1731" s="173"/>
      <c r="M1731" s="174"/>
      <c r="N1731" s="174"/>
      <c r="O1731" s="173"/>
      <c r="P1731" s="172"/>
      <c r="Q1731" s="172"/>
      <c r="R1731" s="175"/>
      <c r="S1731" s="175"/>
      <c r="T1731" s="169"/>
      <c r="U1731" s="142"/>
      <c r="V1731" s="142"/>
      <c r="W1731" s="142"/>
      <c r="X1731" s="142"/>
      <c r="Y1731" s="142"/>
      <c r="Z1731" s="142"/>
      <c r="AA1731" s="142"/>
      <c r="AB1731" s="142"/>
      <c r="AC1731" s="142"/>
      <c r="AD1731" s="142"/>
      <c r="AE1731" s="142"/>
      <c r="AF1731" s="142"/>
      <c r="AG1731" s="142"/>
      <c r="AH1731" s="142"/>
      <c r="AI1731" s="142"/>
    </row>
    <row r="1732">
      <c r="A1732" s="167"/>
      <c r="B1732" s="168"/>
      <c r="C1732" s="169"/>
      <c r="D1732" s="170"/>
      <c r="E1732" s="171"/>
      <c r="F1732" s="172"/>
      <c r="G1732" s="172"/>
      <c r="H1732" s="173"/>
      <c r="I1732" s="173"/>
      <c r="J1732" s="172"/>
      <c r="K1732" s="172"/>
      <c r="L1732" s="173"/>
      <c r="M1732" s="174"/>
      <c r="N1732" s="174"/>
      <c r="O1732" s="173"/>
      <c r="P1732" s="172"/>
      <c r="Q1732" s="172"/>
      <c r="R1732" s="175"/>
      <c r="S1732" s="175"/>
      <c r="T1732" s="169"/>
      <c r="U1732" s="142"/>
      <c r="V1732" s="142"/>
      <c r="W1732" s="142"/>
      <c r="X1732" s="142"/>
      <c r="Y1732" s="142"/>
      <c r="Z1732" s="142"/>
      <c r="AA1732" s="142"/>
      <c r="AB1732" s="142"/>
      <c r="AC1732" s="142"/>
      <c r="AD1732" s="142"/>
      <c r="AE1732" s="142"/>
      <c r="AF1732" s="142"/>
      <c r="AG1732" s="142"/>
      <c r="AH1732" s="142"/>
      <c r="AI1732" s="142"/>
    </row>
    <row r="1733">
      <c r="A1733" s="167"/>
      <c r="B1733" s="168"/>
      <c r="C1733" s="169"/>
      <c r="D1733" s="170"/>
      <c r="E1733" s="171"/>
      <c r="F1733" s="172"/>
      <c r="G1733" s="172"/>
      <c r="H1733" s="173"/>
      <c r="I1733" s="173"/>
      <c r="J1733" s="172"/>
      <c r="K1733" s="172"/>
      <c r="L1733" s="173"/>
      <c r="M1733" s="174"/>
      <c r="N1733" s="174"/>
      <c r="O1733" s="173"/>
      <c r="P1733" s="172"/>
      <c r="Q1733" s="172"/>
      <c r="R1733" s="175"/>
      <c r="S1733" s="175"/>
      <c r="T1733" s="169"/>
      <c r="U1733" s="142"/>
      <c r="V1733" s="142"/>
      <c r="W1733" s="142"/>
      <c r="X1733" s="142"/>
      <c r="Y1733" s="142"/>
      <c r="Z1733" s="142"/>
      <c r="AA1733" s="142"/>
      <c r="AB1733" s="142"/>
      <c r="AC1733" s="142"/>
      <c r="AD1733" s="142"/>
      <c r="AE1733" s="142"/>
      <c r="AF1733" s="142"/>
      <c r="AG1733" s="142"/>
      <c r="AH1733" s="142"/>
      <c r="AI1733" s="142"/>
    </row>
    <row r="1734">
      <c r="A1734" s="167"/>
      <c r="B1734" s="168"/>
      <c r="C1734" s="169"/>
      <c r="D1734" s="170"/>
      <c r="E1734" s="171"/>
      <c r="F1734" s="172"/>
      <c r="G1734" s="172"/>
      <c r="H1734" s="173"/>
      <c r="I1734" s="173"/>
      <c r="J1734" s="172"/>
      <c r="K1734" s="172"/>
      <c r="L1734" s="173"/>
      <c r="M1734" s="174"/>
      <c r="N1734" s="174"/>
      <c r="O1734" s="173"/>
      <c r="P1734" s="172"/>
      <c r="Q1734" s="172"/>
      <c r="R1734" s="175"/>
      <c r="S1734" s="175"/>
      <c r="T1734" s="169"/>
      <c r="U1734" s="142"/>
      <c r="V1734" s="142"/>
      <c r="W1734" s="142"/>
      <c r="X1734" s="142"/>
      <c r="Y1734" s="142"/>
      <c r="Z1734" s="142"/>
      <c r="AA1734" s="142"/>
      <c r="AB1734" s="142"/>
      <c r="AC1734" s="142"/>
      <c r="AD1734" s="142"/>
      <c r="AE1734" s="142"/>
      <c r="AF1734" s="142"/>
      <c r="AG1734" s="142"/>
      <c r="AH1734" s="142"/>
      <c r="AI1734" s="142"/>
    </row>
    <row r="1735">
      <c r="A1735" s="167"/>
      <c r="B1735" s="168"/>
      <c r="C1735" s="169"/>
      <c r="D1735" s="170"/>
      <c r="E1735" s="171"/>
      <c r="F1735" s="172"/>
      <c r="G1735" s="172"/>
      <c r="H1735" s="173"/>
      <c r="I1735" s="173"/>
      <c r="J1735" s="172"/>
      <c r="K1735" s="172"/>
      <c r="L1735" s="173"/>
      <c r="M1735" s="174"/>
      <c r="N1735" s="174"/>
      <c r="O1735" s="173"/>
      <c r="P1735" s="172"/>
      <c r="Q1735" s="172"/>
      <c r="R1735" s="175"/>
      <c r="S1735" s="175"/>
      <c r="T1735" s="169"/>
      <c r="U1735" s="142"/>
      <c r="V1735" s="142"/>
      <c r="W1735" s="142"/>
      <c r="X1735" s="142"/>
      <c r="Y1735" s="142"/>
      <c r="Z1735" s="142"/>
      <c r="AA1735" s="142"/>
      <c r="AB1735" s="142"/>
      <c r="AC1735" s="142"/>
      <c r="AD1735" s="142"/>
      <c r="AE1735" s="142"/>
      <c r="AF1735" s="142"/>
      <c r="AG1735" s="142"/>
      <c r="AH1735" s="142"/>
      <c r="AI1735" s="142"/>
    </row>
    <row r="1736">
      <c r="A1736" s="167"/>
      <c r="B1736" s="168"/>
      <c r="C1736" s="169"/>
      <c r="D1736" s="170"/>
      <c r="E1736" s="171"/>
      <c r="F1736" s="172"/>
      <c r="G1736" s="172"/>
      <c r="H1736" s="173"/>
      <c r="I1736" s="173"/>
      <c r="J1736" s="172"/>
      <c r="K1736" s="172"/>
      <c r="L1736" s="173"/>
      <c r="M1736" s="174"/>
      <c r="N1736" s="174"/>
      <c r="O1736" s="173"/>
      <c r="P1736" s="172"/>
      <c r="Q1736" s="172"/>
      <c r="R1736" s="175"/>
      <c r="S1736" s="175"/>
      <c r="T1736" s="169"/>
      <c r="U1736" s="142"/>
      <c r="V1736" s="142"/>
      <c r="W1736" s="142"/>
      <c r="X1736" s="142"/>
      <c r="Y1736" s="142"/>
      <c r="Z1736" s="142"/>
      <c r="AA1736" s="142"/>
      <c r="AB1736" s="142"/>
      <c r="AC1736" s="142"/>
      <c r="AD1736" s="142"/>
      <c r="AE1736" s="142"/>
      <c r="AF1736" s="142"/>
      <c r="AG1736" s="142"/>
      <c r="AH1736" s="142"/>
      <c r="AI1736" s="142"/>
    </row>
    <row r="1737">
      <c r="A1737" s="167"/>
      <c r="B1737" s="168"/>
      <c r="C1737" s="169"/>
      <c r="D1737" s="170"/>
      <c r="E1737" s="171"/>
      <c r="F1737" s="172"/>
      <c r="G1737" s="172"/>
      <c r="H1737" s="173"/>
      <c r="I1737" s="173"/>
      <c r="J1737" s="172"/>
      <c r="K1737" s="172"/>
      <c r="L1737" s="173"/>
      <c r="M1737" s="174"/>
      <c r="N1737" s="174"/>
      <c r="O1737" s="173"/>
      <c r="P1737" s="172"/>
      <c r="Q1737" s="172"/>
      <c r="R1737" s="175"/>
      <c r="S1737" s="175"/>
      <c r="T1737" s="169"/>
      <c r="U1737" s="142"/>
      <c r="V1737" s="142"/>
      <c r="W1737" s="142"/>
      <c r="X1737" s="142"/>
      <c r="Y1737" s="142"/>
      <c r="Z1737" s="142"/>
      <c r="AA1737" s="142"/>
      <c r="AB1737" s="142"/>
      <c r="AC1737" s="142"/>
      <c r="AD1737" s="142"/>
      <c r="AE1737" s="142"/>
      <c r="AF1737" s="142"/>
      <c r="AG1737" s="142"/>
      <c r="AH1737" s="142"/>
      <c r="AI1737" s="142"/>
    </row>
    <row r="1738">
      <c r="A1738" s="167"/>
      <c r="B1738" s="168"/>
      <c r="C1738" s="169"/>
      <c r="D1738" s="170"/>
      <c r="E1738" s="171"/>
      <c r="F1738" s="172"/>
      <c r="G1738" s="172"/>
      <c r="H1738" s="173"/>
      <c r="I1738" s="173"/>
      <c r="J1738" s="172"/>
      <c r="K1738" s="172"/>
      <c r="L1738" s="173"/>
      <c r="M1738" s="174"/>
      <c r="N1738" s="174"/>
      <c r="O1738" s="173"/>
      <c r="P1738" s="172"/>
      <c r="Q1738" s="172"/>
      <c r="R1738" s="175"/>
      <c r="S1738" s="175"/>
      <c r="T1738" s="169"/>
      <c r="U1738" s="142"/>
      <c r="V1738" s="142"/>
      <c r="W1738" s="142"/>
      <c r="X1738" s="142"/>
      <c r="Y1738" s="142"/>
      <c r="Z1738" s="142"/>
      <c r="AA1738" s="142"/>
      <c r="AB1738" s="142"/>
      <c r="AC1738" s="142"/>
      <c r="AD1738" s="142"/>
      <c r="AE1738" s="142"/>
      <c r="AF1738" s="142"/>
      <c r="AG1738" s="142"/>
      <c r="AH1738" s="142"/>
      <c r="AI1738" s="142"/>
    </row>
    <row r="1739">
      <c r="A1739" s="167"/>
      <c r="B1739" s="168"/>
      <c r="C1739" s="169"/>
      <c r="D1739" s="170"/>
      <c r="E1739" s="171"/>
      <c r="F1739" s="172"/>
      <c r="G1739" s="172"/>
      <c r="H1739" s="173"/>
      <c r="I1739" s="173"/>
      <c r="J1739" s="172"/>
      <c r="K1739" s="172"/>
      <c r="L1739" s="173"/>
      <c r="M1739" s="174"/>
      <c r="N1739" s="174"/>
      <c r="O1739" s="173"/>
      <c r="P1739" s="172"/>
      <c r="Q1739" s="172"/>
      <c r="R1739" s="175"/>
      <c r="S1739" s="175"/>
      <c r="T1739" s="169"/>
      <c r="U1739" s="142"/>
      <c r="V1739" s="142"/>
      <c r="W1739" s="142"/>
      <c r="X1739" s="142"/>
      <c r="Y1739" s="142"/>
      <c r="Z1739" s="142"/>
      <c r="AA1739" s="142"/>
      <c r="AB1739" s="142"/>
      <c r="AC1739" s="142"/>
      <c r="AD1739" s="142"/>
      <c r="AE1739" s="142"/>
      <c r="AF1739" s="142"/>
      <c r="AG1739" s="142"/>
      <c r="AH1739" s="142"/>
      <c r="AI1739" s="142"/>
    </row>
    <row r="1740">
      <c r="A1740" s="167"/>
      <c r="B1740" s="168"/>
      <c r="C1740" s="169"/>
      <c r="D1740" s="170"/>
      <c r="E1740" s="171"/>
      <c r="F1740" s="172"/>
      <c r="G1740" s="172"/>
      <c r="H1740" s="173"/>
      <c r="I1740" s="173"/>
      <c r="J1740" s="172"/>
      <c r="K1740" s="172"/>
      <c r="L1740" s="173"/>
      <c r="M1740" s="174"/>
      <c r="N1740" s="174"/>
      <c r="O1740" s="173"/>
      <c r="P1740" s="172"/>
      <c r="Q1740" s="172"/>
      <c r="R1740" s="175"/>
      <c r="S1740" s="175"/>
      <c r="T1740" s="169"/>
      <c r="U1740" s="142"/>
      <c r="V1740" s="142"/>
      <c r="W1740" s="142"/>
      <c r="X1740" s="142"/>
      <c r="Y1740" s="142"/>
      <c r="Z1740" s="142"/>
      <c r="AA1740" s="142"/>
      <c r="AB1740" s="142"/>
      <c r="AC1740" s="142"/>
      <c r="AD1740" s="142"/>
      <c r="AE1740" s="142"/>
      <c r="AF1740" s="142"/>
      <c r="AG1740" s="142"/>
      <c r="AH1740" s="142"/>
      <c r="AI1740" s="142"/>
    </row>
    <row r="1741">
      <c r="A1741" s="167"/>
      <c r="B1741" s="168"/>
      <c r="C1741" s="169"/>
      <c r="D1741" s="170"/>
      <c r="E1741" s="171"/>
      <c r="F1741" s="172"/>
      <c r="G1741" s="172"/>
      <c r="H1741" s="173"/>
      <c r="I1741" s="173"/>
      <c r="J1741" s="172"/>
      <c r="K1741" s="172"/>
      <c r="L1741" s="173"/>
      <c r="M1741" s="174"/>
      <c r="N1741" s="174"/>
      <c r="O1741" s="173"/>
      <c r="P1741" s="172"/>
      <c r="Q1741" s="172"/>
      <c r="R1741" s="175"/>
      <c r="S1741" s="175"/>
      <c r="T1741" s="169"/>
      <c r="U1741" s="142"/>
      <c r="V1741" s="142"/>
      <c r="W1741" s="142"/>
      <c r="X1741" s="142"/>
      <c r="Y1741" s="142"/>
      <c r="Z1741" s="142"/>
      <c r="AA1741" s="142"/>
      <c r="AB1741" s="142"/>
      <c r="AC1741" s="142"/>
      <c r="AD1741" s="142"/>
      <c r="AE1741" s="142"/>
      <c r="AF1741" s="142"/>
      <c r="AG1741" s="142"/>
      <c r="AH1741" s="142"/>
      <c r="AI1741" s="142"/>
    </row>
    <row r="1742">
      <c r="A1742" s="167"/>
      <c r="B1742" s="168"/>
      <c r="C1742" s="169"/>
      <c r="D1742" s="170"/>
      <c r="E1742" s="171"/>
      <c r="F1742" s="172"/>
      <c r="G1742" s="172"/>
      <c r="H1742" s="173"/>
      <c r="I1742" s="173"/>
      <c r="J1742" s="172"/>
      <c r="K1742" s="172"/>
      <c r="L1742" s="173"/>
      <c r="M1742" s="174"/>
      <c r="N1742" s="174"/>
      <c r="O1742" s="173"/>
      <c r="P1742" s="172"/>
      <c r="Q1742" s="172"/>
      <c r="R1742" s="175"/>
      <c r="S1742" s="175"/>
      <c r="T1742" s="169"/>
      <c r="U1742" s="142"/>
      <c r="V1742" s="142"/>
      <c r="W1742" s="142"/>
      <c r="X1742" s="142"/>
      <c r="Y1742" s="142"/>
      <c r="Z1742" s="142"/>
      <c r="AA1742" s="142"/>
      <c r="AB1742" s="142"/>
      <c r="AC1742" s="142"/>
      <c r="AD1742" s="142"/>
      <c r="AE1742" s="142"/>
      <c r="AF1742" s="142"/>
      <c r="AG1742" s="142"/>
      <c r="AH1742" s="142"/>
      <c r="AI1742" s="142"/>
    </row>
    <row r="1743">
      <c r="A1743" s="167"/>
      <c r="B1743" s="168"/>
      <c r="C1743" s="169"/>
      <c r="D1743" s="170"/>
      <c r="E1743" s="171"/>
      <c r="F1743" s="172"/>
      <c r="G1743" s="172"/>
      <c r="H1743" s="173"/>
      <c r="I1743" s="173"/>
      <c r="J1743" s="172"/>
      <c r="K1743" s="172"/>
      <c r="L1743" s="173"/>
      <c r="M1743" s="174"/>
      <c r="N1743" s="174"/>
      <c r="O1743" s="173"/>
      <c r="P1743" s="172"/>
      <c r="Q1743" s="172"/>
      <c r="R1743" s="175"/>
      <c r="S1743" s="175"/>
      <c r="T1743" s="169"/>
      <c r="U1743" s="142"/>
      <c r="V1743" s="142"/>
      <c r="W1743" s="142"/>
      <c r="X1743" s="142"/>
      <c r="Y1743" s="142"/>
      <c r="Z1743" s="142"/>
      <c r="AA1743" s="142"/>
      <c r="AB1743" s="142"/>
      <c r="AC1743" s="142"/>
      <c r="AD1743" s="142"/>
      <c r="AE1743" s="142"/>
      <c r="AF1743" s="142"/>
      <c r="AG1743" s="142"/>
      <c r="AH1743" s="142"/>
      <c r="AI1743" s="142"/>
    </row>
    <row r="1744">
      <c r="A1744" s="167"/>
      <c r="B1744" s="168"/>
      <c r="C1744" s="169"/>
      <c r="D1744" s="170"/>
      <c r="E1744" s="171"/>
      <c r="F1744" s="172"/>
      <c r="G1744" s="172"/>
      <c r="H1744" s="173"/>
      <c r="I1744" s="173"/>
      <c r="J1744" s="172"/>
      <c r="K1744" s="172"/>
      <c r="L1744" s="173"/>
      <c r="M1744" s="174"/>
      <c r="N1744" s="174"/>
      <c r="O1744" s="173"/>
      <c r="P1744" s="172"/>
      <c r="Q1744" s="172"/>
      <c r="R1744" s="175"/>
      <c r="S1744" s="175"/>
      <c r="T1744" s="169"/>
      <c r="U1744" s="142"/>
      <c r="V1744" s="142"/>
      <c r="W1744" s="142"/>
      <c r="X1744" s="142"/>
      <c r="Y1744" s="142"/>
      <c r="Z1744" s="142"/>
      <c r="AA1744" s="142"/>
      <c r="AB1744" s="142"/>
      <c r="AC1744" s="142"/>
      <c r="AD1744" s="142"/>
      <c r="AE1744" s="142"/>
      <c r="AF1744" s="142"/>
      <c r="AG1744" s="142"/>
      <c r="AH1744" s="142"/>
      <c r="AI1744" s="142"/>
    </row>
    <row r="1745">
      <c r="A1745" s="167"/>
      <c r="B1745" s="168"/>
      <c r="C1745" s="169"/>
      <c r="D1745" s="170"/>
      <c r="E1745" s="171"/>
      <c r="F1745" s="172"/>
      <c r="G1745" s="172"/>
      <c r="H1745" s="173"/>
      <c r="I1745" s="173"/>
      <c r="J1745" s="172"/>
      <c r="K1745" s="172"/>
      <c r="L1745" s="173"/>
      <c r="M1745" s="174"/>
      <c r="N1745" s="174"/>
      <c r="O1745" s="173"/>
      <c r="P1745" s="172"/>
      <c r="Q1745" s="172"/>
      <c r="R1745" s="175"/>
      <c r="S1745" s="175"/>
      <c r="T1745" s="169"/>
      <c r="U1745" s="142"/>
      <c r="V1745" s="142"/>
      <c r="W1745" s="142"/>
      <c r="X1745" s="142"/>
      <c r="Y1745" s="142"/>
      <c r="Z1745" s="142"/>
      <c r="AA1745" s="142"/>
      <c r="AB1745" s="142"/>
      <c r="AC1745" s="142"/>
      <c r="AD1745" s="142"/>
      <c r="AE1745" s="142"/>
      <c r="AF1745" s="142"/>
      <c r="AG1745" s="142"/>
      <c r="AH1745" s="142"/>
      <c r="AI1745" s="142"/>
    </row>
    <row r="1746">
      <c r="A1746" s="167"/>
      <c r="B1746" s="168"/>
      <c r="C1746" s="169"/>
      <c r="D1746" s="170"/>
      <c r="E1746" s="171"/>
      <c r="F1746" s="172"/>
      <c r="G1746" s="172"/>
      <c r="H1746" s="173"/>
      <c r="I1746" s="173"/>
      <c r="J1746" s="172"/>
      <c r="K1746" s="172"/>
      <c r="L1746" s="173"/>
      <c r="M1746" s="174"/>
      <c r="N1746" s="174"/>
      <c r="O1746" s="173"/>
      <c r="P1746" s="172"/>
      <c r="Q1746" s="172"/>
      <c r="R1746" s="175"/>
      <c r="S1746" s="175"/>
      <c r="T1746" s="169"/>
      <c r="U1746" s="142"/>
      <c r="V1746" s="142"/>
      <c r="W1746" s="142"/>
      <c r="X1746" s="142"/>
      <c r="Y1746" s="142"/>
      <c r="Z1746" s="142"/>
      <c r="AA1746" s="142"/>
      <c r="AB1746" s="142"/>
      <c r="AC1746" s="142"/>
      <c r="AD1746" s="142"/>
      <c r="AE1746" s="142"/>
      <c r="AF1746" s="142"/>
      <c r="AG1746" s="142"/>
      <c r="AH1746" s="142"/>
      <c r="AI1746" s="142"/>
    </row>
    <row r="1747">
      <c r="A1747" s="167"/>
      <c r="B1747" s="168"/>
      <c r="C1747" s="169"/>
      <c r="D1747" s="170"/>
      <c r="E1747" s="171"/>
      <c r="F1747" s="172"/>
      <c r="G1747" s="172"/>
      <c r="H1747" s="173"/>
      <c r="I1747" s="173"/>
      <c r="J1747" s="172"/>
      <c r="K1747" s="172"/>
      <c r="L1747" s="173"/>
      <c r="M1747" s="174"/>
      <c r="N1747" s="174"/>
      <c r="O1747" s="173"/>
      <c r="P1747" s="172"/>
      <c r="Q1747" s="172"/>
      <c r="R1747" s="175"/>
      <c r="S1747" s="175"/>
      <c r="T1747" s="169"/>
      <c r="U1747" s="142"/>
      <c r="V1747" s="142"/>
      <c r="W1747" s="142"/>
      <c r="X1747" s="142"/>
      <c r="Y1747" s="142"/>
      <c r="Z1747" s="142"/>
      <c r="AA1747" s="142"/>
      <c r="AB1747" s="142"/>
      <c r="AC1747" s="142"/>
      <c r="AD1747" s="142"/>
      <c r="AE1747" s="142"/>
      <c r="AF1747" s="142"/>
      <c r="AG1747" s="142"/>
      <c r="AH1747" s="142"/>
      <c r="AI1747" s="142"/>
    </row>
    <row r="1748">
      <c r="A1748" s="167"/>
      <c r="B1748" s="168"/>
      <c r="C1748" s="169"/>
      <c r="D1748" s="170"/>
      <c r="E1748" s="171"/>
      <c r="F1748" s="172"/>
      <c r="G1748" s="172"/>
      <c r="H1748" s="173"/>
      <c r="I1748" s="173"/>
      <c r="J1748" s="172"/>
      <c r="K1748" s="172"/>
      <c r="L1748" s="173"/>
      <c r="M1748" s="174"/>
      <c r="N1748" s="174"/>
      <c r="O1748" s="173"/>
      <c r="P1748" s="172"/>
      <c r="Q1748" s="172"/>
      <c r="R1748" s="175"/>
      <c r="S1748" s="175"/>
      <c r="T1748" s="169"/>
      <c r="U1748" s="142"/>
      <c r="V1748" s="142"/>
      <c r="W1748" s="142"/>
      <c r="X1748" s="142"/>
      <c r="Y1748" s="142"/>
      <c r="Z1748" s="142"/>
      <c r="AA1748" s="142"/>
      <c r="AB1748" s="142"/>
      <c r="AC1748" s="142"/>
      <c r="AD1748" s="142"/>
      <c r="AE1748" s="142"/>
      <c r="AF1748" s="142"/>
      <c r="AG1748" s="142"/>
      <c r="AH1748" s="142"/>
      <c r="AI1748" s="142"/>
    </row>
    <row r="1749">
      <c r="A1749" s="167"/>
      <c r="B1749" s="168"/>
      <c r="C1749" s="169"/>
      <c r="D1749" s="170"/>
      <c r="E1749" s="171"/>
      <c r="F1749" s="172"/>
      <c r="G1749" s="172"/>
      <c r="H1749" s="173"/>
      <c r="I1749" s="173"/>
      <c r="J1749" s="172"/>
      <c r="K1749" s="172"/>
      <c r="L1749" s="173"/>
      <c r="M1749" s="174"/>
      <c r="N1749" s="174"/>
      <c r="O1749" s="173"/>
      <c r="P1749" s="172"/>
      <c r="Q1749" s="172"/>
      <c r="R1749" s="175"/>
      <c r="S1749" s="175"/>
      <c r="T1749" s="169"/>
      <c r="U1749" s="142"/>
      <c r="V1749" s="142"/>
      <c r="W1749" s="142"/>
      <c r="X1749" s="142"/>
      <c r="Y1749" s="142"/>
      <c r="Z1749" s="142"/>
      <c r="AA1749" s="142"/>
      <c r="AB1749" s="142"/>
      <c r="AC1749" s="142"/>
      <c r="AD1749" s="142"/>
      <c r="AE1749" s="142"/>
      <c r="AF1749" s="142"/>
      <c r="AG1749" s="142"/>
      <c r="AH1749" s="142"/>
      <c r="AI1749" s="142"/>
    </row>
    <row r="1750">
      <c r="A1750" s="167"/>
      <c r="B1750" s="168"/>
      <c r="C1750" s="169"/>
      <c r="D1750" s="170"/>
      <c r="E1750" s="171"/>
      <c r="F1750" s="172"/>
      <c r="G1750" s="172"/>
      <c r="H1750" s="173"/>
      <c r="I1750" s="173"/>
      <c r="J1750" s="172"/>
      <c r="K1750" s="172"/>
      <c r="L1750" s="173"/>
      <c r="M1750" s="174"/>
      <c r="N1750" s="174"/>
      <c r="O1750" s="173"/>
      <c r="P1750" s="172"/>
      <c r="Q1750" s="172"/>
      <c r="R1750" s="175"/>
      <c r="S1750" s="175"/>
      <c r="T1750" s="169"/>
      <c r="U1750" s="142"/>
      <c r="V1750" s="142"/>
      <c r="W1750" s="142"/>
      <c r="X1750" s="142"/>
      <c r="Y1750" s="142"/>
      <c r="Z1750" s="142"/>
      <c r="AA1750" s="142"/>
      <c r="AB1750" s="142"/>
      <c r="AC1750" s="142"/>
      <c r="AD1750" s="142"/>
      <c r="AE1750" s="142"/>
      <c r="AF1750" s="142"/>
      <c r="AG1750" s="142"/>
      <c r="AH1750" s="142"/>
      <c r="AI1750" s="142"/>
    </row>
    <row r="1751">
      <c r="A1751" s="167"/>
      <c r="B1751" s="168"/>
      <c r="C1751" s="169"/>
      <c r="D1751" s="170"/>
      <c r="E1751" s="171"/>
      <c r="F1751" s="172"/>
      <c r="G1751" s="172"/>
      <c r="H1751" s="173"/>
      <c r="I1751" s="173"/>
      <c r="J1751" s="172"/>
      <c r="K1751" s="172"/>
      <c r="L1751" s="173"/>
      <c r="M1751" s="174"/>
      <c r="N1751" s="174"/>
      <c r="O1751" s="173"/>
      <c r="P1751" s="172"/>
      <c r="Q1751" s="172"/>
      <c r="R1751" s="175"/>
      <c r="S1751" s="175"/>
      <c r="T1751" s="169"/>
      <c r="U1751" s="142"/>
      <c r="V1751" s="142"/>
      <c r="W1751" s="142"/>
      <c r="X1751" s="142"/>
      <c r="Y1751" s="142"/>
      <c r="Z1751" s="142"/>
      <c r="AA1751" s="142"/>
      <c r="AB1751" s="142"/>
      <c r="AC1751" s="142"/>
      <c r="AD1751" s="142"/>
      <c r="AE1751" s="142"/>
      <c r="AF1751" s="142"/>
      <c r="AG1751" s="142"/>
      <c r="AH1751" s="142"/>
      <c r="AI1751" s="142"/>
    </row>
    <row r="1752">
      <c r="A1752" s="167"/>
      <c r="B1752" s="168"/>
      <c r="C1752" s="169"/>
      <c r="D1752" s="170"/>
      <c r="E1752" s="171"/>
      <c r="F1752" s="172"/>
      <c r="G1752" s="172"/>
      <c r="H1752" s="173"/>
      <c r="I1752" s="173"/>
      <c r="J1752" s="172"/>
      <c r="K1752" s="172"/>
      <c r="L1752" s="173"/>
      <c r="M1752" s="174"/>
      <c r="N1752" s="174"/>
      <c r="O1752" s="173"/>
      <c r="P1752" s="172"/>
      <c r="Q1752" s="172"/>
      <c r="R1752" s="175"/>
      <c r="S1752" s="175"/>
      <c r="T1752" s="169"/>
      <c r="U1752" s="142"/>
      <c r="V1752" s="142"/>
      <c r="W1752" s="142"/>
      <c r="X1752" s="142"/>
      <c r="Y1752" s="142"/>
      <c r="Z1752" s="142"/>
      <c r="AA1752" s="142"/>
      <c r="AB1752" s="142"/>
      <c r="AC1752" s="142"/>
      <c r="AD1752" s="142"/>
      <c r="AE1752" s="142"/>
      <c r="AF1752" s="142"/>
      <c r="AG1752" s="142"/>
      <c r="AH1752" s="142"/>
      <c r="AI1752" s="142"/>
    </row>
    <row r="1753">
      <c r="A1753" s="167"/>
      <c r="B1753" s="168"/>
      <c r="C1753" s="169"/>
      <c r="D1753" s="170"/>
      <c r="E1753" s="171"/>
      <c r="F1753" s="172"/>
      <c r="G1753" s="172"/>
      <c r="H1753" s="173"/>
      <c r="I1753" s="173"/>
      <c r="J1753" s="172"/>
      <c r="K1753" s="172"/>
      <c r="L1753" s="173"/>
      <c r="M1753" s="174"/>
      <c r="N1753" s="174"/>
      <c r="O1753" s="173"/>
      <c r="P1753" s="172"/>
      <c r="Q1753" s="172"/>
      <c r="R1753" s="175"/>
      <c r="S1753" s="175"/>
      <c r="T1753" s="169"/>
      <c r="U1753" s="142"/>
      <c r="V1753" s="142"/>
      <c r="W1753" s="142"/>
      <c r="X1753" s="142"/>
      <c r="Y1753" s="142"/>
      <c r="Z1753" s="142"/>
      <c r="AA1753" s="142"/>
      <c r="AB1753" s="142"/>
      <c r="AC1753" s="142"/>
      <c r="AD1753" s="142"/>
      <c r="AE1753" s="142"/>
      <c r="AF1753" s="142"/>
      <c r="AG1753" s="142"/>
      <c r="AH1753" s="142"/>
      <c r="AI1753" s="142"/>
    </row>
    <row r="1754">
      <c r="A1754" s="167"/>
      <c r="B1754" s="168"/>
      <c r="C1754" s="169"/>
      <c r="D1754" s="170"/>
      <c r="E1754" s="171"/>
      <c r="F1754" s="172"/>
      <c r="G1754" s="172"/>
      <c r="H1754" s="173"/>
      <c r="I1754" s="173"/>
      <c r="J1754" s="172"/>
      <c r="K1754" s="172"/>
      <c r="L1754" s="173"/>
      <c r="M1754" s="174"/>
      <c r="N1754" s="174"/>
      <c r="O1754" s="173"/>
      <c r="P1754" s="172"/>
      <c r="Q1754" s="172"/>
      <c r="R1754" s="175"/>
      <c r="S1754" s="175"/>
      <c r="T1754" s="169"/>
      <c r="U1754" s="142"/>
      <c r="V1754" s="142"/>
      <c r="W1754" s="142"/>
      <c r="X1754" s="142"/>
      <c r="Y1754" s="142"/>
      <c r="Z1754" s="142"/>
      <c r="AA1754" s="142"/>
      <c r="AB1754" s="142"/>
      <c r="AC1754" s="142"/>
      <c r="AD1754" s="142"/>
      <c r="AE1754" s="142"/>
      <c r="AF1754" s="142"/>
      <c r="AG1754" s="142"/>
      <c r="AH1754" s="142"/>
      <c r="AI1754" s="142"/>
    </row>
    <row r="1755">
      <c r="A1755" s="167"/>
      <c r="B1755" s="168"/>
      <c r="C1755" s="169"/>
      <c r="D1755" s="170"/>
      <c r="E1755" s="171"/>
      <c r="F1755" s="172"/>
      <c r="G1755" s="172"/>
      <c r="H1755" s="173"/>
      <c r="I1755" s="173"/>
      <c r="J1755" s="172"/>
      <c r="K1755" s="172"/>
      <c r="L1755" s="173"/>
      <c r="M1755" s="174"/>
      <c r="N1755" s="174"/>
      <c r="O1755" s="173"/>
      <c r="P1755" s="172"/>
      <c r="Q1755" s="172"/>
      <c r="R1755" s="175"/>
      <c r="S1755" s="175"/>
      <c r="T1755" s="169"/>
      <c r="U1755" s="142"/>
      <c r="V1755" s="142"/>
      <c r="W1755" s="142"/>
      <c r="X1755" s="142"/>
      <c r="Y1755" s="142"/>
      <c r="Z1755" s="142"/>
      <c r="AA1755" s="142"/>
      <c r="AB1755" s="142"/>
      <c r="AC1755" s="142"/>
      <c r="AD1755" s="142"/>
      <c r="AE1755" s="142"/>
      <c r="AF1755" s="142"/>
      <c r="AG1755" s="142"/>
      <c r="AH1755" s="142"/>
      <c r="AI1755" s="142"/>
    </row>
    <row r="1756">
      <c r="A1756" s="167"/>
      <c r="B1756" s="168"/>
      <c r="C1756" s="169"/>
      <c r="D1756" s="170"/>
      <c r="E1756" s="171"/>
      <c r="F1756" s="172"/>
      <c r="G1756" s="172"/>
      <c r="H1756" s="173"/>
      <c r="I1756" s="173"/>
      <c r="J1756" s="172"/>
      <c r="K1756" s="172"/>
      <c r="L1756" s="173"/>
      <c r="M1756" s="174"/>
      <c r="N1756" s="174"/>
      <c r="O1756" s="173"/>
      <c r="P1756" s="172"/>
      <c r="Q1756" s="172"/>
      <c r="R1756" s="175"/>
      <c r="S1756" s="175"/>
      <c r="T1756" s="169"/>
      <c r="U1756" s="142"/>
      <c r="V1756" s="142"/>
      <c r="W1756" s="142"/>
      <c r="X1756" s="142"/>
      <c r="Y1756" s="142"/>
      <c r="Z1756" s="142"/>
      <c r="AA1756" s="142"/>
      <c r="AB1756" s="142"/>
      <c r="AC1756" s="142"/>
      <c r="AD1756" s="142"/>
      <c r="AE1756" s="142"/>
      <c r="AF1756" s="142"/>
      <c r="AG1756" s="142"/>
      <c r="AH1756" s="142"/>
      <c r="AI1756" s="142"/>
    </row>
    <row r="1757">
      <c r="A1757" s="167"/>
      <c r="B1757" s="168"/>
      <c r="C1757" s="169"/>
      <c r="D1757" s="170"/>
      <c r="E1757" s="171"/>
      <c r="F1757" s="172"/>
      <c r="G1757" s="172"/>
      <c r="H1757" s="173"/>
      <c r="I1757" s="173"/>
      <c r="J1757" s="172"/>
      <c r="K1757" s="172"/>
      <c r="L1757" s="173"/>
      <c r="M1757" s="174"/>
      <c r="N1757" s="174"/>
      <c r="O1757" s="173"/>
      <c r="P1757" s="172"/>
      <c r="Q1757" s="172"/>
      <c r="R1757" s="175"/>
      <c r="S1757" s="175"/>
      <c r="T1757" s="169"/>
      <c r="U1757" s="142"/>
      <c r="V1757" s="142"/>
      <c r="W1757" s="142"/>
      <c r="X1757" s="142"/>
      <c r="Y1757" s="142"/>
      <c r="Z1757" s="142"/>
      <c r="AA1757" s="142"/>
      <c r="AB1757" s="142"/>
      <c r="AC1757" s="142"/>
      <c r="AD1757" s="142"/>
      <c r="AE1757" s="142"/>
      <c r="AF1757" s="142"/>
      <c r="AG1757" s="142"/>
      <c r="AH1757" s="142"/>
      <c r="AI1757" s="142"/>
    </row>
    <row r="1758">
      <c r="A1758" s="167"/>
      <c r="B1758" s="168"/>
      <c r="C1758" s="169"/>
      <c r="D1758" s="170"/>
      <c r="E1758" s="171"/>
      <c r="F1758" s="172"/>
      <c r="G1758" s="172"/>
      <c r="H1758" s="173"/>
      <c r="I1758" s="173"/>
      <c r="J1758" s="172"/>
      <c r="K1758" s="172"/>
      <c r="L1758" s="173"/>
      <c r="M1758" s="174"/>
      <c r="N1758" s="174"/>
      <c r="O1758" s="173"/>
      <c r="P1758" s="172"/>
      <c r="Q1758" s="172"/>
      <c r="R1758" s="175"/>
      <c r="S1758" s="175"/>
      <c r="T1758" s="169"/>
      <c r="U1758" s="142"/>
      <c r="V1758" s="142"/>
      <c r="W1758" s="142"/>
      <c r="X1758" s="142"/>
      <c r="Y1758" s="142"/>
      <c r="Z1758" s="142"/>
      <c r="AA1758" s="142"/>
      <c r="AB1758" s="142"/>
      <c r="AC1758" s="142"/>
      <c r="AD1758" s="142"/>
      <c r="AE1758" s="142"/>
      <c r="AF1758" s="142"/>
      <c r="AG1758" s="142"/>
      <c r="AH1758" s="142"/>
      <c r="AI1758" s="142"/>
    </row>
    <row r="1759">
      <c r="A1759" s="167"/>
      <c r="B1759" s="168"/>
      <c r="C1759" s="169"/>
      <c r="D1759" s="170"/>
      <c r="E1759" s="171"/>
      <c r="F1759" s="172"/>
      <c r="G1759" s="172"/>
      <c r="H1759" s="173"/>
      <c r="I1759" s="173"/>
      <c r="J1759" s="172"/>
      <c r="K1759" s="172"/>
      <c r="L1759" s="173"/>
      <c r="M1759" s="174"/>
      <c r="N1759" s="174"/>
      <c r="O1759" s="173"/>
      <c r="P1759" s="172"/>
      <c r="Q1759" s="172"/>
      <c r="R1759" s="175"/>
      <c r="S1759" s="175"/>
      <c r="T1759" s="169"/>
      <c r="U1759" s="142"/>
      <c r="V1759" s="142"/>
      <c r="W1759" s="142"/>
      <c r="X1759" s="142"/>
      <c r="Y1759" s="142"/>
      <c r="Z1759" s="142"/>
      <c r="AA1759" s="142"/>
      <c r="AB1759" s="142"/>
      <c r="AC1759" s="142"/>
      <c r="AD1759" s="142"/>
      <c r="AE1759" s="142"/>
      <c r="AF1759" s="142"/>
      <c r="AG1759" s="142"/>
      <c r="AH1759" s="142"/>
      <c r="AI1759" s="142"/>
    </row>
    <row r="1760">
      <c r="A1760" s="167"/>
      <c r="B1760" s="168"/>
      <c r="C1760" s="169"/>
      <c r="D1760" s="170"/>
      <c r="E1760" s="171"/>
      <c r="F1760" s="172"/>
      <c r="G1760" s="172"/>
      <c r="H1760" s="173"/>
      <c r="I1760" s="173"/>
      <c r="J1760" s="172"/>
      <c r="K1760" s="172"/>
      <c r="L1760" s="173"/>
      <c r="M1760" s="174"/>
      <c r="N1760" s="174"/>
      <c r="O1760" s="173"/>
      <c r="P1760" s="172"/>
      <c r="Q1760" s="172"/>
      <c r="R1760" s="175"/>
      <c r="S1760" s="175"/>
      <c r="T1760" s="169"/>
      <c r="U1760" s="142"/>
      <c r="V1760" s="142"/>
      <c r="W1760" s="142"/>
      <c r="X1760" s="142"/>
      <c r="Y1760" s="142"/>
      <c r="Z1760" s="142"/>
      <c r="AA1760" s="142"/>
      <c r="AB1760" s="142"/>
      <c r="AC1760" s="142"/>
      <c r="AD1760" s="142"/>
      <c r="AE1760" s="142"/>
      <c r="AF1760" s="142"/>
      <c r="AG1760" s="142"/>
      <c r="AH1760" s="142"/>
      <c r="AI1760" s="142"/>
    </row>
    <row r="1761">
      <c r="A1761" s="167"/>
      <c r="B1761" s="168"/>
      <c r="C1761" s="169"/>
      <c r="D1761" s="170"/>
      <c r="E1761" s="171"/>
      <c r="F1761" s="172"/>
      <c r="G1761" s="172"/>
      <c r="H1761" s="173"/>
      <c r="I1761" s="173"/>
      <c r="J1761" s="172"/>
      <c r="K1761" s="172"/>
      <c r="L1761" s="173"/>
      <c r="M1761" s="174"/>
      <c r="N1761" s="174"/>
      <c r="O1761" s="173"/>
      <c r="P1761" s="172"/>
      <c r="Q1761" s="172"/>
      <c r="R1761" s="175"/>
      <c r="S1761" s="175"/>
      <c r="T1761" s="169"/>
      <c r="U1761" s="142"/>
      <c r="V1761" s="142"/>
      <c r="W1761" s="142"/>
      <c r="X1761" s="142"/>
      <c r="Y1761" s="142"/>
      <c r="Z1761" s="142"/>
      <c r="AA1761" s="142"/>
      <c r="AB1761" s="142"/>
      <c r="AC1761" s="142"/>
      <c r="AD1761" s="142"/>
      <c r="AE1761" s="142"/>
      <c r="AF1761" s="142"/>
      <c r="AG1761" s="142"/>
      <c r="AH1761" s="142"/>
      <c r="AI1761" s="142"/>
    </row>
    <row r="1762">
      <c r="A1762" s="167"/>
      <c r="B1762" s="168"/>
      <c r="C1762" s="169"/>
      <c r="D1762" s="170"/>
      <c r="E1762" s="171"/>
      <c r="F1762" s="172"/>
      <c r="G1762" s="172"/>
      <c r="H1762" s="173"/>
      <c r="I1762" s="173"/>
      <c r="J1762" s="172"/>
      <c r="K1762" s="172"/>
      <c r="L1762" s="173"/>
      <c r="M1762" s="174"/>
      <c r="N1762" s="174"/>
      <c r="O1762" s="173"/>
      <c r="P1762" s="172"/>
      <c r="Q1762" s="172"/>
      <c r="R1762" s="175"/>
      <c r="S1762" s="175"/>
      <c r="T1762" s="169"/>
      <c r="U1762" s="142"/>
      <c r="V1762" s="142"/>
      <c r="W1762" s="142"/>
      <c r="X1762" s="142"/>
      <c r="Y1762" s="142"/>
      <c r="Z1762" s="142"/>
      <c r="AA1762" s="142"/>
      <c r="AB1762" s="142"/>
      <c r="AC1762" s="142"/>
      <c r="AD1762" s="142"/>
      <c r="AE1762" s="142"/>
      <c r="AF1762" s="142"/>
      <c r="AG1762" s="142"/>
      <c r="AH1762" s="142"/>
      <c r="AI1762" s="142"/>
    </row>
    <row r="1763">
      <c r="A1763" s="167"/>
      <c r="B1763" s="168"/>
      <c r="C1763" s="169"/>
      <c r="D1763" s="170"/>
      <c r="E1763" s="171"/>
      <c r="F1763" s="172"/>
      <c r="G1763" s="172"/>
      <c r="H1763" s="173"/>
      <c r="I1763" s="173"/>
      <c r="J1763" s="172"/>
      <c r="K1763" s="172"/>
      <c r="L1763" s="173"/>
      <c r="M1763" s="174"/>
      <c r="N1763" s="174"/>
      <c r="O1763" s="173"/>
      <c r="P1763" s="172"/>
      <c r="Q1763" s="172"/>
      <c r="R1763" s="175"/>
      <c r="S1763" s="175"/>
      <c r="T1763" s="169"/>
      <c r="U1763" s="142"/>
      <c r="V1763" s="142"/>
      <c r="W1763" s="142"/>
      <c r="X1763" s="142"/>
      <c r="Y1763" s="142"/>
      <c r="Z1763" s="142"/>
      <c r="AA1763" s="142"/>
      <c r="AB1763" s="142"/>
      <c r="AC1763" s="142"/>
      <c r="AD1763" s="142"/>
      <c r="AE1763" s="142"/>
      <c r="AF1763" s="142"/>
      <c r="AG1763" s="142"/>
      <c r="AH1763" s="142"/>
      <c r="AI1763" s="142"/>
    </row>
    <row r="1764">
      <c r="A1764" s="167"/>
      <c r="B1764" s="168"/>
      <c r="C1764" s="169"/>
      <c r="D1764" s="170"/>
      <c r="E1764" s="171"/>
      <c r="F1764" s="172"/>
      <c r="G1764" s="172"/>
      <c r="H1764" s="173"/>
      <c r="I1764" s="173"/>
      <c r="J1764" s="172"/>
      <c r="K1764" s="172"/>
      <c r="L1764" s="173"/>
      <c r="M1764" s="174"/>
      <c r="N1764" s="174"/>
      <c r="O1764" s="173"/>
      <c r="P1764" s="172"/>
      <c r="Q1764" s="172"/>
      <c r="R1764" s="175"/>
      <c r="S1764" s="175"/>
      <c r="T1764" s="169"/>
      <c r="U1764" s="142"/>
      <c r="V1764" s="142"/>
      <c r="W1764" s="142"/>
      <c r="X1764" s="142"/>
      <c r="Y1764" s="142"/>
      <c r="Z1764" s="142"/>
      <c r="AA1764" s="142"/>
      <c r="AB1764" s="142"/>
      <c r="AC1764" s="142"/>
      <c r="AD1764" s="142"/>
      <c r="AE1764" s="142"/>
      <c r="AF1764" s="142"/>
      <c r="AG1764" s="142"/>
      <c r="AH1764" s="142"/>
      <c r="AI1764" s="142"/>
    </row>
    <row r="1765">
      <c r="A1765" s="167"/>
      <c r="B1765" s="168"/>
      <c r="C1765" s="169"/>
      <c r="D1765" s="170"/>
      <c r="E1765" s="171"/>
      <c r="F1765" s="172"/>
      <c r="G1765" s="172"/>
      <c r="H1765" s="173"/>
      <c r="I1765" s="173"/>
      <c r="J1765" s="172"/>
      <c r="K1765" s="172"/>
      <c r="L1765" s="173"/>
      <c r="M1765" s="174"/>
      <c r="N1765" s="174"/>
      <c r="O1765" s="173"/>
      <c r="P1765" s="172"/>
      <c r="Q1765" s="172"/>
      <c r="R1765" s="175"/>
      <c r="S1765" s="175"/>
      <c r="T1765" s="169"/>
      <c r="U1765" s="142"/>
      <c r="V1765" s="142"/>
      <c r="W1765" s="142"/>
      <c r="X1765" s="142"/>
      <c r="Y1765" s="142"/>
      <c r="Z1765" s="142"/>
      <c r="AA1765" s="142"/>
      <c r="AB1765" s="142"/>
      <c r="AC1765" s="142"/>
      <c r="AD1765" s="142"/>
      <c r="AE1765" s="142"/>
      <c r="AF1765" s="142"/>
      <c r="AG1765" s="142"/>
      <c r="AH1765" s="142"/>
      <c r="AI1765" s="142"/>
    </row>
    <row r="1766">
      <c r="A1766" s="167"/>
      <c r="B1766" s="168"/>
      <c r="C1766" s="169"/>
      <c r="D1766" s="170"/>
      <c r="E1766" s="171"/>
      <c r="F1766" s="172"/>
      <c r="G1766" s="172"/>
      <c r="H1766" s="173"/>
      <c r="I1766" s="173"/>
      <c r="J1766" s="172"/>
      <c r="K1766" s="172"/>
      <c r="L1766" s="173"/>
      <c r="M1766" s="174"/>
      <c r="N1766" s="174"/>
      <c r="O1766" s="173"/>
      <c r="P1766" s="172"/>
      <c r="Q1766" s="172"/>
      <c r="R1766" s="175"/>
      <c r="S1766" s="175"/>
      <c r="T1766" s="169"/>
      <c r="U1766" s="142"/>
      <c r="V1766" s="142"/>
      <c r="W1766" s="142"/>
      <c r="X1766" s="142"/>
      <c r="Y1766" s="142"/>
      <c r="Z1766" s="142"/>
      <c r="AA1766" s="142"/>
      <c r="AB1766" s="142"/>
      <c r="AC1766" s="142"/>
      <c r="AD1766" s="142"/>
      <c r="AE1766" s="142"/>
      <c r="AF1766" s="142"/>
      <c r="AG1766" s="142"/>
      <c r="AH1766" s="142"/>
      <c r="AI1766" s="142"/>
    </row>
    <row r="1767">
      <c r="A1767" s="167"/>
      <c r="B1767" s="168"/>
      <c r="C1767" s="169"/>
      <c r="D1767" s="170"/>
      <c r="E1767" s="171"/>
      <c r="F1767" s="172"/>
      <c r="G1767" s="172"/>
      <c r="H1767" s="173"/>
      <c r="I1767" s="173"/>
      <c r="J1767" s="172"/>
      <c r="K1767" s="172"/>
      <c r="L1767" s="173"/>
      <c r="M1767" s="174"/>
      <c r="N1767" s="174"/>
      <c r="O1767" s="173"/>
      <c r="P1767" s="172"/>
      <c r="Q1767" s="172"/>
      <c r="R1767" s="175"/>
      <c r="S1767" s="175"/>
      <c r="T1767" s="169"/>
      <c r="U1767" s="142"/>
      <c r="V1767" s="142"/>
      <c r="W1767" s="142"/>
      <c r="X1767" s="142"/>
      <c r="Y1767" s="142"/>
      <c r="Z1767" s="142"/>
      <c r="AA1767" s="142"/>
      <c r="AB1767" s="142"/>
      <c r="AC1767" s="142"/>
      <c r="AD1767" s="142"/>
      <c r="AE1767" s="142"/>
      <c r="AF1767" s="142"/>
      <c r="AG1767" s="142"/>
      <c r="AH1767" s="142"/>
      <c r="AI1767" s="142"/>
    </row>
    <row r="1768">
      <c r="A1768" s="167"/>
      <c r="B1768" s="168"/>
      <c r="C1768" s="169"/>
      <c r="D1768" s="170"/>
      <c r="E1768" s="171"/>
      <c r="F1768" s="172"/>
      <c r="G1768" s="172"/>
      <c r="H1768" s="173"/>
      <c r="I1768" s="173"/>
      <c r="J1768" s="172"/>
      <c r="K1768" s="172"/>
      <c r="L1768" s="173"/>
      <c r="M1768" s="174"/>
      <c r="N1768" s="174"/>
      <c r="O1768" s="173"/>
      <c r="P1768" s="172"/>
      <c r="Q1768" s="172"/>
      <c r="R1768" s="175"/>
      <c r="S1768" s="175"/>
      <c r="T1768" s="169"/>
      <c r="U1768" s="142"/>
      <c r="V1768" s="142"/>
      <c r="W1768" s="142"/>
      <c r="X1768" s="142"/>
      <c r="Y1768" s="142"/>
      <c r="Z1768" s="142"/>
      <c r="AA1768" s="142"/>
      <c r="AB1768" s="142"/>
      <c r="AC1768" s="142"/>
      <c r="AD1768" s="142"/>
      <c r="AE1768" s="142"/>
      <c r="AF1768" s="142"/>
      <c r="AG1768" s="142"/>
      <c r="AH1768" s="142"/>
      <c r="AI1768" s="142"/>
    </row>
    <row r="1769">
      <c r="A1769" s="167"/>
      <c r="B1769" s="168"/>
      <c r="C1769" s="169"/>
      <c r="D1769" s="170"/>
      <c r="E1769" s="171"/>
      <c r="F1769" s="172"/>
      <c r="G1769" s="172"/>
      <c r="H1769" s="173"/>
      <c r="I1769" s="173"/>
      <c r="J1769" s="172"/>
      <c r="K1769" s="172"/>
      <c r="L1769" s="173"/>
      <c r="M1769" s="174"/>
      <c r="N1769" s="174"/>
      <c r="O1769" s="173"/>
      <c r="P1769" s="172"/>
      <c r="Q1769" s="172"/>
      <c r="R1769" s="175"/>
      <c r="S1769" s="175"/>
      <c r="T1769" s="169"/>
      <c r="U1769" s="142"/>
      <c r="V1769" s="142"/>
      <c r="W1769" s="142"/>
      <c r="X1769" s="142"/>
      <c r="Y1769" s="142"/>
      <c r="Z1769" s="142"/>
      <c r="AA1769" s="142"/>
      <c r="AB1769" s="142"/>
      <c r="AC1769" s="142"/>
      <c r="AD1769" s="142"/>
      <c r="AE1769" s="142"/>
      <c r="AF1769" s="142"/>
      <c r="AG1769" s="142"/>
      <c r="AH1769" s="142"/>
      <c r="AI1769" s="142"/>
    </row>
    <row r="1770">
      <c r="A1770" s="167"/>
      <c r="B1770" s="168"/>
      <c r="C1770" s="169"/>
      <c r="D1770" s="170"/>
      <c r="E1770" s="171"/>
      <c r="F1770" s="172"/>
      <c r="G1770" s="172"/>
      <c r="H1770" s="173"/>
      <c r="I1770" s="173"/>
      <c r="J1770" s="172"/>
      <c r="K1770" s="172"/>
      <c r="L1770" s="173"/>
      <c r="M1770" s="174"/>
      <c r="N1770" s="174"/>
      <c r="O1770" s="173"/>
      <c r="P1770" s="172"/>
      <c r="Q1770" s="172"/>
      <c r="R1770" s="175"/>
      <c r="S1770" s="175"/>
      <c r="T1770" s="169"/>
      <c r="U1770" s="142"/>
      <c r="V1770" s="142"/>
      <c r="W1770" s="142"/>
      <c r="X1770" s="142"/>
      <c r="Y1770" s="142"/>
      <c r="Z1770" s="142"/>
      <c r="AA1770" s="142"/>
      <c r="AB1770" s="142"/>
      <c r="AC1770" s="142"/>
      <c r="AD1770" s="142"/>
      <c r="AE1770" s="142"/>
      <c r="AF1770" s="142"/>
      <c r="AG1770" s="142"/>
      <c r="AH1770" s="142"/>
      <c r="AI1770" s="142"/>
    </row>
    <row r="1771">
      <c r="A1771" s="167"/>
      <c r="B1771" s="168"/>
      <c r="C1771" s="169"/>
      <c r="D1771" s="170"/>
      <c r="E1771" s="171"/>
      <c r="F1771" s="172"/>
      <c r="G1771" s="172"/>
      <c r="H1771" s="173"/>
      <c r="I1771" s="173"/>
      <c r="J1771" s="172"/>
      <c r="K1771" s="172"/>
      <c r="L1771" s="173"/>
      <c r="M1771" s="174"/>
      <c r="N1771" s="174"/>
      <c r="O1771" s="173"/>
      <c r="P1771" s="172"/>
      <c r="Q1771" s="172"/>
      <c r="R1771" s="175"/>
      <c r="S1771" s="175"/>
      <c r="T1771" s="169"/>
      <c r="U1771" s="142"/>
      <c r="V1771" s="142"/>
      <c r="W1771" s="142"/>
      <c r="X1771" s="142"/>
      <c r="Y1771" s="142"/>
      <c r="Z1771" s="142"/>
      <c r="AA1771" s="142"/>
      <c r="AB1771" s="142"/>
      <c r="AC1771" s="142"/>
      <c r="AD1771" s="142"/>
      <c r="AE1771" s="142"/>
      <c r="AF1771" s="142"/>
      <c r="AG1771" s="142"/>
      <c r="AH1771" s="142"/>
      <c r="AI1771" s="142"/>
    </row>
    <row r="1772">
      <c r="A1772" s="167"/>
      <c r="B1772" s="168"/>
      <c r="C1772" s="169"/>
      <c r="D1772" s="170"/>
      <c r="E1772" s="171"/>
      <c r="F1772" s="172"/>
      <c r="G1772" s="172"/>
      <c r="H1772" s="173"/>
      <c r="I1772" s="173"/>
      <c r="J1772" s="172"/>
      <c r="K1772" s="172"/>
      <c r="L1772" s="173"/>
      <c r="M1772" s="174"/>
      <c r="N1772" s="174"/>
      <c r="O1772" s="173"/>
      <c r="P1772" s="172"/>
      <c r="Q1772" s="172"/>
      <c r="R1772" s="175"/>
      <c r="S1772" s="175"/>
      <c r="T1772" s="169"/>
      <c r="U1772" s="142"/>
      <c r="V1772" s="142"/>
      <c r="W1772" s="142"/>
      <c r="X1772" s="142"/>
      <c r="Y1772" s="142"/>
      <c r="Z1772" s="142"/>
      <c r="AA1772" s="142"/>
      <c r="AB1772" s="142"/>
      <c r="AC1772" s="142"/>
      <c r="AD1772" s="142"/>
      <c r="AE1772" s="142"/>
      <c r="AF1772" s="142"/>
      <c r="AG1772" s="142"/>
      <c r="AH1772" s="142"/>
      <c r="AI1772" s="142"/>
    </row>
    <row r="1773">
      <c r="A1773" s="167"/>
      <c r="B1773" s="168"/>
      <c r="C1773" s="169"/>
      <c r="D1773" s="170"/>
      <c r="E1773" s="171"/>
      <c r="F1773" s="172"/>
      <c r="G1773" s="172"/>
      <c r="H1773" s="173"/>
      <c r="I1773" s="173"/>
      <c r="J1773" s="172"/>
      <c r="K1773" s="172"/>
      <c r="L1773" s="173"/>
      <c r="M1773" s="174"/>
      <c r="N1773" s="174"/>
      <c r="O1773" s="173"/>
      <c r="P1773" s="172"/>
      <c r="Q1773" s="172"/>
      <c r="R1773" s="175"/>
      <c r="S1773" s="175"/>
      <c r="T1773" s="169"/>
      <c r="U1773" s="142"/>
      <c r="V1773" s="142"/>
      <c r="W1773" s="142"/>
      <c r="X1773" s="142"/>
      <c r="Y1773" s="142"/>
      <c r="Z1773" s="142"/>
      <c r="AA1773" s="142"/>
      <c r="AB1773" s="142"/>
      <c r="AC1773" s="142"/>
      <c r="AD1773" s="142"/>
      <c r="AE1773" s="142"/>
      <c r="AF1773" s="142"/>
      <c r="AG1773" s="142"/>
      <c r="AH1773" s="142"/>
      <c r="AI1773" s="142"/>
    </row>
    <row r="1774">
      <c r="A1774" s="167"/>
      <c r="B1774" s="168"/>
      <c r="C1774" s="169"/>
      <c r="D1774" s="170"/>
      <c r="E1774" s="171"/>
      <c r="F1774" s="172"/>
      <c r="G1774" s="172"/>
      <c r="H1774" s="173"/>
      <c r="I1774" s="173"/>
      <c r="J1774" s="172"/>
      <c r="K1774" s="172"/>
      <c r="L1774" s="173"/>
      <c r="M1774" s="174"/>
      <c r="N1774" s="174"/>
      <c r="O1774" s="173"/>
      <c r="P1774" s="172"/>
      <c r="Q1774" s="172"/>
      <c r="R1774" s="175"/>
      <c r="S1774" s="175"/>
      <c r="T1774" s="169"/>
      <c r="U1774" s="142"/>
      <c r="V1774" s="142"/>
      <c r="W1774" s="142"/>
      <c r="X1774" s="142"/>
      <c r="Y1774" s="142"/>
      <c r="Z1774" s="142"/>
      <c r="AA1774" s="142"/>
      <c r="AB1774" s="142"/>
      <c r="AC1774" s="142"/>
      <c r="AD1774" s="142"/>
      <c r="AE1774" s="142"/>
      <c r="AF1774" s="142"/>
      <c r="AG1774" s="142"/>
      <c r="AH1774" s="142"/>
      <c r="AI1774" s="142"/>
    </row>
    <row r="1775">
      <c r="A1775" s="167"/>
      <c r="B1775" s="168"/>
      <c r="C1775" s="169"/>
      <c r="D1775" s="170"/>
      <c r="E1775" s="171"/>
      <c r="F1775" s="172"/>
      <c r="G1775" s="172"/>
      <c r="H1775" s="173"/>
      <c r="I1775" s="173"/>
      <c r="J1775" s="172"/>
      <c r="K1775" s="172"/>
      <c r="L1775" s="173"/>
      <c r="M1775" s="174"/>
      <c r="N1775" s="174"/>
      <c r="O1775" s="173"/>
      <c r="P1775" s="172"/>
      <c r="Q1775" s="172"/>
      <c r="R1775" s="175"/>
      <c r="S1775" s="175"/>
      <c r="T1775" s="169"/>
      <c r="U1775" s="142"/>
      <c r="V1775" s="142"/>
      <c r="W1775" s="142"/>
      <c r="X1775" s="142"/>
      <c r="Y1775" s="142"/>
      <c r="Z1775" s="142"/>
      <c r="AA1775" s="142"/>
      <c r="AB1775" s="142"/>
      <c r="AC1775" s="142"/>
      <c r="AD1775" s="142"/>
      <c r="AE1775" s="142"/>
      <c r="AF1775" s="142"/>
      <c r="AG1775" s="142"/>
      <c r="AH1775" s="142"/>
      <c r="AI1775" s="142"/>
    </row>
    <row r="1776">
      <c r="A1776" s="167"/>
      <c r="B1776" s="168"/>
      <c r="C1776" s="169"/>
      <c r="D1776" s="170"/>
      <c r="E1776" s="171"/>
      <c r="F1776" s="172"/>
      <c r="G1776" s="172"/>
      <c r="H1776" s="173"/>
      <c r="I1776" s="173"/>
      <c r="J1776" s="172"/>
      <c r="K1776" s="172"/>
      <c r="L1776" s="173"/>
      <c r="M1776" s="174"/>
      <c r="N1776" s="174"/>
      <c r="O1776" s="173"/>
      <c r="P1776" s="172"/>
      <c r="Q1776" s="172"/>
      <c r="R1776" s="175"/>
      <c r="S1776" s="175"/>
      <c r="T1776" s="169"/>
      <c r="U1776" s="142"/>
      <c r="V1776" s="142"/>
      <c r="W1776" s="142"/>
      <c r="X1776" s="142"/>
      <c r="Y1776" s="142"/>
      <c r="Z1776" s="142"/>
      <c r="AA1776" s="142"/>
      <c r="AB1776" s="142"/>
      <c r="AC1776" s="142"/>
      <c r="AD1776" s="142"/>
      <c r="AE1776" s="142"/>
      <c r="AF1776" s="142"/>
      <c r="AG1776" s="142"/>
      <c r="AH1776" s="142"/>
      <c r="AI1776" s="142"/>
    </row>
    <row r="1777">
      <c r="A1777" s="167"/>
      <c r="B1777" s="168"/>
      <c r="C1777" s="169"/>
      <c r="D1777" s="170"/>
      <c r="E1777" s="171"/>
      <c r="F1777" s="172"/>
      <c r="G1777" s="172"/>
      <c r="H1777" s="173"/>
      <c r="I1777" s="173"/>
      <c r="J1777" s="172"/>
      <c r="K1777" s="172"/>
      <c r="L1777" s="173"/>
      <c r="M1777" s="174"/>
      <c r="N1777" s="174"/>
      <c r="O1777" s="173"/>
      <c r="P1777" s="172"/>
      <c r="Q1777" s="172"/>
      <c r="R1777" s="175"/>
      <c r="S1777" s="175"/>
      <c r="T1777" s="169"/>
      <c r="U1777" s="142"/>
      <c r="V1777" s="142"/>
      <c r="W1777" s="142"/>
      <c r="X1777" s="142"/>
      <c r="Y1777" s="142"/>
      <c r="Z1777" s="142"/>
      <c r="AA1777" s="142"/>
      <c r="AB1777" s="142"/>
      <c r="AC1777" s="142"/>
      <c r="AD1777" s="142"/>
      <c r="AE1777" s="142"/>
      <c r="AF1777" s="142"/>
      <c r="AG1777" s="142"/>
      <c r="AH1777" s="142"/>
      <c r="AI1777" s="142"/>
    </row>
    <row r="1778">
      <c r="A1778" s="167"/>
      <c r="B1778" s="168"/>
      <c r="C1778" s="169"/>
      <c r="D1778" s="170"/>
      <c r="E1778" s="171"/>
      <c r="F1778" s="172"/>
      <c r="G1778" s="172"/>
      <c r="H1778" s="173"/>
      <c r="I1778" s="173"/>
      <c r="J1778" s="172"/>
      <c r="K1778" s="172"/>
      <c r="L1778" s="173"/>
      <c r="M1778" s="174"/>
      <c r="N1778" s="174"/>
      <c r="O1778" s="173"/>
      <c r="P1778" s="172"/>
      <c r="Q1778" s="172"/>
      <c r="R1778" s="175"/>
      <c r="S1778" s="175"/>
      <c r="T1778" s="169"/>
      <c r="U1778" s="142"/>
      <c r="V1778" s="142"/>
      <c r="W1778" s="142"/>
      <c r="X1778" s="142"/>
      <c r="Y1778" s="142"/>
      <c r="Z1778" s="142"/>
      <c r="AA1778" s="142"/>
      <c r="AB1778" s="142"/>
      <c r="AC1778" s="142"/>
      <c r="AD1778" s="142"/>
      <c r="AE1778" s="142"/>
      <c r="AF1778" s="142"/>
      <c r="AG1778" s="142"/>
      <c r="AH1778" s="142"/>
      <c r="AI1778" s="142"/>
    </row>
    <row r="1779">
      <c r="A1779" s="167"/>
      <c r="B1779" s="168"/>
      <c r="C1779" s="169"/>
      <c r="D1779" s="170"/>
      <c r="E1779" s="171"/>
      <c r="F1779" s="172"/>
      <c r="G1779" s="172"/>
      <c r="H1779" s="173"/>
      <c r="I1779" s="173"/>
      <c r="J1779" s="172"/>
      <c r="K1779" s="172"/>
      <c r="L1779" s="173"/>
      <c r="M1779" s="174"/>
      <c r="N1779" s="174"/>
      <c r="O1779" s="173"/>
      <c r="P1779" s="172"/>
      <c r="Q1779" s="172"/>
      <c r="R1779" s="175"/>
      <c r="S1779" s="175"/>
      <c r="T1779" s="169"/>
      <c r="U1779" s="142"/>
      <c r="V1779" s="142"/>
      <c r="W1779" s="142"/>
      <c r="X1779" s="142"/>
      <c r="Y1779" s="142"/>
      <c r="Z1779" s="142"/>
      <c r="AA1779" s="142"/>
      <c r="AB1779" s="142"/>
      <c r="AC1779" s="142"/>
      <c r="AD1779" s="142"/>
      <c r="AE1779" s="142"/>
      <c r="AF1779" s="142"/>
      <c r="AG1779" s="142"/>
      <c r="AH1779" s="142"/>
      <c r="AI1779" s="142"/>
    </row>
    <row r="1780">
      <c r="A1780" s="167"/>
      <c r="B1780" s="168"/>
      <c r="C1780" s="169"/>
      <c r="D1780" s="170"/>
      <c r="E1780" s="171"/>
      <c r="F1780" s="172"/>
      <c r="G1780" s="172"/>
      <c r="H1780" s="173"/>
      <c r="I1780" s="173"/>
      <c r="J1780" s="172"/>
      <c r="K1780" s="172"/>
      <c r="L1780" s="173"/>
      <c r="M1780" s="174"/>
      <c r="N1780" s="174"/>
      <c r="O1780" s="173"/>
      <c r="P1780" s="172"/>
      <c r="Q1780" s="172"/>
      <c r="R1780" s="175"/>
      <c r="S1780" s="175"/>
      <c r="T1780" s="169"/>
      <c r="U1780" s="142"/>
      <c r="V1780" s="142"/>
      <c r="W1780" s="142"/>
      <c r="X1780" s="142"/>
      <c r="Y1780" s="142"/>
      <c r="Z1780" s="142"/>
      <c r="AA1780" s="142"/>
      <c r="AB1780" s="142"/>
      <c r="AC1780" s="142"/>
      <c r="AD1780" s="142"/>
      <c r="AE1780" s="142"/>
      <c r="AF1780" s="142"/>
      <c r="AG1780" s="142"/>
      <c r="AH1780" s="142"/>
      <c r="AI1780" s="142"/>
    </row>
    <row r="1781">
      <c r="A1781" s="167"/>
      <c r="B1781" s="168"/>
      <c r="C1781" s="169"/>
      <c r="D1781" s="170"/>
      <c r="E1781" s="171"/>
      <c r="F1781" s="172"/>
      <c r="G1781" s="172"/>
      <c r="H1781" s="173"/>
      <c r="I1781" s="173"/>
      <c r="J1781" s="172"/>
      <c r="K1781" s="172"/>
      <c r="L1781" s="173"/>
      <c r="M1781" s="174"/>
      <c r="N1781" s="174"/>
      <c r="O1781" s="173"/>
      <c r="P1781" s="172"/>
      <c r="Q1781" s="172"/>
      <c r="R1781" s="175"/>
      <c r="S1781" s="175"/>
      <c r="T1781" s="169"/>
      <c r="U1781" s="142"/>
      <c r="V1781" s="142"/>
      <c r="W1781" s="142"/>
      <c r="X1781" s="142"/>
      <c r="Y1781" s="142"/>
      <c r="Z1781" s="142"/>
      <c r="AA1781" s="142"/>
      <c r="AB1781" s="142"/>
      <c r="AC1781" s="142"/>
      <c r="AD1781" s="142"/>
      <c r="AE1781" s="142"/>
      <c r="AF1781" s="142"/>
      <c r="AG1781" s="142"/>
      <c r="AH1781" s="142"/>
      <c r="AI1781" s="142"/>
    </row>
    <row r="1782">
      <c r="A1782" s="167"/>
      <c r="B1782" s="168"/>
      <c r="C1782" s="169"/>
      <c r="D1782" s="170"/>
      <c r="E1782" s="171"/>
      <c r="F1782" s="172"/>
      <c r="G1782" s="172"/>
      <c r="H1782" s="173"/>
      <c r="I1782" s="173"/>
      <c r="J1782" s="172"/>
      <c r="K1782" s="172"/>
      <c r="L1782" s="173"/>
      <c r="M1782" s="174"/>
      <c r="N1782" s="174"/>
      <c r="O1782" s="173"/>
      <c r="P1782" s="172"/>
      <c r="Q1782" s="172"/>
      <c r="R1782" s="175"/>
      <c r="S1782" s="175"/>
      <c r="T1782" s="169"/>
      <c r="U1782" s="142"/>
      <c r="V1782" s="142"/>
      <c r="W1782" s="142"/>
      <c r="X1782" s="142"/>
      <c r="Y1782" s="142"/>
      <c r="Z1782" s="142"/>
      <c r="AA1782" s="142"/>
      <c r="AB1782" s="142"/>
      <c r="AC1782" s="142"/>
      <c r="AD1782" s="142"/>
      <c r="AE1782" s="142"/>
      <c r="AF1782" s="142"/>
      <c r="AG1782" s="142"/>
      <c r="AH1782" s="142"/>
      <c r="AI1782" s="142"/>
    </row>
    <row r="1783">
      <c r="A1783" s="167"/>
      <c r="B1783" s="168"/>
      <c r="C1783" s="169"/>
      <c r="D1783" s="170"/>
      <c r="E1783" s="171"/>
      <c r="F1783" s="172"/>
      <c r="G1783" s="172"/>
      <c r="H1783" s="173"/>
      <c r="I1783" s="173"/>
      <c r="J1783" s="172"/>
      <c r="K1783" s="172"/>
      <c r="L1783" s="173"/>
      <c r="M1783" s="174"/>
      <c r="N1783" s="174"/>
      <c r="O1783" s="173"/>
      <c r="P1783" s="172"/>
      <c r="Q1783" s="172"/>
      <c r="R1783" s="175"/>
      <c r="S1783" s="175"/>
      <c r="T1783" s="169"/>
      <c r="U1783" s="142"/>
      <c r="V1783" s="142"/>
      <c r="W1783" s="142"/>
      <c r="X1783" s="142"/>
      <c r="Y1783" s="142"/>
      <c r="Z1783" s="142"/>
      <c r="AA1783" s="142"/>
      <c r="AB1783" s="142"/>
      <c r="AC1783" s="142"/>
      <c r="AD1783" s="142"/>
      <c r="AE1783" s="142"/>
      <c r="AF1783" s="142"/>
      <c r="AG1783" s="142"/>
      <c r="AH1783" s="142"/>
      <c r="AI1783" s="142"/>
    </row>
    <row r="1784">
      <c r="A1784" s="167"/>
      <c r="B1784" s="168"/>
      <c r="C1784" s="169"/>
      <c r="D1784" s="170"/>
      <c r="E1784" s="171"/>
      <c r="F1784" s="172"/>
      <c r="G1784" s="172"/>
      <c r="H1784" s="173"/>
      <c r="I1784" s="173"/>
      <c r="J1784" s="172"/>
      <c r="K1784" s="172"/>
      <c r="L1784" s="173"/>
      <c r="M1784" s="174"/>
      <c r="N1784" s="174"/>
      <c r="O1784" s="173"/>
      <c r="P1784" s="172"/>
      <c r="Q1784" s="172"/>
      <c r="R1784" s="175"/>
      <c r="S1784" s="175"/>
      <c r="T1784" s="169"/>
      <c r="U1784" s="142"/>
      <c r="V1784" s="142"/>
      <c r="W1784" s="142"/>
      <c r="X1784" s="142"/>
      <c r="Y1784" s="142"/>
      <c r="Z1784" s="142"/>
      <c r="AA1784" s="142"/>
      <c r="AB1784" s="142"/>
      <c r="AC1784" s="142"/>
      <c r="AD1784" s="142"/>
      <c r="AE1784" s="142"/>
      <c r="AF1784" s="142"/>
      <c r="AG1784" s="142"/>
      <c r="AH1784" s="142"/>
      <c r="AI1784" s="142"/>
    </row>
    <row r="1785">
      <c r="A1785" s="167"/>
      <c r="B1785" s="168"/>
      <c r="C1785" s="169"/>
      <c r="D1785" s="170"/>
      <c r="E1785" s="171"/>
      <c r="F1785" s="172"/>
      <c r="G1785" s="172"/>
      <c r="H1785" s="173"/>
      <c r="I1785" s="173"/>
      <c r="J1785" s="172"/>
      <c r="K1785" s="172"/>
      <c r="L1785" s="173"/>
      <c r="M1785" s="174"/>
      <c r="N1785" s="174"/>
      <c r="O1785" s="173"/>
      <c r="P1785" s="172"/>
      <c r="Q1785" s="172"/>
      <c r="R1785" s="175"/>
      <c r="S1785" s="175"/>
      <c r="T1785" s="169"/>
      <c r="U1785" s="142"/>
      <c r="V1785" s="142"/>
      <c r="W1785" s="142"/>
      <c r="X1785" s="142"/>
      <c r="Y1785" s="142"/>
      <c r="Z1785" s="142"/>
      <c r="AA1785" s="142"/>
      <c r="AB1785" s="142"/>
      <c r="AC1785" s="142"/>
      <c r="AD1785" s="142"/>
      <c r="AE1785" s="142"/>
      <c r="AF1785" s="142"/>
      <c r="AG1785" s="142"/>
      <c r="AH1785" s="142"/>
      <c r="AI1785" s="142"/>
    </row>
    <row r="1786">
      <c r="A1786" s="167"/>
      <c r="B1786" s="168"/>
      <c r="C1786" s="169"/>
      <c r="D1786" s="170"/>
      <c r="E1786" s="171"/>
      <c r="F1786" s="172"/>
      <c r="G1786" s="172"/>
      <c r="H1786" s="173"/>
      <c r="I1786" s="173"/>
      <c r="J1786" s="172"/>
      <c r="K1786" s="172"/>
      <c r="L1786" s="173"/>
      <c r="M1786" s="174"/>
      <c r="N1786" s="174"/>
      <c r="O1786" s="173"/>
      <c r="P1786" s="172"/>
      <c r="Q1786" s="172"/>
      <c r="R1786" s="175"/>
      <c r="S1786" s="175"/>
      <c r="T1786" s="169"/>
      <c r="U1786" s="142"/>
      <c r="V1786" s="142"/>
      <c r="W1786" s="142"/>
      <c r="X1786" s="142"/>
      <c r="Y1786" s="142"/>
      <c r="Z1786" s="142"/>
      <c r="AA1786" s="142"/>
      <c r="AB1786" s="142"/>
      <c r="AC1786" s="142"/>
      <c r="AD1786" s="142"/>
      <c r="AE1786" s="142"/>
      <c r="AF1786" s="142"/>
      <c r="AG1786" s="142"/>
      <c r="AH1786" s="142"/>
      <c r="AI1786" s="142"/>
    </row>
    <row r="1787">
      <c r="A1787" s="167"/>
      <c r="B1787" s="168"/>
      <c r="C1787" s="169"/>
      <c r="D1787" s="170"/>
      <c r="E1787" s="171"/>
      <c r="F1787" s="172"/>
      <c r="G1787" s="172"/>
      <c r="H1787" s="173"/>
      <c r="I1787" s="173"/>
      <c r="J1787" s="172"/>
      <c r="K1787" s="172"/>
      <c r="L1787" s="173"/>
      <c r="M1787" s="174"/>
      <c r="N1787" s="174"/>
      <c r="O1787" s="173"/>
      <c r="P1787" s="172"/>
      <c r="Q1787" s="172"/>
      <c r="R1787" s="175"/>
      <c r="S1787" s="175"/>
      <c r="T1787" s="169"/>
      <c r="U1787" s="142"/>
      <c r="V1787" s="142"/>
      <c r="W1787" s="142"/>
      <c r="X1787" s="142"/>
      <c r="Y1787" s="142"/>
      <c r="Z1787" s="142"/>
      <c r="AA1787" s="142"/>
      <c r="AB1787" s="142"/>
      <c r="AC1787" s="142"/>
      <c r="AD1787" s="142"/>
      <c r="AE1787" s="142"/>
      <c r="AF1787" s="142"/>
      <c r="AG1787" s="142"/>
      <c r="AH1787" s="142"/>
      <c r="AI1787" s="142"/>
    </row>
    <row r="1788">
      <c r="A1788" s="167"/>
      <c r="B1788" s="168"/>
      <c r="C1788" s="169"/>
      <c r="D1788" s="170"/>
      <c r="E1788" s="171"/>
      <c r="F1788" s="172"/>
      <c r="G1788" s="172"/>
      <c r="H1788" s="173"/>
      <c r="I1788" s="173"/>
      <c r="J1788" s="172"/>
      <c r="K1788" s="172"/>
      <c r="L1788" s="173"/>
      <c r="M1788" s="174"/>
      <c r="N1788" s="174"/>
      <c r="O1788" s="173"/>
      <c r="P1788" s="172"/>
      <c r="Q1788" s="172"/>
      <c r="R1788" s="175"/>
      <c r="S1788" s="175"/>
      <c r="T1788" s="169"/>
      <c r="U1788" s="142"/>
      <c r="V1788" s="142"/>
      <c r="W1788" s="142"/>
      <c r="X1788" s="142"/>
      <c r="Y1788" s="142"/>
      <c r="Z1788" s="142"/>
      <c r="AA1788" s="142"/>
      <c r="AB1788" s="142"/>
      <c r="AC1788" s="142"/>
      <c r="AD1788" s="142"/>
      <c r="AE1788" s="142"/>
      <c r="AF1788" s="142"/>
      <c r="AG1788" s="142"/>
      <c r="AH1788" s="142"/>
      <c r="AI1788" s="142"/>
    </row>
    <row r="1789">
      <c r="A1789" s="167"/>
      <c r="B1789" s="168"/>
      <c r="C1789" s="169"/>
      <c r="D1789" s="170"/>
      <c r="E1789" s="171"/>
      <c r="F1789" s="172"/>
      <c r="G1789" s="172"/>
      <c r="H1789" s="173"/>
      <c r="I1789" s="173"/>
      <c r="J1789" s="172"/>
      <c r="K1789" s="172"/>
      <c r="L1789" s="173"/>
      <c r="M1789" s="174"/>
      <c r="N1789" s="174"/>
      <c r="O1789" s="173"/>
      <c r="P1789" s="172"/>
      <c r="Q1789" s="172"/>
      <c r="R1789" s="175"/>
      <c r="S1789" s="175"/>
      <c r="T1789" s="169"/>
      <c r="U1789" s="142"/>
      <c r="V1789" s="142"/>
      <c r="W1789" s="142"/>
      <c r="X1789" s="142"/>
      <c r="Y1789" s="142"/>
      <c r="Z1789" s="142"/>
      <c r="AA1789" s="142"/>
      <c r="AB1789" s="142"/>
      <c r="AC1789" s="142"/>
      <c r="AD1789" s="142"/>
      <c r="AE1789" s="142"/>
      <c r="AF1789" s="142"/>
      <c r="AG1789" s="142"/>
      <c r="AH1789" s="142"/>
      <c r="AI1789" s="142"/>
    </row>
    <row r="1790">
      <c r="A1790" s="167"/>
      <c r="B1790" s="168"/>
      <c r="C1790" s="169"/>
      <c r="D1790" s="170"/>
      <c r="E1790" s="171"/>
      <c r="F1790" s="172"/>
      <c r="G1790" s="172"/>
      <c r="H1790" s="173"/>
      <c r="I1790" s="173"/>
      <c r="J1790" s="172"/>
      <c r="K1790" s="172"/>
      <c r="L1790" s="173"/>
      <c r="M1790" s="174"/>
      <c r="N1790" s="174"/>
      <c r="O1790" s="173"/>
      <c r="P1790" s="172"/>
      <c r="Q1790" s="172"/>
      <c r="R1790" s="175"/>
      <c r="S1790" s="175"/>
      <c r="T1790" s="169"/>
      <c r="U1790" s="142"/>
      <c r="V1790" s="142"/>
      <c r="W1790" s="142"/>
      <c r="X1790" s="142"/>
      <c r="Y1790" s="142"/>
      <c r="Z1790" s="142"/>
      <c r="AA1790" s="142"/>
      <c r="AB1790" s="142"/>
      <c r="AC1790" s="142"/>
      <c r="AD1790" s="142"/>
      <c r="AE1790" s="142"/>
      <c r="AF1790" s="142"/>
      <c r="AG1790" s="142"/>
      <c r="AH1790" s="142"/>
      <c r="AI1790" s="142"/>
    </row>
    <row r="1791">
      <c r="A1791" s="167"/>
      <c r="B1791" s="168"/>
      <c r="C1791" s="169"/>
      <c r="D1791" s="170"/>
      <c r="E1791" s="171"/>
      <c r="F1791" s="172"/>
      <c r="G1791" s="172"/>
      <c r="H1791" s="173"/>
      <c r="I1791" s="173"/>
      <c r="J1791" s="172"/>
      <c r="K1791" s="172"/>
      <c r="L1791" s="173"/>
      <c r="M1791" s="174"/>
      <c r="N1791" s="174"/>
      <c r="O1791" s="173"/>
      <c r="P1791" s="172"/>
      <c r="Q1791" s="172"/>
      <c r="R1791" s="175"/>
      <c r="S1791" s="175"/>
      <c r="T1791" s="169"/>
      <c r="U1791" s="142"/>
      <c r="V1791" s="142"/>
      <c r="W1791" s="142"/>
      <c r="X1791" s="142"/>
      <c r="Y1791" s="142"/>
      <c r="Z1791" s="142"/>
      <c r="AA1791" s="142"/>
      <c r="AB1791" s="142"/>
      <c r="AC1791" s="142"/>
      <c r="AD1791" s="142"/>
      <c r="AE1791" s="142"/>
      <c r="AF1791" s="142"/>
      <c r="AG1791" s="142"/>
      <c r="AH1791" s="142"/>
      <c r="AI1791" s="142"/>
    </row>
    <row r="1792">
      <c r="A1792" s="167"/>
      <c r="B1792" s="168"/>
      <c r="C1792" s="169"/>
      <c r="D1792" s="170"/>
      <c r="E1792" s="171"/>
      <c r="F1792" s="172"/>
      <c r="G1792" s="172"/>
      <c r="H1792" s="173"/>
      <c r="I1792" s="173"/>
      <c r="J1792" s="172"/>
      <c r="K1792" s="172"/>
      <c r="L1792" s="173"/>
      <c r="M1792" s="174"/>
      <c r="N1792" s="174"/>
      <c r="O1792" s="173"/>
      <c r="P1792" s="172"/>
      <c r="Q1792" s="172"/>
      <c r="R1792" s="175"/>
      <c r="S1792" s="175"/>
      <c r="T1792" s="169"/>
      <c r="U1792" s="142"/>
      <c r="V1792" s="142"/>
      <c r="W1792" s="142"/>
      <c r="X1792" s="142"/>
      <c r="Y1792" s="142"/>
      <c r="Z1792" s="142"/>
      <c r="AA1792" s="142"/>
      <c r="AB1792" s="142"/>
      <c r="AC1792" s="142"/>
      <c r="AD1792" s="142"/>
      <c r="AE1792" s="142"/>
      <c r="AF1792" s="142"/>
      <c r="AG1792" s="142"/>
      <c r="AH1792" s="142"/>
      <c r="AI1792" s="142"/>
    </row>
    <row r="1793">
      <c r="A1793" s="167"/>
      <c r="B1793" s="168"/>
      <c r="C1793" s="169"/>
      <c r="D1793" s="170"/>
      <c r="E1793" s="171"/>
      <c r="F1793" s="172"/>
      <c r="G1793" s="172"/>
      <c r="H1793" s="173"/>
      <c r="I1793" s="173"/>
      <c r="J1793" s="172"/>
      <c r="K1793" s="172"/>
      <c r="L1793" s="173"/>
      <c r="M1793" s="174"/>
      <c r="N1793" s="174"/>
      <c r="O1793" s="173"/>
      <c r="P1793" s="172"/>
      <c r="Q1793" s="172"/>
      <c r="R1793" s="175"/>
      <c r="S1793" s="175"/>
      <c r="T1793" s="169"/>
      <c r="U1793" s="142"/>
      <c r="V1793" s="142"/>
      <c r="W1793" s="142"/>
      <c r="X1793" s="142"/>
      <c r="Y1793" s="142"/>
      <c r="Z1793" s="142"/>
      <c r="AA1793" s="142"/>
      <c r="AB1793" s="142"/>
      <c r="AC1793" s="142"/>
      <c r="AD1793" s="142"/>
      <c r="AE1793" s="142"/>
      <c r="AF1793" s="142"/>
      <c r="AG1793" s="142"/>
      <c r="AH1793" s="142"/>
      <c r="AI1793" s="142"/>
    </row>
    <row r="1794">
      <c r="A1794" s="167"/>
      <c r="B1794" s="168"/>
      <c r="C1794" s="169"/>
      <c r="D1794" s="170"/>
      <c r="E1794" s="171"/>
      <c r="F1794" s="172"/>
      <c r="G1794" s="172"/>
      <c r="H1794" s="173"/>
      <c r="I1794" s="173"/>
      <c r="J1794" s="172"/>
      <c r="K1794" s="172"/>
      <c r="L1794" s="173"/>
      <c r="M1794" s="174"/>
      <c r="N1794" s="174"/>
      <c r="O1794" s="173"/>
      <c r="P1794" s="172"/>
      <c r="Q1794" s="172"/>
      <c r="R1794" s="175"/>
      <c r="S1794" s="175"/>
      <c r="T1794" s="169"/>
      <c r="U1794" s="142"/>
      <c r="V1794" s="142"/>
      <c r="W1794" s="142"/>
      <c r="X1794" s="142"/>
      <c r="Y1794" s="142"/>
      <c r="Z1794" s="142"/>
      <c r="AA1794" s="142"/>
      <c r="AB1794" s="142"/>
      <c r="AC1794" s="142"/>
      <c r="AD1794" s="142"/>
      <c r="AE1794" s="142"/>
      <c r="AF1794" s="142"/>
      <c r="AG1794" s="142"/>
      <c r="AH1794" s="142"/>
      <c r="AI1794" s="142"/>
    </row>
    <row r="1795">
      <c r="A1795" s="167"/>
      <c r="B1795" s="168"/>
      <c r="C1795" s="169"/>
      <c r="D1795" s="170"/>
      <c r="E1795" s="171"/>
      <c r="F1795" s="172"/>
      <c r="G1795" s="172"/>
      <c r="H1795" s="173"/>
      <c r="I1795" s="173"/>
      <c r="J1795" s="172"/>
      <c r="K1795" s="172"/>
      <c r="L1795" s="173"/>
      <c r="M1795" s="174"/>
      <c r="N1795" s="174"/>
      <c r="O1795" s="173"/>
      <c r="P1795" s="172"/>
      <c r="Q1795" s="172"/>
      <c r="R1795" s="175"/>
      <c r="S1795" s="175"/>
      <c r="T1795" s="169"/>
      <c r="U1795" s="142"/>
      <c r="V1795" s="142"/>
      <c r="W1795" s="142"/>
      <c r="X1795" s="142"/>
      <c r="Y1795" s="142"/>
      <c r="Z1795" s="142"/>
      <c r="AA1795" s="142"/>
      <c r="AB1795" s="142"/>
      <c r="AC1795" s="142"/>
      <c r="AD1795" s="142"/>
      <c r="AE1795" s="142"/>
      <c r="AF1795" s="142"/>
      <c r="AG1795" s="142"/>
      <c r="AH1795" s="142"/>
      <c r="AI1795" s="142"/>
    </row>
    <row r="1796">
      <c r="A1796" s="167"/>
      <c r="B1796" s="168"/>
      <c r="C1796" s="169"/>
      <c r="D1796" s="170"/>
      <c r="E1796" s="171"/>
      <c r="F1796" s="172"/>
      <c r="G1796" s="172"/>
      <c r="H1796" s="173"/>
      <c r="I1796" s="173"/>
      <c r="J1796" s="172"/>
      <c r="K1796" s="172"/>
      <c r="L1796" s="173"/>
      <c r="M1796" s="174"/>
      <c r="N1796" s="174"/>
      <c r="O1796" s="173"/>
      <c r="P1796" s="172"/>
      <c r="Q1796" s="172"/>
      <c r="R1796" s="175"/>
      <c r="S1796" s="175"/>
      <c r="T1796" s="169"/>
      <c r="U1796" s="142"/>
      <c r="V1796" s="142"/>
      <c r="W1796" s="142"/>
      <c r="X1796" s="142"/>
      <c r="Y1796" s="142"/>
      <c r="Z1796" s="142"/>
      <c r="AA1796" s="142"/>
      <c r="AB1796" s="142"/>
      <c r="AC1796" s="142"/>
      <c r="AD1796" s="142"/>
      <c r="AE1796" s="142"/>
      <c r="AF1796" s="142"/>
      <c r="AG1796" s="142"/>
      <c r="AH1796" s="142"/>
      <c r="AI1796" s="142"/>
    </row>
    <row r="1797">
      <c r="A1797" s="167"/>
      <c r="B1797" s="168"/>
      <c r="C1797" s="169"/>
      <c r="D1797" s="170"/>
      <c r="E1797" s="171"/>
      <c r="F1797" s="172"/>
      <c r="G1797" s="172"/>
      <c r="H1797" s="173"/>
      <c r="I1797" s="173"/>
      <c r="J1797" s="172"/>
      <c r="K1797" s="172"/>
      <c r="L1797" s="173"/>
      <c r="M1797" s="174"/>
      <c r="N1797" s="174"/>
      <c r="O1797" s="173"/>
      <c r="P1797" s="172"/>
      <c r="Q1797" s="172"/>
      <c r="R1797" s="175"/>
      <c r="S1797" s="175"/>
      <c r="T1797" s="169"/>
      <c r="U1797" s="142"/>
      <c r="V1797" s="142"/>
      <c r="W1797" s="142"/>
      <c r="X1797" s="142"/>
      <c r="Y1797" s="142"/>
      <c r="Z1797" s="142"/>
      <c r="AA1797" s="142"/>
      <c r="AB1797" s="142"/>
      <c r="AC1797" s="142"/>
      <c r="AD1797" s="142"/>
      <c r="AE1797" s="142"/>
      <c r="AF1797" s="142"/>
      <c r="AG1797" s="142"/>
      <c r="AH1797" s="142"/>
      <c r="AI1797" s="142"/>
    </row>
    <row r="1798">
      <c r="A1798" s="167"/>
      <c r="B1798" s="168"/>
      <c r="C1798" s="169"/>
      <c r="D1798" s="170"/>
      <c r="E1798" s="171"/>
      <c r="F1798" s="172"/>
      <c r="G1798" s="172"/>
      <c r="H1798" s="173"/>
      <c r="I1798" s="173"/>
      <c r="J1798" s="172"/>
      <c r="K1798" s="172"/>
      <c r="L1798" s="173"/>
      <c r="M1798" s="174"/>
      <c r="N1798" s="174"/>
      <c r="O1798" s="173"/>
      <c r="P1798" s="172"/>
      <c r="Q1798" s="172"/>
      <c r="R1798" s="175"/>
      <c r="S1798" s="175"/>
      <c r="T1798" s="169"/>
      <c r="U1798" s="142"/>
      <c r="V1798" s="142"/>
      <c r="W1798" s="142"/>
      <c r="X1798" s="142"/>
      <c r="Y1798" s="142"/>
      <c r="Z1798" s="142"/>
      <c r="AA1798" s="142"/>
      <c r="AB1798" s="142"/>
      <c r="AC1798" s="142"/>
      <c r="AD1798" s="142"/>
      <c r="AE1798" s="142"/>
      <c r="AF1798" s="142"/>
      <c r="AG1798" s="142"/>
      <c r="AH1798" s="142"/>
      <c r="AI1798" s="142"/>
    </row>
    <row r="1799">
      <c r="A1799" s="167"/>
      <c r="B1799" s="168"/>
      <c r="C1799" s="169"/>
      <c r="D1799" s="170"/>
      <c r="E1799" s="171"/>
      <c r="F1799" s="172"/>
      <c r="G1799" s="172"/>
      <c r="H1799" s="173"/>
      <c r="I1799" s="173"/>
      <c r="J1799" s="172"/>
      <c r="K1799" s="172"/>
      <c r="L1799" s="173"/>
      <c r="M1799" s="174"/>
      <c r="N1799" s="174"/>
      <c r="O1799" s="173"/>
      <c r="P1799" s="172"/>
      <c r="Q1799" s="172"/>
      <c r="R1799" s="175"/>
      <c r="S1799" s="175"/>
      <c r="T1799" s="169"/>
      <c r="U1799" s="142"/>
      <c r="V1799" s="142"/>
      <c r="W1799" s="142"/>
      <c r="X1799" s="142"/>
      <c r="Y1799" s="142"/>
      <c r="Z1799" s="142"/>
      <c r="AA1799" s="142"/>
      <c r="AB1799" s="142"/>
      <c r="AC1799" s="142"/>
      <c r="AD1799" s="142"/>
      <c r="AE1799" s="142"/>
      <c r="AF1799" s="142"/>
      <c r="AG1799" s="142"/>
      <c r="AH1799" s="142"/>
      <c r="AI1799" s="142"/>
    </row>
    <row r="1800">
      <c r="A1800" s="167"/>
      <c r="B1800" s="168"/>
      <c r="C1800" s="169"/>
      <c r="D1800" s="170"/>
      <c r="E1800" s="171"/>
      <c r="F1800" s="172"/>
      <c r="G1800" s="172"/>
      <c r="H1800" s="173"/>
      <c r="I1800" s="173"/>
      <c r="J1800" s="172"/>
      <c r="K1800" s="172"/>
      <c r="L1800" s="173"/>
      <c r="M1800" s="174"/>
      <c r="N1800" s="174"/>
      <c r="O1800" s="173"/>
      <c r="P1800" s="172"/>
      <c r="Q1800" s="172"/>
      <c r="R1800" s="175"/>
      <c r="S1800" s="175"/>
      <c r="T1800" s="169"/>
      <c r="U1800" s="142"/>
      <c r="V1800" s="142"/>
      <c r="W1800" s="142"/>
      <c r="X1800" s="142"/>
      <c r="Y1800" s="142"/>
      <c r="Z1800" s="142"/>
      <c r="AA1800" s="142"/>
      <c r="AB1800" s="142"/>
      <c r="AC1800" s="142"/>
      <c r="AD1800" s="142"/>
      <c r="AE1800" s="142"/>
      <c r="AF1800" s="142"/>
      <c r="AG1800" s="142"/>
      <c r="AH1800" s="142"/>
      <c r="AI1800" s="142"/>
    </row>
    <row r="1801">
      <c r="A1801" s="167"/>
      <c r="B1801" s="168"/>
      <c r="C1801" s="169"/>
      <c r="D1801" s="170"/>
      <c r="E1801" s="171"/>
      <c r="F1801" s="172"/>
      <c r="G1801" s="172"/>
      <c r="H1801" s="173"/>
      <c r="I1801" s="173"/>
      <c r="J1801" s="172"/>
      <c r="K1801" s="172"/>
      <c r="L1801" s="173"/>
      <c r="M1801" s="174"/>
      <c r="N1801" s="174"/>
      <c r="O1801" s="173"/>
      <c r="P1801" s="172"/>
      <c r="Q1801" s="172"/>
      <c r="R1801" s="175"/>
      <c r="S1801" s="175"/>
      <c r="T1801" s="169"/>
      <c r="U1801" s="142"/>
      <c r="V1801" s="142"/>
      <c r="W1801" s="142"/>
      <c r="X1801" s="142"/>
      <c r="Y1801" s="142"/>
      <c r="Z1801" s="142"/>
      <c r="AA1801" s="142"/>
      <c r="AB1801" s="142"/>
      <c r="AC1801" s="142"/>
      <c r="AD1801" s="142"/>
      <c r="AE1801" s="142"/>
      <c r="AF1801" s="142"/>
      <c r="AG1801" s="142"/>
      <c r="AH1801" s="142"/>
      <c r="AI1801" s="142"/>
    </row>
    <row r="1802">
      <c r="A1802" s="167"/>
      <c r="B1802" s="168"/>
      <c r="C1802" s="169"/>
      <c r="D1802" s="170"/>
      <c r="E1802" s="171"/>
      <c r="F1802" s="172"/>
      <c r="G1802" s="172"/>
      <c r="H1802" s="173"/>
      <c r="I1802" s="173"/>
      <c r="J1802" s="172"/>
      <c r="K1802" s="172"/>
      <c r="L1802" s="173"/>
      <c r="M1802" s="174"/>
      <c r="N1802" s="174"/>
      <c r="O1802" s="173"/>
      <c r="P1802" s="172"/>
      <c r="Q1802" s="172"/>
      <c r="R1802" s="175"/>
      <c r="S1802" s="175"/>
      <c r="T1802" s="169"/>
      <c r="U1802" s="142"/>
      <c r="V1802" s="142"/>
      <c r="W1802" s="142"/>
      <c r="X1802" s="142"/>
      <c r="Y1802" s="142"/>
      <c r="Z1802" s="142"/>
      <c r="AA1802" s="142"/>
      <c r="AB1802" s="142"/>
      <c r="AC1802" s="142"/>
      <c r="AD1802" s="142"/>
      <c r="AE1802" s="142"/>
      <c r="AF1802" s="142"/>
      <c r="AG1802" s="142"/>
      <c r="AH1802" s="142"/>
      <c r="AI1802" s="142"/>
    </row>
    <row r="1803">
      <c r="A1803" s="167"/>
      <c r="B1803" s="168"/>
      <c r="C1803" s="169"/>
      <c r="D1803" s="170"/>
      <c r="E1803" s="171"/>
      <c r="F1803" s="172"/>
      <c r="G1803" s="172"/>
      <c r="H1803" s="173"/>
      <c r="I1803" s="173"/>
      <c r="J1803" s="172"/>
      <c r="K1803" s="172"/>
      <c r="L1803" s="173"/>
      <c r="M1803" s="174"/>
      <c r="N1803" s="174"/>
      <c r="O1803" s="173"/>
      <c r="P1803" s="172"/>
      <c r="Q1803" s="172"/>
      <c r="R1803" s="175"/>
      <c r="S1803" s="175"/>
      <c r="T1803" s="169"/>
      <c r="U1803" s="142"/>
      <c r="V1803" s="142"/>
      <c r="W1803" s="142"/>
      <c r="X1803" s="142"/>
      <c r="Y1803" s="142"/>
      <c r="Z1803" s="142"/>
      <c r="AA1803" s="142"/>
      <c r="AB1803" s="142"/>
      <c r="AC1803" s="142"/>
      <c r="AD1803" s="142"/>
      <c r="AE1803" s="142"/>
      <c r="AF1803" s="142"/>
      <c r="AG1803" s="142"/>
      <c r="AH1803" s="142"/>
      <c r="AI1803" s="142"/>
    </row>
    <row r="1804">
      <c r="A1804" s="167"/>
      <c r="B1804" s="168"/>
      <c r="C1804" s="169"/>
      <c r="D1804" s="170"/>
      <c r="E1804" s="171"/>
      <c r="F1804" s="172"/>
      <c r="G1804" s="172"/>
      <c r="H1804" s="173"/>
      <c r="I1804" s="173"/>
      <c r="J1804" s="172"/>
      <c r="K1804" s="172"/>
      <c r="L1804" s="173"/>
      <c r="M1804" s="174"/>
      <c r="N1804" s="174"/>
      <c r="O1804" s="173"/>
      <c r="P1804" s="172"/>
      <c r="Q1804" s="172"/>
      <c r="R1804" s="175"/>
      <c r="S1804" s="175"/>
      <c r="T1804" s="169"/>
      <c r="U1804" s="142"/>
      <c r="V1804" s="142"/>
      <c r="W1804" s="142"/>
      <c r="X1804" s="142"/>
      <c r="Y1804" s="142"/>
      <c r="Z1804" s="142"/>
      <c r="AA1804" s="142"/>
      <c r="AB1804" s="142"/>
      <c r="AC1804" s="142"/>
      <c r="AD1804" s="142"/>
      <c r="AE1804" s="142"/>
      <c r="AF1804" s="142"/>
      <c r="AG1804" s="142"/>
      <c r="AH1804" s="142"/>
      <c r="AI1804" s="142"/>
    </row>
    <row r="1805">
      <c r="A1805" s="167"/>
      <c r="B1805" s="168"/>
      <c r="C1805" s="169"/>
      <c r="D1805" s="170"/>
      <c r="E1805" s="171"/>
      <c r="F1805" s="172"/>
      <c r="G1805" s="172"/>
      <c r="H1805" s="173"/>
      <c r="I1805" s="173"/>
      <c r="J1805" s="172"/>
      <c r="K1805" s="172"/>
      <c r="L1805" s="173"/>
      <c r="M1805" s="174"/>
      <c r="N1805" s="174"/>
      <c r="O1805" s="173"/>
      <c r="P1805" s="172"/>
      <c r="Q1805" s="172"/>
      <c r="R1805" s="175"/>
      <c r="S1805" s="175"/>
      <c r="T1805" s="169"/>
      <c r="U1805" s="142"/>
      <c r="V1805" s="142"/>
      <c r="W1805" s="142"/>
      <c r="X1805" s="142"/>
      <c r="Y1805" s="142"/>
      <c r="Z1805" s="142"/>
      <c r="AA1805" s="142"/>
      <c r="AB1805" s="142"/>
      <c r="AC1805" s="142"/>
      <c r="AD1805" s="142"/>
      <c r="AE1805" s="142"/>
      <c r="AF1805" s="142"/>
      <c r="AG1805" s="142"/>
      <c r="AH1805" s="142"/>
      <c r="AI1805" s="142"/>
    </row>
    <row r="1806">
      <c r="A1806" s="167"/>
      <c r="B1806" s="168"/>
      <c r="C1806" s="169"/>
      <c r="D1806" s="170"/>
      <c r="E1806" s="171"/>
      <c r="F1806" s="172"/>
      <c r="G1806" s="172"/>
      <c r="H1806" s="173"/>
      <c r="I1806" s="173"/>
      <c r="J1806" s="172"/>
      <c r="K1806" s="172"/>
      <c r="L1806" s="173"/>
      <c r="M1806" s="174"/>
      <c r="N1806" s="174"/>
      <c r="O1806" s="173"/>
      <c r="P1806" s="172"/>
      <c r="Q1806" s="172"/>
      <c r="R1806" s="175"/>
      <c r="S1806" s="175"/>
      <c r="T1806" s="169"/>
      <c r="U1806" s="142"/>
      <c r="V1806" s="142"/>
      <c r="W1806" s="142"/>
      <c r="X1806" s="142"/>
      <c r="Y1806" s="142"/>
      <c r="Z1806" s="142"/>
      <c r="AA1806" s="142"/>
      <c r="AB1806" s="142"/>
      <c r="AC1806" s="142"/>
      <c r="AD1806" s="142"/>
      <c r="AE1806" s="142"/>
      <c r="AF1806" s="142"/>
      <c r="AG1806" s="142"/>
      <c r="AH1806" s="142"/>
      <c r="AI1806" s="142"/>
    </row>
    <row r="1807">
      <c r="A1807" s="167"/>
      <c r="B1807" s="168"/>
      <c r="C1807" s="169"/>
      <c r="D1807" s="170"/>
      <c r="E1807" s="171"/>
      <c r="F1807" s="172"/>
      <c r="G1807" s="172"/>
      <c r="H1807" s="173"/>
      <c r="I1807" s="173"/>
      <c r="J1807" s="172"/>
      <c r="K1807" s="172"/>
      <c r="L1807" s="173"/>
      <c r="M1807" s="174"/>
      <c r="N1807" s="174"/>
      <c r="O1807" s="173"/>
      <c r="P1807" s="172"/>
      <c r="Q1807" s="172"/>
      <c r="R1807" s="175"/>
      <c r="S1807" s="175"/>
      <c r="T1807" s="169"/>
      <c r="U1807" s="142"/>
      <c r="V1807" s="142"/>
      <c r="W1807" s="142"/>
      <c r="X1807" s="142"/>
      <c r="Y1807" s="142"/>
      <c r="Z1807" s="142"/>
      <c r="AA1807" s="142"/>
      <c r="AB1807" s="142"/>
      <c r="AC1807" s="142"/>
      <c r="AD1807" s="142"/>
      <c r="AE1807" s="142"/>
      <c r="AF1807" s="142"/>
      <c r="AG1807" s="142"/>
      <c r="AH1807" s="142"/>
      <c r="AI1807" s="142"/>
    </row>
    <row r="1808">
      <c r="A1808" s="167"/>
      <c r="B1808" s="168"/>
      <c r="C1808" s="169"/>
      <c r="D1808" s="170"/>
      <c r="E1808" s="171"/>
      <c r="F1808" s="172"/>
      <c r="G1808" s="172"/>
      <c r="H1808" s="173"/>
      <c r="I1808" s="173"/>
      <c r="J1808" s="172"/>
      <c r="K1808" s="172"/>
      <c r="L1808" s="173"/>
      <c r="M1808" s="174"/>
      <c r="N1808" s="174"/>
      <c r="O1808" s="173"/>
      <c r="P1808" s="172"/>
      <c r="Q1808" s="172"/>
      <c r="R1808" s="175"/>
      <c r="S1808" s="175"/>
      <c r="T1808" s="169"/>
      <c r="U1808" s="142"/>
      <c r="V1808" s="142"/>
      <c r="W1808" s="142"/>
      <c r="X1808" s="142"/>
      <c r="Y1808" s="142"/>
      <c r="Z1808" s="142"/>
      <c r="AA1808" s="142"/>
      <c r="AB1808" s="142"/>
      <c r="AC1808" s="142"/>
      <c r="AD1808" s="142"/>
      <c r="AE1808" s="142"/>
      <c r="AF1808" s="142"/>
      <c r="AG1808" s="142"/>
      <c r="AH1808" s="142"/>
      <c r="AI1808" s="142"/>
    </row>
    <row r="1809">
      <c r="A1809" s="167"/>
      <c r="B1809" s="168"/>
      <c r="C1809" s="169"/>
      <c r="D1809" s="170"/>
      <c r="E1809" s="171"/>
      <c r="F1809" s="172"/>
      <c r="G1809" s="172"/>
      <c r="H1809" s="173"/>
      <c r="I1809" s="173"/>
      <c r="J1809" s="172"/>
      <c r="K1809" s="172"/>
      <c r="L1809" s="173"/>
      <c r="M1809" s="174"/>
      <c r="N1809" s="174"/>
      <c r="O1809" s="173"/>
      <c r="P1809" s="172"/>
      <c r="Q1809" s="172"/>
      <c r="R1809" s="175"/>
      <c r="S1809" s="175"/>
      <c r="T1809" s="169"/>
      <c r="U1809" s="142"/>
      <c r="V1809" s="142"/>
      <c r="W1809" s="142"/>
      <c r="X1809" s="142"/>
      <c r="Y1809" s="142"/>
      <c r="Z1809" s="142"/>
      <c r="AA1809" s="142"/>
      <c r="AB1809" s="142"/>
      <c r="AC1809" s="142"/>
      <c r="AD1809" s="142"/>
      <c r="AE1809" s="142"/>
      <c r="AF1809" s="142"/>
      <c r="AG1809" s="142"/>
      <c r="AH1809" s="142"/>
      <c r="AI1809" s="142"/>
    </row>
    <row r="1810">
      <c r="A1810" s="167"/>
      <c r="B1810" s="168"/>
      <c r="C1810" s="169"/>
      <c r="D1810" s="170"/>
      <c r="E1810" s="171"/>
      <c r="F1810" s="172"/>
      <c r="G1810" s="172"/>
      <c r="H1810" s="173"/>
      <c r="I1810" s="173"/>
      <c r="J1810" s="172"/>
      <c r="K1810" s="172"/>
      <c r="L1810" s="173"/>
      <c r="M1810" s="174"/>
      <c r="N1810" s="174"/>
      <c r="O1810" s="173"/>
      <c r="P1810" s="172"/>
      <c r="Q1810" s="172"/>
      <c r="R1810" s="175"/>
      <c r="S1810" s="175"/>
      <c r="T1810" s="169"/>
      <c r="U1810" s="142"/>
      <c r="V1810" s="142"/>
      <c r="W1810" s="142"/>
      <c r="X1810" s="142"/>
      <c r="Y1810" s="142"/>
      <c r="Z1810" s="142"/>
      <c r="AA1810" s="142"/>
      <c r="AB1810" s="142"/>
      <c r="AC1810" s="142"/>
      <c r="AD1810" s="142"/>
      <c r="AE1810" s="142"/>
      <c r="AF1810" s="142"/>
      <c r="AG1810" s="142"/>
      <c r="AH1810" s="142"/>
      <c r="AI1810" s="142"/>
    </row>
    <row r="1811">
      <c r="A1811" s="167"/>
      <c r="B1811" s="168"/>
      <c r="C1811" s="169"/>
      <c r="D1811" s="170"/>
      <c r="E1811" s="171"/>
      <c r="F1811" s="172"/>
      <c r="G1811" s="172"/>
      <c r="H1811" s="173"/>
      <c r="I1811" s="173"/>
      <c r="J1811" s="172"/>
      <c r="K1811" s="172"/>
      <c r="L1811" s="173"/>
      <c r="M1811" s="174"/>
      <c r="N1811" s="174"/>
      <c r="O1811" s="173"/>
      <c r="P1811" s="172"/>
      <c r="Q1811" s="172"/>
      <c r="R1811" s="175"/>
      <c r="S1811" s="175"/>
      <c r="T1811" s="169"/>
      <c r="U1811" s="142"/>
      <c r="V1811" s="142"/>
      <c r="W1811" s="142"/>
      <c r="X1811" s="142"/>
      <c r="Y1811" s="142"/>
      <c r="Z1811" s="142"/>
      <c r="AA1811" s="142"/>
      <c r="AB1811" s="142"/>
      <c r="AC1811" s="142"/>
      <c r="AD1811" s="142"/>
      <c r="AE1811" s="142"/>
      <c r="AF1811" s="142"/>
      <c r="AG1811" s="142"/>
      <c r="AH1811" s="142"/>
      <c r="AI1811" s="142"/>
    </row>
    <row r="1812">
      <c r="A1812" s="167"/>
      <c r="B1812" s="168"/>
      <c r="C1812" s="169"/>
      <c r="D1812" s="170"/>
      <c r="E1812" s="171"/>
      <c r="F1812" s="172"/>
      <c r="G1812" s="172"/>
      <c r="H1812" s="173"/>
      <c r="I1812" s="173"/>
      <c r="J1812" s="172"/>
      <c r="K1812" s="172"/>
      <c r="L1812" s="173"/>
      <c r="M1812" s="174"/>
      <c r="N1812" s="174"/>
      <c r="O1812" s="173"/>
      <c r="P1812" s="172"/>
      <c r="Q1812" s="172"/>
      <c r="R1812" s="175"/>
      <c r="S1812" s="175"/>
      <c r="T1812" s="169"/>
      <c r="U1812" s="142"/>
      <c r="V1812" s="142"/>
      <c r="W1812" s="142"/>
      <c r="X1812" s="142"/>
      <c r="Y1812" s="142"/>
      <c r="Z1812" s="142"/>
      <c r="AA1812" s="142"/>
      <c r="AB1812" s="142"/>
      <c r="AC1812" s="142"/>
      <c r="AD1812" s="142"/>
      <c r="AE1812" s="142"/>
      <c r="AF1812" s="142"/>
      <c r="AG1812" s="142"/>
      <c r="AH1812" s="142"/>
      <c r="AI1812" s="142"/>
    </row>
    <row r="1813">
      <c r="A1813" s="167"/>
      <c r="B1813" s="168"/>
      <c r="C1813" s="169"/>
      <c r="D1813" s="170"/>
      <c r="E1813" s="171"/>
      <c r="F1813" s="172"/>
      <c r="G1813" s="172"/>
      <c r="H1813" s="173"/>
      <c r="I1813" s="173"/>
      <c r="J1813" s="172"/>
      <c r="K1813" s="172"/>
      <c r="L1813" s="173"/>
      <c r="M1813" s="174"/>
      <c r="N1813" s="174"/>
      <c r="O1813" s="173"/>
      <c r="P1813" s="172"/>
      <c r="Q1813" s="172"/>
      <c r="R1813" s="175"/>
      <c r="S1813" s="175"/>
      <c r="T1813" s="169"/>
      <c r="U1813" s="142"/>
      <c r="V1813" s="142"/>
      <c r="W1813" s="142"/>
      <c r="X1813" s="142"/>
      <c r="Y1813" s="142"/>
      <c r="Z1813" s="142"/>
      <c r="AA1813" s="142"/>
      <c r="AB1813" s="142"/>
      <c r="AC1813" s="142"/>
      <c r="AD1813" s="142"/>
      <c r="AE1813" s="142"/>
      <c r="AF1813" s="142"/>
      <c r="AG1813" s="142"/>
      <c r="AH1813" s="142"/>
      <c r="AI1813" s="142"/>
    </row>
    <row r="1814">
      <c r="A1814" s="167"/>
      <c r="B1814" s="168"/>
      <c r="C1814" s="169"/>
      <c r="D1814" s="170"/>
      <c r="E1814" s="171"/>
      <c r="F1814" s="172"/>
      <c r="G1814" s="172"/>
      <c r="H1814" s="173"/>
      <c r="I1814" s="173"/>
      <c r="J1814" s="172"/>
      <c r="K1814" s="172"/>
      <c r="L1814" s="173"/>
      <c r="M1814" s="174"/>
      <c r="N1814" s="174"/>
      <c r="O1814" s="173"/>
      <c r="P1814" s="172"/>
      <c r="Q1814" s="172"/>
      <c r="R1814" s="175"/>
      <c r="S1814" s="175"/>
      <c r="T1814" s="169"/>
      <c r="U1814" s="142"/>
      <c r="V1814" s="142"/>
      <c r="W1814" s="142"/>
      <c r="X1814" s="142"/>
      <c r="Y1814" s="142"/>
      <c r="Z1814" s="142"/>
      <c r="AA1814" s="142"/>
      <c r="AB1814" s="142"/>
      <c r="AC1814" s="142"/>
      <c r="AD1814" s="142"/>
      <c r="AE1814" s="142"/>
      <c r="AF1814" s="142"/>
      <c r="AG1814" s="142"/>
      <c r="AH1814" s="142"/>
      <c r="AI1814" s="142"/>
    </row>
    <row r="1815">
      <c r="A1815" s="167"/>
      <c r="B1815" s="168"/>
      <c r="C1815" s="169"/>
      <c r="D1815" s="170"/>
      <c r="E1815" s="171"/>
      <c r="F1815" s="172"/>
      <c r="G1815" s="172"/>
      <c r="H1815" s="173"/>
      <c r="I1815" s="173"/>
      <c r="J1815" s="172"/>
      <c r="K1815" s="172"/>
      <c r="L1815" s="173"/>
      <c r="M1815" s="174"/>
      <c r="N1815" s="174"/>
      <c r="O1815" s="173"/>
      <c r="P1815" s="172"/>
      <c r="Q1815" s="172"/>
      <c r="R1815" s="175"/>
      <c r="S1815" s="175"/>
      <c r="T1815" s="169"/>
      <c r="U1815" s="142"/>
      <c r="V1815" s="142"/>
      <c r="W1815" s="142"/>
      <c r="X1815" s="142"/>
      <c r="Y1815" s="142"/>
      <c r="Z1815" s="142"/>
      <c r="AA1815" s="142"/>
      <c r="AB1815" s="142"/>
      <c r="AC1815" s="142"/>
      <c r="AD1815" s="142"/>
      <c r="AE1815" s="142"/>
      <c r="AF1815" s="142"/>
      <c r="AG1815" s="142"/>
      <c r="AH1815" s="142"/>
      <c r="AI1815" s="142"/>
    </row>
    <row r="1816">
      <c r="A1816" s="167"/>
      <c r="B1816" s="168"/>
      <c r="C1816" s="169"/>
      <c r="D1816" s="170"/>
      <c r="E1816" s="171"/>
      <c r="F1816" s="172"/>
      <c r="G1816" s="172"/>
      <c r="H1816" s="173"/>
      <c r="I1816" s="173"/>
      <c r="J1816" s="172"/>
      <c r="K1816" s="172"/>
      <c r="L1816" s="173"/>
      <c r="M1816" s="174"/>
      <c r="N1816" s="174"/>
      <c r="O1816" s="173"/>
      <c r="P1816" s="172"/>
      <c r="Q1816" s="172"/>
      <c r="R1816" s="175"/>
      <c r="S1816" s="175"/>
      <c r="T1816" s="169"/>
      <c r="U1816" s="142"/>
      <c r="V1816" s="142"/>
      <c r="W1816" s="142"/>
      <c r="X1816" s="142"/>
      <c r="Y1816" s="142"/>
      <c r="Z1816" s="142"/>
      <c r="AA1816" s="142"/>
      <c r="AB1816" s="142"/>
      <c r="AC1816" s="142"/>
      <c r="AD1816" s="142"/>
      <c r="AE1816" s="142"/>
      <c r="AF1816" s="142"/>
      <c r="AG1816" s="142"/>
      <c r="AH1816" s="142"/>
      <c r="AI1816" s="142"/>
    </row>
    <row r="1817">
      <c r="A1817" s="167"/>
      <c r="B1817" s="168"/>
      <c r="C1817" s="169"/>
      <c r="D1817" s="170"/>
      <c r="E1817" s="171"/>
      <c r="F1817" s="172"/>
      <c r="G1817" s="172"/>
      <c r="H1817" s="173"/>
      <c r="I1817" s="173"/>
      <c r="J1817" s="172"/>
      <c r="K1817" s="172"/>
      <c r="L1817" s="173"/>
      <c r="M1817" s="174"/>
      <c r="N1817" s="174"/>
      <c r="O1817" s="173"/>
      <c r="P1817" s="172"/>
      <c r="Q1817" s="172"/>
      <c r="R1817" s="175"/>
      <c r="S1817" s="175"/>
      <c r="T1817" s="169"/>
      <c r="U1817" s="142"/>
      <c r="V1817" s="142"/>
      <c r="W1817" s="142"/>
      <c r="X1817" s="142"/>
      <c r="Y1817" s="142"/>
      <c r="Z1817" s="142"/>
      <c r="AA1817" s="142"/>
      <c r="AB1817" s="142"/>
      <c r="AC1817" s="142"/>
      <c r="AD1817" s="142"/>
      <c r="AE1817" s="142"/>
      <c r="AF1817" s="142"/>
      <c r="AG1817" s="142"/>
      <c r="AH1817" s="142"/>
      <c r="AI1817" s="142"/>
    </row>
    <row r="1818">
      <c r="A1818" s="167"/>
      <c r="B1818" s="168"/>
      <c r="C1818" s="169"/>
      <c r="D1818" s="170"/>
      <c r="E1818" s="171"/>
      <c r="F1818" s="172"/>
      <c r="G1818" s="172"/>
      <c r="H1818" s="173"/>
      <c r="I1818" s="173"/>
      <c r="J1818" s="172"/>
      <c r="K1818" s="172"/>
      <c r="L1818" s="173"/>
      <c r="M1818" s="174"/>
      <c r="N1818" s="174"/>
      <c r="O1818" s="173"/>
      <c r="P1818" s="172"/>
      <c r="Q1818" s="172"/>
      <c r="R1818" s="175"/>
      <c r="S1818" s="175"/>
      <c r="T1818" s="169"/>
      <c r="U1818" s="142"/>
      <c r="V1818" s="142"/>
      <c r="W1818" s="142"/>
      <c r="X1818" s="142"/>
      <c r="Y1818" s="142"/>
      <c r="Z1818" s="142"/>
      <c r="AA1818" s="142"/>
      <c r="AB1818" s="142"/>
      <c r="AC1818" s="142"/>
      <c r="AD1818" s="142"/>
      <c r="AE1818" s="142"/>
      <c r="AF1818" s="142"/>
      <c r="AG1818" s="142"/>
      <c r="AH1818" s="142"/>
      <c r="AI1818" s="142"/>
    </row>
    <row r="1819">
      <c r="A1819" s="167"/>
      <c r="B1819" s="168"/>
      <c r="C1819" s="169"/>
      <c r="D1819" s="170"/>
      <c r="E1819" s="171"/>
      <c r="F1819" s="172"/>
      <c r="G1819" s="172"/>
      <c r="H1819" s="173"/>
      <c r="I1819" s="173"/>
      <c r="J1819" s="172"/>
      <c r="K1819" s="172"/>
      <c r="L1819" s="173"/>
      <c r="M1819" s="174"/>
      <c r="N1819" s="174"/>
      <c r="O1819" s="173"/>
      <c r="P1819" s="172"/>
      <c r="Q1819" s="172"/>
      <c r="R1819" s="175"/>
      <c r="S1819" s="175"/>
      <c r="T1819" s="169"/>
      <c r="U1819" s="142"/>
      <c r="V1819" s="142"/>
      <c r="W1819" s="142"/>
      <c r="X1819" s="142"/>
      <c r="Y1819" s="142"/>
      <c r="Z1819" s="142"/>
      <c r="AA1819" s="142"/>
      <c r="AB1819" s="142"/>
      <c r="AC1819" s="142"/>
      <c r="AD1819" s="142"/>
      <c r="AE1819" s="142"/>
      <c r="AF1819" s="142"/>
      <c r="AG1819" s="142"/>
      <c r="AH1819" s="142"/>
      <c r="AI1819" s="142"/>
    </row>
    <row r="1820">
      <c r="A1820" s="167"/>
      <c r="B1820" s="168"/>
      <c r="C1820" s="169"/>
      <c r="D1820" s="170"/>
      <c r="E1820" s="171"/>
      <c r="F1820" s="172"/>
      <c r="G1820" s="172"/>
      <c r="H1820" s="173"/>
      <c r="I1820" s="173"/>
      <c r="J1820" s="172"/>
      <c r="K1820" s="172"/>
      <c r="L1820" s="173"/>
      <c r="M1820" s="174"/>
      <c r="N1820" s="174"/>
      <c r="O1820" s="173"/>
      <c r="P1820" s="172"/>
      <c r="Q1820" s="172"/>
      <c r="R1820" s="175"/>
      <c r="S1820" s="175"/>
      <c r="T1820" s="169"/>
      <c r="U1820" s="142"/>
      <c r="V1820" s="142"/>
      <c r="W1820" s="142"/>
      <c r="X1820" s="142"/>
      <c r="Y1820" s="142"/>
      <c r="Z1820" s="142"/>
      <c r="AA1820" s="142"/>
      <c r="AB1820" s="142"/>
      <c r="AC1820" s="142"/>
      <c r="AD1820" s="142"/>
      <c r="AE1820" s="142"/>
      <c r="AF1820" s="142"/>
      <c r="AG1820" s="142"/>
      <c r="AH1820" s="142"/>
      <c r="AI1820" s="142"/>
    </row>
    <row r="1821">
      <c r="A1821" s="167"/>
      <c r="B1821" s="168"/>
      <c r="C1821" s="169"/>
      <c r="D1821" s="170"/>
      <c r="E1821" s="171"/>
      <c r="F1821" s="172"/>
      <c r="G1821" s="172"/>
      <c r="H1821" s="173"/>
      <c r="I1821" s="173"/>
      <c r="J1821" s="172"/>
      <c r="K1821" s="172"/>
      <c r="L1821" s="173"/>
      <c r="M1821" s="174"/>
      <c r="N1821" s="174"/>
      <c r="O1821" s="173"/>
      <c r="P1821" s="172"/>
      <c r="Q1821" s="172"/>
      <c r="R1821" s="175"/>
      <c r="S1821" s="175"/>
      <c r="T1821" s="169"/>
      <c r="U1821" s="142"/>
      <c r="V1821" s="142"/>
      <c r="W1821" s="142"/>
      <c r="X1821" s="142"/>
      <c r="Y1821" s="142"/>
      <c r="Z1821" s="142"/>
      <c r="AA1821" s="142"/>
      <c r="AB1821" s="142"/>
      <c r="AC1821" s="142"/>
      <c r="AD1821" s="142"/>
      <c r="AE1821" s="142"/>
      <c r="AF1821" s="142"/>
      <c r="AG1821" s="142"/>
      <c r="AH1821" s="142"/>
      <c r="AI1821" s="142"/>
    </row>
    <row r="1822">
      <c r="A1822" s="167"/>
      <c r="B1822" s="168"/>
      <c r="C1822" s="169"/>
      <c r="D1822" s="170"/>
      <c r="E1822" s="171"/>
      <c r="F1822" s="172"/>
      <c r="G1822" s="172"/>
      <c r="H1822" s="173"/>
      <c r="I1822" s="173"/>
      <c r="J1822" s="172"/>
      <c r="K1822" s="172"/>
      <c r="L1822" s="173"/>
      <c r="M1822" s="174"/>
      <c r="N1822" s="174"/>
      <c r="O1822" s="173"/>
      <c r="P1822" s="172"/>
      <c r="Q1822" s="172"/>
      <c r="R1822" s="175"/>
      <c r="S1822" s="175"/>
      <c r="T1822" s="169"/>
      <c r="U1822" s="142"/>
      <c r="V1822" s="142"/>
      <c r="W1822" s="142"/>
      <c r="X1822" s="142"/>
      <c r="Y1822" s="142"/>
      <c r="Z1822" s="142"/>
      <c r="AA1822" s="142"/>
      <c r="AB1822" s="142"/>
      <c r="AC1822" s="142"/>
      <c r="AD1822" s="142"/>
      <c r="AE1822" s="142"/>
      <c r="AF1822" s="142"/>
      <c r="AG1822" s="142"/>
      <c r="AH1822" s="142"/>
      <c r="AI1822" s="142"/>
    </row>
    <row r="1823">
      <c r="A1823" s="167"/>
      <c r="B1823" s="168"/>
      <c r="C1823" s="169"/>
      <c r="D1823" s="170"/>
      <c r="E1823" s="171"/>
      <c r="F1823" s="172"/>
      <c r="G1823" s="172"/>
      <c r="H1823" s="173"/>
      <c r="I1823" s="173"/>
      <c r="J1823" s="172"/>
      <c r="K1823" s="172"/>
      <c r="L1823" s="173"/>
      <c r="M1823" s="174"/>
      <c r="N1823" s="174"/>
      <c r="O1823" s="173"/>
      <c r="P1823" s="172"/>
      <c r="Q1823" s="172"/>
      <c r="R1823" s="175"/>
      <c r="S1823" s="175"/>
      <c r="T1823" s="169"/>
      <c r="U1823" s="142"/>
      <c r="V1823" s="142"/>
      <c r="W1823" s="142"/>
      <c r="X1823" s="142"/>
      <c r="Y1823" s="142"/>
      <c r="Z1823" s="142"/>
      <c r="AA1823" s="142"/>
      <c r="AB1823" s="142"/>
      <c r="AC1823" s="142"/>
      <c r="AD1823" s="142"/>
      <c r="AE1823" s="142"/>
      <c r="AF1823" s="142"/>
      <c r="AG1823" s="142"/>
      <c r="AH1823" s="142"/>
      <c r="AI1823" s="142"/>
    </row>
    <row r="1824">
      <c r="A1824" s="167"/>
      <c r="B1824" s="168"/>
      <c r="C1824" s="169"/>
      <c r="D1824" s="170"/>
      <c r="E1824" s="171"/>
      <c r="F1824" s="172"/>
      <c r="G1824" s="172"/>
      <c r="H1824" s="173"/>
      <c r="I1824" s="173"/>
      <c r="J1824" s="172"/>
      <c r="K1824" s="172"/>
      <c r="L1824" s="173"/>
      <c r="M1824" s="174"/>
      <c r="N1824" s="174"/>
      <c r="O1824" s="173"/>
      <c r="P1824" s="172"/>
      <c r="Q1824" s="172"/>
      <c r="R1824" s="175"/>
      <c r="S1824" s="175"/>
      <c r="T1824" s="169"/>
      <c r="U1824" s="142"/>
      <c r="V1824" s="142"/>
      <c r="W1824" s="142"/>
      <c r="X1824" s="142"/>
      <c r="Y1824" s="142"/>
      <c r="Z1824" s="142"/>
      <c r="AA1824" s="142"/>
      <c r="AB1824" s="142"/>
      <c r="AC1824" s="142"/>
      <c r="AD1824" s="142"/>
      <c r="AE1824" s="142"/>
      <c r="AF1824" s="142"/>
      <c r="AG1824" s="142"/>
      <c r="AH1824" s="142"/>
      <c r="AI1824" s="142"/>
    </row>
    <row r="1825">
      <c r="A1825" s="167"/>
      <c r="B1825" s="168"/>
      <c r="C1825" s="169"/>
      <c r="D1825" s="170"/>
      <c r="E1825" s="171"/>
      <c r="F1825" s="172"/>
      <c r="G1825" s="172"/>
      <c r="H1825" s="173"/>
      <c r="I1825" s="173"/>
      <c r="J1825" s="172"/>
      <c r="K1825" s="172"/>
      <c r="L1825" s="173"/>
      <c r="M1825" s="174"/>
      <c r="N1825" s="174"/>
      <c r="O1825" s="173"/>
      <c r="P1825" s="172"/>
      <c r="Q1825" s="172"/>
      <c r="R1825" s="175"/>
      <c r="S1825" s="175"/>
      <c r="T1825" s="169"/>
      <c r="U1825" s="142"/>
      <c r="V1825" s="142"/>
      <c r="W1825" s="142"/>
      <c r="X1825" s="142"/>
      <c r="Y1825" s="142"/>
      <c r="Z1825" s="142"/>
      <c r="AA1825" s="142"/>
      <c r="AB1825" s="142"/>
      <c r="AC1825" s="142"/>
      <c r="AD1825" s="142"/>
      <c r="AE1825" s="142"/>
      <c r="AF1825" s="142"/>
      <c r="AG1825" s="142"/>
      <c r="AH1825" s="142"/>
      <c r="AI1825" s="142"/>
    </row>
    <row r="1826">
      <c r="A1826" s="167"/>
      <c r="B1826" s="168"/>
      <c r="C1826" s="169"/>
      <c r="D1826" s="170"/>
      <c r="E1826" s="171"/>
      <c r="F1826" s="172"/>
      <c r="G1826" s="172"/>
      <c r="H1826" s="173"/>
      <c r="I1826" s="173"/>
      <c r="J1826" s="172"/>
      <c r="K1826" s="172"/>
      <c r="L1826" s="173"/>
      <c r="M1826" s="174"/>
      <c r="N1826" s="174"/>
      <c r="O1826" s="173"/>
      <c r="P1826" s="172"/>
      <c r="Q1826" s="172"/>
      <c r="R1826" s="175"/>
      <c r="S1826" s="175"/>
      <c r="T1826" s="169"/>
      <c r="U1826" s="142"/>
      <c r="V1826" s="142"/>
      <c r="W1826" s="142"/>
      <c r="X1826" s="142"/>
      <c r="Y1826" s="142"/>
      <c r="Z1826" s="142"/>
      <c r="AA1826" s="142"/>
      <c r="AB1826" s="142"/>
      <c r="AC1826" s="142"/>
      <c r="AD1826" s="142"/>
      <c r="AE1826" s="142"/>
      <c r="AF1826" s="142"/>
      <c r="AG1826" s="142"/>
      <c r="AH1826" s="142"/>
      <c r="AI1826" s="142"/>
    </row>
    <row r="1827">
      <c r="A1827" s="167"/>
      <c r="B1827" s="168"/>
      <c r="C1827" s="169"/>
      <c r="D1827" s="170"/>
      <c r="E1827" s="171"/>
      <c r="F1827" s="172"/>
      <c r="G1827" s="172"/>
      <c r="H1827" s="173"/>
      <c r="I1827" s="173"/>
      <c r="J1827" s="172"/>
      <c r="K1827" s="172"/>
      <c r="L1827" s="173"/>
      <c r="M1827" s="174"/>
      <c r="N1827" s="174"/>
      <c r="O1827" s="173"/>
      <c r="P1827" s="172"/>
      <c r="Q1827" s="172"/>
      <c r="R1827" s="175"/>
      <c r="S1827" s="175"/>
      <c r="T1827" s="169"/>
      <c r="U1827" s="142"/>
      <c r="V1827" s="142"/>
      <c r="W1827" s="142"/>
      <c r="X1827" s="142"/>
      <c r="Y1827" s="142"/>
      <c r="Z1827" s="142"/>
      <c r="AA1827" s="142"/>
      <c r="AB1827" s="142"/>
      <c r="AC1827" s="142"/>
      <c r="AD1827" s="142"/>
      <c r="AE1827" s="142"/>
      <c r="AF1827" s="142"/>
      <c r="AG1827" s="142"/>
      <c r="AH1827" s="142"/>
      <c r="AI1827" s="142"/>
    </row>
    <row r="1828">
      <c r="A1828" s="167"/>
      <c r="B1828" s="168"/>
      <c r="C1828" s="169"/>
      <c r="D1828" s="170"/>
      <c r="E1828" s="171"/>
      <c r="F1828" s="172"/>
      <c r="G1828" s="172"/>
      <c r="H1828" s="173"/>
      <c r="I1828" s="173"/>
      <c r="J1828" s="172"/>
      <c r="K1828" s="172"/>
      <c r="L1828" s="173"/>
      <c r="M1828" s="174"/>
      <c r="N1828" s="174"/>
      <c r="O1828" s="173"/>
      <c r="P1828" s="172"/>
      <c r="Q1828" s="172"/>
      <c r="R1828" s="175"/>
      <c r="S1828" s="175"/>
      <c r="T1828" s="169"/>
      <c r="U1828" s="142"/>
      <c r="V1828" s="142"/>
      <c r="W1828" s="142"/>
      <c r="X1828" s="142"/>
      <c r="Y1828" s="142"/>
      <c r="Z1828" s="142"/>
      <c r="AA1828" s="142"/>
      <c r="AB1828" s="142"/>
      <c r="AC1828" s="142"/>
      <c r="AD1828" s="142"/>
      <c r="AE1828" s="142"/>
      <c r="AF1828" s="142"/>
      <c r="AG1828" s="142"/>
      <c r="AH1828" s="142"/>
      <c r="AI1828" s="142"/>
    </row>
    <row r="1829">
      <c r="A1829" s="167"/>
      <c r="B1829" s="168"/>
      <c r="C1829" s="169"/>
      <c r="D1829" s="170"/>
      <c r="E1829" s="171"/>
      <c r="F1829" s="172"/>
      <c r="G1829" s="172"/>
      <c r="H1829" s="173"/>
      <c r="I1829" s="173"/>
      <c r="J1829" s="172"/>
      <c r="K1829" s="172"/>
      <c r="L1829" s="173"/>
      <c r="M1829" s="174"/>
      <c r="N1829" s="174"/>
      <c r="O1829" s="173"/>
      <c r="P1829" s="172"/>
      <c r="Q1829" s="172"/>
      <c r="R1829" s="175"/>
      <c r="S1829" s="175"/>
      <c r="T1829" s="169"/>
      <c r="U1829" s="142"/>
      <c r="V1829" s="142"/>
      <c r="W1829" s="142"/>
      <c r="X1829" s="142"/>
      <c r="Y1829" s="142"/>
      <c r="Z1829" s="142"/>
      <c r="AA1829" s="142"/>
      <c r="AB1829" s="142"/>
      <c r="AC1829" s="142"/>
      <c r="AD1829" s="142"/>
      <c r="AE1829" s="142"/>
      <c r="AF1829" s="142"/>
      <c r="AG1829" s="142"/>
      <c r="AH1829" s="142"/>
      <c r="AI1829" s="142"/>
    </row>
    <row r="1830">
      <c r="A1830" s="167"/>
      <c r="B1830" s="168"/>
      <c r="C1830" s="169"/>
      <c r="D1830" s="170"/>
      <c r="E1830" s="171"/>
      <c r="F1830" s="172"/>
      <c r="G1830" s="172"/>
      <c r="H1830" s="173"/>
      <c r="I1830" s="173"/>
      <c r="J1830" s="172"/>
      <c r="K1830" s="172"/>
      <c r="L1830" s="173"/>
      <c r="M1830" s="174"/>
      <c r="N1830" s="174"/>
      <c r="O1830" s="173"/>
      <c r="P1830" s="172"/>
      <c r="Q1830" s="172"/>
      <c r="R1830" s="175"/>
      <c r="S1830" s="175"/>
      <c r="T1830" s="169"/>
      <c r="U1830" s="142"/>
      <c r="V1830" s="142"/>
      <c r="W1830" s="142"/>
      <c r="X1830" s="142"/>
      <c r="Y1830" s="142"/>
      <c r="Z1830" s="142"/>
      <c r="AA1830" s="142"/>
      <c r="AB1830" s="142"/>
      <c r="AC1830" s="142"/>
      <c r="AD1830" s="142"/>
      <c r="AE1830" s="142"/>
      <c r="AF1830" s="142"/>
      <c r="AG1830" s="142"/>
      <c r="AH1830" s="142"/>
      <c r="AI1830" s="142"/>
    </row>
    <row r="1831">
      <c r="A1831" s="167"/>
      <c r="B1831" s="168"/>
      <c r="C1831" s="169"/>
      <c r="D1831" s="170"/>
      <c r="E1831" s="171"/>
      <c r="F1831" s="172"/>
      <c r="G1831" s="172"/>
      <c r="H1831" s="173"/>
      <c r="I1831" s="173"/>
      <c r="J1831" s="172"/>
      <c r="K1831" s="172"/>
      <c r="L1831" s="173"/>
      <c r="M1831" s="174"/>
      <c r="N1831" s="174"/>
      <c r="O1831" s="173"/>
      <c r="P1831" s="172"/>
      <c r="Q1831" s="172"/>
      <c r="R1831" s="175"/>
      <c r="S1831" s="175"/>
      <c r="T1831" s="169"/>
      <c r="U1831" s="142"/>
      <c r="V1831" s="142"/>
      <c r="W1831" s="142"/>
      <c r="X1831" s="142"/>
      <c r="Y1831" s="142"/>
      <c r="Z1831" s="142"/>
      <c r="AA1831" s="142"/>
      <c r="AB1831" s="142"/>
      <c r="AC1831" s="142"/>
      <c r="AD1831" s="142"/>
      <c r="AE1831" s="142"/>
      <c r="AF1831" s="142"/>
      <c r="AG1831" s="142"/>
      <c r="AH1831" s="142"/>
      <c r="AI1831" s="142"/>
    </row>
    <row r="1832">
      <c r="A1832" s="167"/>
      <c r="B1832" s="168"/>
      <c r="C1832" s="169"/>
      <c r="D1832" s="170"/>
      <c r="E1832" s="171"/>
      <c r="F1832" s="172"/>
      <c r="G1832" s="172"/>
      <c r="H1832" s="173"/>
      <c r="I1832" s="173"/>
      <c r="J1832" s="172"/>
      <c r="K1832" s="172"/>
      <c r="L1832" s="173"/>
      <c r="M1832" s="174"/>
      <c r="N1832" s="174"/>
      <c r="O1832" s="173"/>
      <c r="P1832" s="172"/>
      <c r="Q1832" s="172"/>
      <c r="R1832" s="175"/>
      <c r="S1832" s="175"/>
      <c r="T1832" s="169"/>
      <c r="U1832" s="142"/>
      <c r="V1832" s="142"/>
      <c r="W1832" s="142"/>
      <c r="X1832" s="142"/>
      <c r="Y1832" s="142"/>
      <c r="Z1832" s="142"/>
      <c r="AA1832" s="142"/>
      <c r="AB1832" s="142"/>
      <c r="AC1832" s="142"/>
      <c r="AD1832" s="142"/>
      <c r="AE1832" s="142"/>
      <c r="AF1832" s="142"/>
      <c r="AG1832" s="142"/>
      <c r="AH1832" s="142"/>
      <c r="AI1832" s="142"/>
    </row>
    <row r="1833">
      <c r="A1833" s="167"/>
      <c r="B1833" s="168"/>
      <c r="C1833" s="169"/>
      <c r="D1833" s="170"/>
      <c r="E1833" s="171"/>
      <c r="F1833" s="172"/>
      <c r="G1833" s="172"/>
      <c r="H1833" s="173"/>
      <c r="I1833" s="173"/>
      <c r="J1833" s="172"/>
      <c r="K1833" s="172"/>
      <c r="L1833" s="173"/>
      <c r="M1833" s="174"/>
      <c r="N1833" s="174"/>
      <c r="O1833" s="173"/>
      <c r="P1833" s="172"/>
      <c r="Q1833" s="172"/>
      <c r="R1833" s="175"/>
      <c r="S1833" s="175"/>
      <c r="T1833" s="169"/>
      <c r="U1833" s="142"/>
      <c r="V1833" s="142"/>
      <c r="W1833" s="142"/>
      <c r="X1833" s="142"/>
      <c r="Y1833" s="142"/>
      <c r="Z1833" s="142"/>
      <c r="AA1833" s="142"/>
      <c r="AB1833" s="142"/>
      <c r="AC1833" s="142"/>
      <c r="AD1833" s="142"/>
      <c r="AE1833" s="142"/>
      <c r="AF1833" s="142"/>
      <c r="AG1833" s="142"/>
      <c r="AH1833" s="142"/>
      <c r="AI1833" s="142"/>
    </row>
    <row r="1834">
      <c r="A1834" s="167"/>
      <c r="B1834" s="168"/>
      <c r="C1834" s="169"/>
      <c r="D1834" s="170"/>
      <c r="E1834" s="171"/>
      <c r="F1834" s="172"/>
      <c r="G1834" s="172"/>
      <c r="H1834" s="173"/>
      <c r="I1834" s="173"/>
      <c r="J1834" s="172"/>
      <c r="K1834" s="172"/>
      <c r="L1834" s="173"/>
      <c r="M1834" s="174"/>
      <c r="N1834" s="174"/>
      <c r="O1834" s="173"/>
      <c r="P1834" s="172"/>
      <c r="Q1834" s="172"/>
      <c r="R1834" s="175"/>
      <c r="S1834" s="175"/>
      <c r="T1834" s="169"/>
      <c r="U1834" s="142"/>
      <c r="V1834" s="142"/>
      <c r="W1834" s="142"/>
      <c r="X1834" s="142"/>
      <c r="Y1834" s="142"/>
      <c r="Z1834" s="142"/>
      <c r="AA1834" s="142"/>
      <c r="AB1834" s="142"/>
      <c r="AC1834" s="142"/>
      <c r="AD1834" s="142"/>
      <c r="AE1834" s="142"/>
      <c r="AF1834" s="142"/>
      <c r="AG1834" s="142"/>
      <c r="AH1834" s="142"/>
      <c r="AI1834" s="142"/>
    </row>
    <row r="1835">
      <c r="A1835" s="167"/>
      <c r="B1835" s="168"/>
      <c r="C1835" s="169"/>
      <c r="D1835" s="170"/>
      <c r="E1835" s="171"/>
      <c r="F1835" s="172"/>
      <c r="G1835" s="172"/>
      <c r="H1835" s="173"/>
      <c r="I1835" s="173"/>
      <c r="J1835" s="172"/>
      <c r="K1835" s="172"/>
      <c r="L1835" s="173"/>
      <c r="M1835" s="174"/>
      <c r="N1835" s="174"/>
      <c r="O1835" s="173"/>
      <c r="P1835" s="172"/>
      <c r="Q1835" s="172"/>
      <c r="R1835" s="175"/>
      <c r="S1835" s="175"/>
      <c r="T1835" s="169"/>
      <c r="U1835" s="142"/>
      <c r="V1835" s="142"/>
      <c r="W1835" s="142"/>
      <c r="X1835" s="142"/>
      <c r="Y1835" s="142"/>
      <c r="Z1835" s="142"/>
      <c r="AA1835" s="142"/>
      <c r="AB1835" s="142"/>
      <c r="AC1835" s="142"/>
      <c r="AD1835" s="142"/>
      <c r="AE1835" s="142"/>
      <c r="AF1835" s="142"/>
      <c r="AG1835" s="142"/>
      <c r="AH1835" s="142"/>
      <c r="AI1835" s="142"/>
    </row>
    <row r="1836">
      <c r="A1836" s="167"/>
      <c r="B1836" s="168"/>
      <c r="C1836" s="169"/>
      <c r="D1836" s="170"/>
      <c r="E1836" s="171"/>
      <c r="F1836" s="172"/>
      <c r="G1836" s="172"/>
      <c r="H1836" s="173"/>
      <c r="I1836" s="173"/>
      <c r="J1836" s="172"/>
      <c r="K1836" s="172"/>
      <c r="L1836" s="173"/>
      <c r="M1836" s="174"/>
      <c r="N1836" s="174"/>
      <c r="O1836" s="173"/>
      <c r="P1836" s="172"/>
      <c r="Q1836" s="172"/>
      <c r="R1836" s="175"/>
      <c r="S1836" s="175"/>
      <c r="T1836" s="169"/>
      <c r="U1836" s="142"/>
      <c r="V1836" s="142"/>
      <c r="W1836" s="142"/>
      <c r="X1836" s="142"/>
      <c r="Y1836" s="142"/>
      <c r="Z1836" s="142"/>
      <c r="AA1836" s="142"/>
      <c r="AB1836" s="142"/>
      <c r="AC1836" s="142"/>
      <c r="AD1836" s="142"/>
      <c r="AE1836" s="142"/>
      <c r="AF1836" s="142"/>
      <c r="AG1836" s="142"/>
      <c r="AH1836" s="142"/>
      <c r="AI1836" s="142"/>
    </row>
    <row r="1837">
      <c r="A1837" s="167"/>
      <c r="B1837" s="168"/>
      <c r="C1837" s="169"/>
      <c r="D1837" s="170"/>
      <c r="E1837" s="171"/>
      <c r="F1837" s="172"/>
      <c r="G1837" s="172"/>
      <c r="H1837" s="173"/>
      <c r="I1837" s="173"/>
      <c r="J1837" s="172"/>
      <c r="K1837" s="172"/>
      <c r="L1837" s="173"/>
      <c r="M1837" s="174"/>
      <c r="N1837" s="174"/>
      <c r="O1837" s="173"/>
      <c r="P1837" s="172"/>
      <c r="Q1837" s="172"/>
      <c r="R1837" s="175"/>
      <c r="S1837" s="175"/>
      <c r="T1837" s="169"/>
      <c r="U1837" s="142"/>
      <c r="V1837" s="142"/>
      <c r="W1837" s="142"/>
      <c r="X1837" s="142"/>
      <c r="Y1837" s="142"/>
      <c r="Z1837" s="142"/>
      <c r="AA1837" s="142"/>
      <c r="AB1837" s="142"/>
      <c r="AC1837" s="142"/>
      <c r="AD1837" s="142"/>
      <c r="AE1837" s="142"/>
      <c r="AF1837" s="142"/>
      <c r="AG1837" s="142"/>
      <c r="AH1837" s="142"/>
      <c r="AI1837" s="142"/>
    </row>
    <row r="1838">
      <c r="A1838" s="167"/>
      <c r="B1838" s="168"/>
      <c r="C1838" s="169"/>
      <c r="D1838" s="170"/>
      <c r="E1838" s="171"/>
      <c r="F1838" s="172"/>
      <c r="G1838" s="172"/>
      <c r="H1838" s="173"/>
      <c r="I1838" s="173"/>
      <c r="J1838" s="172"/>
      <c r="K1838" s="172"/>
      <c r="L1838" s="173"/>
      <c r="M1838" s="174"/>
      <c r="N1838" s="174"/>
      <c r="O1838" s="173"/>
      <c r="P1838" s="172"/>
      <c r="Q1838" s="172"/>
      <c r="R1838" s="175"/>
      <c r="S1838" s="175"/>
      <c r="T1838" s="169"/>
      <c r="U1838" s="142"/>
      <c r="V1838" s="142"/>
      <c r="W1838" s="142"/>
      <c r="X1838" s="142"/>
      <c r="Y1838" s="142"/>
      <c r="Z1838" s="142"/>
      <c r="AA1838" s="142"/>
      <c r="AB1838" s="142"/>
      <c r="AC1838" s="142"/>
      <c r="AD1838" s="142"/>
      <c r="AE1838" s="142"/>
      <c r="AF1838" s="142"/>
      <c r="AG1838" s="142"/>
      <c r="AH1838" s="142"/>
      <c r="AI1838" s="142"/>
    </row>
    <row r="1839">
      <c r="A1839" s="167"/>
      <c r="B1839" s="168"/>
      <c r="C1839" s="169"/>
      <c r="D1839" s="170"/>
      <c r="E1839" s="171"/>
      <c r="F1839" s="172"/>
      <c r="G1839" s="172"/>
      <c r="H1839" s="173"/>
      <c r="I1839" s="173"/>
      <c r="J1839" s="172"/>
      <c r="K1839" s="172"/>
      <c r="L1839" s="173"/>
      <c r="M1839" s="174"/>
      <c r="N1839" s="174"/>
      <c r="O1839" s="173"/>
      <c r="P1839" s="172"/>
      <c r="Q1839" s="172"/>
      <c r="R1839" s="175"/>
      <c r="S1839" s="175"/>
      <c r="T1839" s="169"/>
      <c r="U1839" s="142"/>
      <c r="V1839" s="142"/>
      <c r="W1839" s="142"/>
      <c r="X1839" s="142"/>
      <c r="Y1839" s="142"/>
      <c r="Z1839" s="142"/>
      <c r="AA1839" s="142"/>
      <c r="AB1839" s="142"/>
      <c r="AC1839" s="142"/>
      <c r="AD1839" s="142"/>
      <c r="AE1839" s="142"/>
      <c r="AF1839" s="142"/>
      <c r="AG1839" s="142"/>
      <c r="AH1839" s="142"/>
      <c r="AI1839" s="142"/>
    </row>
    <row r="1840">
      <c r="A1840" s="167"/>
      <c r="B1840" s="168"/>
      <c r="C1840" s="169"/>
      <c r="D1840" s="170"/>
      <c r="E1840" s="171"/>
      <c r="F1840" s="172"/>
      <c r="G1840" s="172"/>
      <c r="H1840" s="173"/>
      <c r="I1840" s="173"/>
      <c r="J1840" s="172"/>
      <c r="K1840" s="172"/>
      <c r="L1840" s="173"/>
      <c r="M1840" s="174"/>
      <c r="N1840" s="174"/>
      <c r="O1840" s="173"/>
      <c r="P1840" s="172"/>
      <c r="Q1840" s="172"/>
      <c r="R1840" s="175"/>
      <c r="S1840" s="175"/>
      <c r="T1840" s="169"/>
      <c r="U1840" s="142"/>
      <c r="V1840" s="142"/>
      <c r="W1840" s="142"/>
      <c r="X1840" s="142"/>
      <c r="Y1840" s="142"/>
      <c r="Z1840" s="142"/>
      <c r="AA1840" s="142"/>
      <c r="AB1840" s="142"/>
      <c r="AC1840" s="142"/>
      <c r="AD1840" s="142"/>
      <c r="AE1840" s="142"/>
      <c r="AF1840" s="142"/>
      <c r="AG1840" s="142"/>
      <c r="AH1840" s="142"/>
      <c r="AI1840" s="142"/>
    </row>
    <row r="1841">
      <c r="A1841" s="167"/>
      <c r="B1841" s="168"/>
      <c r="C1841" s="169"/>
      <c r="D1841" s="170"/>
      <c r="E1841" s="171"/>
      <c r="F1841" s="172"/>
      <c r="G1841" s="172"/>
      <c r="H1841" s="173"/>
      <c r="I1841" s="173"/>
      <c r="J1841" s="172"/>
      <c r="K1841" s="172"/>
      <c r="L1841" s="173"/>
      <c r="M1841" s="174"/>
      <c r="N1841" s="174"/>
      <c r="O1841" s="173"/>
      <c r="P1841" s="172"/>
      <c r="Q1841" s="172"/>
      <c r="R1841" s="175"/>
      <c r="S1841" s="175"/>
      <c r="T1841" s="169"/>
      <c r="U1841" s="142"/>
      <c r="V1841" s="142"/>
      <c r="W1841" s="142"/>
      <c r="X1841" s="142"/>
      <c r="Y1841" s="142"/>
      <c r="Z1841" s="142"/>
      <c r="AA1841" s="142"/>
      <c r="AB1841" s="142"/>
      <c r="AC1841" s="142"/>
      <c r="AD1841" s="142"/>
      <c r="AE1841" s="142"/>
      <c r="AF1841" s="142"/>
      <c r="AG1841" s="142"/>
      <c r="AH1841" s="142"/>
      <c r="AI1841" s="142"/>
    </row>
    <row r="1842">
      <c r="A1842" s="167"/>
      <c r="B1842" s="168"/>
      <c r="C1842" s="169"/>
      <c r="D1842" s="170"/>
      <c r="E1842" s="171"/>
      <c r="F1842" s="172"/>
      <c r="G1842" s="172"/>
      <c r="H1842" s="173"/>
      <c r="I1842" s="173"/>
      <c r="J1842" s="172"/>
      <c r="K1842" s="172"/>
      <c r="L1842" s="173"/>
      <c r="M1842" s="174"/>
      <c r="N1842" s="174"/>
      <c r="O1842" s="173"/>
      <c r="P1842" s="172"/>
      <c r="Q1842" s="172"/>
      <c r="R1842" s="175"/>
      <c r="S1842" s="175"/>
      <c r="T1842" s="169"/>
      <c r="U1842" s="142"/>
      <c r="V1842" s="142"/>
      <c r="W1842" s="142"/>
      <c r="X1842" s="142"/>
      <c r="Y1842" s="142"/>
      <c r="Z1842" s="142"/>
      <c r="AA1842" s="142"/>
      <c r="AB1842" s="142"/>
      <c r="AC1842" s="142"/>
      <c r="AD1842" s="142"/>
      <c r="AE1842" s="142"/>
      <c r="AF1842" s="142"/>
      <c r="AG1842" s="142"/>
      <c r="AH1842" s="142"/>
      <c r="AI1842" s="142"/>
    </row>
    <row r="1843">
      <c r="A1843" s="167"/>
      <c r="B1843" s="168"/>
      <c r="C1843" s="169"/>
      <c r="D1843" s="170"/>
      <c r="E1843" s="171"/>
      <c r="F1843" s="172"/>
      <c r="G1843" s="172"/>
      <c r="H1843" s="173"/>
      <c r="I1843" s="173"/>
      <c r="J1843" s="172"/>
      <c r="K1843" s="172"/>
      <c r="L1843" s="173"/>
      <c r="M1843" s="174"/>
      <c r="N1843" s="174"/>
      <c r="O1843" s="173"/>
      <c r="P1843" s="172"/>
      <c r="Q1843" s="172"/>
      <c r="R1843" s="175"/>
      <c r="S1843" s="175"/>
      <c r="T1843" s="169"/>
      <c r="U1843" s="142"/>
      <c r="V1843" s="142"/>
      <c r="W1843" s="142"/>
      <c r="X1843" s="142"/>
      <c r="Y1843" s="142"/>
      <c r="Z1843" s="142"/>
      <c r="AA1843" s="142"/>
      <c r="AB1843" s="142"/>
      <c r="AC1843" s="142"/>
      <c r="AD1843" s="142"/>
      <c r="AE1843" s="142"/>
      <c r="AF1843" s="142"/>
      <c r="AG1843" s="142"/>
      <c r="AH1843" s="142"/>
      <c r="AI1843" s="142"/>
    </row>
    <row r="1844">
      <c r="A1844" s="167"/>
      <c r="B1844" s="168"/>
      <c r="C1844" s="169"/>
      <c r="D1844" s="170"/>
      <c r="E1844" s="171"/>
      <c r="F1844" s="172"/>
      <c r="G1844" s="172"/>
      <c r="H1844" s="173"/>
      <c r="I1844" s="173"/>
      <c r="J1844" s="172"/>
      <c r="K1844" s="172"/>
      <c r="L1844" s="173"/>
      <c r="M1844" s="174"/>
      <c r="N1844" s="174"/>
      <c r="O1844" s="173"/>
      <c r="P1844" s="172"/>
      <c r="Q1844" s="172"/>
      <c r="R1844" s="175"/>
      <c r="S1844" s="175"/>
      <c r="T1844" s="169"/>
      <c r="U1844" s="142"/>
      <c r="V1844" s="142"/>
      <c r="W1844" s="142"/>
      <c r="X1844" s="142"/>
      <c r="Y1844" s="142"/>
      <c r="Z1844" s="142"/>
      <c r="AA1844" s="142"/>
      <c r="AB1844" s="142"/>
      <c r="AC1844" s="142"/>
      <c r="AD1844" s="142"/>
      <c r="AE1844" s="142"/>
      <c r="AF1844" s="142"/>
      <c r="AG1844" s="142"/>
      <c r="AH1844" s="142"/>
      <c r="AI1844" s="142"/>
    </row>
    <row r="1845">
      <c r="A1845" s="167"/>
      <c r="B1845" s="168"/>
      <c r="C1845" s="169"/>
      <c r="D1845" s="170"/>
      <c r="E1845" s="171"/>
      <c r="F1845" s="172"/>
      <c r="G1845" s="172"/>
      <c r="H1845" s="173"/>
      <c r="I1845" s="173"/>
      <c r="J1845" s="172"/>
      <c r="K1845" s="172"/>
      <c r="L1845" s="173"/>
      <c r="M1845" s="174"/>
      <c r="N1845" s="174"/>
      <c r="O1845" s="173"/>
      <c r="P1845" s="172"/>
      <c r="Q1845" s="172"/>
      <c r="R1845" s="175"/>
      <c r="S1845" s="175"/>
      <c r="T1845" s="169"/>
      <c r="U1845" s="142"/>
      <c r="V1845" s="142"/>
      <c r="W1845" s="142"/>
      <c r="X1845" s="142"/>
      <c r="Y1845" s="142"/>
      <c r="Z1845" s="142"/>
      <c r="AA1845" s="142"/>
      <c r="AB1845" s="142"/>
      <c r="AC1845" s="142"/>
      <c r="AD1845" s="142"/>
      <c r="AE1845" s="142"/>
      <c r="AF1845" s="142"/>
      <c r="AG1845" s="142"/>
      <c r="AH1845" s="142"/>
      <c r="AI1845" s="142"/>
    </row>
    <row r="1846">
      <c r="A1846" s="167"/>
      <c r="B1846" s="168"/>
      <c r="C1846" s="169"/>
      <c r="D1846" s="170"/>
      <c r="E1846" s="171"/>
      <c r="F1846" s="172"/>
      <c r="G1846" s="172"/>
      <c r="H1846" s="173"/>
      <c r="I1846" s="173"/>
      <c r="J1846" s="172"/>
      <c r="K1846" s="172"/>
      <c r="L1846" s="173"/>
      <c r="M1846" s="174"/>
      <c r="N1846" s="174"/>
      <c r="O1846" s="173"/>
      <c r="P1846" s="172"/>
      <c r="Q1846" s="172"/>
      <c r="R1846" s="175"/>
      <c r="S1846" s="175"/>
      <c r="T1846" s="169"/>
      <c r="U1846" s="142"/>
      <c r="V1846" s="142"/>
      <c r="W1846" s="142"/>
      <c r="X1846" s="142"/>
      <c r="Y1846" s="142"/>
      <c r="Z1846" s="142"/>
      <c r="AA1846" s="142"/>
      <c r="AB1846" s="142"/>
      <c r="AC1846" s="142"/>
      <c r="AD1846" s="142"/>
      <c r="AE1846" s="142"/>
      <c r="AF1846" s="142"/>
      <c r="AG1846" s="142"/>
      <c r="AH1846" s="142"/>
      <c r="AI1846" s="142"/>
    </row>
    <row r="1847">
      <c r="A1847" s="167"/>
      <c r="B1847" s="168"/>
      <c r="C1847" s="169"/>
      <c r="D1847" s="170"/>
      <c r="E1847" s="171"/>
      <c r="F1847" s="172"/>
      <c r="G1847" s="172"/>
      <c r="H1847" s="173"/>
      <c r="I1847" s="173"/>
      <c r="J1847" s="172"/>
      <c r="K1847" s="172"/>
      <c r="L1847" s="173"/>
      <c r="M1847" s="174"/>
      <c r="N1847" s="174"/>
      <c r="O1847" s="173"/>
      <c r="P1847" s="172"/>
      <c r="Q1847" s="172"/>
      <c r="R1847" s="175"/>
      <c r="S1847" s="175"/>
      <c r="T1847" s="169"/>
      <c r="U1847" s="142"/>
      <c r="V1847" s="142"/>
      <c r="W1847" s="142"/>
      <c r="X1847" s="142"/>
      <c r="Y1847" s="142"/>
      <c r="Z1847" s="142"/>
      <c r="AA1847" s="142"/>
      <c r="AB1847" s="142"/>
      <c r="AC1847" s="142"/>
      <c r="AD1847" s="142"/>
      <c r="AE1847" s="142"/>
      <c r="AF1847" s="142"/>
      <c r="AG1847" s="142"/>
      <c r="AH1847" s="142"/>
      <c r="AI1847" s="142"/>
    </row>
    <row r="1848">
      <c r="A1848" s="167"/>
      <c r="B1848" s="168"/>
      <c r="C1848" s="169"/>
      <c r="D1848" s="170"/>
      <c r="E1848" s="171"/>
      <c r="F1848" s="172"/>
      <c r="G1848" s="172"/>
      <c r="H1848" s="173"/>
      <c r="I1848" s="173"/>
      <c r="J1848" s="172"/>
      <c r="K1848" s="172"/>
      <c r="L1848" s="173"/>
      <c r="M1848" s="174"/>
      <c r="N1848" s="174"/>
      <c r="O1848" s="173"/>
      <c r="P1848" s="172"/>
      <c r="Q1848" s="172"/>
      <c r="R1848" s="175"/>
      <c r="S1848" s="175"/>
      <c r="T1848" s="169"/>
      <c r="U1848" s="142"/>
      <c r="V1848" s="142"/>
      <c r="W1848" s="142"/>
      <c r="X1848" s="142"/>
      <c r="Y1848" s="142"/>
      <c r="Z1848" s="142"/>
      <c r="AA1848" s="142"/>
      <c r="AB1848" s="142"/>
      <c r="AC1848" s="142"/>
      <c r="AD1848" s="142"/>
      <c r="AE1848" s="142"/>
      <c r="AF1848" s="142"/>
      <c r="AG1848" s="142"/>
      <c r="AH1848" s="142"/>
      <c r="AI1848" s="142"/>
    </row>
    <row r="1849">
      <c r="A1849" s="167"/>
      <c r="B1849" s="168"/>
      <c r="C1849" s="169"/>
      <c r="D1849" s="170"/>
      <c r="E1849" s="171"/>
      <c r="F1849" s="172"/>
      <c r="G1849" s="172"/>
      <c r="H1849" s="173"/>
      <c r="I1849" s="173"/>
      <c r="J1849" s="172"/>
      <c r="K1849" s="172"/>
      <c r="L1849" s="173"/>
      <c r="M1849" s="174"/>
      <c r="N1849" s="174"/>
      <c r="O1849" s="173"/>
      <c r="P1849" s="172"/>
      <c r="Q1849" s="172"/>
      <c r="R1849" s="175"/>
      <c r="S1849" s="175"/>
      <c r="T1849" s="169"/>
      <c r="U1849" s="142"/>
      <c r="V1849" s="142"/>
      <c r="W1849" s="142"/>
      <c r="X1849" s="142"/>
      <c r="Y1849" s="142"/>
      <c r="Z1849" s="142"/>
      <c r="AA1849" s="142"/>
      <c r="AB1849" s="142"/>
      <c r="AC1849" s="142"/>
      <c r="AD1849" s="142"/>
      <c r="AE1849" s="142"/>
      <c r="AF1849" s="142"/>
      <c r="AG1849" s="142"/>
      <c r="AH1849" s="142"/>
      <c r="AI1849" s="142"/>
    </row>
    <row r="1850">
      <c r="A1850" s="167"/>
      <c r="B1850" s="168"/>
      <c r="C1850" s="169"/>
      <c r="D1850" s="170"/>
      <c r="E1850" s="171"/>
      <c r="F1850" s="172"/>
      <c r="G1850" s="172"/>
      <c r="H1850" s="173"/>
      <c r="I1850" s="173"/>
      <c r="J1850" s="172"/>
      <c r="K1850" s="172"/>
      <c r="L1850" s="173"/>
      <c r="M1850" s="174"/>
      <c r="N1850" s="174"/>
      <c r="O1850" s="173"/>
      <c r="P1850" s="172"/>
      <c r="Q1850" s="172"/>
      <c r="R1850" s="175"/>
      <c r="S1850" s="175"/>
      <c r="T1850" s="169"/>
      <c r="U1850" s="142"/>
      <c r="V1850" s="142"/>
      <c r="W1850" s="142"/>
      <c r="X1850" s="142"/>
      <c r="Y1850" s="142"/>
      <c r="Z1850" s="142"/>
      <c r="AA1850" s="142"/>
      <c r="AB1850" s="142"/>
      <c r="AC1850" s="142"/>
      <c r="AD1850" s="142"/>
      <c r="AE1850" s="142"/>
      <c r="AF1850" s="142"/>
      <c r="AG1850" s="142"/>
      <c r="AH1850" s="142"/>
      <c r="AI1850" s="142"/>
    </row>
    <row r="1851">
      <c r="A1851" s="167"/>
      <c r="B1851" s="168"/>
      <c r="C1851" s="169"/>
      <c r="D1851" s="170"/>
      <c r="E1851" s="171"/>
      <c r="F1851" s="172"/>
      <c r="G1851" s="172"/>
      <c r="H1851" s="173"/>
      <c r="I1851" s="173"/>
      <c r="J1851" s="172"/>
      <c r="K1851" s="172"/>
      <c r="L1851" s="173"/>
      <c r="M1851" s="174"/>
      <c r="N1851" s="174"/>
      <c r="O1851" s="173"/>
      <c r="P1851" s="172"/>
      <c r="Q1851" s="172"/>
      <c r="R1851" s="175"/>
      <c r="S1851" s="175"/>
      <c r="T1851" s="169"/>
      <c r="U1851" s="142"/>
      <c r="V1851" s="142"/>
      <c r="W1851" s="142"/>
      <c r="X1851" s="142"/>
      <c r="Y1851" s="142"/>
      <c r="Z1851" s="142"/>
      <c r="AA1851" s="142"/>
      <c r="AB1851" s="142"/>
      <c r="AC1851" s="142"/>
      <c r="AD1851" s="142"/>
      <c r="AE1851" s="142"/>
      <c r="AF1851" s="142"/>
      <c r="AG1851" s="142"/>
      <c r="AH1851" s="142"/>
      <c r="AI1851" s="142"/>
    </row>
    <row r="1852">
      <c r="A1852" s="167"/>
      <c r="B1852" s="168"/>
      <c r="C1852" s="169"/>
      <c r="D1852" s="170"/>
      <c r="E1852" s="171"/>
      <c r="F1852" s="172"/>
      <c r="G1852" s="172"/>
      <c r="H1852" s="173"/>
      <c r="I1852" s="173"/>
      <c r="J1852" s="172"/>
      <c r="K1852" s="172"/>
      <c r="L1852" s="173"/>
      <c r="M1852" s="174"/>
      <c r="N1852" s="174"/>
      <c r="O1852" s="173"/>
      <c r="P1852" s="172"/>
      <c r="Q1852" s="172"/>
      <c r="R1852" s="175"/>
      <c r="S1852" s="175"/>
      <c r="T1852" s="169"/>
      <c r="U1852" s="142"/>
      <c r="V1852" s="142"/>
      <c r="W1852" s="142"/>
      <c r="X1852" s="142"/>
      <c r="Y1852" s="142"/>
      <c r="Z1852" s="142"/>
      <c r="AA1852" s="142"/>
      <c r="AB1852" s="142"/>
      <c r="AC1852" s="142"/>
      <c r="AD1852" s="142"/>
      <c r="AE1852" s="142"/>
      <c r="AF1852" s="142"/>
      <c r="AG1852" s="142"/>
      <c r="AH1852" s="142"/>
      <c r="AI1852" s="142"/>
    </row>
    <row r="1853">
      <c r="A1853" s="167"/>
      <c r="B1853" s="168"/>
      <c r="C1853" s="169"/>
      <c r="D1853" s="170"/>
      <c r="E1853" s="171"/>
      <c r="F1853" s="172"/>
      <c r="G1853" s="172"/>
      <c r="H1853" s="173"/>
      <c r="I1853" s="173"/>
      <c r="J1853" s="172"/>
      <c r="K1853" s="172"/>
      <c r="L1853" s="173"/>
      <c r="M1853" s="174"/>
      <c r="N1853" s="174"/>
      <c r="O1853" s="173"/>
      <c r="P1853" s="172"/>
      <c r="Q1853" s="172"/>
      <c r="R1853" s="175"/>
      <c r="S1853" s="175"/>
      <c r="T1853" s="169"/>
      <c r="U1853" s="142"/>
      <c r="V1853" s="142"/>
      <c r="W1853" s="142"/>
      <c r="X1853" s="142"/>
      <c r="Y1853" s="142"/>
      <c r="Z1853" s="142"/>
      <c r="AA1853" s="142"/>
      <c r="AB1853" s="142"/>
      <c r="AC1853" s="142"/>
      <c r="AD1853" s="142"/>
      <c r="AE1853" s="142"/>
      <c r="AF1853" s="142"/>
      <c r="AG1853" s="142"/>
      <c r="AH1853" s="142"/>
      <c r="AI1853" s="142"/>
    </row>
    <row r="1854">
      <c r="A1854" s="167"/>
      <c r="B1854" s="168"/>
      <c r="C1854" s="169"/>
      <c r="D1854" s="170"/>
      <c r="E1854" s="171"/>
      <c r="F1854" s="172"/>
      <c r="G1854" s="172"/>
      <c r="H1854" s="173"/>
      <c r="I1854" s="173"/>
      <c r="J1854" s="172"/>
      <c r="K1854" s="172"/>
      <c r="L1854" s="173"/>
      <c r="M1854" s="174"/>
      <c r="N1854" s="174"/>
      <c r="O1854" s="173"/>
      <c r="P1854" s="172"/>
      <c r="Q1854" s="172"/>
      <c r="R1854" s="175"/>
      <c r="S1854" s="175"/>
      <c r="T1854" s="169"/>
      <c r="U1854" s="142"/>
      <c r="V1854" s="142"/>
      <c r="W1854" s="142"/>
      <c r="X1854" s="142"/>
      <c r="Y1854" s="142"/>
      <c r="Z1854" s="142"/>
      <c r="AA1854" s="142"/>
      <c r="AB1854" s="142"/>
      <c r="AC1854" s="142"/>
      <c r="AD1854" s="142"/>
      <c r="AE1854" s="142"/>
      <c r="AF1854" s="142"/>
      <c r="AG1854" s="142"/>
      <c r="AH1854" s="142"/>
      <c r="AI1854" s="142"/>
    </row>
    <row r="1855">
      <c r="A1855" s="167"/>
      <c r="B1855" s="168"/>
      <c r="C1855" s="169"/>
      <c r="D1855" s="170"/>
      <c r="E1855" s="171"/>
      <c r="F1855" s="172"/>
      <c r="G1855" s="172"/>
      <c r="H1855" s="173"/>
      <c r="I1855" s="173"/>
      <c r="J1855" s="172"/>
      <c r="K1855" s="172"/>
      <c r="L1855" s="173"/>
      <c r="M1855" s="174"/>
      <c r="N1855" s="174"/>
      <c r="O1855" s="173"/>
      <c r="P1855" s="172"/>
      <c r="Q1855" s="172"/>
      <c r="R1855" s="175"/>
      <c r="S1855" s="175"/>
      <c r="T1855" s="169"/>
      <c r="U1855" s="142"/>
      <c r="V1855" s="142"/>
      <c r="W1855" s="142"/>
      <c r="X1855" s="142"/>
      <c r="Y1855" s="142"/>
      <c r="Z1855" s="142"/>
      <c r="AA1855" s="142"/>
      <c r="AB1855" s="142"/>
      <c r="AC1855" s="142"/>
      <c r="AD1855" s="142"/>
      <c r="AE1855" s="142"/>
      <c r="AF1855" s="142"/>
      <c r="AG1855" s="142"/>
      <c r="AH1855" s="142"/>
      <c r="AI1855" s="142"/>
    </row>
    <row r="1856">
      <c r="A1856" s="167"/>
      <c r="B1856" s="168"/>
      <c r="C1856" s="169"/>
      <c r="D1856" s="170"/>
      <c r="E1856" s="171"/>
      <c r="F1856" s="172"/>
      <c r="G1856" s="172"/>
      <c r="H1856" s="173"/>
      <c r="I1856" s="173"/>
      <c r="J1856" s="172"/>
      <c r="K1856" s="172"/>
      <c r="L1856" s="173"/>
      <c r="M1856" s="174"/>
      <c r="N1856" s="174"/>
      <c r="O1856" s="173"/>
      <c r="P1856" s="172"/>
      <c r="Q1856" s="172"/>
      <c r="R1856" s="175"/>
      <c r="S1856" s="175"/>
      <c r="T1856" s="169"/>
      <c r="U1856" s="142"/>
      <c r="V1856" s="142"/>
      <c r="W1856" s="142"/>
      <c r="X1856" s="142"/>
      <c r="Y1856" s="142"/>
      <c r="Z1856" s="142"/>
      <c r="AA1856" s="142"/>
      <c r="AB1856" s="142"/>
      <c r="AC1856" s="142"/>
      <c r="AD1856" s="142"/>
      <c r="AE1856" s="142"/>
      <c r="AF1856" s="142"/>
      <c r="AG1856" s="142"/>
      <c r="AH1856" s="142"/>
      <c r="AI1856" s="142"/>
    </row>
    <row r="1857">
      <c r="A1857" s="167"/>
      <c r="B1857" s="168"/>
      <c r="C1857" s="169"/>
      <c r="D1857" s="170"/>
      <c r="E1857" s="171"/>
      <c r="F1857" s="172"/>
      <c r="G1857" s="172"/>
      <c r="H1857" s="173"/>
      <c r="I1857" s="173"/>
      <c r="J1857" s="172"/>
      <c r="K1857" s="172"/>
      <c r="L1857" s="173"/>
      <c r="M1857" s="174"/>
      <c r="N1857" s="174"/>
      <c r="O1857" s="173"/>
      <c r="P1857" s="172"/>
      <c r="Q1857" s="172"/>
      <c r="R1857" s="175"/>
      <c r="S1857" s="175"/>
      <c r="T1857" s="169"/>
      <c r="U1857" s="142"/>
      <c r="V1857" s="142"/>
      <c r="W1857" s="142"/>
      <c r="X1857" s="142"/>
      <c r="Y1857" s="142"/>
      <c r="Z1857" s="142"/>
      <c r="AA1857" s="142"/>
      <c r="AB1857" s="142"/>
      <c r="AC1857" s="142"/>
      <c r="AD1857" s="142"/>
      <c r="AE1857" s="142"/>
      <c r="AF1857" s="142"/>
      <c r="AG1857" s="142"/>
      <c r="AH1857" s="142"/>
      <c r="AI1857" s="142"/>
    </row>
    <row r="1858">
      <c r="A1858" s="167"/>
      <c r="B1858" s="168"/>
      <c r="C1858" s="169"/>
      <c r="D1858" s="170"/>
      <c r="E1858" s="171"/>
      <c r="F1858" s="172"/>
      <c r="G1858" s="172"/>
      <c r="H1858" s="173"/>
      <c r="I1858" s="173"/>
      <c r="J1858" s="172"/>
      <c r="K1858" s="172"/>
      <c r="L1858" s="173"/>
      <c r="M1858" s="174"/>
      <c r="N1858" s="174"/>
      <c r="O1858" s="173"/>
      <c r="P1858" s="172"/>
      <c r="Q1858" s="172"/>
      <c r="R1858" s="175"/>
      <c r="S1858" s="175"/>
      <c r="T1858" s="169"/>
      <c r="U1858" s="142"/>
      <c r="V1858" s="142"/>
      <c r="W1858" s="142"/>
      <c r="X1858" s="142"/>
      <c r="Y1858" s="142"/>
      <c r="Z1858" s="142"/>
      <c r="AA1858" s="142"/>
      <c r="AB1858" s="142"/>
      <c r="AC1858" s="142"/>
      <c r="AD1858" s="142"/>
      <c r="AE1858" s="142"/>
      <c r="AF1858" s="142"/>
      <c r="AG1858" s="142"/>
      <c r="AH1858" s="142"/>
      <c r="AI1858" s="142"/>
    </row>
    <row r="1859">
      <c r="A1859" s="167"/>
      <c r="B1859" s="168"/>
      <c r="C1859" s="169"/>
      <c r="D1859" s="170"/>
      <c r="E1859" s="171"/>
      <c r="F1859" s="172"/>
      <c r="G1859" s="172"/>
      <c r="H1859" s="173"/>
      <c r="I1859" s="173"/>
      <c r="J1859" s="172"/>
      <c r="K1859" s="172"/>
      <c r="L1859" s="173"/>
      <c r="M1859" s="174"/>
      <c r="N1859" s="174"/>
      <c r="O1859" s="173"/>
      <c r="P1859" s="172"/>
      <c r="Q1859" s="172"/>
      <c r="R1859" s="175"/>
      <c r="S1859" s="175"/>
      <c r="T1859" s="169"/>
      <c r="U1859" s="142"/>
      <c r="V1859" s="142"/>
      <c r="W1859" s="142"/>
      <c r="X1859" s="142"/>
      <c r="Y1859" s="142"/>
      <c r="Z1859" s="142"/>
      <c r="AA1859" s="142"/>
      <c r="AB1859" s="142"/>
      <c r="AC1859" s="142"/>
      <c r="AD1859" s="142"/>
      <c r="AE1859" s="142"/>
      <c r="AF1859" s="142"/>
      <c r="AG1859" s="142"/>
      <c r="AH1859" s="142"/>
      <c r="AI1859" s="142"/>
    </row>
    <row r="1860">
      <c r="A1860" s="167"/>
      <c r="B1860" s="168"/>
      <c r="C1860" s="169"/>
      <c r="D1860" s="170"/>
      <c r="E1860" s="171"/>
      <c r="F1860" s="172"/>
      <c r="G1860" s="172"/>
      <c r="H1860" s="173"/>
      <c r="I1860" s="173"/>
      <c r="J1860" s="172"/>
      <c r="K1860" s="172"/>
      <c r="L1860" s="173"/>
      <c r="M1860" s="174"/>
      <c r="N1860" s="174"/>
      <c r="O1860" s="173"/>
      <c r="P1860" s="172"/>
      <c r="Q1860" s="172"/>
      <c r="R1860" s="175"/>
      <c r="S1860" s="175"/>
      <c r="T1860" s="169"/>
      <c r="U1860" s="142"/>
      <c r="V1860" s="142"/>
      <c r="W1860" s="142"/>
      <c r="X1860" s="142"/>
      <c r="Y1860" s="142"/>
      <c r="Z1860" s="142"/>
      <c r="AA1860" s="142"/>
      <c r="AB1860" s="142"/>
      <c r="AC1860" s="142"/>
      <c r="AD1860" s="142"/>
      <c r="AE1860" s="142"/>
      <c r="AF1860" s="142"/>
      <c r="AG1860" s="142"/>
      <c r="AH1860" s="142"/>
      <c r="AI1860" s="142"/>
    </row>
    <row r="1861">
      <c r="A1861" s="167"/>
      <c r="B1861" s="168"/>
      <c r="C1861" s="169"/>
      <c r="D1861" s="170"/>
      <c r="E1861" s="171"/>
      <c r="F1861" s="172"/>
      <c r="G1861" s="172"/>
      <c r="H1861" s="173"/>
      <c r="I1861" s="173"/>
      <c r="J1861" s="172"/>
      <c r="K1861" s="172"/>
      <c r="L1861" s="173"/>
      <c r="M1861" s="174"/>
      <c r="N1861" s="174"/>
      <c r="O1861" s="173"/>
      <c r="P1861" s="172"/>
      <c r="Q1861" s="172"/>
      <c r="R1861" s="175"/>
      <c r="S1861" s="175"/>
      <c r="T1861" s="169"/>
      <c r="U1861" s="142"/>
      <c r="V1861" s="142"/>
      <c r="W1861" s="142"/>
      <c r="X1861" s="142"/>
      <c r="Y1861" s="142"/>
      <c r="Z1861" s="142"/>
      <c r="AA1861" s="142"/>
      <c r="AB1861" s="142"/>
      <c r="AC1861" s="142"/>
      <c r="AD1861" s="142"/>
      <c r="AE1861" s="142"/>
      <c r="AF1861" s="142"/>
      <c r="AG1861" s="142"/>
      <c r="AH1861" s="142"/>
      <c r="AI1861" s="142"/>
    </row>
    <row r="1862">
      <c r="A1862" s="167"/>
      <c r="B1862" s="168"/>
      <c r="C1862" s="169"/>
      <c r="D1862" s="170"/>
      <c r="E1862" s="171"/>
      <c r="F1862" s="172"/>
      <c r="G1862" s="172"/>
      <c r="H1862" s="173"/>
      <c r="I1862" s="173"/>
      <c r="J1862" s="172"/>
      <c r="K1862" s="172"/>
      <c r="L1862" s="173"/>
      <c r="M1862" s="174"/>
      <c r="N1862" s="174"/>
      <c r="O1862" s="173"/>
      <c r="P1862" s="172"/>
      <c r="Q1862" s="172"/>
      <c r="R1862" s="175"/>
      <c r="S1862" s="175"/>
      <c r="T1862" s="169"/>
      <c r="U1862" s="142"/>
      <c r="V1862" s="142"/>
      <c r="W1862" s="142"/>
      <c r="X1862" s="142"/>
      <c r="Y1862" s="142"/>
      <c r="Z1862" s="142"/>
      <c r="AA1862" s="142"/>
      <c r="AB1862" s="142"/>
      <c r="AC1862" s="142"/>
      <c r="AD1862" s="142"/>
      <c r="AE1862" s="142"/>
      <c r="AF1862" s="142"/>
      <c r="AG1862" s="142"/>
      <c r="AH1862" s="142"/>
      <c r="AI1862" s="142"/>
    </row>
    <row r="1863">
      <c r="A1863" s="167"/>
      <c r="B1863" s="168"/>
      <c r="C1863" s="169"/>
      <c r="D1863" s="170"/>
      <c r="E1863" s="171"/>
      <c r="F1863" s="172"/>
      <c r="G1863" s="172"/>
      <c r="H1863" s="173"/>
      <c r="I1863" s="173"/>
      <c r="J1863" s="172"/>
      <c r="K1863" s="172"/>
      <c r="L1863" s="173"/>
      <c r="M1863" s="174"/>
      <c r="N1863" s="174"/>
      <c r="O1863" s="173"/>
      <c r="P1863" s="172"/>
      <c r="Q1863" s="172"/>
      <c r="R1863" s="175"/>
      <c r="S1863" s="175"/>
      <c r="T1863" s="169"/>
      <c r="U1863" s="142"/>
      <c r="V1863" s="142"/>
      <c r="W1863" s="142"/>
      <c r="X1863" s="142"/>
      <c r="Y1863" s="142"/>
      <c r="Z1863" s="142"/>
      <c r="AA1863" s="142"/>
      <c r="AB1863" s="142"/>
      <c r="AC1863" s="142"/>
      <c r="AD1863" s="142"/>
      <c r="AE1863" s="142"/>
      <c r="AF1863" s="142"/>
      <c r="AG1863" s="142"/>
      <c r="AH1863" s="142"/>
      <c r="AI1863" s="142"/>
    </row>
    <row r="1864">
      <c r="A1864" s="167"/>
      <c r="B1864" s="168"/>
      <c r="C1864" s="169"/>
      <c r="D1864" s="170"/>
      <c r="E1864" s="171"/>
      <c r="F1864" s="172"/>
      <c r="G1864" s="172"/>
      <c r="H1864" s="173"/>
      <c r="I1864" s="173"/>
      <c r="J1864" s="172"/>
      <c r="K1864" s="172"/>
      <c r="L1864" s="173"/>
      <c r="M1864" s="174"/>
      <c r="N1864" s="174"/>
      <c r="O1864" s="173"/>
      <c r="P1864" s="172"/>
      <c r="Q1864" s="172"/>
      <c r="R1864" s="175"/>
      <c r="S1864" s="175"/>
      <c r="T1864" s="169"/>
      <c r="U1864" s="142"/>
      <c r="V1864" s="142"/>
      <c r="W1864" s="142"/>
      <c r="X1864" s="142"/>
      <c r="Y1864" s="142"/>
      <c r="Z1864" s="142"/>
      <c r="AA1864" s="142"/>
      <c r="AB1864" s="142"/>
      <c r="AC1864" s="142"/>
      <c r="AD1864" s="142"/>
      <c r="AE1864" s="142"/>
      <c r="AF1864" s="142"/>
      <c r="AG1864" s="142"/>
      <c r="AH1864" s="142"/>
      <c r="AI1864" s="142"/>
    </row>
    <row r="1865">
      <c r="A1865" s="167"/>
      <c r="B1865" s="168"/>
      <c r="C1865" s="169"/>
      <c r="D1865" s="170"/>
      <c r="E1865" s="171"/>
      <c r="F1865" s="172"/>
      <c r="G1865" s="172"/>
      <c r="H1865" s="173"/>
      <c r="I1865" s="173"/>
      <c r="J1865" s="172"/>
      <c r="K1865" s="172"/>
      <c r="L1865" s="173"/>
      <c r="M1865" s="174"/>
      <c r="N1865" s="174"/>
      <c r="O1865" s="173"/>
      <c r="P1865" s="172"/>
      <c r="Q1865" s="172"/>
      <c r="R1865" s="175"/>
      <c r="S1865" s="175"/>
      <c r="T1865" s="169"/>
      <c r="U1865" s="142"/>
      <c r="V1865" s="142"/>
      <c r="W1865" s="142"/>
      <c r="X1865" s="142"/>
      <c r="Y1865" s="142"/>
      <c r="Z1865" s="142"/>
      <c r="AA1865" s="142"/>
      <c r="AB1865" s="142"/>
      <c r="AC1865" s="142"/>
      <c r="AD1865" s="142"/>
      <c r="AE1865" s="142"/>
      <c r="AF1865" s="142"/>
      <c r="AG1865" s="142"/>
      <c r="AH1865" s="142"/>
      <c r="AI1865" s="142"/>
    </row>
    <row r="1866">
      <c r="A1866" s="167"/>
      <c r="B1866" s="168"/>
      <c r="C1866" s="169"/>
      <c r="D1866" s="170"/>
      <c r="E1866" s="171"/>
      <c r="F1866" s="172"/>
      <c r="G1866" s="172"/>
      <c r="H1866" s="173"/>
      <c r="I1866" s="173"/>
      <c r="J1866" s="172"/>
      <c r="K1866" s="172"/>
      <c r="L1866" s="173"/>
      <c r="M1866" s="174"/>
      <c r="N1866" s="174"/>
      <c r="O1866" s="173"/>
      <c r="P1866" s="172"/>
      <c r="Q1866" s="172"/>
      <c r="R1866" s="175"/>
      <c r="S1866" s="175"/>
      <c r="T1866" s="169"/>
      <c r="U1866" s="142"/>
      <c r="V1866" s="142"/>
      <c r="W1866" s="142"/>
      <c r="X1866" s="142"/>
      <c r="Y1866" s="142"/>
      <c r="Z1866" s="142"/>
      <c r="AA1866" s="142"/>
      <c r="AB1866" s="142"/>
      <c r="AC1866" s="142"/>
      <c r="AD1866" s="142"/>
      <c r="AE1866" s="142"/>
      <c r="AF1866" s="142"/>
      <c r="AG1866" s="142"/>
      <c r="AH1866" s="142"/>
      <c r="AI1866" s="142"/>
    </row>
    <row r="1867">
      <c r="A1867" s="167"/>
      <c r="B1867" s="168"/>
      <c r="C1867" s="169"/>
      <c r="D1867" s="170"/>
      <c r="E1867" s="171"/>
      <c r="F1867" s="172"/>
      <c r="G1867" s="172"/>
      <c r="H1867" s="173"/>
      <c r="I1867" s="173"/>
      <c r="J1867" s="172"/>
      <c r="K1867" s="172"/>
      <c r="L1867" s="173"/>
      <c r="M1867" s="174"/>
      <c r="N1867" s="174"/>
      <c r="O1867" s="173"/>
      <c r="P1867" s="172"/>
      <c r="Q1867" s="172"/>
      <c r="R1867" s="175"/>
      <c r="S1867" s="175"/>
      <c r="T1867" s="169"/>
      <c r="U1867" s="142"/>
      <c r="V1867" s="142"/>
      <c r="W1867" s="142"/>
      <c r="X1867" s="142"/>
      <c r="Y1867" s="142"/>
      <c r="Z1867" s="142"/>
      <c r="AA1867" s="142"/>
      <c r="AB1867" s="142"/>
      <c r="AC1867" s="142"/>
      <c r="AD1867" s="142"/>
      <c r="AE1867" s="142"/>
      <c r="AF1867" s="142"/>
      <c r="AG1867" s="142"/>
      <c r="AH1867" s="142"/>
      <c r="AI1867" s="142"/>
    </row>
    <row r="1868">
      <c r="A1868" s="167"/>
      <c r="B1868" s="168"/>
      <c r="C1868" s="169"/>
      <c r="D1868" s="170"/>
      <c r="E1868" s="171"/>
      <c r="F1868" s="172"/>
      <c r="G1868" s="172"/>
      <c r="H1868" s="173"/>
      <c r="I1868" s="173"/>
      <c r="J1868" s="172"/>
      <c r="K1868" s="172"/>
      <c r="L1868" s="173"/>
      <c r="M1868" s="174"/>
      <c r="N1868" s="174"/>
      <c r="O1868" s="173"/>
      <c r="P1868" s="172"/>
      <c r="Q1868" s="172"/>
      <c r="R1868" s="175"/>
      <c r="S1868" s="175"/>
      <c r="T1868" s="169"/>
      <c r="U1868" s="142"/>
      <c r="V1868" s="142"/>
      <c r="W1868" s="142"/>
      <c r="X1868" s="142"/>
      <c r="Y1868" s="142"/>
      <c r="Z1868" s="142"/>
      <c r="AA1868" s="142"/>
      <c r="AB1868" s="142"/>
      <c r="AC1868" s="142"/>
      <c r="AD1868" s="142"/>
      <c r="AE1868" s="142"/>
      <c r="AF1868" s="142"/>
      <c r="AG1868" s="142"/>
      <c r="AH1868" s="142"/>
      <c r="AI1868" s="142"/>
    </row>
    <row r="1869">
      <c r="A1869" s="167"/>
      <c r="B1869" s="168"/>
      <c r="C1869" s="169"/>
      <c r="D1869" s="170"/>
      <c r="E1869" s="171"/>
      <c r="F1869" s="172"/>
      <c r="G1869" s="172"/>
      <c r="H1869" s="173"/>
      <c r="I1869" s="173"/>
      <c r="J1869" s="172"/>
      <c r="K1869" s="172"/>
      <c r="L1869" s="173"/>
      <c r="M1869" s="174"/>
      <c r="N1869" s="174"/>
      <c r="O1869" s="173"/>
      <c r="P1869" s="172"/>
      <c r="Q1869" s="172"/>
      <c r="R1869" s="175"/>
      <c r="S1869" s="175"/>
      <c r="T1869" s="169"/>
      <c r="U1869" s="142"/>
      <c r="V1869" s="142"/>
      <c r="W1869" s="142"/>
      <c r="X1869" s="142"/>
      <c r="Y1869" s="142"/>
      <c r="Z1869" s="142"/>
      <c r="AA1869" s="142"/>
      <c r="AB1869" s="142"/>
      <c r="AC1869" s="142"/>
      <c r="AD1869" s="142"/>
      <c r="AE1869" s="142"/>
      <c r="AF1869" s="142"/>
      <c r="AG1869" s="142"/>
      <c r="AH1869" s="142"/>
      <c r="AI1869" s="142"/>
    </row>
    <row r="1870">
      <c r="A1870" s="167"/>
      <c r="B1870" s="168"/>
      <c r="C1870" s="169"/>
      <c r="D1870" s="170"/>
      <c r="E1870" s="171"/>
      <c r="F1870" s="172"/>
      <c r="G1870" s="172"/>
      <c r="H1870" s="173"/>
      <c r="I1870" s="173"/>
      <c r="J1870" s="172"/>
      <c r="K1870" s="172"/>
      <c r="L1870" s="173"/>
      <c r="M1870" s="174"/>
      <c r="N1870" s="174"/>
      <c r="O1870" s="173"/>
      <c r="P1870" s="172"/>
      <c r="Q1870" s="172"/>
      <c r="R1870" s="175"/>
      <c r="S1870" s="175"/>
      <c r="T1870" s="169"/>
      <c r="U1870" s="142"/>
      <c r="V1870" s="142"/>
      <c r="W1870" s="142"/>
      <c r="X1870" s="142"/>
      <c r="Y1870" s="142"/>
      <c r="Z1870" s="142"/>
      <c r="AA1870" s="142"/>
      <c r="AB1870" s="142"/>
      <c r="AC1870" s="142"/>
      <c r="AD1870" s="142"/>
      <c r="AE1870" s="142"/>
      <c r="AF1870" s="142"/>
      <c r="AG1870" s="142"/>
      <c r="AH1870" s="142"/>
      <c r="AI1870" s="142"/>
    </row>
    <row r="1871">
      <c r="A1871" s="167"/>
      <c r="B1871" s="168"/>
      <c r="C1871" s="169"/>
      <c r="D1871" s="170"/>
      <c r="E1871" s="171"/>
      <c r="F1871" s="172"/>
      <c r="G1871" s="172"/>
      <c r="H1871" s="173"/>
      <c r="I1871" s="173"/>
      <c r="J1871" s="172"/>
      <c r="K1871" s="172"/>
      <c r="L1871" s="173"/>
      <c r="M1871" s="174"/>
      <c r="N1871" s="174"/>
      <c r="O1871" s="173"/>
      <c r="P1871" s="172"/>
      <c r="Q1871" s="172"/>
      <c r="R1871" s="175"/>
      <c r="S1871" s="175"/>
      <c r="T1871" s="169"/>
      <c r="U1871" s="142"/>
      <c r="V1871" s="142"/>
      <c r="W1871" s="142"/>
      <c r="X1871" s="142"/>
      <c r="Y1871" s="142"/>
      <c r="Z1871" s="142"/>
      <c r="AA1871" s="142"/>
      <c r="AB1871" s="142"/>
      <c r="AC1871" s="142"/>
      <c r="AD1871" s="142"/>
      <c r="AE1871" s="142"/>
      <c r="AF1871" s="142"/>
      <c r="AG1871" s="142"/>
      <c r="AH1871" s="142"/>
      <c r="AI1871" s="142"/>
    </row>
    <row r="1872">
      <c r="A1872" s="167"/>
      <c r="B1872" s="168"/>
      <c r="C1872" s="169"/>
      <c r="D1872" s="170"/>
      <c r="E1872" s="171"/>
      <c r="F1872" s="172"/>
      <c r="G1872" s="172"/>
      <c r="H1872" s="173"/>
      <c r="I1872" s="173"/>
      <c r="J1872" s="172"/>
      <c r="K1872" s="172"/>
      <c r="L1872" s="173"/>
      <c r="M1872" s="174"/>
      <c r="N1872" s="174"/>
      <c r="O1872" s="173"/>
      <c r="P1872" s="172"/>
      <c r="Q1872" s="172"/>
      <c r="R1872" s="175"/>
      <c r="S1872" s="175"/>
      <c r="T1872" s="169"/>
      <c r="U1872" s="142"/>
      <c r="V1872" s="142"/>
      <c r="W1872" s="142"/>
      <c r="X1872" s="142"/>
      <c r="Y1872" s="142"/>
      <c r="Z1872" s="142"/>
      <c r="AA1872" s="142"/>
      <c r="AB1872" s="142"/>
      <c r="AC1872" s="142"/>
      <c r="AD1872" s="142"/>
      <c r="AE1872" s="142"/>
      <c r="AF1872" s="142"/>
      <c r="AG1872" s="142"/>
      <c r="AH1872" s="142"/>
      <c r="AI1872" s="142"/>
    </row>
    <row r="1873">
      <c r="A1873" s="167"/>
      <c r="B1873" s="168"/>
      <c r="C1873" s="169"/>
      <c r="D1873" s="170"/>
      <c r="E1873" s="171"/>
      <c r="F1873" s="172"/>
      <c r="G1873" s="172"/>
      <c r="H1873" s="173"/>
      <c r="I1873" s="173"/>
      <c r="J1873" s="172"/>
      <c r="K1873" s="172"/>
      <c r="L1873" s="173"/>
      <c r="M1873" s="174"/>
      <c r="N1873" s="174"/>
      <c r="O1873" s="173"/>
      <c r="P1873" s="172"/>
      <c r="Q1873" s="172"/>
      <c r="R1873" s="175"/>
      <c r="S1873" s="175"/>
      <c r="T1873" s="169"/>
      <c r="U1873" s="142"/>
      <c r="V1873" s="142"/>
      <c r="W1873" s="142"/>
      <c r="X1873" s="142"/>
      <c r="Y1873" s="142"/>
      <c r="Z1873" s="142"/>
      <c r="AA1873" s="142"/>
      <c r="AB1873" s="142"/>
      <c r="AC1873" s="142"/>
      <c r="AD1873" s="142"/>
      <c r="AE1873" s="142"/>
      <c r="AF1873" s="142"/>
      <c r="AG1873" s="142"/>
      <c r="AH1873" s="142"/>
      <c r="AI1873" s="142"/>
    </row>
    <row r="1874">
      <c r="A1874" s="167"/>
      <c r="B1874" s="168"/>
      <c r="C1874" s="169"/>
      <c r="D1874" s="170"/>
      <c r="E1874" s="171"/>
      <c r="F1874" s="172"/>
      <c r="G1874" s="172"/>
      <c r="H1874" s="173"/>
      <c r="I1874" s="173"/>
      <c r="J1874" s="172"/>
      <c r="K1874" s="172"/>
      <c r="L1874" s="173"/>
      <c r="M1874" s="174"/>
      <c r="N1874" s="174"/>
      <c r="O1874" s="173"/>
      <c r="P1874" s="172"/>
      <c r="Q1874" s="172"/>
      <c r="R1874" s="175"/>
      <c r="S1874" s="175"/>
      <c r="T1874" s="169"/>
      <c r="U1874" s="142"/>
      <c r="V1874" s="142"/>
      <c r="W1874" s="142"/>
      <c r="X1874" s="142"/>
      <c r="Y1874" s="142"/>
      <c r="Z1874" s="142"/>
      <c r="AA1874" s="142"/>
      <c r="AB1874" s="142"/>
      <c r="AC1874" s="142"/>
      <c r="AD1874" s="142"/>
      <c r="AE1874" s="142"/>
      <c r="AF1874" s="142"/>
      <c r="AG1874" s="142"/>
      <c r="AH1874" s="142"/>
      <c r="AI1874" s="142"/>
    </row>
    <row r="1875">
      <c r="A1875" s="167"/>
      <c r="B1875" s="168"/>
      <c r="C1875" s="169"/>
      <c r="D1875" s="170"/>
      <c r="E1875" s="171"/>
      <c r="F1875" s="172"/>
      <c r="G1875" s="172"/>
      <c r="H1875" s="173"/>
      <c r="I1875" s="173"/>
      <c r="J1875" s="172"/>
      <c r="K1875" s="172"/>
      <c r="L1875" s="173"/>
      <c r="M1875" s="174"/>
      <c r="N1875" s="174"/>
      <c r="O1875" s="173"/>
      <c r="P1875" s="172"/>
      <c r="Q1875" s="172"/>
      <c r="R1875" s="175"/>
      <c r="S1875" s="175"/>
      <c r="T1875" s="169"/>
      <c r="U1875" s="142"/>
      <c r="V1875" s="142"/>
      <c r="W1875" s="142"/>
      <c r="X1875" s="142"/>
      <c r="Y1875" s="142"/>
      <c r="Z1875" s="142"/>
      <c r="AA1875" s="142"/>
      <c r="AB1875" s="142"/>
      <c r="AC1875" s="142"/>
      <c r="AD1875" s="142"/>
      <c r="AE1875" s="142"/>
      <c r="AF1875" s="142"/>
      <c r="AG1875" s="142"/>
      <c r="AH1875" s="142"/>
      <c r="AI1875" s="142"/>
    </row>
    <row r="1876">
      <c r="A1876" s="167"/>
      <c r="B1876" s="168"/>
      <c r="C1876" s="169"/>
      <c r="D1876" s="170"/>
      <c r="E1876" s="171"/>
      <c r="F1876" s="172"/>
      <c r="G1876" s="172"/>
      <c r="H1876" s="173"/>
      <c r="I1876" s="173"/>
      <c r="J1876" s="172"/>
      <c r="K1876" s="172"/>
      <c r="L1876" s="173"/>
      <c r="M1876" s="174"/>
      <c r="N1876" s="174"/>
      <c r="O1876" s="173"/>
      <c r="P1876" s="172"/>
      <c r="Q1876" s="172"/>
      <c r="R1876" s="175"/>
      <c r="S1876" s="175"/>
      <c r="T1876" s="169"/>
      <c r="U1876" s="142"/>
      <c r="V1876" s="142"/>
      <c r="W1876" s="142"/>
      <c r="X1876" s="142"/>
      <c r="Y1876" s="142"/>
      <c r="Z1876" s="142"/>
      <c r="AA1876" s="142"/>
      <c r="AB1876" s="142"/>
      <c r="AC1876" s="142"/>
      <c r="AD1876" s="142"/>
      <c r="AE1876" s="142"/>
      <c r="AF1876" s="142"/>
      <c r="AG1876" s="142"/>
      <c r="AH1876" s="142"/>
      <c r="AI1876" s="142"/>
    </row>
    <row r="1877">
      <c r="A1877" s="167"/>
      <c r="B1877" s="168"/>
      <c r="C1877" s="169"/>
      <c r="D1877" s="170"/>
      <c r="E1877" s="171"/>
      <c r="F1877" s="172"/>
      <c r="G1877" s="172"/>
      <c r="H1877" s="173"/>
      <c r="I1877" s="173"/>
      <c r="J1877" s="172"/>
      <c r="K1877" s="172"/>
      <c r="L1877" s="173"/>
      <c r="M1877" s="174"/>
      <c r="N1877" s="174"/>
      <c r="O1877" s="173"/>
      <c r="P1877" s="172"/>
      <c r="Q1877" s="172"/>
      <c r="R1877" s="175"/>
      <c r="S1877" s="175"/>
      <c r="T1877" s="169"/>
      <c r="U1877" s="142"/>
      <c r="V1877" s="142"/>
      <c r="W1877" s="142"/>
      <c r="X1877" s="142"/>
      <c r="Y1877" s="142"/>
      <c r="Z1877" s="142"/>
      <c r="AA1877" s="142"/>
      <c r="AB1877" s="142"/>
      <c r="AC1877" s="142"/>
      <c r="AD1877" s="142"/>
      <c r="AE1877" s="142"/>
      <c r="AF1877" s="142"/>
      <c r="AG1877" s="142"/>
      <c r="AH1877" s="142"/>
      <c r="AI1877" s="142"/>
    </row>
    <row r="1878">
      <c r="A1878" s="167"/>
      <c r="B1878" s="168"/>
      <c r="C1878" s="169"/>
      <c r="D1878" s="170"/>
      <c r="E1878" s="171"/>
      <c r="F1878" s="172"/>
      <c r="G1878" s="172"/>
      <c r="H1878" s="173"/>
      <c r="I1878" s="173"/>
      <c r="J1878" s="172"/>
      <c r="K1878" s="172"/>
      <c r="L1878" s="173"/>
      <c r="M1878" s="174"/>
      <c r="N1878" s="174"/>
      <c r="O1878" s="173"/>
      <c r="P1878" s="172"/>
      <c r="Q1878" s="172"/>
      <c r="R1878" s="175"/>
      <c r="S1878" s="175"/>
      <c r="T1878" s="169"/>
      <c r="U1878" s="142"/>
      <c r="V1878" s="142"/>
      <c r="W1878" s="142"/>
      <c r="X1878" s="142"/>
      <c r="Y1878" s="142"/>
      <c r="Z1878" s="142"/>
      <c r="AA1878" s="142"/>
      <c r="AB1878" s="142"/>
      <c r="AC1878" s="142"/>
      <c r="AD1878" s="142"/>
      <c r="AE1878" s="142"/>
      <c r="AF1878" s="142"/>
      <c r="AG1878" s="142"/>
      <c r="AH1878" s="142"/>
      <c r="AI1878" s="142"/>
    </row>
    <row r="1879">
      <c r="A1879" s="167"/>
      <c r="B1879" s="168"/>
      <c r="C1879" s="169"/>
      <c r="D1879" s="170"/>
      <c r="E1879" s="171"/>
      <c r="F1879" s="172"/>
      <c r="G1879" s="172"/>
      <c r="H1879" s="173"/>
      <c r="I1879" s="173"/>
      <c r="J1879" s="172"/>
      <c r="K1879" s="172"/>
      <c r="L1879" s="173"/>
      <c r="M1879" s="174"/>
      <c r="N1879" s="174"/>
      <c r="O1879" s="173"/>
      <c r="P1879" s="172"/>
      <c r="Q1879" s="172"/>
      <c r="R1879" s="175"/>
      <c r="S1879" s="175"/>
      <c r="T1879" s="169"/>
      <c r="U1879" s="142"/>
      <c r="V1879" s="142"/>
      <c r="W1879" s="142"/>
      <c r="X1879" s="142"/>
      <c r="Y1879" s="142"/>
      <c r="Z1879" s="142"/>
      <c r="AA1879" s="142"/>
      <c r="AB1879" s="142"/>
      <c r="AC1879" s="142"/>
      <c r="AD1879" s="142"/>
      <c r="AE1879" s="142"/>
      <c r="AF1879" s="142"/>
      <c r="AG1879" s="142"/>
      <c r="AH1879" s="142"/>
      <c r="AI1879" s="142"/>
    </row>
    <row r="1880">
      <c r="A1880" s="167"/>
      <c r="B1880" s="168"/>
      <c r="C1880" s="169"/>
      <c r="D1880" s="170"/>
      <c r="E1880" s="171"/>
      <c r="F1880" s="172"/>
      <c r="G1880" s="172"/>
      <c r="H1880" s="173"/>
      <c r="I1880" s="173"/>
      <c r="J1880" s="172"/>
      <c r="K1880" s="172"/>
      <c r="L1880" s="173"/>
      <c r="M1880" s="174"/>
      <c r="N1880" s="174"/>
      <c r="O1880" s="173"/>
      <c r="P1880" s="172"/>
      <c r="Q1880" s="172"/>
      <c r="R1880" s="175"/>
      <c r="S1880" s="175"/>
      <c r="T1880" s="169"/>
      <c r="U1880" s="142"/>
      <c r="V1880" s="142"/>
      <c r="W1880" s="142"/>
      <c r="X1880" s="142"/>
      <c r="Y1880" s="142"/>
      <c r="Z1880" s="142"/>
      <c r="AA1880" s="142"/>
      <c r="AB1880" s="142"/>
      <c r="AC1880" s="142"/>
      <c r="AD1880" s="142"/>
      <c r="AE1880" s="142"/>
      <c r="AF1880" s="142"/>
      <c r="AG1880" s="142"/>
      <c r="AH1880" s="142"/>
      <c r="AI1880" s="142"/>
    </row>
    <row r="1881">
      <c r="A1881" s="167"/>
      <c r="B1881" s="168"/>
      <c r="C1881" s="169"/>
      <c r="D1881" s="170"/>
      <c r="E1881" s="171"/>
      <c r="F1881" s="172"/>
      <c r="G1881" s="172"/>
      <c r="H1881" s="173"/>
      <c r="I1881" s="173"/>
      <c r="J1881" s="172"/>
      <c r="K1881" s="172"/>
      <c r="L1881" s="173"/>
      <c r="M1881" s="174"/>
      <c r="N1881" s="174"/>
      <c r="O1881" s="173"/>
      <c r="P1881" s="172"/>
      <c r="Q1881" s="172"/>
      <c r="R1881" s="175"/>
      <c r="S1881" s="175"/>
      <c r="T1881" s="169"/>
      <c r="U1881" s="142"/>
      <c r="V1881" s="142"/>
      <c r="W1881" s="142"/>
      <c r="X1881" s="142"/>
      <c r="Y1881" s="142"/>
      <c r="Z1881" s="142"/>
      <c r="AA1881" s="142"/>
      <c r="AB1881" s="142"/>
      <c r="AC1881" s="142"/>
      <c r="AD1881" s="142"/>
      <c r="AE1881" s="142"/>
      <c r="AF1881" s="142"/>
      <c r="AG1881" s="142"/>
      <c r="AH1881" s="142"/>
      <c r="AI1881" s="142"/>
    </row>
    <row r="1882">
      <c r="A1882" s="167"/>
      <c r="B1882" s="168"/>
      <c r="C1882" s="169"/>
      <c r="D1882" s="170"/>
      <c r="E1882" s="171"/>
      <c r="F1882" s="172"/>
      <c r="G1882" s="172"/>
      <c r="H1882" s="173"/>
      <c r="I1882" s="173"/>
      <c r="J1882" s="172"/>
      <c r="K1882" s="172"/>
      <c r="L1882" s="173"/>
      <c r="M1882" s="174"/>
      <c r="N1882" s="174"/>
      <c r="O1882" s="173"/>
      <c r="P1882" s="172"/>
      <c r="Q1882" s="172"/>
      <c r="R1882" s="175"/>
      <c r="S1882" s="175"/>
      <c r="T1882" s="169"/>
      <c r="U1882" s="142"/>
      <c r="V1882" s="142"/>
      <c r="W1882" s="142"/>
      <c r="X1882" s="142"/>
      <c r="Y1882" s="142"/>
      <c r="Z1882" s="142"/>
      <c r="AA1882" s="142"/>
      <c r="AB1882" s="142"/>
      <c r="AC1882" s="142"/>
      <c r="AD1882" s="142"/>
      <c r="AE1882" s="142"/>
      <c r="AF1882" s="142"/>
      <c r="AG1882" s="142"/>
      <c r="AH1882" s="142"/>
      <c r="AI1882" s="142"/>
    </row>
    <row r="1883">
      <c r="A1883" s="167"/>
      <c r="B1883" s="168"/>
      <c r="C1883" s="169"/>
      <c r="D1883" s="170"/>
      <c r="E1883" s="171"/>
      <c r="F1883" s="172"/>
      <c r="G1883" s="172"/>
      <c r="H1883" s="173"/>
      <c r="I1883" s="173"/>
      <c r="J1883" s="172"/>
      <c r="K1883" s="172"/>
      <c r="L1883" s="173"/>
      <c r="M1883" s="174"/>
      <c r="N1883" s="174"/>
      <c r="O1883" s="173"/>
      <c r="P1883" s="172"/>
      <c r="Q1883" s="172"/>
      <c r="R1883" s="175"/>
      <c r="S1883" s="175"/>
      <c r="T1883" s="169"/>
      <c r="U1883" s="142"/>
      <c r="V1883" s="142"/>
      <c r="W1883" s="142"/>
      <c r="X1883" s="142"/>
      <c r="Y1883" s="142"/>
      <c r="Z1883" s="142"/>
      <c r="AA1883" s="142"/>
      <c r="AB1883" s="142"/>
      <c r="AC1883" s="142"/>
      <c r="AD1883" s="142"/>
      <c r="AE1883" s="142"/>
      <c r="AF1883" s="142"/>
      <c r="AG1883" s="142"/>
      <c r="AH1883" s="142"/>
      <c r="AI1883" s="142"/>
    </row>
    <row r="1884">
      <c r="A1884" s="167"/>
      <c r="B1884" s="168"/>
      <c r="C1884" s="169"/>
      <c r="D1884" s="170"/>
      <c r="E1884" s="171"/>
      <c r="F1884" s="172"/>
      <c r="G1884" s="172"/>
      <c r="H1884" s="173"/>
      <c r="I1884" s="173"/>
      <c r="J1884" s="172"/>
      <c r="K1884" s="172"/>
      <c r="L1884" s="173"/>
      <c r="M1884" s="174"/>
      <c r="N1884" s="174"/>
      <c r="O1884" s="173"/>
      <c r="P1884" s="172"/>
      <c r="Q1884" s="172"/>
      <c r="R1884" s="175"/>
      <c r="S1884" s="175"/>
      <c r="T1884" s="169"/>
      <c r="U1884" s="142"/>
      <c r="V1884" s="142"/>
      <c r="W1884" s="142"/>
      <c r="X1884" s="142"/>
      <c r="Y1884" s="142"/>
      <c r="Z1884" s="142"/>
      <c r="AA1884" s="142"/>
      <c r="AB1884" s="142"/>
      <c r="AC1884" s="142"/>
      <c r="AD1884" s="142"/>
      <c r="AE1884" s="142"/>
      <c r="AF1884" s="142"/>
      <c r="AG1884" s="142"/>
      <c r="AH1884" s="142"/>
      <c r="AI1884" s="142"/>
    </row>
    <row r="1885">
      <c r="A1885" s="167"/>
      <c r="B1885" s="168"/>
      <c r="C1885" s="169"/>
      <c r="D1885" s="170"/>
      <c r="E1885" s="171"/>
      <c r="F1885" s="172"/>
      <c r="G1885" s="172"/>
      <c r="H1885" s="173"/>
      <c r="I1885" s="173"/>
      <c r="J1885" s="172"/>
      <c r="K1885" s="172"/>
      <c r="L1885" s="173"/>
      <c r="M1885" s="174"/>
      <c r="N1885" s="174"/>
      <c r="O1885" s="173"/>
      <c r="P1885" s="172"/>
      <c r="Q1885" s="172"/>
      <c r="R1885" s="175"/>
      <c r="S1885" s="175"/>
      <c r="T1885" s="169"/>
      <c r="U1885" s="142"/>
      <c r="V1885" s="142"/>
      <c r="W1885" s="142"/>
      <c r="X1885" s="142"/>
      <c r="Y1885" s="142"/>
      <c r="Z1885" s="142"/>
      <c r="AA1885" s="142"/>
      <c r="AB1885" s="142"/>
      <c r="AC1885" s="142"/>
      <c r="AD1885" s="142"/>
      <c r="AE1885" s="142"/>
      <c r="AF1885" s="142"/>
      <c r="AG1885" s="142"/>
      <c r="AH1885" s="142"/>
      <c r="AI1885" s="142"/>
    </row>
    <row r="1886">
      <c r="A1886" s="167"/>
      <c r="B1886" s="168"/>
      <c r="C1886" s="169"/>
      <c r="D1886" s="170"/>
      <c r="E1886" s="171"/>
      <c r="F1886" s="172"/>
      <c r="G1886" s="172"/>
      <c r="H1886" s="173"/>
      <c r="I1886" s="173"/>
      <c r="J1886" s="172"/>
      <c r="K1886" s="172"/>
      <c r="L1886" s="173"/>
      <c r="M1886" s="174"/>
      <c r="N1886" s="174"/>
      <c r="O1886" s="173"/>
      <c r="P1886" s="172"/>
      <c r="Q1886" s="172"/>
      <c r="R1886" s="175"/>
      <c r="S1886" s="175"/>
      <c r="T1886" s="169"/>
      <c r="U1886" s="142"/>
      <c r="V1886" s="142"/>
      <c r="W1886" s="142"/>
      <c r="X1886" s="142"/>
      <c r="Y1886" s="142"/>
      <c r="Z1886" s="142"/>
      <c r="AA1886" s="142"/>
      <c r="AB1886" s="142"/>
      <c r="AC1886" s="142"/>
      <c r="AD1886" s="142"/>
      <c r="AE1886" s="142"/>
      <c r="AF1886" s="142"/>
      <c r="AG1886" s="142"/>
      <c r="AH1886" s="142"/>
      <c r="AI1886" s="142"/>
    </row>
    <row r="1887">
      <c r="A1887" s="167"/>
      <c r="B1887" s="168"/>
      <c r="C1887" s="169"/>
      <c r="D1887" s="170"/>
      <c r="E1887" s="171"/>
      <c r="F1887" s="172"/>
      <c r="G1887" s="172"/>
      <c r="H1887" s="173"/>
      <c r="I1887" s="173"/>
      <c r="J1887" s="172"/>
      <c r="K1887" s="172"/>
      <c r="L1887" s="173"/>
      <c r="M1887" s="174"/>
      <c r="N1887" s="174"/>
      <c r="O1887" s="173"/>
      <c r="P1887" s="172"/>
      <c r="Q1887" s="172"/>
      <c r="R1887" s="175"/>
      <c r="S1887" s="175"/>
      <c r="T1887" s="169"/>
      <c r="U1887" s="142"/>
      <c r="V1887" s="142"/>
      <c r="W1887" s="142"/>
      <c r="X1887" s="142"/>
      <c r="Y1887" s="142"/>
      <c r="Z1887" s="142"/>
      <c r="AA1887" s="142"/>
      <c r="AB1887" s="142"/>
      <c r="AC1887" s="142"/>
      <c r="AD1887" s="142"/>
      <c r="AE1887" s="142"/>
      <c r="AF1887" s="142"/>
      <c r="AG1887" s="142"/>
      <c r="AH1887" s="142"/>
      <c r="AI1887" s="142"/>
    </row>
    <row r="1888">
      <c r="A1888" s="167"/>
      <c r="B1888" s="168"/>
      <c r="C1888" s="169"/>
      <c r="D1888" s="170"/>
      <c r="E1888" s="171"/>
      <c r="F1888" s="172"/>
      <c r="G1888" s="172"/>
      <c r="H1888" s="173"/>
      <c r="I1888" s="173"/>
      <c r="J1888" s="172"/>
      <c r="K1888" s="172"/>
      <c r="L1888" s="173"/>
      <c r="M1888" s="174"/>
      <c r="N1888" s="174"/>
      <c r="O1888" s="173"/>
      <c r="P1888" s="172"/>
      <c r="Q1888" s="172"/>
      <c r="R1888" s="175"/>
      <c r="S1888" s="175"/>
      <c r="T1888" s="169"/>
      <c r="U1888" s="142"/>
      <c r="V1888" s="142"/>
      <c r="W1888" s="142"/>
      <c r="X1888" s="142"/>
      <c r="Y1888" s="142"/>
      <c r="Z1888" s="142"/>
      <c r="AA1888" s="142"/>
      <c r="AB1888" s="142"/>
      <c r="AC1888" s="142"/>
      <c r="AD1888" s="142"/>
      <c r="AE1888" s="142"/>
      <c r="AF1888" s="142"/>
      <c r="AG1888" s="142"/>
      <c r="AH1888" s="142"/>
      <c r="AI1888" s="142"/>
    </row>
    <row r="1889">
      <c r="A1889" s="167"/>
      <c r="B1889" s="168"/>
      <c r="C1889" s="169"/>
      <c r="D1889" s="170"/>
      <c r="E1889" s="171"/>
      <c r="F1889" s="172"/>
      <c r="G1889" s="172"/>
      <c r="H1889" s="173"/>
      <c r="I1889" s="173"/>
      <c r="J1889" s="172"/>
      <c r="K1889" s="172"/>
      <c r="L1889" s="173"/>
      <c r="M1889" s="174"/>
      <c r="N1889" s="174"/>
      <c r="O1889" s="173"/>
      <c r="P1889" s="172"/>
      <c r="Q1889" s="172"/>
      <c r="R1889" s="175"/>
      <c r="S1889" s="175"/>
      <c r="T1889" s="169"/>
      <c r="U1889" s="142"/>
      <c r="V1889" s="142"/>
      <c r="W1889" s="142"/>
      <c r="X1889" s="142"/>
      <c r="Y1889" s="142"/>
      <c r="Z1889" s="142"/>
      <c r="AA1889" s="142"/>
      <c r="AB1889" s="142"/>
      <c r="AC1889" s="142"/>
      <c r="AD1889" s="142"/>
      <c r="AE1889" s="142"/>
      <c r="AF1889" s="142"/>
      <c r="AG1889" s="142"/>
      <c r="AH1889" s="142"/>
      <c r="AI1889" s="142"/>
    </row>
    <row r="1890">
      <c r="A1890" s="167"/>
      <c r="B1890" s="168"/>
      <c r="C1890" s="169"/>
      <c r="D1890" s="170"/>
      <c r="E1890" s="171"/>
      <c r="F1890" s="172"/>
      <c r="G1890" s="172"/>
      <c r="H1890" s="173"/>
      <c r="I1890" s="173"/>
      <c r="J1890" s="172"/>
      <c r="K1890" s="172"/>
      <c r="L1890" s="173"/>
      <c r="M1890" s="174"/>
      <c r="N1890" s="174"/>
      <c r="O1890" s="173"/>
      <c r="P1890" s="172"/>
      <c r="Q1890" s="172"/>
      <c r="R1890" s="175"/>
      <c r="S1890" s="175"/>
      <c r="T1890" s="169"/>
      <c r="U1890" s="142"/>
      <c r="V1890" s="142"/>
      <c r="W1890" s="142"/>
      <c r="X1890" s="142"/>
      <c r="Y1890" s="142"/>
      <c r="Z1890" s="142"/>
      <c r="AA1890" s="142"/>
      <c r="AB1890" s="142"/>
      <c r="AC1890" s="142"/>
      <c r="AD1890" s="142"/>
      <c r="AE1890" s="142"/>
      <c r="AF1890" s="142"/>
      <c r="AG1890" s="142"/>
      <c r="AH1890" s="142"/>
      <c r="AI1890" s="142"/>
    </row>
    <row r="1891">
      <c r="A1891" s="167"/>
      <c r="B1891" s="168"/>
      <c r="C1891" s="169"/>
      <c r="D1891" s="170"/>
      <c r="E1891" s="171"/>
      <c r="F1891" s="172"/>
      <c r="G1891" s="172"/>
      <c r="H1891" s="173"/>
      <c r="I1891" s="173"/>
      <c r="J1891" s="172"/>
      <c r="K1891" s="172"/>
      <c r="L1891" s="173"/>
      <c r="M1891" s="174"/>
      <c r="N1891" s="174"/>
      <c r="O1891" s="173"/>
      <c r="P1891" s="172"/>
      <c r="Q1891" s="172"/>
      <c r="R1891" s="175"/>
      <c r="S1891" s="175"/>
      <c r="T1891" s="169"/>
      <c r="U1891" s="142"/>
      <c r="V1891" s="142"/>
      <c r="W1891" s="142"/>
      <c r="X1891" s="142"/>
      <c r="Y1891" s="142"/>
      <c r="Z1891" s="142"/>
      <c r="AA1891" s="142"/>
      <c r="AB1891" s="142"/>
      <c r="AC1891" s="142"/>
      <c r="AD1891" s="142"/>
      <c r="AE1891" s="142"/>
      <c r="AF1891" s="142"/>
      <c r="AG1891" s="142"/>
      <c r="AH1891" s="142"/>
      <c r="AI1891" s="142"/>
    </row>
    <row r="1892">
      <c r="A1892" s="167"/>
      <c r="B1892" s="168"/>
      <c r="C1892" s="169"/>
      <c r="D1892" s="170"/>
      <c r="E1892" s="171"/>
      <c r="F1892" s="172"/>
      <c r="G1892" s="172"/>
      <c r="H1892" s="173"/>
      <c r="I1892" s="173"/>
      <c r="J1892" s="172"/>
      <c r="K1892" s="172"/>
      <c r="L1892" s="173"/>
      <c r="M1892" s="174"/>
      <c r="N1892" s="174"/>
      <c r="O1892" s="173"/>
      <c r="P1892" s="172"/>
      <c r="Q1892" s="172"/>
      <c r="R1892" s="175"/>
      <c r="S1892" s="175"/>
      <c r="T1892" s="169"/>
      <c r="U1892" s="142"/>
      <c r="V1892" s="142"/>
      <c r="W1892" s="142"/>
      <c r="X1892" s="142"/>
      <c r="Y1892" s="142"/>
      <c r="Z1892" s="142"/>
      <c r="AA1892" s="142"/>
      <c r="AB1892" s="142"/>
      <c r="AC1892" s="142"/>
      <c r="AD1892" s="142"/>
      <c r="AE1892" s="142"/>
      <c r="AF1892" s="142"/>
      <c r="AG1892" s="142"/>
      <c r="AH1892" s="142"/>
      <c r="AI1892" s="142"/>
    </row>
    <row r="1893">
      <c r="A1893" s="167"/>
      <c r="B1893" s="168"/>
      <c r="C1893" s="169"/>
      <c r="D1893" s="170"/>
      <c r="E1893" s="171"/>
      <c r="F1893" s="172"/>
      <c r="G1893" s="172"/>
      <c r="H1893" s="173"/>
      <c r="I1893" s="173"/>
      <c r="J1893" s="172"/>
      <c r="K1893" s="172"/>
      <c r="L1893" s="173"/>
      <c r="M1893" s="174"/>
      <c r="N1893" s="174"/>
      <c r="O1893" s="173"/>
      <c r="P1893" s="172"/>
      <c r="Q1893" s="172"/>
      <c r="R1893" s="175"/>
      <c r="S1893" s="175"/>
      <c r="T1893" s="169"/>
      <c r="U1893" s="142"/>
      <c r="V1893" s="142"/>
      <c r="W1893" s="142"/>
      <c r="X1893" s="142"/>
      <c r="Y1893" s="142"/>
      <c r="Z1893" s="142"/>
      <c r="AA1893" s="142"/>
      <c r="AB1893" s="142"/>
      <c r="AC1893" s="142"/>
      <c r="AD1893" s="142"/>
      <c r="AE1893" s="142"/>
      <c r="AF1893" s="142"/>
      <c r="AG1893" s="142"/>
      <c r="AH1893" s="142"/>
      <c r="AI1893" s="142"/>
    </row>
    <row r="1894">
      <c r="A1894" s="167"/>
      <c r="B1894" s="168"/>
      <c r="C1894" s="169"/>
      <c r="D1894" s="170"/>
      <c r="E1894" s="171"/>
      <c r="F1894" s="172"/>
      <c r="G1894" s="172"/>
      <c r="H1894" s="173"/>
      <c r="I1894" s="173"/>
      <c r="J1894" s="172"/>
      <c r="K1894" s="172"/>
      <c r="L1894" s="173"/>
      <c r="M1894" s="174"/>
      <c r="N1894" s="174"/>
      <c r="O1894" s="173"/>
      <c r="P1894" s="172"/>
      <c r="Q1894" s="172"/>
      <c r="R1894" s="175"/>
      <c r="S1894" s="175"/>
      <c r="T1894" s="169"/>
      <c r="U1894" s="142"/>
      <c r="V1894" s="142"/>
      <c r="W1894" s="142"/>
      <c r="X1894" s="142"/>
      <c r="Y1894" s="142"/>
      <c r="Z1894" s="142"/>
      <c r="AA1894" s="142"/>
      <c r="AB1894" s="142"/>
      <c r="AC1894" s="142"/>
      <c r="AD1894" s="142"/>
      <c r="AE1894" s="142"/>
      <c r="AF1894" s="142"/>
      <c r="AG1894" s="142"/>
      <c r="AH1894" s="142"/>
      <c r="AI1894" s="142"/>
    </row>
    <row r="1895">
      <c r="A1895" s="167"/>
      <c r="B1895" s="168"/>
      <c r="C1895" s="169"/>
      <c r="D1895" s="170"/>
      <c r="E1895" s="171"/>
      <c r="F1895" s="172"/>
      <c r="G1895" s="172"/>
      <c r="H1895" s="173"/>
      <c r="I1895" s="173"/>
      <c r="J1895" s="172"/>
      <c r="K1895" s="172"/>
      <c r="L1895" s="173"/>
      <c r="M1895" s="174"/>
      <c r="N1895" s="174"/>
      <c r="O1895" s="173"/>
      <c r="P1895" s="172"/>
      <c r="Q1895" s="172"/>
      <c r="R1895" s="175"/>
      <c r="S1895" s="175"/>
      <c r="T1895" s="169"/>
      <c r="U1895" s="142"/>
      <c r="V1895" s="142"/>
      <c r="W1895" s="142"/>
      <c r="X1895" s="142"/>
      <c r="Y1895" s="142"/>
      <c r="Z1895" s="142"/>
      <c r="AA1895" s="142"/>
      <c r="AB1895" s="142"/>
      <c r="AC1895" s="142"/>
      <c r="AD1895" s="142"/>
      <c r="AE1895" s="142"/>
      <c r="AF1895" s="142"/>
      <c r="AG1895" s="142"/>
      <c r="AH1895" s="142"/>
      <c r="AI1895" s="142"/>
    </row>
    <row r="1896">
      <c r="A1896" s="167"/>
      <c r="B1896" s="168"/>
      <c r="C1896" s="169"/>
      <c r="D1896" s="170"/>
      <c r="E1896" s="171"/>
      <c r="F1896" s="172"/>
      <c r="G1896" s="172"/>
      <c r="H1896" s="173"/>
      <c r="I1896" s="173"/>
      <c r="J1896" s="172"/>
      <c r="K1896" s="172"/>
      <c r="L1896" s="173"/>
      <c r="M1896" s="174"/>
      <c r="N1896" s="174"/>
      <c r="O1896" s="173"/>
      <c r="P1896" s="172"/>
      <c r="Q1896" s="172"/>
      <c r="R1896" s="175"/>
      <c r="S1896" s="175"/>
      <c r="T1896" s="169"/>
      <c r="U1896" s="142"/>
      <c r="V1896" s="142"/>
      <c r="W1896" s="142"/>
      <c r="X1896" s="142"/>
      <c r="Y1896" s="142"/>
      <c r="Z1896" s="142"/>
      <c r="AA1896" s="142"/>
      <c r="AB1896" s="142"/>
      <c r="AC1896" s="142"/>
      <c r="AD1896" s="142"/>
      <c r="AE1896" s="142"/>
      <c r="AF1896" s="142"/>
      <c r="AG1896" s="142"/>
      <c r="AH1896" s="142"/>
      <c r="AI1896" s="142"/>
    </row>
    <row r="1897">
      <c r="A1897" s="167"/>
      <c r="B1897" s="168"/>
      <c r="C1897" s="169"/>
      <c r="D1897" s="170"/>
      <c r="E1897" s="171"/>
      <c r="F1897" s="172"/>
      <c r="G1897" s="172"/>
      <c r="H1897" s="173"/>
      <c r="I1897" s="173"/>
      <c r="J1897" s="172"/>
      <c r="K1897" s="172"/>
      <c r="L1897" s="173"/>
      <c r="M1897" s="174"/>
      <c r="N1897" s="174"/>
      <c r="O1897" s="173"/>
      <c r="P1897" s="172"/>
      <c r="Q1897" s="172"/>
      <c r="R1897" s="175"/>
      <c r="S1897" s="175"/>
      <c r="T1897" s="169"/>
      <c r="U1897" s="142"/>
      <c r="V1897" s="142"/>
      <c r="W1897" s="142"/>
      <c r="X1897" s="142"/>
      <c r="Y1897" s="142"/>
      <c r="Z1897" s="142"/>
      <c r="AA1897" s="142"/>
      <c r="AB1897" s="142"/>
      <c r="AC1897" s="142"/>
      <c r="AD1897" s="142"/>
      <c r="AE1897" s="142"/>
      <c r="AF1897" s="142"/>
      <c r="AG1897" s="142"/>
      <c r="AH1897" s="142"/>
      <c r="AI1897" s="142"/>
    </row>
    <row r="1898">
      <c r="A1898" s="167"/>
      <c r="B1898" s="168"/>
      <c r="C1898" s="169"/>
      <c r="D1898" s="170"/>
      <c r="E1898" s="171"/>
      <c r="F1898" s="172"/>
      <c r="G1898" s="172"/>
      <c r="H1898" s="173"/>
      <c r="I1898" s="173"/>
      <c r="J1898" s="172"/>
      <c r="K1898" s="172"/>
      <c r="L1898" s="173"/>
      <c r="M1898" s="174"/>
      <c r="N1898" s="174"/>
      <c r="O1898" s="173"/>
      <c r="P1898" s="172"/>
      <c r="Q1898" s="172"/>
      <c r="R1898" s="175"/>
      <c r="S1898" s="175"/>
      <c r="T1898" s="169"/>
      <c r="U1898" s="142"/>
      <c r="V1898" s="142"/>
      <c r="W1898" s="142"/>
      <c r="X1898" s="142"/>
      <c r="Y1898" s="142"/>
      <c r="Z1898" s="142"/>
      <c r="AA1898" s="142"/>
      <c r="AB1898" s="142"/>
      <c r="AC1898" s="142"/>
      <c r="AD1898" s="142"/>
      <c r="AE1898" s="142"/>
      <c r="AF1898" s="142"/>
      <c r="AG1898" s="142"/>
      <c r="AH1898" s="142"/>
      <c r="AI1898" s="142"/>
    </row>
    <row r="1899">
      <c r="A1899" s="167"/>
      <c r="B1899" s="168"/>
      <c r="C1899" s="169"/>
      <c r="D1899" s="170"/>
      <c r="E1899" s="171"/>
      <c r="F1899" s="172"/>
      <c r="G1899" s="172"/>
      <c r="H1899" s="173"/>
      <c r="I1899" s="173"/>
      <c r="J1899" s="172"/>
      <c r="K1899" s="172"/>
      <c r="L1899" s="173"/>
      <c r="M1899" s="174"/>
      <c r="N1899" s="174"/>
      <c r="O1899" s="173"/>
      <c r="P1899" s="172"/>
      <c r="Q1899" s="172"/>
      <c r="R1899" s="175"/>
      <c r="S1899" s="175"/>
      <c r="T1899" s="169"/>
      <c r="U1899" s="142"/>
      <c r="V1899" s="142"/>
      <c r="W1899" s="142"/>
      <c r="X1899" s="142"/>
      <c r="Y1899" s="142"/>
      <c r="Z1899" s="142"/>
      <c r="AA1899" s="142"/>
      <c r="AB1899" s="142"/>
      <c r="AC1899" s="142"/>
      <c r="AD1899" s="142"/>
      <c r="AE1899" s="142"/>
      <c r="AF1899" s="142"/>
      <c r="AG1899" s="142"/>
      <c r="AH1899" s="142"/>
      <c r="AI1899" s="142"/>
    </row>
    <row r="1900">
      <c r="A1900" s="167"/>
      <c r="B1900" s="168"/>
      <c r="C1900" s="169"/>
      <c r="D1900" s="170"/>
      <c r="E1900" s="171"/>
      <c r="F1900" s="172"/>
      <c r="G1900" s="172"/>
      <c r="H1900" s="173"/>
      <c r="I1900" s="173"/>
      <c r="J1900" s="172"/>
      <c r="K1900" s="172"/>
      <c r="L1900" s="173"/>
      <c r="M1900" s="174"/>
      <c r="N1900" s="174"/>
      <c r="O1900" s="173"/>
      <c r="P1900" s="172"/>
      <c r="Q1900" s="172"/>
      <c r="R1900" s="175"/>
      <c r="S1900" s="175"/>
      <c r="T1900" s="169"/>
      <c r="U1900" s="142"/>
      <c r="V1900" s="142"/>
      <c r="W1900" s="142"/>
      <c r="X1900" s="142"/>
      <c r="Y1900" s="142"/>
      <c r="Z1900" s="142"/>
      <c r="AA1900" s="142"/>
      <c r="AB1900" s="142"/>
      <c r="AC1900" s="142"/>
      <c r="AD1900" s="142"/>
      <c r="AE1900" s="142"/>
      <c r="AF1900" s="142"/>
      <c r="AG1900" s="142"/>
      <c r="AH1900" s="142"/>
      <c r="AI1900" s="142"/>
    </row>
    <row r="1901">
      <c r="A1901" s="167"/>
      <c r="B1901" s="168"/>
      <c r="C1901" s="169"/>
      <c r="D1901" s="170"/>
      <c r="E1901" s="171"/>
      <c r="F1901" s="172"/>
      <c r="G1901" s="172"/>
      <c r="H1901" s="173"/>
      <c r="I1901" s="173"/>
      <c r="J1901" s="172"/>
      <c r="K1901" s="172"/>
      <c r="L1901" s="173"/>
      <c r="M1901" s="174"/>
      <c r="N1901" s="174"/>
      <c r="O1901" s="173"/>
      <c r="P1901" s="172"/>
      <c r="Q1901" s="172"/>
      <c r="R1901" s="175"/>
      <c r="S1901" s="175"/>
      <c r="T1901" s="169"/>
      <c r="U1901" s="142"/>
      <c r="V1901" s="142"/>
      <c r="W1901" s="142"/>
      <c r="X1901" s="142"/>
      <c r="Y1901" s="142"/>
      <c r="Z1901" s="142"/>
      <c r="AA1901" s="142"/>
      <c r="AB1901" s="142"/>
      <c r="AC1901" s="142"/>
      <c r="AD1901" s="142"/>
      <c r="AE1901" s="142"/>
      <c r="AF1901" s="142"/>
      <c r="AG1901" s="142"/>
      <c r="AH1901" s="142"/>
      <c r="AI1901" s="142"/>
    </row>
    <row r="1902">
      <c r="A1902" s="167"/>
      <c r="B1902" s="168"/>
      <c r="C1902" s="169"/>
      <c r="D1902" s="170"/>
      <c r="E1902" s="171"/>
      <c r="F1902" s="172"/>
      <c r="G1902" s="172"/>
      <c r="H1902" s="173"/>
      <c r="I1902" s="173"/>
      <c r="J1902" s="172"/>
      <c r="K1902" s="172"/>
      <c r="L1902" s="173"/>
      <c r="M1902" s="174"/>
      <c r="N1902" s="174"/>
      <c r="O1902" s="173"/>
      <c r="P1902" s="172"/>
      <c r="Q1902" s="172"/>
      <c r="R1902" s="175"/>
      <c r="S1902" s="175"/>
      <c r="T1902" s="169"/>
      <c r="U1902" s="142"/>
      <c r="V1902" s="142"/>
      <c r="W1902" s="142"/>
      <c r="X1902" s="142"/>
      <c r="Y1902" s="142"/>
      <c r="Z1902" s="142"/>
      <c r="AA1902" s="142"/>
      <c r="AB1902" s="142"/>
      <c r="AC1902" s="142"/>
      <c r="AD1902" s="142"/>
      <c r="AE1902" s="142"/>
      <c r="AF1902" s="142"/>
      <c r="AG1902" s="142"/>
      <c r="AH1902" s="142"/>
      <c r="AI1902" s="142"/>
    </row>
    <row r="1903">
      <c r="A1903" s="167"/>
      <c r="B1903" s="168"/>
      <c r="C1903" s="169"/>
      <c r="D1903" s="170"/>
      <c r="E1903" s="171"/>
      <c r="F1903" s="172"/>
      <c r="G1903" s="172"/>
      <c r="H1903" s="173"/>
      <c r="I1903" s="173"/>
      <c r="J1903" s="172"/>
      <c r="K1903" s="172"/>
      <c r="L1903" s="173"/>
      <c r="M1903" s="174"/>
      <c r="N1903" s="174"/>
      <c r="O1903" s="173"/>
      <c r="P1903" s="172"/>
      <c r="Q1903" s="172"/>
      <c r="R1903" s="175"/>
      <c r="S1903" s="175"/>
      <c r="T1903" s="169"/>
      <c r="U1903" s="142"/>
      <c r="V1903" s="142"/>
      <c r="W1903" s="142"/>
      <c r="X1903" s="142"/>
      <c r="Y1903" s="142"/>
      <c r="Z1903" s="142"/>
      <c r="AA1903" s="142"/>
      <c r="AB1903" s="142"/>
      <c r="AC1903" s="142"/>
      <c r="AD1903" s="142"/>
      <c r="AE1903" s="142"/>
      <c r="AF1903" s="142"/>
      <c r="AG1903" s="142"/>
      <c r="AH1903" s="142"/>
      <c r="AI1903" s="142"/>
    </row>
    <row r="1904">
      <c r="A1904" s="167"/>
      <c r="B1904" s="168"/>
      <c r="C1904" s="169"/>
      <c r="D1904" s="170"/>
      <c r="E1904" s="171"/>
      <c r="F1904" s="172"/>
      <c r="G1904" s="172"/>
      <c r="H1904" s="173"/>
      <c r="I1904" s="173"/>
      <c r="J1904" s="172"/>
      <c r="K1904" s="172"/>
      <c r="L1904" s="173"/>
      <c r="M1904" s="174"/>
      <c r="N1904" s="174"/>
      <c r="O1904" s="173"/>
      <c r="P1904" s="172"/>
      <c r="Q1904" s="172"/>
      <c r="R1904" s="175"/>
      <c r="S1904" s="175"/>
      <c r="T1904" s="169"/>
      <c r="U1904" s="142"/>
      <c r="V1904" s="142"/>
      <c r="W1904" s="142"/>
      <c r="X1904" s="142"/>
      <c r="Y1904" s="142"/>
      <c r="Z1904" s="142"/>
      <c r="AA1904" s="142"/>
      <c r="AB1904" s="142"/>
      <c r="AC1904" s="142"/>
      <c r="AD1904" s="142"/>
      <c r="AE1904" s="142"/>
      <c r="AF1904" s="142"/>
      <c r="AG1904" s="142"/>
      <c r="AH1904" s="142"/>
      <c r="AI1904" s="142"/>
    </row>
    <row r="1905">
      <c r="A1905" s="167"/>
      <c r="B1905" s="168"/>
      <c r="C1905" s="169"/>
      <c r="D1905" s="170"/>
      <c r="E1905" s="171"/>
      <c r="F1905" s="172"/>
      <c r="G1905" s="172"/>
      <c r="H1905" s="173"/>
      <c r="I1905" s="173"/>
      <c r="J1905" s="172"/>
      <c r="K1905" s="172"/>
      <c r="L1905" s="173"/>
      <c r="M1905" s="174"/>
      <c r="N1905" s="174"/>
      <c r="O1905" s="173"/>
      <c r="P1905" s="172"/>
      <c r="Q1905" s="172"/>
      <c r="R1905" s="175"/>
      <c r="S1905" s="175"/>
      <c r="T1905" s="169"/>
      <c r="U1905" s="142"/>
      <c r="V1905" s="142"/>
      <c r="W1905" s="142"/>
      <c r="X1905" s="142"/>
      <c r="Y1905" s="142"/>
      <c r="Z1905" s="142"/>
      <c r="AA1905" s="142"/>
      <c r="AB1905" s="142"/>
      <c r="AC1905" s="142"/>
      <c r="AD1905" s="142"/>
      <c r="AE1905" s="142"/>
      <c r="AF1905" s="142"/>
      <c r="AG1905" s="142"/>
      <c r="AH1905" s="142"/>
      <c r="AI1905" s="142"/>
    </row>
    <row r="1906">
      <c r="A1906" s="167"/>
      <c r="B1906" s="168"/>
      <c r="C1906" s="169"/>
      <c r="D1906" s="170"/>
      <c r="E1906" s="171"/>
      <c r="F1906" s="172"/>
      <c r="G1906" s="172"/>
      <c r="H1906" s="173"/>
      <c r="I1906" s="173"/>
      <c r="J1906" s="172"/>
      <c r="K1906" s="172"/>
      <c r="L1906" s="173"/>
      <c r="M1906" s="174"/>
      <c r="N1906" s="174"/>
      <c r="O1906" s="173"/>
      <c r="P1906" s="172"/>
      <c r="Q1906" s="172"/>
      <c r="R1906" s="175"/>
      <c r="S1906" s="175"/>
      <c r="T1906" s="169"/>
      <c r="U1906" s="142"/>
      <c r="V1906" s="142"/>
      <c r="W1906" s="142"/>
      <c r="X1906" s="142"/>
      <c r="Y1906" s="142"/>
      <c r="Z1906" s="142"/>
      <c r="AA1906" s="142"/>
      <c r="AB1906" s="142"/>
      <c r="AC1906" s="142"/>
      <c r="AD1906" s="142"/>
      <c r="AE1906" s="142"/>
      <c r="AF1906" s="142"/>
      <c r="AG1906" s="142"/>
      <c r="AH1906" s="142"/>
      <c r="AI1906" s="142"/>
    </row>
    <row r="1907">
      <c r="A1907" s="167"/>
      <c r="B1907" s="168"/>
      <c r="C1907" s="169"/>
      <c r="D1907" s="170"/>
      <c r="E1907" s="171"/>
      <c r="F1907" s="172"/>
      <c r="G1907" s="172"/>
      <c r="H1907" s="173"/>
      <c r="I1907" s="173"/>
      <c r="J1907" s="172"/>
      <c r="K1907" s="172"/>
      <c r="L1907" s="173"/>
      <c r="M1907" s="174"/>
      <c r="N1907" s="174"/>
      <c r="O1907" s="173"/>
      <c r="P1907" s="172"/>
      <c r="Q1907" s="172"/>
      <c r="R1907" s="175"/>
      <c r="S1907" s="175"/>
      <c r="T1907" s="169"/>
      <c r="U1907" s="142"/>
      <c r="V1907" s="142"/>
      <c r="W1907" s="142"/>
      <c r="X1907" s="142"/>
      <c r="Y1907" s="142"/>
      <c r="Z1907" s="142"/>
      <c r="AA1907" s="142"/>
      <c r="AB1907" s="142"/>
      <c r="AC1907" s="142"/>
      <c r="AD1907" s="142"/>
      <c r="AE1907" s="142"/>
      <c r="AF1907" s="142"/>
      <c r="AG1907" s="142"/>
      <c r="AH1907" s="142"/>
      <c r="AI1907" s="142"/>
    </row>
    <row r="1908">
      <c r="A1908" s="167"/>
      <c r="B1908" s="168"/>
      <c r="C1908" s="169"/>
      <c r="D1908" s="170"/>
      <c r="E1908" s="171"/>
      <c r="F1908" s="172"/>
      <c r="G1908" s="172"/>
      <c r="H1908" s="173"/>
      <c r="I1908" s="173"/>
      <c r="J1908" s="172"/>
      <c r="K1908" s="172"/>
      <c r="L1908" s="173"/>
      <c r="M1908" s="174"/>
      <c r="N1908" s="174"/>
      <c r="O1908" s="173"/>
      <c r="P1908" s="172"/>
      <c r="Q1908" s="172"/>
      <c r="R1908" s="175"/>
      <c r="S1908" s="175"/>
      <c r="T1908" s="169"/>
      <c r="U1908" s="142"/>
      <c r="V1908" s="142"/>
      <c r="W1908" s="142"/>
      <c r="X1908" s="142"/>
      <c r="Y1908" s="142"/>
      <c r="Z1908" s="142"/>
      <c r="AA1908" s="142"/>
      <c r="AB1908" s="142"/>
      <c r="AC1908" s="142"/>
      <c r="AD1908" s="142"/>
      <c r="AE1908" s="142"/>
      <c r="AF1908" s="142"/>
      <c r="AG1908" s="142"/>
      <c r="AH1908" s="142"/>
      <c r="AI1908" s="142"/>
    </row>
    <row r="1909">
      <c r="A1909" s="167"/>
      <c r="B1909" s="168"/>
      <c r="C1909" s="169"/>
      <c r="D1909" s="170"/>
      <c r="E1909" s="171"/>
      <c r="F1909" s="172"/>
      <c r="G1909" s="172"/>
      <c r="H1909" s="173"/>
      <c r="I1909" s="173"/>
      <c r="J1909" s="172"/>
      <c r="K1909" s="172"/>
      <c r="L1909" s="173"/>
      <c r="M1909" s="174"/>
      <c r="N1909" s="174"/>
      <c r="O1909" s="173"/>
      <c r="P1909" s="172"/>
      <c r="Q1909" s="172"/>
      <c r="R1909" s="175"/>
      <c r="S1909" s="175"/>
      <c r="T1909" s="169"/>
      <c r="U1909" s="142"/>
      <c r="V1909" s="142"/>
      <c r="W1909" s="142"/>
      <c r="X1909" s="142"/>
      <c r="Y1909" s="142"/>
      <c r="Z1909" s="142"/>
      <c r="AA1909" s="142"/>
      <c r="AB1909" s="142"/>
      <c r="AC1909" s="142"/>
      <c r="AD1909" s="142"/>
      <c r="AE1909" s="142"/>
      <c r="AF1909" s="142"/>
      <c r="AG1909" s="142"/>
      <c r="AH1909" s="142"/>
      <c r="AI1909" s="142"/>
    </row>
    <row r="1910">
      <c r="A1910" s="167"/>
      <c r="B1910" s="168"/>
      <c r="C1910" s="169"/>
      <c r="D1910" s="170"/>
      <c r="E1910" s="171"/>
      <c r="F1910" s="172"/>
      <c r="G1910" s="172"/>
      <c r="H1910" s="173"/>
      <c r="I1910" s="173"/>
      <c r="J1910" s="172"/>
      <c r="K1910" s="172"/>
      <c r="L1910" s="173"/>
      <c r="M1910" s="174"/>
      <c r="N1910" s="174"/>
      <c r="O1910" s="173"/>
      <c r="P1910" s="172"/>
      <c r="Q1910" s="172"/>
      <c r="R1910" s="175"/>
      <c r="S1910" s="175"/>
      <c r="T1910" s="169"/>
      <c r="U1910" s="142"/>
      <c r="V1910" s="142"/>
      <c r="W1910" s="142"/>
      <c r="X1910" s="142"/>
      <c r="Y1910" s="142"/>
      <c r="Z1910" s="142"/>
      <c r="AA1910" s="142"/>
      <c r="AB1910" s="142"/>
      <c r="AC1910" s="142"/>
      <c r="AD1910" s="142"/>
      <c r="AE1910" s="142"/>
      <c r="AF1910" s="142"/>
      <c r="AG1910" s="142"/>
      <c r="AH1910" s="142"/>
      <c r="AI1910" s="142"/>
    </row>
    <row r="1911">
      <c r="A1911" s="167"/>
      <c r="B1911" s="168"/>
      <c r="C1911" s="169"/>
      <c r="D1911" s="170"/>
      <c r="E1911" s="171"/>
      <c r="F1911" s="172"/>
      <c r="G1911" s="172"/>
      <c r="H1911" s="173"/>
      <c r="I1911" s="173"/>
      <c r="J1911" s="172"/>
      <c r="K1911" s="172"/>
      <c r="L1911" s="173"/>
      <c r="M1911" s="174"/>
      <c r="N1911" s="174"/>
      <c r="O1911" s="173"/>
      <c r="P1911" s="172"/>
      <c r="Q1911" s="172"/>
      <c r="R1911" s="175"/>
      <c r="S1911" s="175"/>
      <c r="T1911" s="169"/>
      <c r="U1911" s="142"/>
      <c r="V1911" s="142"/>
      <c r="W1911" s="142"/>
      <c r="X1911" s="142"/>
      <c r="Y1911" s="142"/>
      <c r="Z1911" s="142"/>
      <c r="AA1911" s="142"/>
      <c r="AB1911" s="142"/>
      <c r="AC1911" s="142"/>
      <c r="AD1911" s="142"/>
      <c r="AE1911" s="142"/>
      <c r="AF1911" s="142"/>
      <c r="AG1911" s="142"/>
      <c r="AH1911" s="142"/>
      <c r="AI1911" s="142"/>
    </row>
    <row r="1912">
      <c r="A1912" s="167"/>
      <c r="B1912" s="168"/>
      <c r="C1912" s="169"/>
      <c r="D1912" s="170"/>
      <c r="E1912" s="171"/>
      <c r="F1912" s="172"/>
      <c r="G1912" s="172"/>
      <c r="H1912" s="173"/>
      <c r="I1912" s="173"/>
      <c r="J1912" s="172"/>
      <c r="K1912" s="172"/>
      <c r="L1912" s="173"/>
      <c r="M1912" s="174"/>
      <c r="N1912" s="174"/>
      <c r="O1912" s="173"/>
      <c r="P1912" s="172"/>
      <c r="Q1912" s="172"/>
      <c r="R1912" s="175"/>
      <c r="S1912" s="175"/>
      <c r="T1912" s="169"/>
      <c r="U1912" s="142"/>
      <c r="V1912" s="142"/>
      <c r="W1912" s="142"/>
      <c r="X1912" s="142"/>
      <c r="Y1912" s="142"/>
      <c r="Z1912" s="142"/>
      <c r="AA1912" s="142"/>
      <c r="AB1912" s="142"/>
      <c r="AC1912" s="142"/>
      <c r="AD1912" s="142"/>
      <c r="AE1912" s="142"/>
      <c r="AF1912" s="142"/>
      <c r="AG1912" s="142"/>
      <c r="AH1912" s="142"/>
      <c r="AI1912" s="142"/>
    </row>
    <row r="1913">
      <c r="A1913" s="167"/>
      <c r="B1913" s="168"/>
      <c r="C1913" s="169"/>
      <c r="D1913" s="170"/>
      <c r="E1913" s="171"/>
      <c r="F1913" s="172"/>
      <c r="G1913" s="172"/>
      <c r="H1913" s="173"/>
      <c r="I1913" s="173"/>
      <c r="J1913" s="172"/>
      <c r="K1913" s="172"/>
      <c r="L1913" s="173"/>
      <c r="M1913" s="174"/>
      <c r="N1913" s="174"/>
      <c r="O1913" s="173"/>
      <c r="P1913" s="172"/>
      <c r="Q1913" s="172"/>
      <c r="R1913" s="175"/>
      <c r="S1913" s="175"/>
      <c r="T1913" s="169"/>
      <c r="U1913" s="142"/>
      <c r="V1913" s="142"/>
      <c r="W1913" s="142"/>
      <c r="X1913" s="142"/>
      <c r="Y1913" s="142"/>
      <c r="Z1913" s="142"/>
      <c r="AA1913" s="142"/>
      <c r="AB1913" s="142"/>
      <c r="AC1913" s="142"/>
      <c r="AD1913" s="142"/>
      <c r="AE1913" s="142"/>
      <c r="AF1913" s="142"/>
      <c r="AG1913" s="142"/>
      <c r="AH1913" s="142"/>
      <c r="AI1913" s="142"/>
    </row>
    <row r="1914">
      <c r="A1914" s="167"/>
      <c r="B1914" s="168"/>
      <c r="C1914" s="169"/>
      <c r="D1914" s="170"/>
      <c r="E1914" s="171"/>
      <c r="F1914" s="172"/>
      <c r="G1914" s="172"/>
      <c r="H1914" s="173"/>
      <c r="I1914" s="173"/>
      <c r="J1914" s="172"/>
      <c r="K1914" s="172"/>
      <c r="L1914" s="173"/>
      <c r="M1914" s="174"/>
      <c r="N1914" s="174"/>
      <c r="O1914" s="173"/>
      <c r="P1914" s="172"/>
      <c r="Q1914" s="172"/>
      <c r="R1914" s="175"/>
      <c r="S1914" s="175"/>
      <c r="T1914" s="169"/>
      <c r="U1914" s="142"/>
      <c r="V1914" s="142"/>
      <c r="W1914" s="142"/>
      <c r="X1914" s="142"/>
      <c r="Y1914" s="142"/>
      <c r="Z1914" s="142"/>
      <c r="AA1914" s="142"/>
      <c r="AB1914" s="142"/>
      <c r="AC1914" s="142"/>
      <c r="AD1914" s="142"/>
      <c r="AE1914" s="142"/>
      <c r="AF1914" s="142"/>
      <c r="AG1914" s="142"/>
      <c r="AH1914" s="142"/>
      <c r="AI1914" s="142"/>
    </row>
    <row r="1915">
      <c r="A1915" s="167"/>
      <c r="B1915" s="168"/>
      <c r="C1915" s="169"/>
      <c r="D1915" s="170"/>
      <c r="E1915" s="171"/>
      <c r="F1915" s="172"/>
      <c r="G1915" s="172"/>
      <c r="H1915" s="173"/>
      <c r="I1915" s="173"/>
      <c r="J1915" s="172"/>
      <c r="K1915" s="172"/>
      <c r="L1915" s="173"/>
      <c r="M1915" s="174"/>
      <c r="N1915" s="174"/>
      <c r="O1915" s="173"/>
      <c r="P1915" s="172"/>
      <c r="Q1915" s="172"/>
      <c r="R1915" s="175"/>
      <c r="S1915" s="175"/>
      <c r="T1915" s="169"/>
      <c r="U1915" s="142"/>
      <c r="V1915" s="142"/>
      <c r="W1915" s="142"/>
      <c r="X1915" s="142"/>
      <c r="Y1915" s="142"/>
      <c r="Z1915" s="142"/>
      <c r="AA1915" s="142"/>
      <c r="AB1915" s="142"/>
      <c r="AC1915" s="142"/>
      <c r="AD1915" s="142"/>
      <c r="AE1915" s="142"/>
      <c r="AF1915" s="142"/>
      <c r="AG1915" s="142"/>
      <c r="AH1915" s="142"/>
      <c r="AI1915" s="142"/>
    </row>
    <row r="1916">
      <c r="A1916" s="167"/>
      <c r="B1916" s="168"/>
      <c r="C1916" s="169"/>
      <c r="D1916" s="170"/>
      <c r="E1916" s="171"/>
      <c r="F1916" s="172"/>
      <c r="G1916" s="172"/>
      <c r="H1916" s="173"/>
      <c r="I1916" s="173"/>
      <c r="J1916" s="172"/>
      <c r="K1916" s="172"/>
      <c r="L1916" s="173"/>
      <c r="M1916" s="174"/>
      <c r="N1916" s="174"/>
      <c r="O1916" s="173"/>
      <c r="P1916" s="172"/>
      <c r="Q1916" s="172"/>
      <c r="R1916" s="175"/>
      <c r="S1916" s="175"/>
      <c r="T1916" s="169"/>
      <c r="U1916" s="142"/>
      <c r="V1916" s="142"/>
      <c r="W1916" s="142"/>
      <c r="X1916" s="142"/>
      <c r="Y1916" s="142"/>
      <c r="Z1916" s="142"/>
      <c r="AA1916" s="142"/>
      <c r="AB1916" s="142"/>
      <c r="AC1916" s="142"/>
      <c r="AD1916" s="142"/>
      <c r="AE1916" s="142"/>
      <c r="AF1916" s="142"/>
      <c r="AG1916" s="142"/>
      <c r="AH1916" s="142"/>
      <c r="AI1916" s="142"/>
    </row>
    <row r="1917">
      <c r="A1917" s="167"/>
      <c r="B1917" s="168"/>
      <c r="C1917" s="169"/>
      <c r="D1917" s="170"/>
      <c r="E1917" s="171"/>
      <c r="F1917" s="172"/>
      <c r="G1917" s="172"/>
      <c r="H1917" s="173"/>
      <c r="I1917" s="173"/>
      <c r="J1917" s="172"/>
      <c r="K1917" s="172"/>
      <c r="L1917" s="173"/>
      <c r="M1917" s="174"/>
      <c r="N1917" s="174"/>
      <c r="O1917" s="173"/>
      <c r="P1917" s="172"/>
      <c r="Q1917" s="172"/>
      <c r="R1917" s="175"/>
      <c r="S1917" s="175"/>
      <c r="T1917" s="169"/>
      <c r="U1917" s="142"/>
      <c r="V1917" s="142"/>
      <c r="W1917" s="142"/>
      <c r="X1917" s="142"/>
      <c r="Y1917" s="142"/>
      <c r="Z1917" s="142"/>
      <c r="AA1917" s="142"/>
      <c r="AB1917" s="142"/>
      <c r="AC1917" s="142"/>
      <c r="AD1917" s="142"/>
      <c r="AE1917" s="142"/>
      <c r="AF1917" s="142"/>
      <c r="AG1917" s="142"/>
      <c r="AH1917" s="142"/>
      <c r="AI1917" s="142"/>
    </row>
    <row r="1918">
      <c r="A1918" s="167"/>
      <c r="B1918" s="168"/>
      <c r="C1918" s="169"/>
      <c r="D1918" s="170"/>
      <c r="E1918" s="171"/>
      <c r="F1918" s="172"/>
      <c r="G1918" s="172"/>
      <c r="H1918" s="173"/>
      <c r="I1918" s="173"/>
      <c r="J1918" s="172"/>
      <c r="K1918" s="172"/>
      <c r="L1918" s="173"/>
      <c r="M1918" s="174"/>
      <c r="N1918" s="174"/>
      <c r="O1918" s="173"/>
      <c r="P1918" s="172"/>
      <c r="Q1918" s="172"/>
      <c r="R1918" s="175"/>
      <c r="S1918" s="175"/>
      <c r="T1918" s="169"/>
      <c r="U1918" s="142"/>
      <c r="V1918" s="142"/>
      <c r="W1918" s="142"/>
      <c r="X1918" s="142"/>
      <c r="Y1918" s="142"/>
      <c r="Z1918" s="142"/>
      <c r="AA1918" s="142"/>
      <c r="AB1918" s="142"/>
      <c r="AC1918" s="142"/>
      <c r="AD1918" s="142"/>
      <c r="AE1918" s="142"/>
      <c r="AF1918" s="142"/>
      <c r="AG1918" s="142"/>
      <c r="AH1918" s="142"/>
      <c r="AI1918" s="142"/>
    </row>
    <row r="1919">
      <c r="A1919" s="167"/>
      <c r="B1919" s="168"/>
      <c r="C1919" s="169"/>
      <c r="D1919" s="170"/>
      <c r="E1919" s="171"/>
      <c r="F1919" s="172"/>
      <c r="G1919" s="172"/>
      <c r="H1919" s="173"/>
      <c r="I1919" s="173"/>
      <c r="J1919" s="172"/>
      <c r="K1919" s="172"/>
      <c r="L1919" s="173"/>
      <c r="M1919" s="174"/>
      <c r="N1919" s="174"/>
      <c r="O1919" s="173"/>
      <c r="P1919" s="172"/>
      <c r="Q1919" s="172"/>
      <c r="R1919" s="175"/>
      <c r="S1919" s="175"/>
      <c r="T1919" s="169"/>
      <c r="U1919" s="142"/>
      <c r="V1919" s="142"/>
      <c r="W1919" s="142"/>
      <c r="X1919" s="142"/>
      <c r="Y1919" s="142"/>
      <c r="Z1919" s="142"/>
      <c r="AA1919" s="142"/>
      <c r="AB1919" s="142"/>
      <c r="AC1919" s="142"/>
      <c r="AD1919" s="142"/>
      <c r="AE1919" s="142"/>
      <c r="AF1919" s="142"/>
      <c r="AG1919" s="142"/>
      <c r="AH1919" s="142"/>
      <c r="AI1919" s="142"/>
    </row>
    <row r="1920">
      <c r="A1920" s="167"/>
      <c r="B1920" s="168"/>
      <c r="C1920" s="169"/>
      <c r="D1920" s="170"/>
      <c r="E1920" s="171"/>
      <c r="F1920" s="172"/>
      <c r="G1920" s="172"/>
      <c r="H1920" s="173"/>
      <c r="I1920" s="173"/>
      <c r="J1920" s="172"/>
      <c r="K1920" s="172"/>
      <c r="L1920" s="173"/>
      <c r="M1920" s="174"/>
      <c r="N1920" s="174"/>
      <c r="O1920" s="173"/>
      <c r="P1920" s="172"/>
      <c r="Q1920" s="172"/>
      <c r="R1920" s="175"/>
      <c r="S1920" s="175"/>
      <c r="T1920" s="169"/>
      <c r="U1920" s="142"/>
      <c r="V1920" s="142"/>
      <c r="W1920" s="142"/>
      <c r="X1920" s="142"/>
      <c r="Y1920" s="142"/>
      <c r="Z1920" s="142"/>
      <c r="AA1920" s="142"/>
      <c r="AB1920" s="142"/>
      <c r="AC1920" s="142"/>
      <c r="AD1920" s="142"/>
      <c r="AE1920" s="142"/>
      <c r="AF1920" s="142"/>
      <c r="AG1920" s="142"/>
      <c r="AH1920" s="142"/>
      <c r="AI1920" s="142"/>
    </row>
    <row r="1921">
      <c r="A1921" s="167"/>
      <c r="B1921" s="168"/>
      <c r="C1921" s="169"/>
      <c r="D1921" s="170"/>
      <c r="E1921" s="171"/>
      <c r="F1921" s="172"/>
      <c r="G1921" s="172"/>
      <c r="H1921" s="173"/>
      <c r="I1921" s="173"/>
      <c r="J1921" s="172"/>
      <c r="K1921" s="172"/>
      <c r="L1921" s="173"/>
      <c r="M1921" s="174"/>
      <c r="N1921" s="174"/>
      <c r="O1921" s="173"/>
      <c r="P1921" s="172"/>
      <c r="Q1921" s="172"/>
      <c r="R1921" s="175"/>
      <c r="S1921" s="175"/>
      <c r="T1921" s="169"/>
      <c r="U1921" s="142"/>
      <c r="V1921" s="142"/>
      <c r="W1921" s="142"/>
      <c r="X1921" s="142"/>
      <c r="Y1921" s="142"/>
      <c r="Z1921" s="142"/>
      <c r="AA1921" s="142"/>
      <c r="AB1921" s="142"/>
      <c r="AC1921" s="142"/>
      <c r="AD1921" s="142"/>
      <c r="AE1921" s="142"/>
      <c r="AF1921" s="142"/>
      <c r="AG1921" s="142"/>
      <c r="AH1921" s="142"/>
      <c r="AI1921" s="142"/>
    </row>
    <row r="1922">
      <c r="A1922" s="167"/>
      <c r="B1922" s="168"/>
      <c r="C1922" s="169"/>
      <c r="D1922" s="170"/>
      <c r="E1922" s="171"/>
      <c r="F1922" s="172"/>
      <c r="G1922" s="172"/>
      <c r="H1922" s="173"/>
      <c r="I1922" s="173"/>
      <c r="J1922" s="172"/>
      <c r="K1922" s="172"/>
      <c r="L1922" s="173"/>
      <c r="M1922" s="174"/>
      <c r="N1922" s="174"/>
      <c r="O1922" s="173"/>
      <c r="P1922" s="172"/>
      <c r="Q1922" s="172"/>
      <c r="R1922" s="175"/>
      <c r="S1922" s="175"/>
      <c r="T1922" s="169"/>
      <c r="U1922" s="142"/>
      <c r="V1922" s="142"/>
      <c r="W1922" s="142"/>
      <c r="X1922" s="142"/>
      <c r="Y1922" s="142"/>
      <c r="Z1922" s="142"/>
      <c r="AA1922" s="142"/>
      <c r="AB1922" s="142"/>
      <c r="AC1922" s="142"/>
      <c r="AD1922" s="142"/>
      <c r="AE1922" s="142"/>
      <c r="AF1922" s="142"/>
      <c r="AG1922" s="142"/>
      <c r="AH1922" s="142"/>
      <c r="AI1922" s="142"/>
    </row>
    <row r="1923">
      <c r="A1923" s="167"/>
      <c r="B1923" s="168"/>
      <c r="C1923" s="169"/>
      <c r="D1923" s="170"/>
      <c r="E1923" s="171"/>
      <c r="F1923" s="172"/>
      <c r="G1923" s="172"/>
      <c r="H1923" s="173"/>
      <c r="I1923" s="173"/>
      <c r="J1923" s="172"/>
      <c r="K1923" s="172"/>
      <c r="L1923" s="173"/>
      <c r="M1923" s="174"/>
      <c r="N1923" s="174"/>
      <c r="O1923" s="173"/>
      <c r="P1923" s="172"/>
      <c r="Q1923" s="172"/>
      <c r="R1923" s="175"/>
      <c r="S1923" s="175"/>
      <c r="T1923" s="169"/>
      <c r="U1923" s="142"/>
      <c r="V1923" s="142"/>
      <c r="W1923" s="142"/>
      <c r="X1923" s="142"/>
      <c r="Y1923" s="142"/>
      <c r="Z1923" s="142"/>
      <c r="AA1923" s="142"/>
      <c r="AB1923" s="142"/>
      <c r="AC1923" s="142"/>
      <c r="AD1923" s="142"/>
      <c r="AE1923" s="142"/>
      <c r="AF1923" s="142"/>
      <c r="AG1923" s="142"/>
      <c r="AH1923" s="142"/>
      <c r="AI1923" s="142"/>
    </row>
    <row r="1924">
      <c r="A1924" s="167"/>
      <c r="B1924" s="168"/>
      <c r="C1924" s="169"/>
      <c r="D1924" s="170"/>
      <c r="E1924" s="171"/>
      <c r="F1924" s="172"/>
      <c r="G1924" s="172"/>
      <c r="H1924" s="173"/>
      <c r="I1924" s="173"/>
      <c r="J1924" s="172"/>
      <c r="K1924" s="172"/>
      <c r="L1924" s="173"/>
      <c r="M1924" s="174"/>
      <c r="N1924" s="174"/>
      <c r="O1924" s="173"/>
      <c r="P1924" s="172"/>
      <c r="Q1924" s="172"/>
      <c r="R1924" s="175"/>
      <c r="S1924" s="175"/>
      <c r="T1924" s="169"/>
      <c r="U1924" s="142"/>
      <c r="V1924" s="142"/>
      <c r="W1924" s="142"/>
      <c r="X1924" s="142"/>
      <c r="Y1924" s="142"/>
      <c r="Z1924" s="142"/>
      <c r="AA1924" s="142"/>
      <c r="AB1924" s="142"/>
      <c r="AC1924" s="142"/>
      <c r="AD1924" s="142"/>
      <c r="AE1924" s="142"/>
      <c r="AF1924" s="142"/>
      <c r="AG1924" s="142"/>
      <c r="AH1924" s="142"/>
      <c r="AI1924" s="142"/>
    </row>
    <row r="1925">
      <c r="A1925" s="167"/>
      <c r="B1925" s="168"/>
      <c r="C1925" s="169"/>
      <c r="D1925" s="170"/>
      <c r="E1925" s="171"/>
      <c r="F1925" s="172"/>
      <c r="G1925" s="172"/>
      <c r="H1925" s="173"/>
      <c r="I1925" s="173"/>
      <c r="J1925" s="172"/>
      <c r="K1925" s="172"/>
      <c r="L1925" s="173"/>
      <c r="M1925" s="174"/>
      <c r="N1925" s="174"/>
      <c r="O1925" s="173"/>
      <c r="P1925" s="172"/>
      <c r="Q1925" s="172"/>
      <c r="R1925" s="175"/>
      <c r="S1925" s="175"/>
      <c r="T1925" s="169"/>
      <c r="U1925" s="142"/>
      <c r="V1925" s="142"/>
      <c r="W1925" s="142"/>
      <c r="X1925" s="142"/>
      <c r="Y1925" s="142"/>
      <c r="Z1925" s="142"/>
      <c r="AA1925" s="142"/>
      <c r="AB1925" s="142"/>
      <c r="AC1925" s="142"/>
      <c r="AD1925" s="142"/>
      <c r="AE1925" s="142"/>
      <c r="AF1925" s="142"/>
      <c r="AG1925" s="142"/>
      <c r="AH1925" s="142"/>
      <c r="AI1925" s="142"/>
    </row>
    <row r="1926">
      <c r="A1926" s="167"/>
      <c r="B1926" s="168"/>
      <c r="C1926" s="169"/>
      <c r="D1926" s="170"/>
      <c r="E1926" s="171"/>
      <c r="F1926" s="172"/>
      <c r="G1926" s="172"/>
      <c r="H1926" s="173"/>
      <c r="I1926" s="173"/>
      <c r="J1926" s="172"/>
      <c r="K1926" s="172"/>
      <c r="L1926" s="173"/>
      <c r="M1926" s="174"/>
      <c r="N1926" s="174"/>
      <c r="O1926" s="173"/>
      <c r="P1926" s="172"/>
      <c r="Q1926" s="172"/>
      <c r="R1926" s="175"/>
      <c r="S1926" s="175"/>
      <c r="T1926" s="169"/>
      <c r="U1926" s="142"/>
      <c r="V1926" s="142"/>
      <c r="W1926" s="142"/>
      <c r="X1926" s="142"/>
      <c r="Y1926" s="142"/>
      <c r="Z1926" s="142"/>
      <c r="AA1926" s="142"/>
      <c r="AB1926" s="142"/>
      <c r="AC1926" s="142"/>
      <c r="AD1926" s="142"/>
      <c r="AE1926" s="142"/>
      <c r="AF1926" s="142"/>
      <c r="AG1926" s="142"/>
      <c r="AH1926" s="142"/>
      <c r="AI1926" s="142"/>
    </row>
    <row r="1927">
      <c r="A1927" s="167"/>
      <c r="B1927" s="168"/>
      <c r="C1927" s="169"/>
      <c r="D1927" s="170"/>
      <c r="E1927" s="171"/>
      <c r="F1927" s="172"/>
      <c r="G1927" s="172"/>
      <c r="H1927" s="173"/>
      <c r="I1927" s="173"/>
      <c r="J1927" s="172"/>
      <c r="K1927" s="172"/>
      <c r="L1927" s="173"/>
      <c r="M1927" s="174"/>
      <c r="N1927" s="174"/>
      <c r="O1927" s="173"/>
      <c r="P1927" s="172"/>
      <c r="Q1927" s="172"/>
      <c r="R1927" s="175"/>
      <c r="S1927" s="175"/>
      <c r="T1927" s="169"/>
      <c r="U1927" s="142"/>
      <c r="V1927" s="142"/>
      <c r="W1927" s="142"/>
      <c r="X1927" s="142"/>
      <c r="Y1927" s="142"/>
      <c r="Z1927" s="142"/>
      <c r="AA1927" s="142"/>
      <c r="AB1927" s="142"/>
      <c r="AC1927" s="142"/>
      <c r="AD1927" s="142"/>
      <c r="AE1927" s="142"/>
      <c r="AF1927" s="142"/>
      <c r="AG1927" s="142"/>
      <c r="AH1927" s="142"/>
      <c r="AI1927" s="142"/>
    </row>
    <row r="1928">
      <c r="A1928" s="167"/>
      <c r="B1928" s="168"/>
      <c r="C1928" s="169"/>
      <c r="D1928" s="170"/>
      <c r="E1928" s="171"/>
      <c r="F1928" s="172"/>
      <c r="G1928" s="172"/>
      <c r="H1928" s="173"/>
      <c r="I1928" s="173"/>
      <c r="J1928" s="172"/>
      <c r="K1928" s="172"/>
      <c r="L1928" s="173"/>
      <c r="M1928" s="174"/>
      <c r="N1928" s="174"/>
      <c r="O1928" s="173"/>
      <c r="P1928" s="172"/>
      <c r="Q1928" s="172"/>
      <c r="R1928" s="175"/>
      <c r="S1928" s="175"/>
      <c r="T1928" s="169"/>
      <c r="U1928" s="142"/>
      <c r="V1928" s="142"/>
      <c r="W1928" s="142"/>
      <c r="X1928" s="142"/>
      <c r="Y1928" s="142"/>
      <c r="Z1928" s="142"/>
      <c r="AA1928" s="142"/>
      <c r="AB1928" s="142"/>
      <c r="AC1928" s="142"/>
      <c r="AD1928" s="142"/>
      <c r="AE1928" s="142"/>
      <c r="AF1928" s="142"/>
      <c r="AG1928" s="142"/>
      <c r="AH1928" s="142"/>
      <c r="AI1928" s="142"/>
    </row>
    <row r="1929">
      <c r="A1929" s="167"/>
      <c r="B1929" s="168"/>
      <c r="C1929" s="169"/>
      <c r="D1929" s="170"/>
      <c r="E1929" s="171"/>
      <c r="F1929" s="172"/>
      <c r="G1929" s="172"/>
      <c r="H1929" s="173"/>
      <c r="I1929" s="173"/>
      <c r="J1929" s="172"/>
      <c r="K1929" s="172"/>
      <c r="L1929" s="173"/>
      <c r="M1929" s="174"/>
      <c r="N1929" s="174"/>
      <c r="O1929" s="173"/>
      <c r="P1929" s="172"/>
      <c r="Q1929" s="172"/>
      <c r="R1929" s="175"/>
      <c r="S1929" s="175"/>
      <c r="T1929" s="169"/>
      <c r="U1929" s="142"/>
      <c r="V1929" s="142"/>
      <c r="W1929" s="142"/>
      <c r="X1929" s="142"/>
      <c r="Y1929" s="142"/>
      <c r="Z1929" s="142"/>
      <c r="AA1929" s="142"/>
      <c r="AB1929" s="142"/>
      <c r="AC1929" s="142"/>
      <c r="AD1929" s="142"/>
      <c r="AE1929" s="142"/>
      <c r="AF1929" s="142"/>
      <c r="AG1929" s="142"/>
      <c r="AH1929" s="142"/>
      <c r="AI1929" s="142"/>
    </row>
    <row r="1930">
      <c r="A1930" s="167"/>
      <c r="B1930" s="168"/>
      <c r="C1930" s="169"/>
      <c r="D1930" s="170"/>
      <c r="E1930" s="171"/>
      <c r="F1930" s="172"/>
      <c r="G1930" s="172"/>
      <c r="H1930" s="173"/>
      <c r="I1930" s="173"/>
      <c r="J1930" s="172"/>
      <c r="K1930" s="172"/>
      <c r="L1930" s="173"/>
      <c r="M1930" s="174"/>
      <c r="N1930" s="174"/>
      <c r="O1930" s="173"/>
      <c r="P1930" s="172"/>
      <c r="Q1930" s="172"/>
      <c r="R1930" s="175"/>
      <c r="S1930" s="175"/>
      <c r="T1930" s="169"/>
      <c r="U1930" s="142"/>
      <c r="V1930" s="142"/>
      <c r="W1930" s="142"/>
      <c r="X1930" s="142"/>
      <c r="Y1930" s="142"/>
      <c r="Z1930" s="142"/>
      <c r="AA1930" s="142"/>
      <c r="AB1930" s="142"/>
      <c r="AC1930" s="142"/>
      <c r="AD1930" s="142"/>
      <c r="AE1930" s="142"/>
      <c r="AF1930" s="142"/>
      <c r="AG1930" s="142"/>
      <c r="AH1930" s="142"/>
      <c r="AI1930" s="142"/>
    </row>
    <row r="1931">
      <c r="A1931" s="167"/>
      <c r="B1931" s="168"/>
      <c r="C1931" s="169"/>
      <c r="D1931" s="170"/>
      <c r="E1931" s="171"/>
      <c r="F1931" s="172"/>
      <c r="G1931" s="172"/>
      <c r="H1931" s="173"/>
      <c r="I1931" s="173"/>
      <c r="J1931" s="172"/>
      <c r="K1931" s="172"/>
      <c r="L1931" s="173"/>
      <c r="M1931" s="174"/>
      <c r="N1931" s="174"/>
      <c r="O1931" s="173"/>
      <c r="P1931" s="172"/>
      <c r="Q1931" s="172"/>
      <c r="R1931" s="175"/>
      <c r="S1931" s="175"/>
      <c r="T1931" s="169"/>
      <c r="U1931" s="142"/>
      <c r="V1931" s="142"/>
      <c r="W1931" s="142"/>
      <c r="X1931" s="142"/>
      <c r="Y1931" s="142"/>
      <c r="Z1931" s="142"/>
      <c r="AA1931" s="142"/>
      <c r="AB1931" s="142"/>
      <c r="AC1931" s="142"/>
      <c r="AD1931" s="142"/>
      <c r="AE1931" s="142"/>
      <c r="AF1931" s="142"/>
      <c r="AG1931" s="142"/>
      <c r="AH1931" s="142"/>
      <c r="AI1931" s="142"/>
    </row>
    <row r="1932">
      <c r="A1932" s="167"/>
      <c r="B1932" s="168"/>
      <c r="C1932" s="169"/>
      <c r="D1932" s="170"/>
      <c r="E1932" s="171"/>
      <c r="F1932" s="172"/>
      <c r="G1932" s="172"/>
      <c r="H1932" s="173"/>
      <c r="I1932" s="173"/>
      <c r="J1932" s="172"/>
      <c r="K1932" s="172"/>
      <c r="L1932" s="173"/>
      <c r="M1932" s="174"/>
      <c r="N1932" s="174"/>
      <c r="O1932" s="173"/>
      <c r="P1932" s="172"/>
      <c r="Q1932" s="172"/>
      <c r="R1932" s="175"/>
      <c r="S1932" s="175"/>
      <c r="T1932" s="169"/>
      <c r="U1932" s="142"/>
      <c r="V1932" s="142"/>
      <c r="W1932" s="142"/>
      <c r="X1932" s="142"/>
      <c r="Y1932" s="142"/>
      <c r="Z1932" s="142"/>
      <c r="AA1932" s="142"/>
      <c r="AB1932" s="142"/>
      <c r="AC1932" s="142"/>
      <c r="AD1932" s="142"/>
      <c r="AE1932" s="142"/>
      <c r="AF1932" s="142"/>
      <c r="AG1932" s="142"/>
      <c r="AH1932" s="142"/>
      <c r="AI1932" s="142"/>
    </row>
    <row r="1933">
      <c r="A1933" s="167"/>
      <c r="B1933" s="168"/>
      <c r="C1933" s="169"/>
      <c r="D1933" s="170"/>
      <c r="E1933" s="171"/>
      <c r="F1933" s="172"/>
      <c r="G1933" s="172"/>
      <c r="H1933" s="173"/>
      <c r="I1933" s="173"/>
      <c r="J1933" s="172"/>
      <c r="K1933" s="172"/>
      <c r="L1933" s="173"/>
      <c r="M1933" s="174"/>
      <c r="N1933" s="174"/>
      <c r="O1933" s="173"/>
      <c r="P1933" s="172"/>
      <c r="Q1933" s="172"/>
      <c r="R1933" s="175"/>
      <c r="S1933" s="175"/>
      <c r="T1933" s="169"/>
      <c r="U1933" s="142"/>
      <c r="V1933" s="142"/>
      <c r="W1933" s="142"/>
      <c r="X1933" s="142"/>
      <c r="Y1933" s="142"/>
      <c r="Z1933" s="142"/>
      <c r="AA1933" s="142"/>
      <c r="AB1933" s="142"/>
      <c r="AC1933" s="142"/>
      <c r="AD1933" s="142"/>
      <c r="AE1933" s="142"/>
      <c r="AF1933" s="142"/>
      <c r="AG1933" s="142"/>
      <c r="AH1933" s="142"/>
      <c r="AI1933" s="142"/>
    </row>
    <row r="1934">
      <c r="A1934" s="167"/>
      <c r="B1934" s="168"/>
      <c r="C1934" s="169"/>
      <c r="D1934" s="170"/>
      <c r="E1934" s="171"/>
      <c r="F1934" s="172"/>
      <c r="G1934" s="172"/>
      <c r="H1934" s="173"/>
      <c r="I1934" s="173"/>
      <c r="J1934" s="172"/>
      <c r="K1934" s="172"/>
      <c r="L1934" s="173"/>
      <c r="M1934" s="174"/>
      <c r="N1934" s="174"/>
      <c r="O1934" s="173"/>
      <c r="P1934" s="172"/>
      <c r="Q1934" s="172"/>
      <c r="R1934" s="175"/>
      <c r="S1934" s="175"/>
      <c r="T1934" s="169"/>
      <c r="U1934" s="142"/>
      <c r="V1934" s="142"/>
      <c r="W1934" s="142"/>
      <c r="X1934" s="142"/>
      <c r="Y1934" s="142"/>
      <c r="Z1934" s="142"/>
      <c r="AA1934" s="142"/>
      <c r="AB1934" s="142"/>
      <c r="AC1934" s="142"/>
      <c r="AD1934" s="142"/>
      <c r="AE1934" s="142"/>
      <c r="AF1934" s="142"/>
      <c r="AG1934" s="142"/>
      <c r="AH1934" s="142"/>
      <c r="AI1934" s="142"/>
    </row>
    <row r="1935">
      <c r="A1935" s="167"/>
      <c r="B1935" s="168"/>
      <c r="C1935" s="169"/>
      <c r="D1935" s="170"/>
      <c r="E1935" s="171"/>
      <c r="F1935" s="172"/>
      <c r="G1935" s="172"/>
      <c r="H1935" s="173"/>
      <c r="I1935" s="173"/>
      <c r="J1935" s="172"/>
      <c r="K1935" s="172"/>
      <c r="L1935" s="173"/>
      <c r="M1935" s="174"/>
      <c r="N1935" s="174"/>
      <c r="O1935" s="173"/>
      <c r="P1935" s="172"/>
      <c r="Q1935" s="172"/>
      <c r="R1935" s="175"/>
      <c r="S1935" s="175"/>
      <c r="T1935" s="169"/>
      <c r="U1935" s="142"/>
      <c r="V1935" s="142"/>
      <c r="W1935" s="142"/>
      <c r="X1935" s="142"/>
      <c r="Y1935" s="142"/>
      <c r="Z1935" s="142"/>
      <c r="AA1935" s="142"/>
      <c r="AB1935" s="142"/>
      <c r="AC1935" s="142"/>
      <c r="AD1935" s="142"/>
      <c r="AE1935" s="142"/>
      <c r="AF1935" s="142"/>
      <c r="AG1935" s="142"/>
      <c r="AH1935" s="142"/>
      <c r="AI1935" s="142"/>
    </row>
    <row r="1936">
      <c r="A1936" s="167"/>
      <c r="B1936" s="168"/>
      <c r="C1936" s="169"/>
      <c r="D1936" s="170"/>
      <c r="E1936" s="171"/>
      <c r="F1936" s="172"/>
      <c r="G1936" s="172"/>
      <c r="H1936" s="173"/>
      <c r="I1936" s="173"/>
      <c r="J1936" s="172"/>
      <c r="K1936" s="172"/>
      <c r="L1936" s="173"/>
      <c r="M1936" s="174"/>
      <c r="N1936" s="174"/>
      <c r="O1936" s="173"/>
      <c r="P1936" s="172"/>
      <c r="Q1936" s="172"/>
      <c r="R1936" s="175"/>
      <c r="S1936" s="175"/>
      <c r="T1936" s="169"/>
      <c r="U1936" s="142"/>
      <c r="V1936" s="142"/>
      <c r="W1936" s="142"/>
      <c r="X1936" s="142"/>
      <c r="Y1936" s="142"/>
      <c r="Z1936" s="142"/>
      <c r="AA1936" s="142"/>
      <c r="AB1936" s="142"/>
      <c r="AC1936" s="142"/>
      <c r="AD1936" s="142"/>
      <c r="AE1936" s="142"/>
      <c r="AF1936" s="142"/>
      <c r="AG1936" s="142"/>
      <c r="AH1936" s="142"/>
      <c r="AI1936" s="142"/>
    </row>
    <row r="1937">
      <c r="A1937" s="167"/>
      <c r="B1937" s="168"/>
      <c r="C1937" s="169"/>
      <c r="D1937" s="170"/>
      <c r="E1937" s="171"/>
      <c r="F1937" s="172"/>
      <c r="G1937" s="172"/>
      <c r="H1937" s="173"/>
      <c r="I1937" s="173"/>
      <c r="J1937" s="172"/>
      <c r="K1937" s="172"/>
      <c r="L1937" s="173"/>
      <c r="M1937" s="174"/>
      <c r="N1937" s="174"/>
      <c r="O1937" s="173"/>
      <c r="P1937" s="172"/>
      <c r="Q1937" s="172"/>
      <c r="R1937" s="175"/>
      <c r="S1937" s="175"/>
      <c r="T1937" s="169"/>
      <c r="U1937" s="142"/>
      <c r="V1937" s="142"/>
      <c r="W1937" s="142"/>
      <c r="X1937" s="142"/>
      <c r="Y1937" s="142"/>
      <c r="Z1937" s="142"/>
      <c r="AA1937" s="142"/>
      <c r="AB1937" s="142"/>
      <c r="AC1937" s="142"/>
      <c r="AD1937" s="142"/>
      <c r="AE1937" s="142"/>
      <c r="AF1937" s="142"/>
      <c r="AG1937" s="142"/>
      <c r="AH1937" s="142"/>
      <c r="AI1937" s="142"/>
    </row>
    <row r="1938">
      <c r="A1938" s="167"/>
      <c r="B1938" s="168"/>
      <c r="C1938" s="169"/>
      <c r="D1938" s="170"/>
      <c r="E1938" s="171"/>
      <c r="F1938" s="172"/>
      <c r="G1938" s="172"/>
      <c r="H1938" s="173"/>
      <c r="I1938" s="173"/>
      <c r="J1938" s="172"/>
      <c r="K1938" s="172"/>
      <c r="L1938" s="173"/>
      <c r="M1938" s="174"/>
      <c r="N1938" s="174"/>
      <c r="O1938" s="173"/>
      <c r="P1938" s="172"/>
      <c r="Q1938" s="172"/>
      <c r="R1938" s="175"/>
      <c r="S1938" s="175"/>
      <c r="T1938" s="169"/>
      <c r="U1938" s="142"/>
      <c r="V1938" s="142"/>
      <c r="W1938" s="142"/>
      <c r="X1938" s="142"/>
      <c r="Y1938" s="142"/>
      <c r="Z1938" s="142"/>
      <c r="AA1938" s="142"/>
      <c r="AB1938" s="142"/>
      <c r="AC1938" s="142"/>
      <c r="AD1938" s="142"/>
      <c r="AE1938" s="142"/>
      <c r="AF1938" s="142"/>
      <c r="AG1938" s="142"/>
      <c r="AH1938" s="142"/>
      <c r="AI1938" s="142"/>
    </row>
    <row r="1939">
      <c r="A1939" s="167"/>
      <c r="B1939" s="168"/>
      <c r="C1939" s="169"/>
      <c r="D1939" s="170"/>
      <c r="E1939" s="171"/>
      <c r="F1939" s="172"/>
      <c r="G1939" s="172"/>
      <c r="H1939" s="173"/>
      <c r="I1939" s="173"/>
      <c r="J1939" s="172"/>
      <c r="K1939" s="172"/>
      <c r="L1939" s="173"/>
      <c r="M1939" s="174"/>
      <c r="N1939" s="174"/>
      <c r="O1939" s="173"/>
      <c r="P1939" s="172"/>
      <c r="Q1939" s="172"/>
      <c r="R1939" s="175"/>
      <c r="S1939" s="175"/>
      <c r="T1939" s="169"/>
      <c r="U1939" s="142"/>
      <c r="V1939" s="142"/>
      <c r="W1939" s="142"/>
      <c r="X1939" s="142"/>
      <c r="Y1939" s="142"/>
      <c r="Z1939" s="142"/>
      <c r="AA1939" s="142"/>
      <c r="AB1939" s="142"/>
      <c r="AC1939" s="142"/>
      <c r="AD1939" s="142"/>
      <c r="AE1939" s="142"/>
      <c r="AF1939" s="142"/>
      <c r="AG1939" s="142"/>
      <c r="AH1939" s="142"/>
      <c r="AI1939" s="142"/>
    </row>
    <row r="1940">
      <c r="A1940" s="167"/>
      <c r="B1940" s="168"/>
      <c r="C1940" s="169"/>
      <c r="D1940" s="170"/>
      <c r="E1940" s="171"/>
      <c r="F1940" s="172"/>
      <c r="G1940" s="172"/>
      <c r="H1940" s="173"/>
      <c r="I1940" s="173"/>
      <c r="J1940" s="172"/>
      <c r="K1940" s="172"/>
      <c r="L1940" s="173"/>
      <c r="M1940" s="174"/>
      <c r="N1940" s="174"/>
      <c r="O1940" s="173"/>
      <c r="P1940" s="172"/>
      <c r="Q1940" s="172"/>
      <c r="R1940" s="175"/>
      <c r="S1940" s="175"/>
      <c r="T1940" s="169"/>
      <c r="U1940" s="142"/>
      <c r="V1940" s="142"/>
      <c r="W1940" s="142"/>
      <c r="X1940" s="142"/>
      <c r="Y1940" s="142"/>
      <c r="Z1940" s="142"/>
      <c r="AA1940" s="142"/>
      <c r="AB1940" s="142"/>
      <c r="AC1940" s="142"/>
      <c r="AD1940" s="142"/>
      <c r="AE1940" s="142"/>
      <c r="AF1940" s="142"/>
      <c r="AG1940" s="142"/>
      <c r="AH1940" s="142"/>
      <c r="AI1940" s="142"/>
    </row>
    <row r="1941">
      <c r="A1941" s="167"/>
      <c r="B1941" s="168"/>
      <c r="C1941" s="169"/>
      <c r="D1941" s="170"/>
      <c r="E1941" s="171"/>
      <c r="F1941" s="172"/>
      <c r="G1941" s="172"/>
      <c r="H1941" s="173"/>
      <c r="I1941" s="173"/>
      <c r="J1941" s="172"/>
      <c r="K1941" s="172"/>
      <c r="L1941" s="173"/>
      <c r="M1941" s="174"/>
      <c r="N1941" s="174"/>
      <c r="O1941" s="173"/>
      <c r="P1941" s="172"/>
      <c r="Q1941" s="172"/>
      <c r="R1941" s="175"/>
      <c r="S1941" s="175"/>
      <c r="T1941" s="169"/>
      <c r="U1941" s="142"/>
      <c r="V1941" s="142"/>
      <c r="W1941" s="142"/>
      <c r="X1941" s="142"/>
      <c r="Y1941" s="142"/>
      <c r="Z1941" s="142"/>
      <c r="AA1941" s="142"/>
      <c r="AB1941" s="142"/>
      <c r="AC1941" s="142"/>
      <c r="AD1941" s="142"/>
      <c r="AE1941" s="142"/>
      <c r="AF1941" s="142"/>
      <c r="AG1941" s="142"/>
      <c r="AH1941" s="142"/>
      <c r="AI1941" s="142"/>
    </row>
    <row r="1942">
      <c r="A1942" s="167"/>
      <c r="B1942" s="168"/>
      <c r="C1942" s="169"/>
      <c r="D1942" s="170"/>
      <c r="E1942" s="171"/>
      <c r="F1942" s="172"/>
      <c r="G1942" s="172"/>
      <c r="H1942" s="173"/>
      <c r="I1942" s="173"/>
      <c r="J1942" s="172"/>
      <c r="K1942" s="172"/>
      <c r="L1942" s="173"/>
      <c r="M1942" s="174"/>
      <c r="N1942" s="174"/>
      <c r="O1942" s="173"/>
      <c r="P1942" s="172"/>
      <c r="Q1942" s="172"/>
      <c r="R1942" s="175"/>
      <c r="S1942" s="175"/>
      <c r="T1942" s="169"/>
      <c r="U1942" s="142"/>
      <c r="V1942" s="142"/>
      <c r="W1942" s="142"/>
      <c r="X1942" s="142"/>
      <c r="Y1942" s="142"/>
      <c r="Z1942" s="142"/>
      <c r="AA1942" s="142"/>
      <c r="AB1942" s="142"/>
      <c r="AC1942" s="142"/>
      <c r="AD1942" s="142"/>
      <c r="AE1942" s="142"/>
      <c r="AF1942" s="142"/>
      <c r="AG1942" s="142"/>
      <c r="AH1942" s="142"/>
      <c r="AI1942" s="142"/>
    </row>
    <row r="1943">
      <c r="A1943" s="167"/>
      <c r="B1943" s="168"/>
      <c r="C1943" s="169"/>
      <c r="D1943" s="170"/>
      <c r="E1943" s="171"/>
      <c r="F1943" s="172"/>
      <c r="G1943" s="172"/>
      <c r="H1943" s="173"/>
      <c r="I1943" s="173"/>
      <c r="J1943" s="172"/>
      <c r="K1943" s="172"/>
      <c r="L1943" s="173"/>
      <c r="M1943" s="174"/>
      <c r="N1943" s="174"/>
      <c r="O1943" s="173"/>
      <c r="P1943" s="172"/>
      <c r="Q1943" s="172"/>
      <c r="R1943" s="175"/>
      <c r="S1943" s="175"/>
      <c r="T1943" s="169"/>
      <c r="U1943" s="142"/>
      <c r="V1943" s="142"/>
      <c r="W1943" s="142"/>
      <c r="X1943" s="142"/>
      <c r="Y1943" s="142"/>
      <c r="Z1943" s="142"/>
      <c r="AA1943" s="142"/>
      <c r="AB1943" s="142"/>
      <c r="AC1943" s="142"/>
      <c r="AD1943" s="142"/>
      <c r="AE1943" s="142"/>
      <c r="AF1943" s="142"/>
      <c r="AG1943" s="142"/>
      <c r="AH1943" s="142"/>
      <c r="AI1943" s="142"/>
    </row>
    <row r="1944">
      <c r="A1944" s="167"/>
      <c r="B1944" s="168"/>
      <c r="C1944" s="169"/>
      <c r="D1944" s="170"/>
      <c r="E1944" s="171"/>
      <c r="F1944" s="172"/>
      <c r="G1944" s="172"/>
      <c r="H1944" s="173"/>
      <c r="I1944" s="173"/>
      <c r="J1944" s="172"/>
      <c r="K1944" s="172"/>
      <c r="L1944" s="173"/>
      <c r="M1944" s="174"/>
      <c r="N1944" s="174"/>
      <c r="O1944" s="173"/>
      <c r="P1944" s="172"/>
      <c r="Q1944" s="172"/>
      <c r="R1944" s="175"/>
      <c r="S1944" s="175"/>
      <c r="T1944" s="169"/>
      <c r="U1944" s="142"/>
      <c r="V1944" s="142"/>
      <c r="W1944" s="142"/>
      <c r="X1944" s="142"/>
      <c r="Y1944" s="142"/>
      <c r="Z1944" s="142"/>
      <c r="AA1944" s="142"/>
      <c r="AB1944" s="142"/>
      <c r="AC1944" s="142"/>
      <c r="AD1944" s="142"/>
      <c r="AE1944" s="142"/>
      <c r="AF1944" s="142"/>
      <c r="AG1944" s="142"/>
      <c r="AH1944" s="142"/>
      <c r="AI1944" s="142"/>
    </row>
    <row r="1945">
      <c r="A1945" s="167"/>
      <c r="B1945" s="168"/>
      <c r="C1945" s="169"/>
      <c r="D1945" s="170"/>
      <c r="E1945" s="171"/>
      <c r="F1945" s="172"/>
      <c r="G1945" s="172"/>
      <c r="H1945" s="173"/>
      <c r="I1945" s="173"/>
      <c r="J1945" s="172"/>
      <c r="K1945" s="172"/>
      <c r="L1945" s="173"/>
      <c r="M1945" s="174"/>
      <c r="N1945" s="174"/>
      <c r="O1945" s="173"/>
      <c r="P1945" s="172"/>
      <c r="Q1945" s="172"/>
      <c r="R1945" s="175"/>
      <c r="S1945" s="175"/>
      <c r="T1945" s="169"/>
      <c r="U1945" s="142"/>
      <c r="V1945" s="142"/>
      <c r="W1945" s="142"/>
      <c r="X1945" s="142"/>
      <c r="Y1945" s="142"/>
      <c r="Z1945" s="142"/>
      <c r="AA1945" s="142"/>
      <c r="AB1945" s="142"/>
      <c r="AC1945" s="142"/>
      <c r="AD1945" s="142"/>
      <c r="AE1945" s="142"/>
      <c r="AF1945" s="142"/>
      <c r="AG1945" s="142"/>
      <c r="AH1945" s="142"/>
      <c r="AI1945" s="142"/>
    </row>
    <row r="1946">
      <c r="A1946" s="167"/>
      <c r="B1946" s="168"/>
      <c r="C1946" s="169"/>
      <c r="D1946" s="170"/>
      <c r="E1946" s="171"/>
      <c r="F1946" s="172"/>
      <c r="G1946" s="172"/>
      <c r="H1946" s="173"/>
      <c r="I1946" s="173"/>
      <c r="J1946" s="172"/>
      <c r="K1946" s="172"/>
      <c r="L1946" s="173"/>
      <c r="M1946" s="174"/>
      <c r="N1946" s="174"/>
      <c r="O1946" s="173"/>
      <c r="P1946" s="172"/>
      <c r="Q1946" s="172"/>
      <c r="R1946" s="175"/>
      <c r="S1946" s="175"/>
      <c r="T1946" s="169"/>
      <c r="U1946" s="142"/>
      <c r="V1946" s="142"/>
      <c r="W1946" s="142"/>
      <c r="X1946" s="142"/>
      <c r="Y1946" s="142"/>
      <c r="Z1946" s="142"/>
      <c r="AA1946" s="142"/>
      <c r="AB1946" s="142"/>
      <c r="AC1946" s="142"/>
      <c r="AD1946" s="142"/>
      <c r="AE1946" s="142"/>
      <c r="AF1946" s="142"/>
      <c r="AG1946" s="142"/>
      <c r="AH1946" s="142"/>
      <c r="AI1946" s="142"/>
    </row>
    <row r="1947">
      <c r="A1947" s="167"/>
      <c r="B1947" s="168"/>
      <c r="C1947" s="169"/>
      <c r="D1947" s="170"/>
      <c r="E1947" s="171"/>
      <c r="F1947" s="172"/>
      <c r="G1947" s="172"/>
      <c r="H1947" s="173"/>
      <c r="I1947" s="173"/>
      <c r="J1947" s="172"/>
      <c r="K1947" s="172"/>
      <c r="L1947" s="173"/>
      <c r="M1947" s="174"/>
      <c r="N1947" s="174"/>
      <c r="O1947" s="173"/>
      <c r="P1947" s="172"/>
      <c r="Q1947" s="172"/>
      <c r="R1947" s="175"/>
      <c r="S1947" s="175"/>
      <c r="T1947" s="169"/>
      <c r="U1947" s="142"/>
      <c r="V1947" s="142"/>
      <c r="W1947" s="142"/>
      <c r="X1947" s="142"/>
      <c r="Y1947" s="142"/>
      <c r="Z1947" s="142"/>
      <c r="AA1947" s="142"/>
      <c r="AB1947" s="142"/>
      <c r="AC1947" s="142"/>
      <c r="AD1947" s="142"/>
      <c r="AE1947" s="142"/>
      <c r="AF1947" s="142"/>
      <c r="AG1947" s="142"/>
      <c r="AH1947" s="142"/>
      <c r="AI1947" s="142"/>
    </row>
    <row r="1948">
      <c r="A1948" s="167"/>
      <c r="B1948" s="168"/>
      <c r="C1948" s="169"/>
      <c r="D1948" s="170"/>
      <c r="E1948" s="171"/>
      <c r="F1948" s="172"/>
      <c r="G1948" s="172"/>
      <c r="H1948" s="173"/>
      <c r="I1948" s="173"/>
      <c r="J1948" s="172"/>
      <c r="K1948" s="172"/>
      <c r="L1948" s="173"/>
      <c r="M1948" s="174"/>
      <c r="N1948" s="174"/>
      <c r="O1948" s="173"/>
      <c r="P1948" s="172"/>
      <c r="Q1948" s="172"/>
      <c r="R1948" s="175"/>
      <c r="S1948" s="175"/>
      <c r="T1948" s="169"/>
      <c r="U1948" s="142"/>
      <c r="V1948" s="142"/>
      <c r="W1948" s="142"/>
      <c r="X1948" s="142"/>
      <c r="Y1948" s="142"/>
      <c r="Z1948" s="142"/>
      <c r="AA1948" s="142"/>
      <c r="AB1948" s="142"/>
      <c r="AC1948" s="142"/>
      <c r="AD1948" s="142"/>
      <c r="AE1948" s="142"/>
      <c r="AF1948" s="142"/>
      <c r="AG1948" s="142"/>
      <c r="AH1948" s="142"/>
      <c r="AI1948" s="142"/>
    </row>
    <row r="1949">
      <c r="A1949" s="167"/>
      <c r="B1949" s="168"/>
      <c r="C1949" s="169"/>
      <c r="D1949" s="170"/>
      <c r="E1949" s="171"/>
      <c r="F1949" s="172"/>
      <c r="G1949" s="172"/>
      <c r="H1949" s="173"/>
      <c r="I1949" s="173"/>
      <c r="J1949" s="172"/>
      <c r="K1949" s="172"/>
      <c r="L1949" s="173"/>
      <c r="M1949" s="174"/>
      <c r="N1949" s="174"/>
      <c r="O1949" s="173"/>
      <c r="P1949" s="172"/>
      <c r="Q1949" s="172"/>
      <c r="R1949" s="175"/>
      <c r="S1949" s="175"/>
      <c r="T1949" s="169"/>
      <c r="U1949" s="142"/>
      <c r="V1949" s="142"/>
      <c r="W1949" s="142"/>
      <c r="X1949" s="142"/>
      <c r="Y1949" s="142"/>
      <c r="Z1949" s="142"/>
      <c r="AA1949" s="142"/>
      <c r="AB1949" s="142"/>
      <c r="AC1949" s="142"/>
      <c r="AD1949" s="142"/>
      <c r="AE1949" s="142"/>
      <c r="AF1949" s="142"/>
      <c r="AG1949" s="142"/>
      <c r="AH1949" s="142"/>
      <c r="AI1949" s="142"/>
    </row>
    <row r="1950">
      <c r="A1950" s="167"/>
      <c r="B1950" s="168"/>
      <c r="C1950" s="169"/>
      <c r="D1950" s="170"/>
      <c r="E1950" s="171"/>
      <c r="F1950" s="172"/>
      <c r="G1950" s="172"/>
      <c r="H1950" s="173"/>
      <c r="I1950" s="173"/>
      <c r="J1950" s="172"/>
      <c r="K1950" s="172"/>
      <c r="L1950" s="173"/>
      <c r="M1950" s="174"/>
      <c r="N1950" s="174"/>
      <c r="O1950" s="173"/>
      <c r="P1950" s="172"/>
      <c r="Q1950" s="172"/>
      <c r="R1950" s="175"/>
      <c r="S1950" s="175"/>
      <c r="T1950" s="169"/>
      <c r="U1950" s="142"/>
      <c r="V1950" s="142"/>
      <c r="W1950" s="142"/>
      <c r="X1950" s="142"/>
      <c r="Y1950" s="142"/>
      <c r="Z1950" s="142"/>
      <c r="AA1950" s="142"/>
      <c r="AB1950" s="142"/>
      <c r="AC1950" s="142"/>
      <c r="AD1950" s="142"/>
      <c r="AE1950" s="142"/>
      <c r="AF1950" s="142"/>
      <c r="AG1950" s="142"/>
      <c r="AH1950" s="142"/>
      <c r="AI1950" s="142"/>
    </row>
    <row r="1951">
      <c r="A1951" s="167"/>
      <c r="B1951" s="168"/>
      <c r="C1951" s="169"/>
      <c r="D1951" s="170"/>
      <c r="E1951" s="171"/>
      <c r="F1951" s="172"/>
      <c r="G1951" s="172"/>
      <c r="H1951" s="173"/>
      <c r="I1951" s="173"/>
      <c r="J1951" s="172"/>
      <c r="K1951" s="172"/>
      <c r="L1951" s="173"/>
      <c r="M1951" s="174"/>
      <c r="N1951" s="174"/>
      <c r="O1951" s="173"/>
      <c r="P1951" s="172"/>
      <c r="Q1951" s="172"/>
      <c r="R1951" s="175"/>
      <c r="S1951" s="175"/>
      <c r="T1951" s="169"/>
      <c r="U1951" s="142"/>
      <c r="V1951" s="142"/>
      <c r="W1951" s="142"/>
      <c r="X1951" s="142"/>
      <c r="Y1951" s="142"/>
      <c r="Z1951" s="142"/>
      <c r="AA1951" s="142"/>
      <c r="AB1951" s="142"/>
      <c r="AC1951" s="142"/>
      <c r="AD1951" s="142"/>
      <c r="AE1951" s="142"/>
      <c r="AF1951" s="142"/>
      <c r="AG1951" s="142"/>
      <c r="AH1951" s="142"/>
      <c r="AI1951" s="142"/>
    </row>
    <row r="1952">
      <c r="A1952" s="167"/>
      <c r="B1952" s="168"/>
      <c r="C1952" s="169"/>
      <c r="D1952" s="170"/>
      <c r="E1952" s="171"/>
      <c r="F1952" s="172"/>
      <c r="G1952" s="172"/>
      <c r="H1952" s="173"/>
      <c r="I1952" s="173"/>
      <c r="J1952" s="172"/>
      <c r="K1952" s="172"/>
      <c r="L1952" s="173"/>
      <c r="M1952" s="174"/>
      <c r="N1952" s="174"/>
      <c r="O1952" s="173"/>
      <c r="P1952" s="172"/>
      <c r="Q1952" s="172"/>
      <c r="R1952" s="175"/>
      <c r="S1952" s="175"/>
      <c r="T1952" s="169"/>
      <c r="U1952" s="142"/>
      <c r="V1952" s="142"/>
      <c r="W1952" s="142"/>
      <c r="X1952" s="142"/>
      <c r="Y1952" s="142"/>
      <c r="Z1952" s="142"/>
      <c r="AA1952" s="142"/>
      <c r="AB1952" s="142"/>
      <c r="AC1952" s="142"/>
      <c r="AD1952" s="142"/>
      <c r="AE1952" s="142"/>
      <c r="AF1952" s="142"/>
      <c r="AG1952" s="142"/>
      <c r="AH1952" s="142"/>
      <c r="AI1952" s="142"/>
    </row>
    <row r="1953">
      <c r="A1953" s="167"/>
      <c r="B1953" s="168"/>
      <c r="C1953" s="169"/>
      <c r="D1953" s="170"/>
      <c r="E1953" s="171"/>
      <c r="F1953" s="172"/>
      <c r="G1953" s="172"/>
      <c r="H1953" s="173"/>
      <c r="I1953" s="173"/>
      <c r="J1953" s="172"/>
      <c r="K1953" s="172"/>
      <c r="L1953" s="173"/>
      <c r="M1953" s="174"/>
      <c r="N1953" s="174"/>
      <c r="O1953" s="173"/>
      <c r="P1953" s="172"/>
      <c r="Q1953" s="172"/>
      <c r="R1953" s="175"/>
      <c r="S1953" s="175"/>
      <c r="T1953" s="169"/>
      <c r="U1953" s="142"/>
      <c r="V1953" s="142"/>
      <c r="W1953" s="142"/>
      <c r="X1953" s="142"/>
      <c r="Y1953" s="142"/>
      <c r="Z1953" s="142"/>
      <c r="AA1953" s="142"/>
      <c r="AB1953" s="142"/>
      <c r="AC1953" s="142"/>
      <c r="AD1953" s="142"/>
      <c r="AE1953" s="142"/>
      <c r="AF1953" s="142"/>
      <c r="AG1953" s="142"/>
      <c r="AH1953" s="142"/>
      <c r="AI1953" s="142"/>
    </row>
    <row r="1954">
      <c r="A1954" s="167"/>
      <c r="B1954" s="168"/>
      <c r="C1954" s="169"/>
      <c r="D1954" s="170"/>
      <c r="E1954" s="171"/>
      <c r="F1954" s="172"/>
      <c r="G1954" s="172"/>
      <c r="H1954" s="173"/>
      <c r="I1954" s="173"/>
      <c r="J1954" s="172"/>
      <c r="K1954" s="172"/>
      <c r="L1954" s="173"/>
      <c r="M1954" s="174"/>
      <c r="N1954" s="174"/>
      <c r="O1954" s="173"/>
      <c r="P1954" s="172"/>
      <c r="Q1954" s="172"/>
      <c r="R1954" s="175"/>
      <c r="S1954" s="175"/>
      <c r="T1954" s="169"/>
      <c r="U1954" s="142"/>
      <c r="V1954" s="142"/>
      <c r="W1954" s="142"/>
      <c r="X1954" s="142"/>
      <c r="Y1954" s="142"/>
      <c r="Z1954" s="142"/>
      <c r="AA1954" s="142"/>
      <c r="AB1954" s="142"/>
      <c r="AC1954" s="142"/>
      <c r="AD1954" s="142"/>
      <c r="AE1954" s="142"/>
      <c r="AF1954" s="142"/>
      <c r="AG1954" s="142"/>
      <c r="AH1954" s="142"/>
      <c r="AI1954" s="142"/>
    </row>
    <row r="1955">
      <c r="A1955" s="167"/>
      <c r="B1955" s="168"/>
      <c r="C1955" s="169"/>
      <c r="D1955" s="170"/>
      <c r="E1955" s="171"/>
      <c r="F1955" s="172"/>
      <c r="G1955" s="172"/>
      <c r="H1955" s="173"/>
      <c r="I1955" s="173"/>
      <c r="J1955" s="172"/>
      <c r="K1955" s="172"/>
      <c r="L1955" s="173"/>
      <c r="M1955" s="174"/>
      <c r="N1955" s="174"/>
      <c r="O1955" s="173"/>
      <c r="P1955" s="172"/>
      <c r="Q1955" s="172"/>
      <c r="R1955" s="175"/>
      <c r="S1955" s="175"/>
      <c r="T1955" s="169"/>
      <c r="U1955" s="142"/>
      <c r="V1955" s="142"/>
      <c r="W1955" s="142"/>
      <c r="X1955" s="142"/>
      <c r="Y1955" s="142"/>
      <c r="Z1955" s="142"/>
      <c r="AA1955" s="142"/>
      <c r="AB1955" s="142"/>
      <c r="AC1955" s="142"/>
      <c r="AD1955" s="142"/>
      <c r="AE1955" s="142"/>
      <c r="AF1955" s="142"/>
      <c r="AG1955" s="142"/>
      <c r="AH1955" s="142"/>
      <c r="AI1955" s="142"/>
    </row>
    <row r="1956">
      <c r="A1956" s="167"/>
      <c r="B1956" s="168"/>
      <c r="C1956" s="169"/>
      <c r="D1956" s="170"/>
      <c r="E1956" s="171"/>
      <c r="F1956" s="172"/>
      <c r="G1956" s="172"/>
      <c r="H1956" s="173"/>
      <c r="I1956" s="173"/>
      <c r="J1956" s="172"/>
      <c r="K1956" s="172"/>
      <c r="L1956" s="173"/>
      <c r="M1956" s="174"/>
      <c r="N1956" s="174"/>
      <c r="O1956" s="173"/>
      <c r="P1956" s="172"/>
      <c r="Q1956" s="172"/>
      <c r="R1956" s="175"/>
      <c r="S1956" s="175"/>
      <c r="T1956" s="169"/>
      <c r="U1956" s="142"/>
      <c r="V1956" s="142"/>
      <c r="W1956" s="142"/>
      <c r="X1956" s="142"/>
      <c r="Y1956" s="142"/>
      <c r="Z1956" s="142"/>
      <c r="AA1956" s="142"/>
      <c r="AB1956" s="142"/>
      <c r="AC1956" s="142"/>
      <c r="AD1956" s="142"/>
      <c r="AE1956" s="142"/>
      <c r="AF1956" s="142"/>
      <c r="AG1956" s="142"/>
      <c r="AH1956" s="142"/>
      <c r="AI1956" s="142"/>
    </row>
    <row r="1957">
      <c r="A1957" s="167"/>
      <c r="B1957" s="168"/>
      <c r="C1957" s="169"/>
      <c r="D1957" s="170"/>
      <c r="E1957" s="171"/>
      <c r="F1957" s="172"/>
      <c r="G1957" s="172"/>
      <c r="H1957" s="173"/>
      <c r="I1957" s="173"/>
      <c r="J1957" s="172"/>
      <c r="K1957" s="172"/>
      <c r="L1957" s="173"/>
      <c r="M1957" s="174"/>
      <c r="N1957" s="174"/>
      <c r="O1957" s="173"/>
      <c r="P1957" s="172"/>
      <c r="Q1957" s="172"/>
      <c r="R1957" s="175"/>
      <c r="S1957" s="175"/>
      <c r="T1957" s="169"/>
      <c r="U1957" s="142"/>
      <c r="V1957" s="142"/>
      <c r="W1957" s="142"/>
      <c r="X1957" s="142"/>
      <c r="Y1957" s="142"/>
      <c r="Z1957" s="142"/>
      <c r="AA1957" s="142"/>
      <c r="AB1957" s="142"/>
      <c r="AC1957" s="142"/>
      <c r="AD1957" s="142"/>
      <c r="AE1957" s="142"/>
      <c r="AF1957" s="142"/>
      <c r="AG1957" s="142"/>
      <c r="AH1957" s="142"/>
      <c r="AI1957" s="142"/>
    </row>
    <row r="1958">
      <c r="A1958" s="167"/>
      <c r="B1958" s="168"/>
      <c r="C1958" s="169"/>
      <c r="D1958" s="170"/>
      <c r="E1958" s="171"/>
      <c r="F1958" s="172"/>
      <c r="G1958" s="172"/>
      <c r="H1958" s="173"/>
      <c r="I1958" s="173"/>
      <c r="J1958" s="172"/>
      <c r="K1958" s="172"/>
      <c r="L1958" s="173"/>
      <c r="M1958" s="174"/>
      <c r="N1958" s="174"/>
      <c r="O1958" s="173"/>
      <c r="P1958" s="172"/>
      <c r="Q1958" s="172"/>
      <c r="R1958" s="175"/>
      <c r="S1958" s="175"/>
      <c r="T1958" s="169"/>
      <c r="U1958" s="142"/>
      <c r="V1958" s="142"/>
      <c r="W1958" s="142"/>
      <c r="X1958" s="142"/>
      <c r="Y1958" s="142"/>
      <c r="Z1958" s="142"/>
      <c r="AA1958" s="142"/>
      <c r="AB1958" s="142"/>
      <c r="AC1958" s="142"/>
      <c r="AD1958" s="142"/>
      <c r="AE1958" s="142"/>
      <c r="AF1958" s="142"/>
      <c r="AG1958" s="142"/>
      <c r="AH1958" s="142"/>
      <c r="AI1958" s="142"/>
    </row>
    <row r="1959">
      <c r="A1959" s="167"/>
      <c r="B1959" s="168"/>
      <c r="C1959" s="169"/>
      <c r="D1959" s="170"/>
      <c r="E1959" s="171"/>
      <c r="F1959" s="172"/>
      <c r="G1959" s="172"/>
      <c r="H1959" s="173"/>
      <c r="I1959" s="173"/>
      <c r="J1959" s="172"/>
      <c r="K1959" s="172"/>
      <c r="L1959" s="173"/>
      <c r="M1959" s="174"/>
      <c r="N1959" s="174"/>
      <c r="O1959" s="173"/>
      <c r="P1959" s="172"/>
      <c r="Q1959" s="172"/>
      <c r="R1959" s="175"/>
      <c r="S1959" s="175"/>
      <c r="T1959" s="169"/>
      <c r="U1959" s="142"/>
      <c r="V1959" s="142"/>
      <c r="W1959" s="142"/>
      <c r="X1959" s="142"/>
      <c r="Y1959" s="142"/>
      <c r="Z1959" s="142"/>
      <c r="AA1959" s="142"/>
      <c r="AB1959" s="142"/>
      <c r="AC1959" s="142"/>
      <c r="AD1959" s="142"/>
      <c r="AE1959" s="142"/>
      <c r="AF1959" s="142"/>
      <c r="AG1959" s="142"/>
      <c r="AH1959" s="142"/>
      <c r="AI1959" s="142"/>
    </row>
    <row r="1960">
      <c r="A1960" s="167"/>
      <c r="B1960" s="168"/>
      <c r="C1960" s="169"/>
      <c r="D1960" s="170"/>
      <c r="E1960" s="171"/>
      <c r="F1960" s="172"/>
      <c r="G1960" s="172"/>
      <c r="H1960" s="173"/>
      <c r="I1960" s="173"/>
      <c r="J1960" s="172"/>
      <c r="K1960" s="172"/>
      <c r="L1960" s="173"/>
      <c r="M1960" s="174"/>
      <c r="N1960" s="174"/>
      <c r="O1960" s="173"/>
      <c r="P1960" s="172"/>
      <c r="Q1960" s="172"/>
      <c r="R1960" s="175"/>
      <c r="S1960" s="175"/>
      <c r="T1960" s="169"/>
      <c r="U1960" s="142"/>
      <c r="V1960" s="142"/>
      <c r="W1960" s="142"/>
      <c r="X1960" s="142"/>
      <c r="Y1960" s="142"/>
      <c r="Z1960" s="142"/>
      <c r="AA1960" s="142"/>
      <c r="AB1960" s="142"/>
      <c r="AC1960" s="142"/>
      <c r="AD1960" s="142"/>
      <c r="AE1960" s="142"/>
      <c r="AF1960" s="142"/>
      <c r="AG1960" s="142"/>
      <c r="AH1960" s="142"/>
      <c r="AI1960" s="142"/>
    </row>
    <row r="1961">
      <c r="A1961" s="167"/>
      <c r="B1961" s="168"/>
      <c r="C1961" s="169"/>
      <c r="D1961" s="170"/>
      <c r="E1961" s="171"/>
      <c r="F1961" s="172"/>
      <c r="G1961" s="172"/>
      <c r="H1961" s="173"/>
      <c r="I1961" s="173"/>
      <c r="J1961" s="172"/>
      <c r="K1961" s="172"/>
      <c r="L1961" s="173"/>
      <c r="M1961" s="174"/>
      <c r="N1961" s="174"/>
      <c r="O1961" s="173"/>
      <c r="P1961" s="172"/>
      <c r="Q1961" s="172"/>
      <c r="R1961" s="175"/>
      <c r="S1961" s="175"/>
      <c r="T1961" s="169"/>
      <c r="U1961" s="142"/>
      <c r="V1961" s="142"/>
      <c r="W1961" s="142"/>
      <c r="X1961" s="142"/>
      <c r="Y1961" s="142"/>
      <c r="Z1961" s="142"/>
      <c r="AA1961" s="142"/>
      <c r="AB1961" s="142"/>
      <c r="AC1961" s="142"/>
      <c r="AD1961" s="142"/>
      <c r="AE1961" s="142"/>
      <c r="AF1961" s="142"/>
      <c r="AG1961" s="142"/>
      <c r="AH1961" s="142"/>
      <c r="AI1961" s="142"/>
    </row>
    <row r="1962">
      <c r="A1962" s="167"/>
      <c r="B1962" s="168"/>
      <c r="C1962" s="169"/>
      <c r="D1962" s="170"/>
      <c r="E1962" s="171"/>
      <c r="F1962" s="172"/>
      <c r="G1962" s="172"/>
      <c r="H1962" s="173"/>
      <c r="I1962" s="173"/>
      <c r="J1962" s="172"/>
      <c r="K1962" s="172"/>
      <c r="L1962" s="173"/>
      <c r="M1962" s="174"/>
      <c r="N1962" s="174"/>
      <c r="O1962" s="173"/>
      <c r="P1962" s="172"/>
      <c r="Q1962" s="172"/>
      <c r="R1962" s="175"/>
      <c r="S1962" s="175"/>
      <c r="T1962" s="169"/>
      <c r="U1962" s="142"/>
      <c r="V1962" s="142"/>
      <c r="W1962" s="142"/>
      <c r="X1962" s="142"/>
      <c r="Y1962" s="142"/>
      <c r="Z1962" s="142"/>
      <c r="AA1962" s="142"/>
      <c r="AB1962" s="142"/>
      <c r="AC1962" s="142"/>
      <c r="AD1962" s="142"/>
      <c r="AE1962" s="142"/>
      <c r="AF1962" s="142"/>
      <c r="AG1962" s="142"/>
      <c r="AH1962" s="142"/>
      <c r="AI1962" s="142"/>
    </row>
    <row r="1963">
      <c r="A1963" s="167"/>
      <c r="B1963" s="168"/>
      <c r="C1963" s="169"/>
      <c r="D1963" s="170"/>
      <c r="E1963" s="171"/>
      <c r="F1963" s="172"/>
      <c r="G1963" s="172"/>
      <c r="H1963" s="173"/>
      <c r="I1963" s="173"/>
      <c r="J1963" s="172"/>
      <c r="K1963" s="172"/>
      <c r="L1963" s="173"/>
      <c r="M1963" s="174"/>
      <c r="N1963" s="174"/>
      <c r="O1963" s="173"/>
      <c r="P1963" s="172"/>
      <c r="Q1963" s="172"/>
      <c r="R1963" s="175"/>
      <c r="S1963" s="175"/>
      <c r="T1963" s="169"/>
      <c r="U1963" s="142"/>
      <c r="V1963" s="142"/>
      <c r="W1963" s="142"/>
      <c r="X1963" s="142"/>
      <c r="Y1963" s="142"/>
      <c r="Z1963" s="142"/>
      <c r="AA1963" s="142"/>
      <c r="AB1963" s="142"/>
      <c r="AC1963" s="142"/>
      <c r="AD1963" s="142"/>
      <c r="AE1963" s="142"/>
      <c r="AF1963" s="142"/>
      <c r="AG1963" s="142"/>
      <c r="AH1963" s="142"/>
      <c r="AI1963" s="142"/>
    </row>
    <row r="1964">
      <c r="A1964" s="167"/>
      <c r="B1964" s="168"/>
      <c r="C1964" s="169"/>
      <c r="D1964" s="170"/>
      <c r="E1964" s="171"/>
      <c r="F1964" s="172"/>
      <c r="G1964" s="172"/>
      <c r="H1964" s="173"/>
      <c r="I1964" s="173"/>
      <c r="J1964" s="172"/>
      <c r="K1964" s="172"/>
      <c r="L1964" s="173"/>
      <c r="M1964" s="174"/>
      <c r="N1964" s="174"/>
      <c r="O1964" s="173"/>
      <c r="P1964" s="172"/>
      <c r="Q1964" s="172"/>
      <c r="R1964" s="175"/>
      <c r="S1964" s="175"/>
      <c r="T1964" s="169"/>
      <c r="U1964" s="142"/>
      <c r="V1964" s="142"/>
      <c r="W1964" s="142"/>
      <c r="X1964" s="142"/>
      <c r="Y1964" s="142"/>
      <c r="Z1964" s="142"/>
      <c r="AA1964" s="142"/>
      <c r="AB1964" s="142"/>
      <c r="AC1964" s="142"/>
      <c r="AD1964" s="142"/>
      <c r="AE1964" s="142"/>
      <c r="AF1964" s="142"/>
      <c r="AG1964" s="142"/>
      <c r="AH1964" s="142"/>
      <c r="AI1964" s="142"/>
    </row>
    <row r="1965">
      <c r="A1965" s="167"/>
      <c r="B1965" s="168"/>
      <c r="C1965" s="169"/>
      <c r="D1965" s="170"/>
      <c r="E1965" s="171"/>
      <c r="F1965" s="172"/>
      <c r="G1965" s="172"/>
      <c r="H1965" s="173"/>
      <c r="I1965" s="173"/>
      <c r="J1965" s="172"/>
      <c r="K1965" s="172"/>
      <c r="L1965" s="173"/>
      <c r="M1965" s="174"/>
      <c r="N1965" s="174"/>
      <c r="O1965" s="173"/>
      <c r="P1965" s="172"/>
      <c r="Q1965" s="172"/>
      <c r="R1965" s="175"/>
      <c r="S1965" s="175"/>
      <c r="T1965" s="169"/>
      <c r="U1965" s="142"/>
      <c r="V1965" s="142"/>
      <c r="W1965" s="142"/>
      <c r="X1965" s="142"/>
      <c r="Y1965" s="142"/>
      <c r="Z1965" s="142"/>
      <c r="AA1965" s="142"/>
      <c r="AB1965" s="142"/>
      <c r="AC1965" s="142"/>
      <c r="AD1965" s="142"/>
      <c r="AE1965" s="142"/>
      <c r="AF1965" s="142"/>
      <c r="AG1965" s="142"/>
      <c r="AH1965" s="142"/>
      <c r="AI1965" s="142"/>
    </row>
    <row r="1966">
      <c r="A1966" s="167"/>
      <c r="B1966" s="168"/>
      <c r="C1966" s="169"/>
      <c r="D1966" s="170"/>
      <c r="E1966" s="171"/>
      <c r="F1966" s="172"/>
      <c r="G1966" s="172"/>
      <c r="H1966" s="173"/>
      <c r="I1966" s="173"/>
      <c r="J1966" s="172"/>
      <c r="K1966" s="172"/>
      <c r="L1966" s="173"/>
      <c r="M1966" s="174"/>
      <c r="N1966" s="174"/>
      <c r="O1966" s="173"/>
      <c r="P1966" s="172"/>
      <c r="Q1966" s="172"/>
      <c r="R1966" s="175"/>
      <c r="S1966" s="175"/>
      <c r="T1966" s="169"/>
      <c r="U1966" s="142"/>
      <c r="V1966" s="142"/>
      <c r="W1966" s="142"/>
      <c r="X1966" s="142"/>
      <c r="Y1966" s="142"/>
      <c r="Z1966" s="142"/>
      <c r="AA1966" s="142"/>
      <c r="AB1966" s="142"/>
      <c r="AC1966" s="142"/>
      <c r="AD1966" s="142"/>
      <c r="AE1966" s="142"/>
      <c r="AF1966" s="142"/>
      <c r="AG1966" s="142"/>
      <c r="AH1966" s="142"/>
      <c r="AI1966" s="142"/>
    </row>
    <row r="1967">
      <c r="A1967" s="167"/>
      <c r="B1967" s="168"/>
      <c r="C1967" s="169"/>
      <c r="D1967" s="170"/>
      <c r="E1967" s="171"/>
      <c r="F1967" s="172"/>
      <c r="G1967" s="172"/>
      <c r="H1967" s="173"/>
      <c r="I1967" s="173"/>
      <c r="J1967" s="172"/>
      <c r="K1967" s="172"/>
      <c r="L1967" s="173"/>
      <c r="M1967" s="174"/>
      <c r="N1967" s="174"/>
      <c r="O1967" s="173"/>
      <c r="P1967" s="172"/>
      <c r="Q1967" s="172"/>
      <c r="R1967" s="175"/>
      <c r="S1967" s="175"/>
      <c r="T1967" s="169"/>
      <c r="U1967" s="142"/>
      <c r="V1967" s="142"/>
      <c r="W1967" s="142"/>
      <c r="X1967" s="142"/>
      <c r="Y1967" s="142"/>
      <c r="Z1967" s="142"/>
      <c r="AA1967" s="142"/>
      <c r="AB1967" s="142"/>
      <c r="AC1967" s="142"/>
      <c r="AD1967" s="142"/>
      <c r="AE1967" s="142"/>
      <c r="AF1967" s="142"/>
      <c r="AG1967" s="142"/>
      <c r="AH1967" s="142"/>
      <c r="AI1967" s="142"/>
    </row>
    <row r="1968">
      <c r="A1968" s="167"/>
      <c r="B1968" s="168"/>
      <c r="C1968" s="169"/>
      <c r="D1968" s="170"/>
      <c r="E1968" s="171"/>
      <c r="F1968" s="172"/>
      <c r="G1968" s="172"/>
      <c r="H1968" s="173"/>
      <c r="I1968" s="173"/>
      <c r="J1968" s="172"/>
      <c r="K1968" s="172"/>
      <c r="L1968" s="173"/>
      <c r="M1968" s="174"/>
      <c r="N1968" s="174"/>
      <c r="O1968" s="173"/>
      <c r="P1968" s="172"/>
      <c r="Q1968" s="172"/>
      <c r="R1968" s="175"/>
      <c r="S1968" s="175"/>
      <c r="T1968" s="169"/>
      <c r="U1968" s="142"/>
      <c r="V1968" s="142"/>
      <c r="W1968" s="142"/>
      <c r="X1968" s="142"/>
      <c r="Y1968" s="142"/>
      <c r="Z1968" s="142"/>
      <c r="AA1968" s="142"/>
      <c r="AB1968" s="142"/>
      <c r="AC1968" s="142"/>
      <c r="AD1968" s="142"/>
      <c r="AE1968" s="142"/>
      <c r="AF1968" s="142"/>
      <c r="AG1968" s="142"/>
      <c r="AH1968" s="142"/>
      <c r="AI1968" s="142"/>
    </row>
    <row r="1969">
      <c r="A1969" s="167"/>
      <c r="B1969" s="168"/>
      <c r="C1969" s="169"/>
      <c r="D1969" s="170"/>
      <c r="E1969" s="171"/>
      <c r="F1969" s="172"/>
      <c r="G1969" s="172"/>
      <c r="H1969" s="173"/>
      <c r="I1969" s="173"/>
      <c r="J1969" s="172"/>
      <c r="K1969" s="172"/>
      <c r="L1969" s="173"/>
      <c r="M1969" s="174"/>
      <c r="N1969" s="174"/>
      <c r="O1969" s="173"/>
      <c r="P1969" s="172"/>
      <c r="Q1969" s="172"/>
      <c r="R1969" s="175"/>
      <c r="S1969" s="175"/>
      <c r="T1969" s="169"/>
      <c r="U1969" s="142"/>
      <c r="V1969" s="142"/>
      <c r="W1969" s="142"/>
      <c r="X1969" s="142"/>
      <c r="Y1969" s="142"/>
      <c r="Z1969" s="142"/>
      <c r="AA1969" s="142"/>
      <c r="AB1969" s="142"/>
      <c r="AC1969" s="142"/>
      <c r="AD1969" s="142"/>
      <c r="AE1969" s="142"/>
      <c r="AF1969" s="142"/>
      <c r="AG1969" s="142"/>
      <c r="AH1969" s="142"/>
      <c r="AI1969" s="142"/>
    </row>
    <row r="1970">
      <c r="A1970" s="167"/>
      <c r="B1970" s="168"/>
      <c r="C1970" s="169"/>
      <c r="D1970" s="170"/>
      <c r="E1970" s="171"/>
      <c r="F1970" s="172"/>
      <c r="G1970" s="172"/>
      <c r="H1970" s="173"/>
      <c r="I1970" s="173"/>
      <c r="J1970" s="172"/>
      <c r="K1970" s="172"/>
      <c r="L1970" s="173"/>
      <c r="M1970" s="174"/>
      <c r="N1970" s="174"/>
      <c r="O1970" s="173"/>
      <c r="P1970" s="172"/>
      <c r="Q1970" s="172"/>
      <c r="R1970" s="175"/>
      <c r="S1970" s="175"/>
      <c r="T1970" s="169"/>
      <c r="U1970" s="142"/>
      <c r="V1970" s="142"/>
      <c r="W1970" s="142"/>
      <c r="X1970" s="142"/>
      <c r="Y1970" s="142"/>
      <c r="Z1970" s="142"/>
      <c r="AA1970" s="142"/>
      <c r="AB1970" s="142"/>
      <c r="AC1970" s="142"/>
      <c r="AD1970" s="142"/>
      <c r="AE1970" s="142"/>
      <c r="AF1970" s="142"/>
      <c r="AG1970" s="142"/>
      <c r="AH1970" s="142"/>
      <c r="AI1970" s="142"/>
    </row>
    <row r="1971">
      <c r="A1971" s="167"/>
      <c r="B1971" s="168"/>
      <c r="C1971" s="169"/>
      <c r="D1971" s="170"/>
      <c r="E1971" s="171"/>
      <c r="F1971" s="172"/>
      <c r="G1971" s="172"/>
      <c r="H1971" s="173"/>
      <c r="I1971" s="173"/>
      <c r="J1971" s="172"/>
      <c r="K1971" s="172"/>
      <c r="L1971" s="173"/>
      <c r="M1971" s="174"/>
      <c r="N1971" s="174"/>
      <c r="O1971" s="173"/>
      <c r="P1971" s="172"/>
      <c r="Q1971" s="172"/>
      <c r="R1971" s="175"/>
      <c r="S1971" s="175"/>
      <c r="T1971" s="169"/>
      <c r="U1971" s="142"/>
      <c r="V1971" s="142"/>
      <c r="W1971" s="142"/>
      <c r="X1971" s="142"/>
      <c r="Y1971" s="142"/>
      <c r="Z1971" s="142"/>
      <c r="AA1971" s="142"/>
      <c r="AB1971" s="142"/>
      <c r="AC1971" s="142"/>
      <c r="AD1971" s="142"/>
      <c r="AE1971" s="142"/>
      <c r="AF1971" s="142"/>
      <c r="AG1971" s="142"/>
      <c r="AH1971" s="142"/>
      <c r="AI1971" s="142"/>
    </row>
    <row r="1972">
      <c r="A1972" s="167"/>
      <c r="B1972" s="168"/>
      <c r="C1972" s="169"/>
      <c r="D1972" s="170"/>
      <c r="E1972" s="171"/>
      <c r="F1972" s="172"/>
      <c r="G1972" s="172"/>
      <c r="H1972" s="173"/>
      <c r="I1972" s="173"/>
      <c r="J1972" s="172"/>
      <c r="K1972" s="172"/>
      <c r="L1972" s="173"/>
      <c r="M1972" s="174"/>
      <c r="N1972" s="174"/>
      <c r="O1972" s="173"/>
      <c r="P1972" s="172"/>
      <c r="Q1972" s="172"/>
      <c r="R1972" s="175"/>
      <c r="S1972" s="175"/>
      <c r="T1972" s="169"/>
      <c r="U1972" s="142"/>
      <c r="V1972" s="142"/>
      <c r="W1972" s="142"/>
      <c r="X1972" s="142"/>
      <c r="Y1972" s="142"/>
      <c r="Z1972" s="142"/>
      <c r="AA1972" s="142"/>
      <c r="AB1972" s="142"/>
      <c r="AC1972" s="142"/>
      <c r="AD1972" s="142"/>
      <c r="AE1972" s="142"/>
      <c r="AF1972" s="142"/>
      <c r="AG1972" s="142"/>
      <c r="AH1972" s="142"/>
      <c r="AI1972" s="142"/>
    </row>
    <row r="1973">
      <c r="A1973" s="167"/>
      <c r="B1973" s="168"/>
      <c r="C1973" s="169"/>
      <c r="D1973" s="170"/>
      <c r="E1973" s="171"/>
      <c r="F1973" s="172"/>
      <c r="G1973" s="172"/>
      <c r="H1973" s="173"/>
      <c r="I1973" s="173"/>
      <c r="J1973" s="172"/>
      <c r="K1973" s="172"/>
      <c r="L1973" s="173"/>
      <c r="M1973" s="174"/>
      <c r="N1973" s="174"/>
      <c r="O1973" s="173"/>
      <c r="P1973" s="172"/>
      <c r="Q1973" s="172"/>
      <c r="R1973" s="175"/>
      <c r="S1973" s="175"/>
      <c r="T1973" s="169"/>
      <c r="U1973" s="142"/>
      <c r="V1973" s="142"/>
      <c r="W1973" s="142"/>
      <c r="X1973" s="142"/>
      <c r="Y1973" s="142"/>
      <c r="Z1973" s="142"/>
      <c r="AA1973" s="142"/>
      <c r="AB1973" s="142"/>
      <c r="AC1973" s="142"/>
      <c r="AD1973" s="142"/>
      <c r="AE1973" s="142"/>
      <c r="AF1973" s="142"/>
      <c r="AG1973" s="142"/>
      <c r="AH1973" s="142"/>
      <c r="AI1973" s="142"/>
    </row>
    <row r="1974">
      <c r="A1974" s="167"/>
      <c r="B1974" s="168"/>
      <c r="C1974" s="169"/>
      <c r="D1974" s="170"/>
      <c r="E1974" s="171"/>
      <c r="F1974" s="172"/>
      <c r="G1974" s="172"/>
      <c r="H1974" s="173"/>
      <c r="I1974" s="173"/>
      <c r="J1974" s="172"/>
      <c r="K1974" s="172"/>
      <c r="L1974" s="173"/>
      <c r="M1974" s="174"/>
      <c r="N1974" s="174"/>
      <c r="O1974" s="173"/>
      <c r="P1974" s="172"/>
      <c r="Q1974" s="172"/>
      <c r="R1974" s="175"/>
      <c r="S1974" s="175"/>
      <c r="T1974" s="169"/>
      <c r="U1974" s="142"/>
      <c r="V1974" s="142"/>
      <c r="W1974" s="142"/>
      <c r="X1974" s="142"/>
      <c r="Y1974" s="142"/>
      <c r="Z1974" s="142"/>
      <c r="AA1974" s="142"/>
      <c r="AB1974" s="142"/>
      <c r="AC1974" s="142"/>
      <c r="AD1974" s="142"/>
      <c r="AE1974" s="142"/>
      <c r="AF1974" s="142"/>
      <c r="AG1974" s="142"/>
      <c r="AH1974" s="142"/>
      <c r="AI1974" s="142"/>
    </row>
    <row r="1975">
      <c r="A1975" s="167"/>
      <c r="B1975" s="168"/>
      <c r="C1975" s="169"/>
      <c r="D1975" s="170"/>
      <c r="E1975" s="171"/>
      <c r="F1975" s="172"/>
      <c r="G1975" s="172"/>
      <c r="H1975" s="173"/>
      <c r="I1975" s="173"/>
      <c r="J1975" s="172"/>
      <c r="K1975" s="172"/>
      <c r="L1975" s="173"/>
      <c r="M1975" s="174"/>
      <c r="N1975" s="174"/>
      <c r="O1975" s="173"/>
      <c r="P1975" s="172"/>
      <c r="Q1975" s="172"/>
      <c r="R1975" s="175"/>
      <c r="S1975" s="175"/>
      <c r="T1975" s="169"/>
      <c r="U1975" s="142"/>
      <c r="V1975" s="142"/>
      <c r="W1975" s="142"/>
      <c r="X1975" s="142"/>
      <c r="Y1975" s="142"/>
      <c r="Z1975" s="142"/>
      <c r="AA1975" s="142"/>
      <c r="AB1975" s="142"/>
      <c r="AC1975" s="142"/>
      <c r="AD1975" s="142"/>
      <c r="AE1975" s="142"/>
      <c r="AF1975" s="142"/>
      <c r="AG1975" s="142"/>
      <c r="AH1975" s="142"/>
      <c r="AI1975" s="142"/>
    </row>
    <row r="1976">
      <c r="A1976" s="167"/>
      <c r="B1976" s="168"/>
      <c r="C1976" s="169"/>
      <c r="D1976" s="170"/>
      <c r="E1976" s="171"/>
      <c r="F1976" s="172"/>
      <c r="G1976" s="172"/>
      <c r="H1976" s="173"/>
      <c r="I1976" s="173"/>
      <c r="J1976" s="172"/>
      <c r="K1976" s="172"/>
      <c r="L1976" s="173"/>
      <c r="M1976" s="174"/>
      <c r="N1976" s="174"/>
      <c r="O1976" s="173"/>
      <c r="P1976" s="172"/>
      <c r="Q1976" s="172"/>
      <c r="R1976" s="175"/>
      <c r="S1976" s="175"/>
      <c r="T1976" s="169"/>
      <c r="U1976" s="142"/>
      <c r="V1976" s="142"/>
      <c r="W1976" s="142"/>
      <c r="X1976" s="142"/>
      <c r="Y1976" s="142"/>
      <c r="Z1976" s="142"/>
      <c r="AA1976" s="142"/>
      <c r="AB1976" s="142"/>
      <c r="AC1976" s="142"/>
      <c r="AD1976" s="142"/>
      <c r="AE1976" s="142"/>
      <c r="AF1976" s="142"/>
      <c r="AG1976" s="142"/>
      <c r="AH1976" s="142"/>
      <c r="AI1976" s="142"/>
    </row>
    <row r="1977">
      <c r="A1977" s="167"/>
      <c r="B1977" s="168"/>
      <c r="C1977" s="169"/>
      <c r="D1977" s="170"/>
      <c r="E1977" s="171"/>
      <c r="F1977" s="172"/>
      <c r="G1977" s="172"/>
      <c r="H1977" s="173"/>
      <c r="I1977" s="173"/>
      <c r="J1977" s="172"/>
      <c r="K1977" s="172"/>
      <c r="L1977" s="173"/>
      <c r="M1977" s="174"/>
      <c r="N1977" s="174"/>
      <c r="O1977" s="173"/>
      <c r="P1977" s="172"/>
      <c r="Q1977" s="172"/>
      <c r="R1977" s="175"/>
      <c r="S1977" s="175"/>
      <c r="T1977" s="169"/>
      <c r="U1977" s="142"/>
      <c r="V1977" s="142"/>
      <c r="W1977" s="142"/>
      <c r="X1977" s="142"/>
      <c r="Y1977" s="142"/>
      <c r="Z1977" s="142"/>
      <c r="AA1977" s="142"/>
      <c r="AB1977" s="142"/>
      <c r="AC1977" s="142"/>
      <c r="AD1977" s="142"/>
      <c r="AE1977" s="142"/>
      <c r="AF1977" s="142"/>
      <c r="AG1977" s="142"/>
      <c r="AH1977" s="142"/>
      <c r="AI1977" s="142"/>
    </row>
    <row r="1978">
      <c r="A1978" s="167"/>
      <c r="B1978" s="168"/>
      <c r="C1978" s="169"/>
      <c r="D1978" s="170"/>
      <c r="E1978" s="171"/>
      <c r="F1978" s="172"/>
      <c r="G1978" s="172"/>
      <c r="H1978" s="173"/>
      <c r="I1978" s="173"/>
      <c r="J1978" s="172"/>
      <c r="K1978" s="172"/>
      <c r="L1978" s="173"/>
      <c r="M1978" s="174"/>
      <c r="N1978" s="174"/>
      <c r="O1978" s="173"/>
      <c r="P1978" s="172"/>
      <c r="Q1978" s="172"/>
      <c r="R1978" s="175"/>
      <c r="S1978" s="175"/>
      <c r="T1978" s="169"/>
      <c r="U1978" s="142"/>
      <c r="V1978" s="142"/>
      <c r="W1978" s="142"/>
      <c r="X1978" s="142"/>
      <c r="Y1978" s="142"/>
      <c r="Z1978" s="142"/>
      <c r="AA1978" s="142"/>
      <c r="AB1978" s="142"/>
      <c r="AC1978" s="142"/>
      <c r="AD1978" s="142"/>
      <c r="AE1978" s="142"/>
      <c r="AF1978" s="142"/>
      <c r="AG1978" s="142"/>
      <c r="AH1978" s="142"/>
      <c r="AI1978" s="142"/>
    </row>
    <row r="1979">
      <c r="A1979" s="167"/>
      <c r="B1979" s="168"/>
      <c r="C1979" s="169"/>
      <c r="D1979" s="170"/>
      <c r="E1979" s="171"/>
      <c r="F1979" s="172"/>
      <c r="G1979" s="172"/>
      <c r="H1979" s="173"/>
      <c r="I1979" s="173"/>
      <c r="J1979" s="172"/>
      <c r="K1979" s="172"/>
      <c r="L1979" s="173"/>
      <c r="M1979" s="174"/>
      <c r="N1979" s="174"/>
      <c r="O1979" s="173"/>
      <c r="P1979" s="172"/>
      <c r="Q1979" s="172"/>
      <c r="R1979" s="175"/>
      <c r="S1979" s="175"/>
      <c r="T1979" s="169"/>
      <c r="U1979" s="142"/>
      <c r="V1979" s="142"/>
      <c r="W1979" s="142"/>
      <c r="X1979" s="142"/>
      <c r="Y1979" s="142"/>
      <c r="Z1979" s="142"/>
      <c r="AA1979" s="142"/>
      <c r="AB1979" s="142"/>
      <c r="AC1979" s="142"/>
      <c r="AD1979" s="142"/>
      <c r="AE1979" s="142"/>
      <c r="AF1979" s="142"/>
      <c r="AG1979" s="142"/>
      <c r="AH1979" s="142"/>
      <c r="AI1979" s="142"/>
    </row>
    <row r="1980">
      <c r="A1980" s="167"/>
      <c r="B1980" s="168"/>
      <c r="C1980" s="169"/>
      <c r="D1980" s="170"/>
      <c r="E1980" s="171"/>
      <c r="F1980" s="172"/>
      <c r="G1980" s="172"/>
      <c r="H1980" s="173"/>
      <c r="I1980" s="173"/>
      <c r="J1980" s="172"/>
      <c r="K1980" s="172"/>
      <c r="L1980" s="173"/>
      <c r="M1980" s="174"/>
      <c r="N1980" s="174"/>
      <c r="O1980" s="173"/>
      <c r="P1980" s="172"/>
      <c r="Q1980" s="172"/>
      <c r="R1980" s="175"/>
      <c r="S1980" s="175"/>
      <c r="T1980" s="169"/>
      <c r="U1980" s="142"/>
      <c r="V1980" s="142"/>
      <c r="W1980" s="142"/>
      <c r="X1980" s="142"/>
      <c r="Y1980" s="142"/>
      <c r="Z1980" s="142"/>
      <c r="AA1980" s="142"/>
      <c r="AB1980" s="142"/>
      <c r="AC1980" s="142"/>
      <c r="AD1980" s="142"/>
      <c r="AE1980" s="142"/>
      <c r="AF1980" s="142"/>
      <c r="AG1980" s="142"/>
      <c r="AH1980" s="142"/>
      <c r="AI1980" s="142"/>
    </row>
    <row r="1981">
      <c r="A1981" s="167"/>
      <c r="B1981" s="168"/>
      <c r="C1981" s="169"/>
      <c r="D1981" s="170"/>
      <c r="E1981" s="171"/>
      <c r="F1981" s="172"/>
      <c r="G1981" s="172"/>
      <c r="H1981" s="173"/>
      <c r="I1981" s="173"/>
      <c r="J1981" s="172"/>
      <c r="K1981" s="172"/>
      <c r="L1981" s="173"/>
      <c r="M1981" s="174"/>
      <c r="N1981" s="174"/>
      <c r="O1981" s="173"/>
      <c r="P1981" s="172"/>
      <c r="Q1981" s="172"/>
      <c r="R1981" s="175"/>
      <c r="S1981" s="175"/>
      <c r="T1981" s="169"/>
      <c r="U1981" s="142"/>
      <c r="V1981" s="142"/>
      <c r="W1981" s="142"/>
      <c r="X1981" s="142"/>
      <c r="Y1981" s="142"/>
      <c r="Z1981" s="142"/>
      <c r="AA1981" s="142"/>
      <c r="AB1981" s="142"/>
      <c r="AC1981" s="142"/>
      <c r="AD1981" s="142"/>
      <c r="AE1981" s="142"/>
      <c r="AF1981" s="142"/>
      <c r="AG1981" s="142"/>
      <c r="AH1981" s="142"/>
      <c r="AI1981" s="142"/>
    </row>
    <row r="1982">
      <c r="A1982" s="167"/>
      <c r="B1982" s="168"/>
      <c r="C1982" s="169"/>
      <c r="D1982" s="170"/>
      <c r="E1982" s="171"/>
      <c r="F1982" s="172"/>
      <c r="G1982" s="172"/>
      <c r="H1982" s="173"/>
      <c r="I1982" s="173"/>
      <c r="J1982" s="172"/>
      <c r="K1982" s="172"/>
      <c r="L1982" s="173"/>
      <c r="M1982" s="174"/>
      <c r="N1982" s="174"/>
      <c r="O1982" s="173"/>
      <c r="P1982" s="172"/>
      <c r="Q1982" s="172"/>
      <c r="R1982" s="175"/>
      <c r="S1982" s="175"/>
      <c r="T1982" s="169"/>
      <c r="U1982" s="142"/>
      <c r="V1982" s="142"/>
      <c r="W1982" s="142"/>
      <c r="X1982" s="142"/>
      <c r="Y1982" s="142"/>
      <c r="Z1982" s="142"/>
      <c r="AA1982" s="142"/>
      <c r="AB1982" s="142"/>
      <c r="AC1982" s="142"/>
      <c r="AD1982" s="142"/>
      <c r="AE1982" s="142"/>
      <c r="AF1982" s="142"/>
      <c r="AG1982" s="142"/>
      <c r="AH1982" s="142"/>
      <c r="AI1982" s="142"/>
    </row>
    <row r="1983">
      <c r="A1983" s="167"/>
      <c r="B1983" s="168"/>
      <c r="C1983" s="169"/>
      <c r="D1983" s="170"/>
      <c r="E1983" s="171"/>
      <c r="F1983" s="172"/>
      <c r="G1983" s="172"/>
      <c r="H1983" s="173"/>
      <c r="I1983" s="173"/>
      <c r="J1983" s="172"/>
      <c r="K1983" s="172"/>
      <c r="L1983" s="173"/>
      <c r="M1983" s="174"/>
      <c r="N1983" s="174"/>
      <c r="O1983" s="173"/>
      <c r="P1983" s="172"/>
      <c r="Q1983" s="172"/>
      <c r="R1983" s="175"/>
      <c r="S1983" s="175"/>
      <c r="T1983" s="169"/>
      <c r="U1983" s="142"/>
      <c r="V1983" s="142"/>
      <c r="W1983" s="142"/>
      <c r="X1983" s="142"/>
      <c r="Y1983" s="142"/>
      <c r="Z1983" s="142"/>
      <c r="AA1983" s="142"/>
      <c r="AB1983" s="142"/>
      <c r="AC1983" s="142"/>
      <c r="AD1983" s="142"/>
      <c r="AE1983" s="142"/>
      <c r="AF1983" s="142"/>
      <c r="AG1983" s="142"/>
      <c r="AH1983" s="142"/>
      <c r="AI1983" s="142"/>
    </row>
    <row r="1984">
      <c r="A1984" s="167"/>
      <c r="B1984" s="168"/>
      <c r="C1984" s="169"/>
      <c r="D1984" s="170"/>
      <c r="E1984" s="171"/>
      <c r="F1984" s="172"/>
      <c r="G1984" s="172"/>
      <c r="H1984" s="173"/>
      <c r="I1984" s="173"/>
      <c r="J1984" s="172"/>
      <c r="K1984" s="172"/>
      <c r="L1984" s="173"/>
      <c r="M1984" s="174"/>
      <c r="N1984" s="174"/>
      <c r="O1984" s="173"/>
      <c r="P1984" s="172"/>
      <c r="Q1984" s="172"/>
      <c r="R1984" s="175"/>
      <c r="S1984" s="175"/>
      <c r="T1984" s="169"/>
      <c r="U1984" s="142"/>
      <c r="V1984" s="142"/>
      <c r="W1984" s="142"/>
      <c r="X1984" s="142"/>
      <c r="Y1984" s="142"/>
      <c r="Z1984" s="142"/>
      <c r="AA1984" s="142"/>
      <c r="AB1984" s="142"/>
      <c r="AC1984" s="142"/>
      <c r="AD1984" s="142"/>
      <c r="AE1984" s="142"/>
      <c r="AF1984" s="142"/>
      <c r="AG1984" s="142"/>
      <c r="AH1984" s="142"/>
      <c r="AI1984" s="142"/>
    </row>
    <row r="1985">
      <c r="A1985" s="167"/>
      <c r="B1985" s="168"/>
      <c r="C1985" s="169"/>
      <c r="D1985" s="170"/>
      <c r="E1985" s="171"/>
      <c r="F1985" s="172"/>
      <c r="G1985" s="172"/>
      <c r="H1985" s="173"/>
      <c r="I1985" s="173"/>
      <c r="J1985" s="172"/>
      <c r="K1985" s="172"/>
      <c r="L1985" s="173"/>
      <c r="M1985" s="174"/>
      <c r="N1985" s="174"/>
      <c r="O1985" s="173"/>
      <c r="P1985" s="172"/>
      <c r="Q1985" s="172"/>
      <c r="R1985" s="175"/>
      <c r="S1985" s="175"/>
      <c r="T1985" s="169"/>
      <c r="U1985" s="142"/>
      <c r="V1985" s="142"/>
      <c r="W1985" s="142"/>
      <c r="X1985" s="142"/>
      <c r="Y1985" s="142"/>
      <c r="Z1985" s="142"/>
      <c r="AA1985" s="142"/>
      <c r="AB1985" s="142"/>
      <c r="AC1985" s="142"/>
      <c r="AD1985" s="142"/>
      <c r="AE1985" s="142"/>
      <c r="AF1985" s="142"/>
      <c r="AG1985" s="142"/>
      <c r="AH1985" s="142"/>
      <c r="AI1985" s="142"/>
    </row>
    <row r="1986">
      <c r="A1986" s="167"/>
      <c r="B1986" s="168"/>
      <c r="C1986" s="169"/>
      <c r="D1986" s="170"/>
      <c r="E1986" s="171"/>
      <c r="F1986" s="172"/>
      <c r="G1986" s="172"/>
      <c r="H1986" s="173"/>
      <c r="I1986" s="173"/>
      <c r="J1986" s="172"/>
      <c r="K1986" s="172"/>
      <c r="L1986" s="173"/>
      <c r="M1986" s="174"/>
      <c r="N1986" s="174"/>
      <c r="O1986" s="173"/>
      <c r="P1986" s="172"/>
      <c r="Q1986" s="172"/>
      <c r="R1986" s="175"/>
      <c r="S1986" s="175"/>
      <c r="T1986" s="169"/>
      <c r="U1986" s="142"/>
      <c r="V1986" s="142"/>
      <c r="W1986" s="142"/>
      <c r="X1986" s="142"/>
      <c r="Y1986" s="142"/>
      <c r="Z1986" s="142"/>
      <c r="AA1986" s="142"/>
      <c r="AB1986" s="142"/>
      <c r="AC1986" s="142"/>
      <c r="AD1986" s="142"/>
      <c r="AE1986" s="142"/>
      <c r="AF1986" s="142"/>
      <c r="AG1986" s="142"/>
      <c r="AH1986" s="142"/>
      <c r="AI1986" s="142"/>
    </row>
    <row r="1987">
      <c r="A1987" s="167"/>
      <c r="B1987" s="168"/>
      <c r="C1987" s="169"/>
      <c r="D1987" s="170"/>
      <c r="E1987" s="171"/>
      <c r="F1987" s="172"/>
      <c r="G1987" s="172"/>
      <c r="H1987" s="173"/>
      <c r="I1987" s="173"/>
      <c r="J1987" s="172"/>
      <c r="K1987" s="172"/>
      <c r="L1987" s="173"/>
      <c r="M1987" s="174"/>
      <c r="N1987" s="174"/>
      <c r="O1987" s="173"/>
      <c r="P1987" s="172"/>
      <c r="Q1987" s="172"/>
      <c r="R1987" s="175"/>
      <c r="S1987" s="175"/>
      <c r="T1987" s="169"/>
      <c r="U1987" s="142"/>
      <c r="V1987" s="142"/>
      <c r="W1987" s="142"/>
      <c r="X1987" s="142"/>
      <c r="Y1987" s="142"/>
      <c r="Z1987" s="142"/>
      <c r="AA1987" s="142"/>
      <c r="AB1987" s="142"/>
      <c r="AC1987" s="142"/>
      <c r="AD1987" s="142"/>
      <c r="AE1987" s="142"/>
      <c r="AF1987" s="142"/>
      <c r="AG1987" s="142"/>
      <c r="AH1987" s="142"/>
      <c r="AI1987" s="142"/>
    </row>
    <row r="1988">
      <c r="A1988" s="167"/>
      <c r="B1988" s="168"/>
      <c r="C1988" s="169"/>
      <c r="D1988" s="170"/>
      <c r="E1988" s="171"/>
      <c r="F1988" s="172"/>
      <c r="G1988" s="172"/>
      <c r="H1988" s="173"/>
      <c r="I1988" s="173"/>
      <c r="J1988" s="172"/>
      <c r="K1988" s="172"/>
      <c r="L1988" s="173"/>
      <c r="M1988" s="174"/>
      <c r="N1988" s="174"/>
      <c r="O1988" s="173"/>
      <c r="P1988" s="172"/>
      <c r="Q1988" s="172"/>
      <c r="R1988" s="175"/>
      <c r="S1988" s="175"/>
      <c r="T1988" s="169"/>
      <c r="U1988" s="142"/>
      <c r="V1988" s="142"/>
      <c r="W1988" s="142"/>
      <c r="X1988" s="142"/>
      <c r="Y1988" s="142"/>
      <c r="Z1988" s="142"/>
      <c r="AA1988" s="142"/>
      <c r="AB1988" s="142"/>
      <c r="AC1988" s="142"/>
      <c r="AD1988" s="142"/>
      <c r="AE1988" s="142"/>
      <c r="AF1988" s="142"/>
      <c r="AG1988" s="142"/>
      <c r="AH1988" s="142"/>
      <c r="AI1988" s="142"/>
    </row>
    <row r="1989">
      <c r="A1989" s="167"/>
      <c r="B1989" s="168"/>
      <c r="C1989" s="169"/>
      <c r="D1989" s="170"/>
      <c r="E1989" s="171"/>
      <c r="F1989" s="172"/>
      <c r="G1989" s="172"/>
      <c r="H1989" s="173"/>
      <c r="I1989" s="173"/>
      <c r="J1989" s="172"/>
      <c r="K1989" s="172"/>
      <c r="L1989" s="173"/>
      <c r="M1989" s="174"/>
      <c r="N1989" s="174"/>
      <c r="O1989" s="173"/>
      <c r="P1989" s="172"/>
      <c r="Q1989" s="172"/>
      <c r="R1989" s="175"/>
      <c r="S1989" s="175"/>
      <c r="T1989" s="169"/>
      <c r="U1989" s="142"/>
      <c r="V1989" s="142"/>
      <c r="W1989" s="142"/>
      <c r="X1989" s="142"/>
      <c r="Y1989" s="142"/>
      <c r="Z1989" s="142"/>
      <c r="AA1989" s="142"/>
      <c r="AB1989" s="142"/>
      <c r="AC1989" s="142"/>
      <c r="AD1989" s="142"/>
      <c r="AE1989" s="142"/>
      <c r="AF1989" s="142"/>
      <c r="AG1989" s="142"/>
      <c r="AH1989" s="142"/>
      <c r="AI1989" s="142"/>
    </row>
    <row r="1990">
      <c r="A1990" s="167"/>
      <c r="B1990" s="168"/>
      <c r="C1990" s="169"/>
      <c r="D1990" s="170"/>
      <c r="E1990" s="171"/>
      <c r="F1990" s="172"/>
      <c r="G1990" s="172"/>
      <c r="H1990" s="173"/>
      <c r="I1990" s="173"/>
      <c r="J1990" s="172"/>
      <c r="K1990" s="172"/>
      <c r="L1990" s="173"/>
      <c r="M1990" s="174"/>
      <c r="N1990" s="174"/>
      <c r="O1990" s="173"/>
      <c r="P1990" s="172"/>
      <c r="Q1990" s="172"/>
      <c r="R1990" s="175"/>
      <c r="S1990" s="175"/>
      <c r="T1990" s="169"/>
      <c r="U1990" s="142"/>
      <c r="V1990" s="142"/>
      <c r="W1990" s="142"/>
      <c r="X1990" s="142"/>
      <c r="Y1990" s="142"/>
      <c r="Z1990" s="142"/>
      <c r="AA1990" s="142"/>
      <c r="AB1990" s="142"/>
      <c r="AC1990" s="142"/>
      <c r="AD1990" s="142"/>
      <c r="AE1990" s="142"/>
      <c r="AF1990" s="142"/>
      <c r="AG1990" s="142"/>
      <c r="AH1990" s="142"/>
      <c r="AI1990" s="142"/>
    </row>
    <row r="1991">
      <c r="A1991" s="167"/>
      <c r="B1991" s="168"/>
      <c r="C1991" s="169"/>
      <c r="D1991" s="170"/>
      <c r="E1991" s="171"/>
      <c r="F1991" s="172"/>
      <c r="G1991" s="172"/>
      <c r="H1991" s="173"/>
      <c r="I1991" s="173"/>
      <c r="J1991" s="172"/>
      <c r="K1991" s="172"/>
      <c r="L1991" s="173"/>
      <c r="M1991" s="174"/>
      <c r="N1991" s="174"/>
      <c r="O1991" s="173"/>
      <c r="P1991" s="172"/>
      <c r="Q1991" s="172"/>
      <c r="R1991" s="175"/>
      <c r="S1991" s="175"/>
      <c r="T1991" s="169"/>
      <c r="U1991" s="142"/>
      <c r="V1991" s="142"/>
      <c r="W1991" s="142"/>
      <c r="X1991" s="142"/>
      <c r="Y1991" s="142"/>
      <c r="Z1991" s="142"/>
      <c r="AA1991" s="142"/>
      <c r="AB1991" s="142"/>
      <c r="AC1991" s="142"/>
      <c r="AD1991" s="142"/>
      <c r="AE1991" s="142"/>
      <c r="AF1991" s="142"/>
      <c r="AG1991" s="142"/>
      <c r="AH1991" s="142"/>
      <c r="AI1991" s="142"/>
    </row>
    <row r="1992">
      <c r="A1992" s="167"/>
      <c r="B1992" s="168"/>
      <c r="C1992" s="169"/>
      <c r="D1992" s="170"/>
      <c r="E1992" s="171"/>
      <c r="F1992" s="172"/>
      <c r="G1992" s="172"/>
      <c r="H1992" s="173"/>
      <c r="I1992" s="173"/>
      <c r="J1992" s="172"/>
      <c r="K1992" s="172"/>
      <c r="L1992" s="173"/>
      <c r="M1992" s="174"/>
      <c r="N1992" s="174"/>
      <c r="O1992" s="173"/>
      <c r="P1992" s="172"/>
      <c r="Q1992" s="172"/>
      <c r="R1992" s="175"/>
      <c r="S1992" s="175"/>
      <c r="T1992" s="169"/>
      <c r="U1992" s="142"/>
      <c r="V1992" s="142"/>
      <c r="W1992" s="142"/>
      <c r="X1992" s="142"/>
      <c r="Y1992" s="142"/>
      <c r="Z1992" s="142"/>
      <c r="AA1992" s="142"/>
      <c r="AB1992" s="142"/>
      <c r="AC1992" s="142"/>
      <c r="AD1992" s="142"/>
      <c r="AE1992" s="142"/>
      <c r="AF1992" s="142"/>
      <c r="AG1992" s="142"/>
      <c r="AH1992" s="142"/>
      <c r="AI1992" s="142"/>
    </row>
    <row r="1993">
      <c r="A1993" s="167"/>
      <c r="B1993" s="168"/>
      <c r="C1993" s="169"/>
      <c r="D1993" s="170"/>
      <c r="E1993" s="171"/>
      <c r="F1993" s="172"/>
      <c r="G1993" s="172"/>
      <c r="H1993" s="173"/>
      <c r="I1993" s="173"/>
      <c r="J1993" s="172"/>
      <c r="K1993" s="172"/>
      <c r="L1993" s="173"/>
      <c r="M1993" s="174"/>
      <c r="N1993" s="174"/>
      <c r="O1993" s="173"/>
      <c r="P1993" s="172"/>
      <c r="Q1993" s="172"/>
      <c r="R1993" s="175"/>
      <c r="S1993" s="175"/>
      <c r="T1993" s="169"/>
      <c r="U1993" s="142"/>
      <c r="V1993" s="142"/>
      <c r="W1993" s="142"/>
      <c r="X1993" s="142"/>
      <c r="Y1993" s="142"/>
      <c r="Z1993" s="142"/>
      <c r="AA1993" s="142"/>
      <c r="AB1993" s="142"/>
      <c r="AC1993" s="142"/>
      <c r="AD1993" s="142"/>
      <c r="AE1993" s="142"/>
      <c r="AF1993" s="142"/>
      <c r="AG1993" s="142"/>
      <c r="AH1993" s="142"/>
      <c r="AI1993" s="142"/>
    </row>
    <row r="1994">
      <c r="A1994" s="167"/>
      <c r="B1994" s="168"/>
      <c r="C1994" s="169"/>
      <c r="D1994" s="170"/>
      <c r="E1994" s="171"/>
      <c r="F1994" s="172"/>
      <c r="G1994" s="172"/>
      <c r="H1994" s="173"/>
      <c r="I1994" s="173"/>
      <c r="J1994" s="172"/>
      <c r="K1994" s="172"/>
      <c r="L1994" s="173"/>
      <c r="M1994" s="174"/>
      <c r="N1994" s="174"/>
      <c r="O1994" s="173"/>
      <c r="P1994" s="172"/>
      <c r="Q1994" s="172"/>
      <c r="R1994" s="175"/>
      <c r="S1994" s="175"/>
      <c r="T1994" s="169"/>
      <c r="U1994" s="142"/>
      <c r="V1994" s="142"/>
      <c r="W1994" s="142"/>
      <c r="X1994" s="142"/>
      <c r="Y1994" s="142"/>
      <c r="Z1994" s="142"/>
      <c r="AA1994" s="142"/>
      <c r="AB1994" s="142"/>
      <c r="AC1994" s="142"/>
      <c r="AD1994" s="142"/>
      <c r="AE1994" s="142"/>
      <c r="AF1994" s="142"/>
      <c r="AG1994" s="142"/>
      <c r="AH1994" s="142"/>
      <c r="AI1994" s="142"/>
    </row>
    <row r="1995">
      <c r="A1995" s="167"/>
      <c r="B1995" s="168"/>
      <c r="C1995" s="169"/>
      <c r="D1995" s="170"/>
      <c r="E1995" s="171"/>
      <c r="F1995" s="172"/>
      <c r="G1995" s="172"/>
      <c r="H1995" s="173"/>
      <c r="I1995" s="173"/>
      <c r="J1995" s="172"/>
      <c r="K1995" s="172"/>
      <c r="L1995" s="173"/>
      <c r="M1995" s="174"/>
      <c r="N1995" s="174"/>
      <c r="O1995" s="173"/>
      <c r="P1995" s="172"/>
      <c r="Q1995" s="172"/>
      <c r="R1995" s="175"/>
      <c r="S1995" s="175"/>
      <c r="T1995" s="169"/>
      <c r="U1995" s="142"/>
      <c r="V1995" s="142"/>
      <c r="W1995" s="142"/>
      <c r="X1995" s="142"/>
      <c r="Y1995" s="142"/>
      <c r="Z1995" s="142"/>
      <c r="AA1995" s="142"/>
      <c r="AB1995" s="142"/>
      <c r="AC1995" s="142"/>
      <c r="AD1995" s="142"/>
      <c r="AE1995" s="142"/>
      <c r="AF1995" s="142"/>
      <c r="AG1995" s="142"/>
      <c r="AH1995" s="142"/>
      <c r="AI1995" s="142"/>
    </row>
    <row r="1996">
      <c r="A1996" s="167"/>
      <c r="B1996" s="168"/>
      <c r="C1996" s="169"/>
      <c r="D1996" s="170"/>
      <c r="E1996" s="171"/>
      <c r="F1996" s="172"/>
      <c r="G1996" s="172"/>
      <c r="H1996" s="173"/>
      <c r="I1996" s="173"/>
      <c r="J1996" s="172"/>
      <c r="K1996" s="172"/>
      <c r="L1996" s="173"/>
      <c r="M1996" s="174"/>
      <c r="N1996" s="174"/>
      <c r="O1996" s="173"/>
      <c r="P1996" s="172"/>
      <c r="Q1996" s="172"/>
      <c r="R1996" s="175"/>
      <c r="S1996" s="175"/>
      <c r="T1996" s="169"/>
      <c r="U1996" s="142"/>
      <c r="V1996" s="142"/>
      <c r="W1996" s="142"/>
      <c r="X1996" s="142"/>
      <c r="Y1996" s="142"/>
      <c r="Z1996" s="142"/>
      <c r="AA1996" s="142"/>
      <c r="AB1996" s="142"/>
      <c r="AC1996" s="142"/>
      <c r="AD1996" s="142"/>
      <c r="AE1996" s="142"/>
      <c r="AF1996" s="142"/>
      <c r="AG1996" s="142"/>
      <c r="AH1996" s="142"/>
      <c r="AI1996" s="142"/>
    </row>
    <row r="1997">
      <c r="A1997" s="167"/>
      <c r="B1997" s="168"/>
      <c r="C1997" s="169"/>
      <c r="D1997" s="170"/>
      <c r="E1997" s="171"/>
      <c r="F1997" s="172"/>
      <c r="G1997" s="172"/>
      <c r="H1997" s="173"/>
      <c r="I1997" s="173"/>
      <c r="J1997" s="172"/>
      <c r="K1997" s="172"/>
      <c r="L1997" s="173"/>
      <c r="M1997" s="174"/>
      <c r="N1997" s="174"/>
      <c r="O1997" s="173"/>
      <c r="P1997" s="172"/>
      <c r="Q1997" s="172"/>
      <c r="R1997" s="175"/>
      <c r="S1997" s="175"/>
      <c r="T1997" s="169"/>
      <c r="U1997" s="142"/>
      <c r="V1997" s="142"/>
      <c r="W1997" s="142"/>
      <c r="X1997" s="142"/>
      <c r="Y1997" s="142"/>
      <c r="Z1997" s="142"/>
      <c r="AA1997" s="142"/>
      <c r="AB1997" s="142"/>
      <c r="AC1997" s="142"/>
      <c r="AD1997" s="142"/>
      <c r="AE1997" s="142"/>
      <c r="AF1997" s="142"/>
      <c r="AG1997" s="142"/>
      <c r="AH1997" s="142"/>
      <c r="AI1997" s="142"/>
    </row>
    <row r="1998">
      <c r="A1998" s="167"/>
      <c r="B1998" s="168"/>
      <c r="C1998" s="169"/>
      <c r="D1998" s="170"/>
      <c r="E1998" s="171"/>
      <c r="F1998" s="172"/>
      <c r="G1998" s="172"/>
      <c r="H1998" s="173"/>
      <c r="I1998" s="173"/>
      <c r="J1998" s="172"/>
      <c r="K1998" s="172"/>
      <c r="L1998" s="173"/>
      <c r="M1998" s="174"/>
      <c r="N1998" s="174"/>
      <c r="O1998" s="173"/>
      <c r="P1998" s="172"/>
      <c r="Q1998" s="172"/>
      <c r="R1998" s="175"/>
      <c r="S1998" s="175"/>
      <c r="T1998" s="169"/>
      <c r="U1998" s="142"/>
      <c r="V1998" s="142"/>
      <c r="W1998" s="142"/>
      <c r="X1998" s="142"/>
      <c r="Y1998" s="142"/>
      <c r="Z1998" s="142"/>
      <c r="AA1998" s="142"/>
      <c r="AB1998" s="142"/>
      <c r="AC1998" s="142"/>
      <c r="AD1998" s="142"/>
      <c r="AE1998" s="142"/>
      <c r="AF1998" s="142"/>
      <c r="AG1998" s="142"/>
      <c r="AH1998" s="142"/>
      <c r="AI1998" s="142"/>
    </row>
    <row r="1999">
      <c r="A1999" s="167"/>
      <c r="B1999" s="168"/>
      <c r="C1999" s="169"/>
      <c r="D1999" s="170"/>
      <c r="E1999" s="171"/>
      <c r="F1999" s="172"/>
      <c r="G1999" s="172"/>
      <c r="H1999" s="173"/>
      <c r="I1999" s="173"/>
      <c r="J1999" s="172"/>
      <c r="K1999" s="172"/>
      <c r="L1999" s="173"/>
      <c r="M1999" s="174"/>
      <c r="N1999" s="174"/>
      <c r="O1999" s="173"/>
      <c r="P1999" s="172"/>
      <c r="Q1999" s="172"/>
      <c r="R1999" s="175"/>
      <c r="S1999" s="175"/>
      <c r="T1999" s="169"/>
      <c r="U1999" s="142"/>
      <c r="V1999" s="142"/>
      <c r="W1999" s="142"/>
      <c r="X1999" s="142"/>
      <c r="Y1999" s="142"/>
      <c r="Z1999" s="142"/>
      <c r="AA1999" s="142"/>
      <c r="AB1999" s="142"/>
      <c r="AC1999" s="142"/>
      <c r="AD1999" s="142"/>
      <c r="AE1999" s="142"/>
      <c r="AF1999" s="142"/>
      <c r="AG1999" s="142"/>
      <c r="AH1999" s="142"/>
      <c r="AI1999" s="142"/>
    </row>
    <row r="2000">
      <c r="A2000" s="167"/>
      <c r="B2000" s="168"/>
      <c r="C2000" s="169"/>
      <c r="D2000" s="170"/>
      <c r="E2000" s="171"/>
      <c r="F2000" s="172"/>
      <c r="G2000" s="172"/>
      <c r="H2000" s="173"/>
      <c r="I2000" s="173"/>
      <c r="J2000" s="172"/>
      <c r="K2000" s="172"/>
      <c r="L2000" s="173"/>
      <c r="M2000" s="174"/>
      <c r="N2000" s="174"/>
      <c r="O2000" s="173"/>
      <c r="P2000" s="172"/>
      <c r="Q2000" s="172"/>
      <c r="R2000" s="175"/>
      <c r="S2000" s="175"/>
      <c r="T2000" s="169"/>
      <c r="U2000" s="142"/>
      <c r="V2000" s="142"/>
      <c r="W2000" s="142"/>
      <c r="X2000" s="142"/>
      <c r="Y2000" s="142"/>
      <c r="Z2000" s="142"/>
      <c r="AA2000" s="142"/>
      <c r="AB2000" s="142"/>
      <c r="AC2000" s="142"/>
      <c r="AD2000" s="142"/>
      <c r="AE2000" s="142"/>
      <c r="AF2000" s="142"/>
      <c r="AG2000" s="142"/>
      <c r="AH2000" s="142"/>
      <c r="AI2000" s="142"/>
    </row>
  </sheetData>
  <autoFilter ref="$A$1:$AI$1000"/>
  <dataValidations>
    <dataValidation type="list" allowBlank="1" showErrorMessage="1" sqref="S2:S2000">
      <formula1>Master_data!$E$2:$E2000</formula1>
    </dataValidation>
    <dataValidation type="list" allowBlank="1" showErrorMessage="1" sqref="R2:R2000">
      <formula1>"Chưa giao hàng,Đã giao hàng"</formula1>
    </dataValidation>
    <dataValidation type="list" allowBlank="1" showErrorMessage="1" sqref="D2:D87">
      <formula1>'Nhân_viên'!$A$2:$A2000</formula1>
    </dataValidation>
    <dataValidation type="list" allowBlank="1" showErrorMessage="1" sqref="C2:C70">
      <formula1>Khach_hang!$A$2:$A2000</formula1>
    </dataValidation>
    <dataValidation type="list" allowBlank="1" showErrorMessage="1" sqref="Q2:Q2000">
      <formula1>"Chưa thanh toán,Đã thanh toán"</formula1>
    </dataValidation>
    <dataValidation type="custom" allowBlank="1" showDropDown="1" sqref="B2:B12">
      <formula1>OR(NOT(ISERROR(DATEVALUE(B2))), AND(ISNUMBER(B2), LEFT(CELL("format", B2))="D"))</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16.29"/>
    <col customWidth="1" min="3" max="3" width="29.14"/>
    <col customWidth="1" min="4" max="4" width="24.43"/>
    <col customWidth="1" min="5" max="5" width="12.43"/>
    <col customWidth="1" min="6" max="6" width="9.86"/>
    <col customWidth="1" min="7" max="7" width="13.57"/>
    <col customWidth="1" min="14" max="14" width="12.0"/>
    <col customWidth="1" min="15" max="15" width="15.14"/>
    <col customWidth="1" min="17" max="17" width="36.0"/>
    <col customWidth="1" min="19" max="19" width="75.29"/>
  </cols>
  <sheetData>
    <row r="1">
      <c r="A1" s="176" t="s">
        <v>397</v>
      </c>
      <c r="B1" s="176" t="s">
        <v>398</v>
      </c>
      <c r="C1" s="176" t="s">
        <v>399</v>
      </c>
      <c r="D1" s="176" t="s">
        <v>191</v>
      </c>
      <c r="E1" s="176" t="s">
        <v>226</v>
      </c>
      <c r="F1" s="176" t="s">
        <v>538</v>
      </c>
      <c r="G1" s="177" t="s">
        <v>539</v>
      </c>
      <c r="H1" s="176" t="s">
        <v>540</v>
      </c>
      <c r="I1" s="176" t="s">
        <v>541</v>
      </c>
      <c r="J1" s="176" t="s">
        <v>265</v>
      </c>
      <c r="K1" s="176" t="s">
        <v>542</v>
      </c>
      <c r="L1" s="176" t="s">
        <v>228</v>
      </c>
      <c r="M1" s="176" t="s">
        <v>543</v>
      </c>
      <c r="N1" s="178" t="s">
        <v>544</v>
      </c>
      <c r="O1" s="178" t="s">
        <v>545</v>
      </c>
      <c r="P1" s="179" t="s">
        <v>546</v>
      </c>
      <c r="Q1" s="179" t="s">
        <v>547</v>
      </c>
      <c r="R1" s="144"/>
      <c r="S1" s="143" t="s">
        <v>548</v>
      </c>
      <c r="T1" s="144"/>
      <c r="U1" s="144"/>
      <c r="V1" s="144"/>
      <c r="W1" s="144"/>
      <c r="X1" s="144"/>
      <c r="Y1" s="144"/>
      <c r="Z1" s="144"/>
      <c r="AA1" s="144"/>
      <c r="AB1" s="144"/>
      <c r="AC1" s="144"/>
      <c r="AD1" s="144"/>
      <c r="AE1" s="144"/>
    </row>
    <row r="2" hidden="1">
      <c r="A2" s="180" t="s">
        <v>415</v>
      </c>
      <c r="B2" s="181">
        <f t="array" ref="B2">IF(A2="","",IFERROR(INDEX(Don_hang!$B$2:$B$1000,MATCH(A2,Don_hang!$A$2:$A$1000,0)),""))</f>
        <v>46098</v>
      </c>
      <c r="C2" s="182" t="str">
        <f t="array" ref="C2">IF(A2="","",IFERROR(INDEX(Don_hang!$C$2:$C$1000,MATCH(A2,Don_hang!$A$2:$A$1000,0)),""))</f>
        <v>Anh Quân</v>
      </c>
      <c r="D2" s="183" t="s">
        <v>203</v>
      </c>
      <c r="E2" s="184" t="s">
        <v>196</v>
      </c>
      <c r="F2" s="185">
        <v>2.0</v>
      </c>
      <c r="G2" s="186">
        <f t="shared" ref="G2:G153" si="1">IFERROR(VALUE(SUBSTITUTE(E2,"g",""))*F2,"")</f>
        <v>300</v>
      </c>
      <c r="H2" s="186">
        <v>36000.0</v>
      </c>
      <c r="I2" s="186">
        <f t="shared" ref="I2:I443" si="2">IF(OR(F2="",H2=""),"",F2*H2)</f>
        <v>72000</v>
      </c>
      <c r="J2" s="186">
        <v>23811.50714285714</v>
      </c>
      <c r="K2" s="186">
        <f t="shared" ref="K2:K161" si="3">IF(OR(F2="",J2=""),"",F2*J2)</f>
        <v>47623.01429</v>
      </c>
      <c r="L2" s="186">
        <f t="shared" ref="L2:L443" si="4">IF(OR(H2="",J2=""),"",H2-J2)</f>
        <v>12188.49286</v>
      </c>
      <c r="M2" s="186">
        <f t="shared" ref="M2:M443" si="5">IF(OR(F2="",L2=""),"",F2*L2)</f>
        <v>24376.98571</v>
      </c>
      <c r="N2" s="187">
        <v>0.1</v>
      </c>
      <c r="O2" s="188">
        <f t="shared" ref="O2:O443" si="6">M2 - (I2 * N2)</f>
        <v>17176.98571</v>
      </c>
      <c r="P2" s="189" t="str">
        <f>IF(D2="","",IF(COUNTIF(Combo_tong_hop!$B$3:$B$100,D2)&gt;0,"Combo","Món lẻ"))</f>
        <v>Món lẻ</v>
      </c>
      <c r="Q2" s="190" t="str">
        <f>IFERROR(__xludf.DUMMYFUNCTION("IF(P2&lt;&gt;""Combo"","""",IFERROR(""""&amp;TEXTJOIN("", ""&amp;char(10),TRUE,FILTER(Combo_chi_tiet!$I$3:$I$200,Combo_chi_tiet!$B$3:$B$200=D2)),""""))"),"")</f>
        <v/>
      </c>
      <c r="R2" s="144"/>
      <c r="S2" s="143" t="s">
        <v>549</v>
      </c>
      <c r="T2" s="144"/>
      <c r="U2" s="144"/>
      <c r="V2" s="144"/>
      <c r="W2" s="144"/>
      <c r="X2" s="144"/>
      <c r="Y2" s="144"/>
      <c r="Z2" s="144"/>
      <c r="AA2" s="144"/>
      <c r="AB2" s="144"/>
      <c r="AC2" s="144"/>
      <c r="AD2" s="144"/>
      <c r="AE2" s="144"/>
    </row>
    <row r="3" hidden="1">
      <c r="A3" s="180" t="s">
        <v>415</v>
      </c>
      <c r="B3" s="181">
        <f t="array" ref="B3">IF(A3="","",IFERROR(INDEX(Don_hang!$B$2:$B$1000,MATCH(A3,Don_hang!$A$2:$A$1000,0)),""))</f>
        <v>46098</v>
      </c>
      <c r="C3" s="182" t="str">
        <f t="array" ref="C3">IF(A3="","",IFERROR(INDEX(Don_hang!$C$2:$C$1000,MATCH(A3,Don_hang!$A$2:$A$1000,0)),""))</f>
        <v>Anh Quân</v>
      </c>
      <c r="D3" s="183" t="s">
        <v>201</v>
      </c>
      <c r="E3" s="184" t="s">
        <v>196</v>
      </c>
      <c r="F3" s="185">
        <v>2.0</v>
      </c>
      <c r="G3" s="186">
        <f t="shared" si="1"/>
        <v>300</v>
      </c>
      <c r="H3" s="186">
        <v>36000.0</v>
      </c>
      <c r="I3" s="186">
        <f t="shared" si="2"/>
        <v>72000</v>
      </c>
      <c r="J3" s="186">
        <v>24305.840816326534</v>
      </c>
      <c r="K3" s="186">
        <f t="shared" si="3"/>
        <v>48611.68163</v>
      </c>
      <c r="L3" s="186">
        <f t="shared" si="4"/>
        <v>11694.15918</v>
      </c>
      <c r="M3" s="186">
        <f t="shared" si="5"/>
        <v>23388.31837</v>
      </c>
      <c r="N3" s="187">
        <v>0.1</v>
      </c>
      <c r="O3" s="188">
        <f t="shared" si="6"/>
        <v>16188.31837</v>
      </c>
      <c r="P3" s="189" t="str">
        <f>IF(D3="","",IF(COUNTIF(Combo_tong_hop!$B$3:$B$100,D3)&gt;0,"Combo","Món lẻ"))</f>
        <v>Món lẻ</v>
      </c>
      <c r="Q3" s="190" t="str">
        <f>IFERROR(__xludf.DUMMYFUNCTION("IF(P3&lt;&gt;""Combo"","""",IFERROR(""""&amp;TEXTJOIN("", ""&amp;char(10),TRUE,FILTER(Combo_chi_tiet!$I$3:$I$200,Combo_chi_tiet!$B$3:$B$200=D3)),""""))"),"")</f>
        <v/>
      </c>
      <c r="R3" s="144"/>
      <c r="S3" s="158" t="s">
        <v>550</v>
      </c>
      <c r="T3" s="144"/>
      <c r="U3" s="144"/>
      <c r="V3" s="144"/>
      <c r="W3" s="144"/>
      <c r="X3" s="144"/>
      <c r="Y3" s="144"/>
      <c r="Z3" s="144"/>
      <c r="AA3" s="144"/>
      <c r="AB3" s="144"/>
      <c r="AC3" s="144"/>
      <c r="AD3" s="144"/>
      <c r="AE3" s="144"/>
    </row>
    <row r="4" hidden="1">
      <c r="A4" s="180" t="s">
        <v>415</v>
      </c>
      <c r="B4" s="181">
        <f t="array" ref="B4">IF(A4="","",IFERROR(INDEX(Don_hang!$B$2:$B$1000,MATCH(A4,Don_hang!$A$2:$A$1000,0)),""))</f>
        <v>46098</v>
      </c>
      <c r="C4" s="182" t="str">
        <f t="array" ref="C4">IF(A4="","",IFERROR(INDEX(Don_hang!$C$2:$C$1000,MATCH(A4,Don_hang!$A$2:$A$1000,0)),""))</f>
        <v>Anh Quân</v>
      </c>
      <c r="D4" s="183" t="s">
        <v>210</v>
      </c>
      <c r="E4" s="184" t="s">
        <v>196</v>
      </c>
      <c r="F4" s="185">
        <v>2.0</v>
      </c>
      <c r="G4" s="186">
        <f t="shared" si="1"/>
        <v>300</v>
      </c>
      <c r="H4" s="186">
        <v>44000.0</v>
      </c>
      <c r="I4" s="186">
        <f t="shared" si="2"/>
        <v>88000</v>
      </c>
      <c r="J4" s="186">
        <v>27766.34375</v>
      </c>
      <c r="K4" s="186">
        <f t="shared" si="3"/>
        <v>55532.6875</v>
      </c>
      <c r="L4" s="186">
        <f t="shared" si="4"/>
        <v>16233.65625</v>
      </c>
      <c r="M4" s="186">
        <f t="shared" si="5"/>
        <v>32467.3125</v>
      </c>
      <c r="N4" s="187">
        <v>0.1</v>
      </c>
      <c r="O4" s="188">
        <f t="shared" si="6"/>
        <v>23667.3125</v>
      </c>
      <c r="P4" s="189" t="str">
        <f>IF(D4="","",IF(COUNTIF(Combo_tong_hop!$B$3:$B$100,D4)&gt;0,"Combo","Món lẻ"))</f>
        <v>Món lẻ</v>
      </c>
      <c r="Q4" s="190" t="str">
        <f>IFERROR(__xludf.DUMMYFUNCTION("IF(P4&lt;&gt;""Combo"","""",IFERROR(""""&amp;TEXTJOIN("", ""&amp;char(10),TRUE,FILTER(Combo_chi_tiet!$I$3:$I$200,Combo_chi_tiet!$B$3:$B$200=D4)),""""))"),"")</f>
        <v/>
      </c>
      <c r="R4" s="144"/>
      <c r="S4" s="144"/>
      <c r="T4" s="144"/>
      <c r="U4" s="144"/>
      <c r="V4" s="144"/>
      <c r="W4" s="144"/>
      <c r="X4" s="144"/>
      <c r="Y4" s="144"/>
      <c r="Z4" s="144"/>
      <c r="AA4" s="144"/>
      <c r="AB4" s="144"/>
      <c r="AC4" s="144"/>
      <c r="AD4" s="144"/>
      <c r="AE4" s="144"/>
    </row>
    <row r="5" hidden="1">
      <c r="A5" s="180" t="s">
        <v>415</v>
      </c>
      <c r="B5" s="181">
        <f t="array" ref="B5">IF(A5="","",IFERROR(INDEX(Don_hang!$B$2:$B$1000,MATCH(A5,Don_hang!$A$2:$A$1000,0)),""))</f>
        <v>46098</v>
      </c>
      <c r="C5" s="182" t="str">
        <f t="array" ref="C5">IF(A5="","",IFERROR(INDEX(Don_hang!$C$2:$C$1000,MATCH(A5,Don_hang!$A$2:$A$1000,0)),""))</f>
        <v>Anh Quân</v>
      </c>
      <c r="D5" s="183" t="s">
        <v>216</v>
      </c>
      <c r="E5" s="184" t="s">
        <v>196</v>
      </c>
      <c r="F5" s="185">
        <v>2.0</v>
      </c>
      <c r="G5" s="186">
        <f t="shared" si="1"/>
        <v>300</v>
      </c>
      <c r="H5" s="191">
        <v>69000.0</v>
      </c>
      <c r="I5" s="186">
        <f t="shared" si="2"/>
        <v>138000</v>
      </c>
      <c r="J5" s="186">
        <v>71860.19402472528</v>
      </c>
      <c r="K5" s="186">
        <f t="shared" si="3"/>
        <v>143720.388</v>
      </c>
      <c r="L5" s="186">
        <f t="shared" si="4"/>
        <v>-2860.194025</v>
      </c>
      <c r="M5" s="186">
        <f t="shared" si="5"/>
        <v>-5720.388049</v>
      </c>
      <c r="N5" s="187">
        <v>0.1</v>
      </c>
      <c r="O5" s="188">
        <f t="shared" si="6"/>
        <v>-19520.38805</v>
      </c>
      <c r="P5" s="189" t="str">
        <f>IF(D5="","",IF(COUNTIF(Combo_tong_hop!$B$3:$B$100,D5)&gt;0,"Combo","Món lẻ"))</f>
        <v>Món lẻ</v>
      </c>
      <c r="Q5" s="190" t="str">
        <f>IFERROR(__xludf.DUMMYFUNCTION("IF(P5&lt;&gt;""Combo"","""",IFERROR(""""&amp;TEXTJOIN("", ""&amp;char(10),TRUE,FILTER(Combo_chi_tiet!$I$3:$I$200,Combo_chi_tiet!$B$3:$B$200=D5)),""""))"),"")</f>
        <v/>
      </c>
      <c r="R5" s="144"/>
      <c r="S5" s="144"/>
      <c r="T5" s="144"/>
      <c r="U5" s="144"/>
      <c r="V5" s="144"/>
      <c r="W5" s="144"/>
      <c r="X5" s="144"/>
      <c r="Y5" s="144"/>
      <c r="Z5" s="144"/>
      <c r="AA5" s="144"/>
      <c r="AB5" s="144"/>
      <c r="AC5" s="144"/>
      <c r="AD5" s="144"/>
      <c r="AE5" s="144"/>
    </row>
    <row r="6">
      <c r="A6" s="180" t="s">
        <v>415</v>
      </c>
      <c r="B6" s="181">
        <f t="array" ref="B6">IF(A6="","",IFERROR(INDEX(Don_hang!$B$2:$B$1000,MATCH(A6,Don_hang!$A$2:$A$1000,0)),""))</f>
        <v>46098</v>
      </c>
      <c r="C6" s="182" t="str">
        <f t="array" ref="C6">IF(A6="","",IFERROR(INDEX(Don_hang!$C$2:$C$1000,MATCH(A6,Don_hang!$A$2:$A$1000,0)),""))</f>
        <v>Anh Quân</v>
      </c>
      <c r="D6" s="183" t="s">
        <v>219</v>
      </c>
      <c r="E6" s="184" t="s">
        <v>196</v>
      </c>
      <c r="F6" s="185">
        <v>2.0</v>
      </c>
      <c r="G6" s="186">
        <f t="shared" si="1"/>
        <v>300</v>
      </c>
      <c r="H6" s="186">
        <v>69000.0</v>
      </c>
      <c r="I6" s="186">
        <f t="shared" si="2"/>
        <v>138000</v>
      </c>
      <c r="J6" s="186">
        <v>41860.19402472528</v>
      </c>
      <c r="K6" s="186">
        <f t="shared" si="3"/>
        <v>83720.38805</v>
      </c>
      <c r="L6" s="186">
        <f t="shared" si="4"/>
        <v>27139.80598</v>
      </c>
      <c r="M6" s="186">
        <f t="shared" si="5"/>
        <v>54279.61195</v>
      </c>
      <c r="N6" s="187">
        <v>0.1</v>
      </c>
      <c r="O6" s="188">
        <f t="shared" si="6"/>
        <v>40479.61195</v>
      </c>
      <c r="P6" s="189" t="str">
        <f>IF(D6="","",IF(COUNTIF(Combo_tong_hop!$B$3:$B$100,D6)&gt;0,"Combo","Món lẻ"))</f>
        <v>Món lẻ</v>
      </c>
      <c r="Q6" s="190" t="str">
        <f>IFERROR(__xludf.DUMMYFUNCTION("IF(P6&lt;&gt;""Combo"","""",IFERROR(""""&amp;TEXTJOIN("", ""&amp;char(10),TRUE,FILTER(Combo_chi_tiet!$I$3:$I$200,Combo_chi_tiet!$B$3:$B$200=D6)),""""))"),"")</f>
        <v/>
      </c>
      <c r="R6" s="144"/>
      <c r="S6" s="144"/>
      <c r="T6" s="144"/>
      <c r="U6" s="144"/>
      <c r="V6" s="144"/>
      <c r="W6" s="144"/>
      <c r="X6" s="144"/>
      <c r="Y6" s="144"/>
      <c r="Z6" s="144"/>
      <c r="AA6" s="144"/>
      <c r="AB6" s="144"/>
      <c r="AC6" s="144"/>
      <c r="AD6" s="144"/>
      <c r="AE6" s="144"/>
    </row>
    <row r="7" hidden="1">
      <c r="A7" s="180" t="s">
        <v>420</v>
      </c>
      <c r="B7" s="181">
        <f t="array" ref="B7">IF(A7="","",IFERROR(INDEX(Don_hang!$B$2:$B$1000,MATCH(A7,Don_hang!$A$2:$A$1000,0)),""))</f>
        <v>46098</v>
      </c>
      <c r="C7" s="182" t="str">
        <f t="array" ref="C7">IF(A7="","",IFERROR(INDEX(Don_hang!$C$2:$C$1000,MATCH(A7,Don_hang!$A$2:$A$1000,0)),""))</f>
        <v>Chị Nga</v>
      </c>
      <c r="D7" s="192" t="s">
        <v>200</v>
      </c>
      <c r="E7" s="184" t="s">
        <v>198</v>
      </c>
      <c r="F7" s="185">
        <v>1.0</v>
      </c>
      <c r="G7" s="186">
        <f t="shared" si="1"/>
        <v>200</v>
      </c>
      <c r="H7" s="186">
        <v>48000.0</v>
      </c>
      <c r="I7" s="186">
        <f t="shared" si="2"/>
        <v>48000</v>
      </c>
      <c r="J7" s="186">
        <v>32917.59203296703</v>
      </c>
      <c r="K7" s="186">
        <f t="shared" si="3"/>
        <v>32917.59203</v>
      </c>
      <c r="L7" s="186">
        <f t="shared" si="4"/>
        <v>15082.40797</v>
      </c>
      <c r="M7" s="186">
        <f t="shared" si="5"/>
        <v>15082.40797</v>
      </c>
      <c r="N7" s="187">
        <v>0.1</v>
      </c>
      <c r="O7" s="188">
        <f t="shared" si="6"/>
        <v>10282.40797</v>
      </c>
      <c r="P7" s="189" t="str">
        <f>IF(D7="","",IF(COUNTIF(Combo_tong_hop!$B$3:$B$100,D7)&gt;0,"Combo","Món lẻ"))</f>
        <v>Món lẻ</v>
      </c>
      <c r="Q7" s="190" t="str">
        <f>IFERROR(__xludf.DUMMYFUNCTION("IF(P7&lt;&gt;""Combo"","""",IFERROR(""""&amp;TEXTJOIN("", ""&amp;char(10),TRUE,FILTER(Combo_chi_tiet!$I$3:$I$200,Combo_chi_tiet!$B$3:$B$200=D7)),""""))"),"")</f>
        <v/>
      </c>
      <c r="R7" s="144"/>
      <c r="S7" s="144"/>
      <c r="T7" s="144"/>
      <c r="U7" s="144"/>
      <c r="V7" s="144"/>
      <c r="W7" s="144"/>
      <c r="X7" s="144"/>
      <c r="Y7" s="144"/>
      <c r="Z7" s="144"/>
      <c r="AA7" s="144"/>
      <c r="AB7" s="144"/>
      <c r="AC7" s="144"/>
      <c r="AD7" s="144"/>
      <c r="AE7" s="144"/>
    </row>
    <row r="8" hidden="1">
      <c r="A8" s="180" t="s">
        <v>420</v>
      </c>
      <c r="B8" s="181">
        <f t="array" ref="B8">IF(A8="","",IFERROR(INDEX(Don_hang!$B$2:$B$1000,MATCH(A8,Don_hang!$A$2:$A$1000,0)),""))</f>
        <v>46098</v>
      </c>
      <c r="C8" s="182" t="str">
        <f t="array" ref="C8">IF(A8="","",IFERROR(INDEX(Don_hang!$C$2:$C$1000,MATCH(A8,Don_hang!$A$2:$A$1000,0)),""))</f>
        <v>Chị Nga</v>
      </c>
      <c r="D8" s="192" t="s">
        <v>211</v>
      </c>
      <c r="E8" s="184" t="s">
        <v>198</v>
      </c>
      <c r="F8" s="185">
        <v>1.0</v>
      </c>
      <c r="G8" s="186">
        <f t="shared" si="1"/>
        <v>200</v>
      </c>
      <c r="H8" s="186">
        <v>58000.0</v>
      </c>
      <c r="I8" s="186">
        <f t="shared" si="2"/>
        <v>58000</v>
      </c>
      <c r="J8" s="186">
        <v>40407.78775510204</v>
      </c>
      <c r="K8" s="186">
        <f t="shared" si="3"/>
        <v>40407.78776</v>
      </c>
      <c r="L8" s="186">
        <f t="shared" si="4"/>
        <v>17592.21224</v>
      </c>
      <c r="M8" s="186">
        <f t="shared" si="5"/>
        <v>17592.21224</v>
      </c>
      <c r="N8" s="187">
        <v>0.1</v>
      </c>
      <c r="O8" s="188">
        <f t="shared" si="6"/>
        <v>11792.21224</v>
      </c>
      <c r="P8" s="189" t="str">
        <f>IF(D8="","",IF(COUNTIF(Combo_tong_hop!$B$3:$B$100,D8)&gt;0,"Combo","Món lẻ"))</f>
        <v>Món lẻ</v>
      </c>
      <c r="Q8" s="190" t="str">
        <f>IFERROR(__xludf.DUMMYFUNCTION("IF(P8&lt;&gt;""Combo"","""",IFERROR(""""&amp;TEXTJOIN("", ""&amp;char(10),TRUE,FILTER(Combo_chi_tiet!$I$3:$I$200,Combo_chi_tiet!$B$3:$B$200=D8)),""""))"),"")</f>
        <v/>
      </c>
      <c r="R8" s="144"/>
      <c r="S8" s="144"/>
      <c r="T8" s="144"/>
      <c r="U8" s="144"/>
      <c r="V8" s="144"/>
      <c r="W8" s="144"/>
      <c r="X8" s="144"/>
      <c r="Y8" s="144"/>
      <c r="Z8" s="144"/>
      <c r="AA8" s="144"/>
      <c r="AB8" s="144"/>
      <c r="AC8" s="144"/>
      <c r="AD8" s="144"/>
      <c r="AE8" s="144"/>
    </row>
    <row r="9" hidden="1">
      <c r="A9" s="180" t="s">
        <v>420</v>
      </c>
      <c r="B9" s="181">
        <f t="array" ref="B9">IF(A9="","",IFERROR(INDEX(Don_hang!$B$2:$B$1000,MATCH(A9,Don_hang!$A$2:$A$1000,0)),""))</f>
        <v>46098</v>
      </c>
      <c r="C9" s="182" t="str">
        <f t="array" ref="C9">IF(A9="","",IFERROR(INDEX(Don_hang!$C$2:$C$1000,MATCH(A9,Don_hang!$A$2:$A$1000,0)),""))</f>
        <v>Chị Nga</v>
      </c>
      <c r="D9" s="193" t="s">
        <v>210</v>
      </c>
      <c r="E9" s="184" t="s">
        <v>198</v>
      </c>
      <c r="F9" s="185">
        <v>1.0</v>
      </c>
      <c r="G9" s="186">
        <f t="shared" si="1"/>
        <v>200</v>
      </c>
      <c r="H9" s="186">
        <v>58000.0</v>
      </c>
      <c r="I9" s="186">
        <f t="shared" si="2"/>
        <v>58000</v>
      </c>
      <c r="J9" s="186">
        <v>37021.791666666664</v>
      </c>
      <c r="K9" s="186">
        <f t="shared" si="3"/>
        <v>37021.79167</v>
      </c>
      <c r="L9" s="186">
        <f t="shared" si="4"/>
        <v>20978.20833</v>
      </c>
      <c r="M9" s="186">
        <f t="shared" si="5"/>
        <v>20978.20833</v>
      </c>
      <c r="N9" s="187">
        <v>0.1</v>
      </c>
      <c r="O9" s="188">
        <f t="shared" si="6"/>
        <v>15178.20833</v>
      </c>
      <c r="P9" s="189" t="str">
        <f>IF(D9="","",IF(COUNTIF(Combo_tong_hop!$B$3:$B$100,D9)&gt;0,"Combo","Món lẻ"))</f>
        <v>Món lẻ</v>
      </c>
      <c r="Q9" s="190" t="str">
        <f>IFERROR(__xludf.DUMMYFUNCTION("IF(P9&lt;&gt;""Combo"","""",IFERROR(""""&amp;TEXTJOIN("", ""&amp;char(10),TRUE,FILTER(Combo_chi_tiet!$I$3:$I$200,Combo_chi_tiet!$B$3:$B$200=D9)),""""))"),"")</f>
        <v/>
      </c>
      <c r="R9" s="144"/>
      <c r="S9" s="144"/>
      <c r="T9" s="144"/>
      <c r="U9" s="144"/>
      <c r="V9" s="144"/>
      <c r="W9" s="144"/>
      <c r="X9" s="144"/>
      <c r="Y9" s="144"/>
      <c r="Z9" s="144"/>
      <c r="AA9" s="144"/>
      <c r="AB9" s="144"/>
      <c r="AC9" s="144"/>
      <c r="AD9" s="144"/>
      <c r="AE9" s="144"/>
    </row>
    <row r="10" hidden="1">
      <c r="A10" s="180" t="s">
        <v>420</v>
      </c>
      <c r="B10" s="181">
        <f t="array" ref="B10">IF(A10="","",IFERROR(INDEX(Don_hang!$B$2:$B$1000,MATCH(A10,Don_hang!$A$2:$A$1000,0)),""))</f>
        <v>46098</v>
      </c>
      <c r="C10" s="182" t="str">
        <f t="array" ref="C10">IF(A10="","",IFERROR(INDEX(Don_hang!$C$2:$C$1000,MATCH(A10,Don_hang!$A$2:$A$1000,0)),""))</f>
        <v>Chị Nga</v>
      </c>
      <c r="D10" s="193" t="s">
        <v>214</v>
      </c>
      <c r="E10" s="184" t="s">
        <v>198</v>
      </c>
      <c r="F10" s="185">
        <v>1.0</v>
      </c>
      <c r="G10" s="186">
        <f t="shared" si="1"/>
        <v>200</v>
      </c>
      <c r="H10" s="186">
        <v>116000.0</v>
      </c>
      <c r="I10" s="186">
        <f t="shared" si="2"/>
        <v>116000</v>
      </c>
      <c r="J10" s="186">
        <v>74677.59203296703</v>
      </c>
      <c r="K10" s="186">
        <f t="shared" si="3"/>
        <v>74677.59203</v>
      </c>
      <c r="L10" s="186">
        <f t="shared" si="4"/>
        <v>41322.40797</v>
      </c>
      <c r="M10" s="186">
        <f t="shared" si="5"/>
        <v>41322.40797</v>
      </c>
      <c r="N10" s="187">
        <v>0.1</v>
      </c>
      <c r="O10" s="188">
        <f t="shared" si="6"/>
        <v>29722.40797</v>
      </c>
      <c r="P10" s="189" t="str">
        <f>IF(D10="","",IF(COUNTIF(Combo_tong_hop!$B$3:$B$100,D10)&gt;0,"Combo","Món lẻ"))</f>
        <v>Món lẻ</v>
      </c>
      <c r="Q10" s="190" t="str">
        <f>IFERROR(__xludf.DUMMYFUNCTION("IF(P10&lt;&gt;""Combo"","""",IFERROR(""""&amp;TEXTJOIN("", ""&amp;char(10),TRUE,FILTER(Combo_chi_tiet!$I$3:$I$200,Combo_chi_tiet!$B$3:$B$200=D10)),""""))"),"")</f>
        <v/>
      </c>
      <c r="R10" s="144"/>
      <c r="S10" s="144"/>
      <c r="T10" s="144"/>
      <c r="U10" s="144"/>
      <c r="V10" s="144"/>
      <c r="W10" s="144"/>
      <c r="X10" s="144"/>
      <c r="Y10" s="144"/>
      <c r="Z10" s="144"/>
      <c r="AA10" s="144"/>
      <c r="AB10" s="144"/>
      <c r="AC10" s="144"/>
      <c r="AD10" s="144"/>
      <c r="AE10" s="144"/>
    </row>
    <row r="11" hidden="1">
      <c r="A11" s="180" t="s">
        <v>420</v>
      </c>
      <c r="B11" s="181">
        <f t="array" ref="B11">IF(A11="","",IFERROR(INDEX(Don_hang!$B$2:$B$1000,MATCH(A11,Don_hang!$A$2:$A$1000,0)),""))</f>
        <v>46098</v>
      </c>
      <c r="C11" s="182" t="str">
        <f t="array" ref="C11">IF(A11="","",IFERROR(INDEX(Don_hang!$C$2:$C$1000,MATCH(A11,Don_hang!$A$2:$A$1000,0)),""))</f>
        <v>Chị Nga</v>
      </c>
      <c r="D11" s="193" t="s">
        <v>212</v>
      </c>
      <c r="E11" s="184" t="s">
        <v>198</v>
      </c>
      <c r="F11" s="185">
        <v>1.0</v>
      </c>
      <c r="G11" s="186">
        <f t="shared" si="1"/>
        <v>200</v>
      </c>
      <c r="H11" s="186">
        <v>116000.0</v>
      </c>
      <c r="I11" s="186">
        <f t="shared" si="2"/>
        <v>116000</v>
      </c>
      <c r="J11" s="186">
        <v>74740.81733021078</v>
      </c>
      <c r="K11" s="186">
        <f t="shared" si="3"/>
        <v>74740.81733</v>
      </c>
      <c r="L11" s="186">
        <f t="shared" si="4"/>
        <v>41259.18267</v>
      </c>
      <c r="M11" s="186">
        <f t="shared" si="5"/>
        <v>41259.18267</v>
      </c>
      <c r="N11" s="187">
        <v>0.1</v>
      </c>
      <c r="O11" s="188">
        <f t="shared" si="6"/>
        <v>29659.18267</v>
      </c>
      <c r="P11" s="189" t="str">
        <f>IF(D11="","",IF(COUNTIF(Combo_tong_hop!$B$3:$B$100,D11)&gt;0,"Combo","Món lẻ"))</f>
        <v>Món lẻ</v>
      </c>
      <c r="Q11" s="190" t="str">
        <f>IFERROR(__xludf.DUMMYFUNCTION("IF(P11&lt;&gt;""Combo"","""",IFERROR(""""&amp;TEXTJOIN("", ""&amp;char(10),TRUE,FILTER(Combo_chi_tiet!$I$3:$I$200,Combo_chi_tiet!$B$3:$B$200=D11)),""""))"),"")</f>
        <v/>
      </c>
      <c r="R11" s="144"/>
      <c r="S11" s="144"/>
      <c r="T11" s="144"/>
      <c r="U11" s="144"/>
      <c r="V11" s="144"/>
      <c r="W11" s="144"/>
      <c r="X11" s="144"/>
      <c r="Y11" s="144"/>
      <c r="Z11" s="144"/>
      <c r="AA11" s="144"/>
      <c r="AB11" s="144"/>
      <c r="AC11" s="144"/>
      <c r="AD11" s="144"/>
      <c r="AE11" s="144"/>
    </row>
    <row r="12" hidden="1">
      <c r="A12" s="180" t="s">
        <v>424</v>
      </c>
      <c r="B12" s="181">
        <f t="array" ref="B12">IF(A12="","",IFERROR(INDEX(Don_hang!$B$2:$B$1000,MATCH(A12,Don_hang!$A$2:$A$1000,0)),""))</f>
        <v>46098</v>
      </c>
      <c r="C12" s="182" t="str">
        <f t="array" ref="C12">IF(A12="","",IFERROR(INDEX(Don_hang!$C$2:$C$1000,MATCH(A12,Don_hang!$A$2:$A$1000,0)),""))</f>
        <v>Bích Thuận</v>
      </c>
      <c r="D12" s="193" t="s">
        <v>216</v>
      </c>
      <c r="E12" s="184" t="s">
        <v>192</v>
      </c>
      <c r="F12" s="185">
        <v>2.0</v>
      </c>
      <c r="G12" s="186">
        <f t="shared" si="1"/>
        <v>200</v>
      </c>
      <c r="H12" s="191">
        <v>47000.0</v>
      </c>
      <c r="I12" s="186">
        <f t="shared" si="2"/>
        <v>94000</v>
      </c>
      <c r="J12" s="186">
        <v>47906.79601648352</v>
      </c>
      <c r="K12" s="186">
        <f t="shared" si="3"/>
        <v>95813.59203</v>
      </c>
      <c r="L12" s="186">
        <f t="shared" si="4"/>
        <v>-906.7960165</v>
      </c>
      <c r="M12" s="186">
        <f t="shared" si="5"/>
        <v>-1813.592033</v>
      </c>
      <c r="N12" s="187">
        <v>0.1</v>
      </c>
      <c r="O12" s="188">
        <f t="shared" si="6"/>
        <v>-11213.59203</v>
      </c>
      <c r="P12" s="189" t="str">
        <f>IF(D12="","",IF(COUNTIF(Combo_tong_hop!$B$3:$B$100,D12)&gt;0,"Combo","Món lẻ"))</f>
        <v>Món lẻ</v>
      </c>
      <c r="Q12" s="190" t="str">
        <f>IFERROR(__xludf.DUMMYFUNCTION("IF(P12&lt;&gt;""Combo"","""",IFERROR(""""&amp;TEXTJOIN("", ""&amp;char(10),TRUE,FILTER(Combo_chi_tiet!$I$3:$I$200,Combo_chi_tiet!$B$3:$B$200=D12)),""""))"),"")</f>
        <v/>
      </c>
      <c r="R12" s="144"/>
      <c r="S12" s="144"/>
      <c r="T12" s="144"/>
      <c r="U12" s="144"/>
      <c r="V12" s="144"/>
      <c r="W12" s="144"/>
      <c r="X12" s="144"/>
      <c r="Y12" s="144"/>
      <c r="Z12" s="144"/>
      <c r="AA12" s="144"/>
      <c r="AB12" s="144"/>
      <c r="AC12" s="144"/>
      <c r="AD12" s="144"/>
      <c r="AE12" s="144"/>
    </row>
    <row r="13" hidden="1">
      <c r="A13" s="180" t="s">
        <v>424</v>
      </c>
      <c r="B13" s="181">
        <f t="array" ref="B13">IF(A13="","",IFERROR(INDEX(Don_hang!$B$2:$B$1000,MATCH(A13,Don_hang!$A$2:$A$1000,0)),""))</f>
        <v>46098</v>
      </c>
      <c r="C13" s="182" t="str">
        <f t="array" ref="C13">IF(A13="","",IFERROR(INDEX(Don_hang!$C$2:$C$1000,MATCH(A13,Don_hang!$A$2:$A$1000,0)),""))</f>
        <v>Bích Thuận</v>
      </c>
      <c r="D13" s="193" t="s">
        <v>201</v>
      </c>
      <c r="E13" s="194" t="s">
        <v>196</v>
      </c>
      <c r="F13" s="185">
        <v>1.0</v>
      </c>
      <c r="G13" s="186">
        <f t="shared" si="1"/>
        <v>150</v>
      </c>
      <c r="H13" s="186">
        <v>36000.0</v>
      </c>
      <c r="I13" s="186">
        <f t="shared" si="2"/>
        <v>36000</v>
      </c>
      <c r="J13" s="186">
        <v>24305.840816326534</v>
      </c>
      <c r="K13" s="186">
        <f t="shared" si="3"/>
        <v>24305.84082</v>
      </c>
      <c r="L13" s="186">
        <f t="shared" si="4"/>
        <v>11694.15918</v>
      </c>
      <c r="M13" s="186">
        <f t="shared" si="5"/>
        <v>11694.15918</v>
      </c>
      <c r="N13" s="187">
        <v>0.1</v>
      </c>
      <c r="O13" s="188">
        <f t="shared" si="6"/>
        <v>8094.159184</v>
      </c>
      <c r="P13" s="189" t="str">
        <f>IF(D13="","",IF(COUNTIF(Combo_tong_hop!$B$3:$B$100,D13)&gt;0,"Combo","Món lẻ"))</f>
        <v>Món lẻ</v>
      </c>
      <c r="Q13" s="190" t="str">
        <f>IFERROR(__xludf.DUMMYFUNCTION("IF(P13&lt;&gt;""Combo"","""",IFERROR(""""&amp;TEXTJOIN("", ""&amp;char(10),TRUE,FILTER(Combo_chi_tiet!$I$3:$I$200,Combo_chi_tiet!$B$3:$B$200=D13)),""""))"),"")</f>
        <v/>
      </c>
      <c r="R13" s="144"/>
      <c r="S13" s="144"/>
      <c r="T13" s="144"/>
      <c r="U13" s="144"/>
      <c r="V13" s="144"/>
      <c r="W13" s="144"/>
      <c r="X13" s="144"/>
      <c r="Y13" s="144"/>
      <c r="Z13" s="144"/>
      <c r="AA13" s="144"/>
      <c r="AB13" s="144"/>
      <c r="AC13" s="144"/>
      <c r="AD13" s="144"/>
      <c r="AE13" s="144"/>
    </row>
    <row r="14" hidden="1">
      <c r="A14" s="180" t="s">
        <v>424</v>
      </c>
      <c r="B14" s="181">
        <f t="array" ref="B14">IF(A14="","",IFERROR(INDEX(Don_hang!$B$2:$B$1000,MATCH(A14,Don_hang!$A$2:$A$1000,0)),""))</f>
        <v>46098</v>
      </c>
      <c r="C14" s="182" t="str">
        <f t="array" ref="C14">IF(A14="","",IFERROR(INDEX(Don_hang!$C$2:$C$1000,MATCH(A14,Don_hang!$A$2:$A$1000,0)),""))</f>
        <v>Bích Thuận</v>
      </c>
      <c r="D14" s="193" t="s">
        <v>203</v>
      </c>
      <c r="E14" s="194" t="s">
        <v>196</v>
      </c>
      <c r="F14" s="185">
        <v>1.0</v>
      </c>
      <c r="G14" s="186">
        <f t="shared" si="1"/>
        <v>150</v>
      </c>
      <c r="H14" s="186">
        <v>36000.0</v>
      </c>
      <c r="I14" s="186">
        <f t="shared" si="2"/>
        <v>36000</v>
      </c>
      <c r="J14" s="186">
        <v>23811.50714285714</v>
      </c>
      <c r="K14" s="186">
        <f t="shared" si="3"/>
        <v>23811.50714</v>
      </c>
      <c r="L14" s="186">
        <f t="shared" si="4"/>
        <v>12188.49286</v>
      </c>
      <c r="M14" s="186">
        <f t="shared" si="5"/>
        <v>12188.49286</v>
      </c>
      <c r="N14" s="187">
        <v>0.1</v>
      </c>
      <c r="O14" s="188">
        <f t="shared" si="6"/>
        <v>8588.492857</v>
      </c>
      <c r="P14" s="189" t="str">
        <f>IF(D14="","",IF(COUNTIF(Combo_tong_hop!$B$3:$B$100,D14)&gt;0,"Combo","Món lẻ"))</f>
        <v>Món lẻ</v>
      </c>
      <c r="Q14" s="190" t="str">
        <f>IFERROR(__xludf.DUMMYFUNCTION("IF(P14&lt;&gt;""Combo"","""",IFERROR(""""&amp;TEXTJOIN("", ""&amp;char(10),TRUE,FILTER(Combo_chi_tiet!$I$3:$I$200,Combo_chi_tiet!$B$3:$B$200=D14)),""""))"),"")</f>
        <v/>
      </c>
      <c r="R14" s="144"/>
      <c r="S14" s="144"/>
      <c r="T14" s="144"/>
      <c r="U14" s="144"/>
      <c r="V14" s="144"/>
      <c r="W14" s="144"/>
      <c r="X14" s="144"/>
      <c r="Y14" s="144"/>
      <c r="Z14" s="144"/>
      <c r="AA14" s="144"/>
      <c r="AB14" s="144"/>
      <c r="AC14" s="144"/>
      <c r="AD14" s="144"/>
      <c r="AE14" s="144"/>
    </row>
    <row r="15" hidden="1">
      <c r="A15" s="180" t="s">
        <v>424</v>
      </c>
      <c r="B15" s="181">
        <f t="array" ref="B15">IF(A15="","",IFERROR(INDEX(Don_hang!$B$2:$B$1000,MATCH(A15,Don_hang!$A$2:$A$1000,0)),""))</f>
        <v>46098</v>
      </c>
      <c r="C15" s="182" t="str">
        <f t="array" ref="C15">IF(A15="","",IFERROR(INDEX(Don_hang!$C$2:$C$1000,MATCH(A15,Don_hang!$A$2:$A$1000,0)),""))</f>
        <v>Bích Thuận</v>
      </c>
      <c r="D15" s="193" t="s">
        <v>204</v>
      </c>
      <c r="E15" s="194" t="s">
        <v>196</v>
      </c>
      <c r="F15" s="185">
        <v>1.0</v>
      </c>
      <c r="G15" s="186">
        <f t="shared" si="1"/>
        <v>150</v>
      </c>
      <c r="H15" s="186">
        <v>36000.0</v>
      </c>
      <c r="I15" s="186">
        <f t="shared" si="2"/>
        <v>36000</v>
      </c>
      <c r="J15" s="186">
        <v>23654.32653061224</v>
      </c>
      <c r="K15" s="186">
        <f t="shared" si="3"/>
        <v>23654.32653</v>
      </c>
      <c r="L15" s="186">
        <f t="shared" si="4"/>
        <v>12345.67347</v>
      </c>
      <c r="M15" s="186">
        <f t="shared" si="5"/>
        <v>12345.67347</v>
      </c>
      <c r="N15" s="187">
        <v>0.1</v>
      </c>
      <c r="O15" s="188">
        <f t="shared" si="6"/>
        <v>8745.673469</v>
      </c>
      <c r="P15" s="189" t="str">
        <f>IF(D15="","",IF(COUNTIF(Combo_tong_hop!$B$3:$B$100,D15)&gt;0,"Combo","Món lẻ"))</f>
        <v>Món lẻ</v>
      </c>
      <c r="Q15" s="190" t="str">
        <f>IFERROR(__xludf.DUMMYFUNCTION("IF(P15&lt;&gt;""Combo"","""",IFERROR(""""&amp;TEXTJOIN("", ""&amp;char(10),TRUE,FILTER(Combo_chi_tiet!$I$3:$I$200,Combo_chi_tiet!$B$3:$B$200=D15)),""""))"),"")</f>
        <v/>
      </c>
      <c r="R15" s="144"/>
      <c r="S15" s="144"/>
      <c r="T15" s="144"/>
      <c r="U15" s="144"/>
      <c r="V15" s="144"/>
      <c r="W15" s="144"/>
      <c r="X15" s="144"/>
      <c r="Y15" s="144"/>
      <c r="Z15" s="144"/>
      <c r="AA15" s="144"/>
      <c r="AB15" s="144"/>
      <c r="AC15" s="144"/>
      <c r="AD15" s="144"/>
      <c r="AE15" s="144"/>
    </row>
    <row r="16" hidden="1">
      <c r="A16" s="180" t="s">
        <v>425</v>
      </c>
      <c r="B16" s="181">
        <f t="array" ref="B16">IF(A16="","",IFERROR(INDEX(Don_hang!$B$2:$B$1000,MATCH(A16,Don_hang!$A$2:$A$1000,0)),""))</f>
        <v>46098</v>
      </c>
      <c r="C16" s="182" t="str">
        <f t="array" ref="C16">IF(A16="","",IFERROR(INDEX(Don_hang!$C$2:$C$1000,MATCH(A16,Don_hang!$A$2:$A$1000,0)),""))</f>
        <v>Ms. Ngọc - Chung cư Feliz</v>
      </c>
      <c r="D16" s="193" t="s">
        <v>203</v>
      </c>
      <c r="E16" s="184" t="s">
        <v>198</v>
      </c>
      <c r="F16" s="185">
        <v>1.0</v>
      </c>
      <c r="G16" s="186">
        <f t="shared" si="1"/>
        <v>200</v>
      </c>
      <c r="H16" s="186">
        <v>48000.0</v>
      </c>
      <c r="I16" s="186">
        <f t="shared" si="2"/>
        <v>48000</v>
      </c>
      <c r="J16" s="186">
        <v>31748.676190476188</v>
      </c>
      <c r="K16" s="186">
        <f t="shared" si="3"/>
        <v>31748.67619</v>
      </c>
      <c r="L16" s="186">
        <f t="shared" si="4"/>
        <v>16251.32381</v>
      </c>
      <c r="M16" s="186">
        <f t="shared" si="5"/>
        <v>16251.32381</v>
      </c>
      <c r="N16" s="187">
        <v>0.1</v>
      </c>
      <c r="O16" s="188">
        <f t="shared" si="6"/>
        <v>11451.32381</v>
      </c>
      <c r="P16" s="189" t="str">
        <f>IF(D16="","",IF(COUNTIF(Combo_tong_hop!$B$3:$B$100,D16)&gt;0,"Combo","Món lẻ"))</f>
        <v>Món lẻ</v>
      </c>
      <c r="Q16" s="190" t="str">
        <f>IFERROR(__xludf.DUMMYFUNCTION("IF(P16&lt;&gt;""Combo"","""",IFERROR(""""&amp;TEXTJOIN("", ""&amp;char(10),TRUE,FILTER(Combo_chi_tiet!$I$3:$I$200,Combo_chi_tiet!$B$3:$B$200=D16)),""""))"),"")</f>
        <v/>
      </c>
      <c r="R16" s="144"/>
      <c r="S16" s="144"/>
      <c r="T16" s="144"/>
      <c r="U16" s="144"/>
      <c r="V16" s="144"/>
      <c r="W16" s="144"/>
      <c r="X16" s="144"/>
      <c r="Y16" s="144"/>
      <c r="Z16" s="144"/>
      <c r="AA16" s="144"/>
      <c r="AB16" s="144"/>
      <c r="AC16" s="144"/>
      <c r="AD16" s="144"/>
      <c r="AE16" s="144"/>
    </row>
    <row r="17" hidden="1">
      <c r="A17" s="180" t="s">
        <v>425</v>
      </c>
      <c r="B17" s="181">
        <f t="array" ref="B17">IF(A17="","",IFERROR(INDEX(Don_hang!$B$2:$B$1000,MATCH(A17,Don_hang!$A$2:$A$1000,0)),""))</f>
        <v>46098</v>
      </c>
      <c r="C17" s="182" t="str">
        <f t="array" ref="C17">IF(A17="","",IFERROR(INDEX(Don_hang!$C$2:$C$1000,MATCH(A17,Don_hang!$A$2:$A$1000,0)),""))</f>
        <v>Ms. Ngọc - Chung cư Feliz</v>
      </c>
      <c r="D17" s="193" t="s">
        <v>206</v>
      </c>
      <c r="E17" s="184" t="s">
        <v>198</v>
      </c>
      <c r="F17" s="185">
        <v>1.0</v>
      </c>
      <c r="G17" s="186">
        <f t="shared" si="1"/>
        <v>200</v>
      </c>
      <c r="H17" s="186">
        <v>58000.0</v>
      </c>
      <c r="I17" s="186">
        <f t="shared" si="2"/>
        <v>58000</v>
      </c>
      <c r="J17" s="186">
        <v>39500.15816326531</v>
      </c>
      <c r="K17" s="186">
        <f t="shared" si="3"/>
        <v>39500.15816</v>
      </c>
      <c r="L17" s="186">
        <f t="shared" si="4"/>
        <v>18499.84184</v>
      </c>
      <c r="M17" s="186">
        <f t="shared" si="5"/>
        <v>18499.84184</v>
      </c>
      <c r="N17" s="187">
        <v>0.1</v>
      </c>
      <c r="O17" s="188">
        <f t="shared" si="6"/>
        <v>12699.84184</v>
      </c>
      <c r="P17" s="189" t="str">
        <f>IF(D17="","",IF(COUNTIF(Combo_tong_hop!$B$3:$B$100,D17)&gt;0,"Combo","Món lẻ"))</f>
        <v>Món lẻ</v>
      </c>
      <c r="Q17" s="190" t="str">
        <f>IFERROR(__xludf.DUMMYFUNCTION("IF(P17&lt;&gt;""Combo"","""",IFERROR(""""&amp;TEXTJOIN("", ""&amp;char(10),TRUE,FILTER(Combo_chi_tiet!$I$3:$I$200,Combo_chi_tiet!$B$3:$B$200=D17)),""""))"),"")</f>
        <v/>
      </c>
      <c r="R17" s="144"/>
      <c r="S17" s="144"/>
      <c r="T17" s="144"/>
      <c r="U17" s="144"/>
      <c r="V17" s="144"/>
      <c r="W17" s="144"/>
      <c r="X17" s="144"/>
      <c r="Y17" s="144"/>
      <c r="Z17" s="144"/>
      <c r="AA17" s="144"/>
      <c r="AB17" s="144"/>
      <c r="AC17" s="144"/>
      <c r="AD17" s="144"/>
      <c r="AE17" s="144"/>
    </row>
    <row r="18" hidden="1">
      <c r="A18" s="180" t="s">
        <v>425</v>
      </c>
      <c r="B18" s="181">
        <f t="array" ref="B18">IF(A18="","",IFERROR(INDEX(Don_hang!$B$2:$B$1000,MATCH(A18,Don_hang!$A$2:$A$1000,0)),""))</f>
        <v>46098</v>
      </c>
      <c r="C18" s="182" t="str">
        <f t="array" ref="C18">IF(A18="","",IFERROR(INDEX(Don_hang!$C$2:$C$1000,MATCH(A18,Don_hang!$A$2:$A$1000,0)),""))</f>
        <v>Ms. Ngọc - Chung cư Feliz</v>
      </c>
      <c r="D18" s="193" t="s">
        <v>210</v>
      </c>
      <c r="E18" s="184" t="s">
        <v>198</v>
      </c>
      <c r="F18" s="185">
        <v>1.0</v>
      </c>
      <c r="G18" s="186">
        <f t="shared" si="1"/>
        <v>200</v>
      </c>
      <c r="H18" s="186">
        <v>58000.0</v>
      </c>
      <c r="I18" s="186">
        <f t="shared" si="2"/>
        <v>58000</v>
      </c>
      <c r="J18" s="186">
        <v>37021.791666666664</v>
      </c>
      <c r="K18" s="186">
        <f t="shared" si="3"/>
        <v>37021.79167</v>
      </c>
      <c r="L18" s="186">
        <f t="shared" si="4"/>
        <v>20978.20833</v>
      </c>
      <c r="M18" s="186">
        <f t="shared" si="5"/>
        <v>20978.20833</v>
      </c>
      <c r="N18" s="187">
        <v>0.1</v>
      </c>
      <c r="O18" s="188">
        <f t="shared" si="6"/>
        <v>15178.20833</v>
      </c>
      <c r="P18" s="189" t="str">
        <f>IF(D18="","",IF(COUNTIF(Combo_tong_hop!$B$3:$B$100,D18)&gt;0,"Combo","Món lẻ"))</f>
        <v>Món lẻ</v>
      </c>
      <c r="Q18" s="190" t="str">
        <f>IFERROR(__xludf.DUMMYFUNCTION("IF(P18&lt;&gt;""Combo"","""",IFERROR(""""&amp;TEXTJOIN("", ""&amp;char(10),TRUE,FILTER(Combo_chi_tiet!$I$3:$I$200,Combo_chi_tiet!$B$3:$B$200=D18)),""""))"),"")</f>
        <v/>
      </c>
      <c r="R18" s="144"/>
      <c r="S18" s="144"/>
      <c r="T18" s="144"/>
      <c r="U18" s="144"/>
      <c r="V18" s="144"/>
      <c r="W18" s="144"/>
      <c r="X18" s="144"/>
      <c r="Y18" s="144"/>
      <c r="Z18" s="144"/>
      <c r="AA18" s="144"/>
      <c r="AB18" s="144"/>
      <c r="AC18" s="144"/>
      <c r="AD18" s="144"/>
      <c r="AE18" s="144"/>
    </row>
    <row r="19" hidden="1">
      <c r="A19" s="180" t="s">
        <v>425</v>
      </c>
      <c r="B19" s="181">
        <f t="array" ref="B19">IF(A19="","",IFERROR(INDEX(Don_hang!$B$2:$B$1000,MATCH(A19,Don_hang!$A$2:$A$1000,0)),""))</f>
        <v>46098</v>
      </c>
      <c r="C19" s="182" t="str">
        <f t="array" ref="C19">IF(A19="","",IFERROR(INDEX(Don_hang!$C$2:$C$1000,MATCH(A19,Don_hang!$A$2:$A$1000,0)),""))</f>
        <v>Ms. Ngọc - Chung cư Feliz</v>
      </c>
      <c r="D19" s="193" t="s">
        <v>212</v>
      </c>
      <c r="E19" s="184" t="s">
        <v>198</v>
      </c>
      <c r="F19" s="185">
        <v>1.0</v>
      </c>
      <c r="G19" s="186">
        <f t="shared" si="1"/>
        <v>200</v>
      </c>
      <c r="H19" s="186">
        <v>116000.0</v>
      </c>
      <c r="I19" s="186">
        <f t="shared" si="2"/>
        <v>116000</v>
      </c>
      <c r="J19" s="186">
        <v>74740.81733021078</v>
      </c>
      <c r="K19" s="186">
        <f t="shared" si="3"/>
        <v>74740.81733</v>
      </c>
      <c r="L19" s="186">
        <f t="shared" si="4"/>
        <v>41259.18267</v>
      </c>
      <c r="M19" s="186">
        <f t="shared" si="5"/>
        <v>41259.18267</v>
      </c>
      <c r="N19" s="187">
        <v>0.1</v>
      </c>
      <c r="O19" s="188">
        <f t="shared" si="6"/>
        <v>29659.18267</v>
      </c>
      <c r="P19" s="189" t="str">
        <f>IF(D19="","",IF(COUNTIF(Combo_tong_hop!$B$3:$B$100,D19)&gt;0,"Combo","Món lẻ"))</f>
        <v>Món lẻ</v>
      </c>
      <c r="Q19" s="190" t="str">
        <f>IFERROR(__xludf.DUMMYFUNCTION("IF(P19&lt;&gt;""Combo"","""",IFERROR(""""&amp;TEXTJOIN("", ""&amp;char(10),TRUE,FILTER(Combo_chi_tiet!$I$3:$I$200,Combo_chi_tiet!$B$3:$B$200=D19)),""""))"),"")</f>
        <v/>
      </c>
      <c r="R19" s="144"/>
      <c r="S19" s="144"/>
      <c r="T19" s="144"/>
      <c r="U19" s="144"/>
      <c r="V19" s="144"/>
      <c r="W19" s="144"/>
      <c r="X19" s="144"/>
      <c r="Y19" s="144"/>
      <c r="Z19" s="144"/>
      <c r="AA19" s="144"/>
      <c r="AB19" s="144"/>
      <c r="AC19" s="144"/>
      <c r="AD19" s="144"/>
      <c r="AE19" s="144"/>
    </row>
    <row r="20">
      <c r="A20" s="180" t="s">
        <v>425</v>
      </c>
      <c r="B20" s="181">
        <f t="array" ref="B20">IF(A20="","",IFERROR(INDEX(Don_hang!$B$2:$B$1000,MATCH(A20,Don_hang!$A$2:$A$1000,0)),""))</f>
        <v>46098</v>
      </c>
      <c r="C20" s="182" t="str">
        <f t="array" ref="C20">IF(A20="","",IFERROR(INDEX(Don_hang!$C$2:$C$1000,MATCH(A20,Don_hang!$A$2:$A$1000,0)),""))</f>
        <v>Ms. Ngọc - Chung cư Feliz</v>
      </c>
      <c r="D20" s="183" t="s">
        <v>219</v>
      </c>
      <c r="E20" s="184" t="s">
        <v>198</v>
      </c>
      <c r="F20" s="185">
        <v>1.0</v>
      </c>
      <c r="G20" s="186">
        <f t="shared" si="1"/>
        <v>200</v>
      </c>
      <c r="H20" s="191">
        <v>92000.0</v>
      </c>
      <c r="I20" s="186">
        <f t="shared" si="2"/>
        <v>92000</v>
      </c>
      <c r="J20" s="186">
        <v>55813.59203296703</v>
      </c>
      <c r="K20" s="186">
        <f t="shared" si="3"/>
        <v>55813.59203</v>
      </c>
      <c r="L20" s="186">
        <f t="shared" si="4"/>
        <v>36186.40797</v>
      </c>
      <c r="M20" s="186">
        <f t="shared" si="5"/>
        <v>36186.40797</v>
      </c>
      <c r="N20" s="187">
        <v>0.1</v>
      </c>
      <c r="O20" s="188">
        <f t="shared" si="6"/>
        <v>26986.40797</v>
      </c>
      <c r="P20" s="189" t="str">
        <f>IF(D20="","",IF(COUNTIF(Combo_tong_hop!$B$3:$B$100,D20)&gt;0,"Combo","Món lẻ"))</f>
        <v>Món lẻ</v>
      </c>
      <c r="Q20" s="190" t="str">
        <f>IFERROR(__xludf.DUMMYFUNCTION("IF(P20&lt;&gt;""Combo"","""",IFERROR(""""&amp;TEXTJOIN("", ""&amp;char(10),TRUE,FILTER(Combo_chi_tiet!$I$3:$I$200,Combo_chi_tiet!$B$3:$B$200=D20)),""""))"),"")</f>
        <v/>
      </c>
      <c r="R20" s="144"/>
      <c r="S20" s="144"/>
      <c r="T20" s="144"/>
      <c r="U20" s="144"/>
      <c r="V20" s="144"/>
      <c r="W20" s="144"/>
      <c r="X20" s="144"/>
      <c r="Y20" s="144"/>
      <c r="Z20" s="144"/>
      <c r="AA20" s="144"/>
      <c r="AB20" s="144"/>
      <c r="AC20" s="144"/>
      <c r="AD20" s="144"/>
      <c r="AE20" s="144"/>
    </row>
    <row r="21" hidden="1">
      <c r="A21" s="180" t="s">
        <v>426</v>
      </c>
      <c r="B21" s="181">
        <f t="array" ref="B21">IF(A21="","",IFERROR(INDEX(Don_hang!$B$2:$B$1000,MATCH(A21,Don_hang!$A$2:$A$1000,0)),""))</f>
        <v>46098</v>
      </c>
      <c r="C21" s="182" t="str">
        <f t="array" ref="C21">IF(A21="","",IFERROR(INDEX(Don_hang!$C$2:$C$1000,MATCH(A21,Don_hang!$A$2:$A$1000,0)),""))</f>
        <v>Mẹ Bột - Chung cư City Garden</v>
      </c>
      <c r="D21" s="183" t="s">
        <v>200</v>
      </c>
      <c r="E21" s="184" t="s">
        <v>198</v>
      </c>
      <c r="F21" s="185">
        <v>2.0</v>
      </c>
      <c r="G21" s="186">
        <f t="shared" si="1"/>
        <v>400</v>
      </c>
      <c r="H21" s="186">
        <v>48000.0</v>
      </c>
      <c r="I21" s="186">
        <f t="shared" si="2"/>
        <v>96000</v>
      </c>
      <c r="J21" s="186">
        <v>32917.59203296703</v>
      </c>
      <c r="K21" s="186">
        <f t="shared" si="3"/>
        <v>65835.18407</v>
      </c>
      <c r="L21" s="186">
        <f t="shared" si="4"/>
        <v>15082.40797</v>
      </c>
      <c r="M21" s="186">
        <f t="shared" si="5"/>
        <v>30164.81593</v>
      </c>
      <c r="N21" s="187">
        <v>0.1</v>
      </c>
      <c r="O21" s="188">
        <f t="shared" si="6"/>
        <v>20564.81593</v>
      </c>
      <c r="P21" s="189" t="str">
        <f>IF(D21="","",IF(COUNTIF(Combo_tong_hop!$B$3:$B$100,D21)&gt;0,"Combo","Món lẻ"))</f>
        <v>Món lẻ</v>
      </c>
      <c r="Q21" s="190" t="str">
        <f>IFERROR(__xludf.DUMMYFUNCTION("IF(P21&lt;&gt;""Combo"","""",IFERROR(""""&amp;TEXTJOIN("", ""&amp;char(10),TRUE,FILTER(Combo_chi_tiet!$I$3:$I$200,Combo_chi_tiet!$B$3:$B$200=D21)),""""))"),"")</f>
        <v/>
      </c>
      <c r="R21" s="144"/>
      <c r="S21" s="144"/>
      <c r="T21" s="144"/>
      <c r="U21" s="144"/>
      <c r="V21" s="144"/>
      <c r="W21" s="144"/>
      <c r="X21" s="144"/>
      <c r="Y21" s="144"/>
      <c r="Z21" s="144"/>
      <c r="AA21" s="144"/>
      <c r="AB21" s="144"/>
      <c r="AC21" s="144"/>
      <c r="AD21" s="144"/>
      <c r="AE21" s="144"/>
    </row>
    <row r="22" hidden="1">
      <c r="A22" s="180" t="s">
        <v>426</v>
      </c>
      <c r="B22" s="181">
        <f t="array" ref="B22">IF(A22="","",IFERROR(INDEX(Don_hang!$B$2:$B$1000,MATCH(A22,Don_hang!$A$2:$A$1000,0)),""))</f>
        <v>46098</v>
      </c>
      <c r="C22" s="182" t="str">
        <f t="array" ref="C22">IF(A22="","",IFERROR(INDEX(Don_hang!$C$2:$C$1000,MATCH(A22,Don_hang!$A$2:$A$1000,0)),""))</f>
        <v>Mẹ Bột - Chung cư City Garden</v>
      </c>
      <c r="D22" s="183" t="s">
        <v>201</v>
      </c>
      <c r="E22" s="184" t="s">
        <v>198</v>
      </c>
      <c r="F22" s="185">
        <v>1.0</v>
      </c>
      <c r="G22" s="186">
        <f t="shared" si="1"/>
        <v>200</v>
      </c>
      <c r="H22" s="186">
        <v>48000.0</v>
      </c>
      <c r="I22" s="186">
        <f t="shared" si="2"/>
        <v>48000</v>
      </c>
      <c r="J22" s="186">
        <v>32407.787755102043</v>
      </c>
      <c r="K22" s="186">
        <f t="shared" si="3"/>
        <v>32407.78776</v>
      </c>
      <c r="L22" s="186">
        <f t="shared" si="4"/>
        <v>15592.21224</v>
      </c>
      <c r="M22" s="186">
        <f t="shared" si="5"/>
        <v>15592.21224</v>
      </c>
      <c r="N22" s="187">
        <v>0.1</v>
      </c>
      <c r="O22" s="188">
        <f t="shared" si="6"/>
        <v>10792.21224</v>
      </c>
      <c r="P22" s="189" t="str">
        <f>IF(D22="","",IF(COUNTIF(Combo_tong_hop!$B$3:$B$100,D22)&gt;0,"Combo","Món lẻ"))</f>
        <v>Món lẻ</v>
      </c>
      <c r="Q22" s="190" t="str">
        <f>IFERROR(__xludf.DUMMYFUNCTION("IF(P22&lt;&gt;""Combo"","""",IFERROR(""""&amp;TEXTJOIN("", ""&amp;char(10),TRUE,FILTER(Combo_chi_tiet!$I$3:$I$200,Combo_chi_tiet!$B$3:$B$200=D22)),""""))"),"")</f>
        <v/>
      </c>
      <c r="R22" s="144"/>
      <c r="S22" s="144"/>
      <c r="T22" s="144"/>
      <c r="U22" s="144"/>
      <c r="V22" s="144"/>
      <c r="W22" s="144"/>
      <c r="X22" s="144"/>
      <c r="Y22" s="144"/>
      <c r="Z22" s="144"/>
      <c r="AA22" s="144"/>
      <c r="AB22" s="144"/>
      <c r="AC22" s="144"/>
      <c r="AD22" s="144"/>
      <c r="AE22" s="144"/>
    </row>
    <row r="23" hidden="1">
      <c r="A23" s="180" t="s">
        <v>426</v>
      </c>
      <c r="B23" s="181">
        <f t="array" ref="B23">IF(A23="","",IFERROR(INDEX(Don_hang!$B$2:$B$1000,MATCH(A23,Don_hang!$A$2:$A$1000,0)),""))</f>
        <v>46098</v>
      </c>
      <c r="C23" s="182" t="str">
        <f t="array" ref="C23">IF(A23="","",IFERROR(INDEX(Don_hang!$C$2:$C$1000,MATCH(A23,Don_hang!$A$2:$A$1000,0)),""))</f>
        <v>Mẹ Bột - Chung cư City Garden</v>
      </c>
      <c r="D23" s="183" t="s">
        <v>206</v>
      </c>
      <c r="E23" s="184" t="s">
        <v>198</v>
      </c>
      <c r="F23" s="185">
        <v>1.0</v>
      </c>
      <c r="G23" s="186">
        <f t="shared" si="1"/>
        <v>200</v>
      </c>
      <c r="H23" s="186">
        <v>58000.0</v>
      </c>
      <c r="I23" s="186">
        <f t="shared" si="2"/>
        <v>58000</v>
      </c>
      <c r="J23" s="186">
        <v>39500.15816326531</v>
      </c>
      <c r="K23" s="186">
        <f t="shared" si="3"/>
        <v>39500.15816</v>
      </c>
      <c r="L23" s="186">
        <f t="shared" si="4"/>
        <v>18499.84184</v>
      </c>
      <c r="M23" s="186">
        <f t="shared" si="5"/>
        <v>18499.84184</v>
      </c>
      <c r="N23" s="187">
        <v>0.1</v>
      </c>
      <c r="O23" s="188">
        <f t="shared" si="6"/>
        <v>12699.84184</v>
      </c>
      <c r="P23" s="189" t="str">
        <f>IF(D23="","",IF(COUNTIF(Combo_tong_hop!$B$3:$B$100,D23)&gt;0,"Combo","Món lẻ"))</f>
        <v>Món lẻ</v>
      </c>
      <c r="Q23" s="190" t="str">
        <f>IFERROR(__xludf.DUMMYFUNCTION("IF(P23&lt;&gt;""Combo"","""",IFERROR(""""&amp;TEXTJOIN("", ""&amp;char(10),TRUE,FILTER(Combo_chi_tiet!$I$3:$I$200,Combo_chi_tiet!$B$3:$B$200=D23)),""""))"),"")</f>
        <v/>
      </c>
      <c r="R23" s="144"/>
      <c r="S23" s="144"/>
      <c r="T23" s="144"/>
      <c r="U23" s="144"/>
      <c r="V23" s="144"/>
      <c r="W23" s="144"/>
      <c r="X23" s="144"/>
      <c r="Y23" s="144"/>
      <c r="Z23" s="144"/>
      <c r="AA23" s="144"/>
      <c r="AB23" s="144"/>
      <c r="AC23" s="144"/>
      <c r="AD23" s="144"/>
      <c r="AE23" s="144"/>
    </row>
    <row r="24" hidden="1">
      <c r="A24" s="180" t="s">
        <v>426</v>
      </c>
      <c r="B24" s="181">
        <f t="array" ref="B24">IF(A24="","",IFERROR(INDEX(Don_hang!$B$2:$B$1000,MATCH(A24,Don_hang!$A$2:$A$1000,0)),""))</f>
        <v>46098</v>
      </c>
      <c r="C24" s="182" t="str">
        <f t="array" ref="C24">IF(A24="","",IFERROR(INDEX(Don_hang!$C$2:$C$1000,MATCH(A24,Don_hang!$A$2:$A$1000,0)),""))</f>
        <v>Mẹ Bột - Chung cư City Garden</v>
      </c>
      <c r="D24" s="183" t="s">
        <v>210</v>
      </c>
      <c r="E24" s="184" t="s">
        <v>198</v>
      </c>
      <c r="F24" s="185">
        <v>1.0</v>
      </c>
      <c r="G24" s="186">
        <f t="shared" si="1"/>
        <v>200</v>
      </c>
      <c r="H24" s="186">
        <v>58000.0</v>
      </c>
      <c r="I24" s="186">
        <f t="shared" si="2"/>
        <v>58000</v>
      </c>
      <c r="J24" s="186">
        <v>37021.791666666664</v>
      </c>
      <c r="K24" s="186">
        <f t="shared" si="3"/>
        <v>37021.79167</v>
      </c>
      <c r="L24" s="186">
        <f t="shared" si="4"/>
        <v>20978.20833</v>
      </c>
      <c r="M24" s="186">
        <f t="shared" si="5"/>
        <v>20978.20833</v>
      </c>
      <c r="N24" s="187">
        <v>0.1</v>
      </c>
      <c r="O24" s="188">
        <f t="shared" si="6"/>
        <v>15178.20833</v>
      </c>
      <c r="P24" s="189" t="str">
        <f>IF(D24="","",IF(COUNTIF(Combo_tong_hop!$B$3:$B$100,D24)&gt;0,"Combo","Món lẻ"))</f>
        <v>Món lẻ</v>
      </c>
      <c r="Q24" s="190" t="str">
        <f>IFERROR(__xludf.DUMMYFUNCTION("IF(P24&lt;&gt;""Combo"","""",IFERROR(""""&amp;TEXTJOIN("", ""&amp;char(10),TRUE,FILTER(Combo_chi_tiet!$I$3:$I$200,Combo_chi_tiet!$B$3:$B$200=D24)),""""))"),"")</f>
        <v/>
      </c>
      <c r="R24" s="144"/>
      <c r="S24" s="144"/>
      <c r="T24" s="144"/>
      <c r="U24" s="144"/>
      <c r="V24" s="144"/>
      <c r="W24" s="144"/>
      <c r="X24" s="144"/>
      <c r="Y24" s="144"/>
      <c r="Z24" s="144"/>
      <c r="AA24" s="144"/>
      <c r="AB24" s="144"/>
      <c r="AC24" s="144"/>
      <c r="AD24" s="144"/>
      <c r="AE24" s="144"/>
    </row>
    <row r="25" hidden="1">
      <c r="A25" s="180" t="s">
        <v>428</v>
      </c>
      <c r="B25" s="181">
        <f t="array" ref="B25">IF(A25="","",IFERROR(INDEX(Don_hang!$B$2:$B$1000,MATCH(A25,Don_hang!$A$2:$A$1000,0)),""))</f>
        <v>46098</v>
      </c>
      <c r="C25" s="182" t="str">
        <f t="array" ref="C25">IF(A25="","",IFERROR(INDEX(Don_hang!$C$2:$C$1000,MATCH(A25,Don_hang!$A$2:$A$1000,0)),""))</f>
        <v>Yến Q7</v>
      </c>
      <c r="D25" s="183" t="s">
        <v>200</v>
      </c>
      <c r="E25" s="184" t="s">
        <v>196</v>
      </c>
      <c r="F25" s="185">
        <v>1.0</v>
      </c>
      <c r="G25" s="186">
        <f t="shared" si="1"/>
        <v>150</v>
      </c>
      <c r="H25" s="186">
        <v>36000.0</v>
      </c>
      <c r="I25" s="186">
        <f t="shared" si="2"/>
        <v>36000</v>
      </c>
      <c r="J25" s="186">
        <v>24688.194024725275</v>
      </c>
      <c r="K25" s="186">
        <f t="shared" si="3"/>
        <v>24688.19402</v>
      </c>
      <c r="L25" s="186">
        <f t="shared" si="4"/>
        <v>11311.80598</v>
      </c>
      <c r="M25" s="186">
        <f t="shared" si="5"/>
        <v>11311.80598</v>
      </c>
      <c r="N25" s="187">
        <v>0.1</v>
      </c>
      <c r="O25" s="188">
        <f t="shared" si="6"/>
        <v>7711.805975</v>
      </c>
      <c r="P25" s="189" t="str">
        <f>IF(D25="","",IF(COUNTIF(Combo_tong_hop!$B$3:$B$100,D25)&gt;0,"Combo","Món lẻ"))</f>
        <v>Món lẻ</v>
      </c>
      <c r="Q25" s="190" t="str">
        <f>IFERROR(__xludf.DUMMYFUNCTION("IF(P25&lt;&gt;""Combo"","""",IFERROR(""""&amp;TEXTJOIN("", ""&amp;char(10),TRUE,FILTER(Combo_chi_tiet!$I$3:$I$200,Combo_chi_tiet!$B$3:$B$200=D25)),""""))"),"")</f>
        <v/>
      </c>
      <c r="R25" s="144"/>
      <c r="S25" s="144"/>
      <c r="T25" s="144"/>
      <c r="U25" s="144"/>
      <c r="V25" s="144"/>
      <c r="W25" s="144"/>
      <c r="X25" s="144"/>
      <c r="Y25" s="144"/>
      <c r="Z25" s="144"/>
      <c r="AA25" s="144"/>
      <c r="AB25" s="144"/>
      <c r="AC25" s="144"/>
      <c r="AD25" s="144"/>
      <c r="AE25" s="144"/>
    </row>
    <row r="26" hidden="1">
      <c r="A26" s="180" t="s">
        <v>428</v>
      </c>
      <c r="B26" s="181">
        <f t="array" ref="B26">IF(A26="","",IFERROR(INDEX(Don_hang!$B$2:$B$1000,MATCH(A26,Don_hang!$A$2:$A$1000,0)),""))</f>
        <v>46098</v>
      </c>
      <c r="C26" s="182" t="str">
        <f t="array" ref="C26">IF(A26="","",IFERROR(INDEX(Don_hang!$C$2:$C$1000,MATCH(A26,Don_hang!$A$2:$A$1000,0)),""))</f>
        <v>Yến Q7</v>
      </c>
      <c r="D26" s="183" t="s">
        <v>201</v>
      </c>
      <c r="E26" s="184" t="s">
        <v>196</v>
      </c>
      <c r="F26" s="185">
        <v>1.0</v>
      </c>
      <c r="G26" s="186">
        <f t="shared" si="1"/>
        <v>150</v>
      </c>
      <c r="H26" s="186">
        <v>36000.0</v>
      </c>
      <c r="I26" s="186">
        <f t="shared" si="2"/>
        <v>36000</v>
      </c>
      <c r="J26" s="186">
        <v>24305.840816326534</v>
      </c>
      <c r="K26" s="186">
        <f t="shared" si="3"/>
        <v>24305.84082</v>
      </c>
      <c r="L26" s="186">
        <f t="shared" si="4"/>
        <v>11694.15918</v>
      </c>
      <c r="M26" s="186">
        <f t="shared" si="5"/>
        <v>11694.15918</v>
      </c>
      <c r="N26" s="187">
        <v>0.1</v>
      </c>
      <c r="O26" s="188">
        <f t="shared" si="6"/>
        <v>8094.159184</v>
      </c>
      <c r="P26" s="189" t="str">
        <f>IF(D26="","",IF(COUNTIF(Combo_tong_hop!$B$3:$B$100,D26)&gt;0,"Combo","Món lẻ"))</f>
        <v>Món lẻ</v>
      </c>
      <c r="Q26" s="190" t="str">
        <f>IFERROR(__xludf.DUMMYFUNCTION("IF(P26&lt;&gt;""Combo"","""",IFERROR(""""&amp;TEXTJOIN("", ""&amp;char(10),TRUE,FILTER(Combo_chi_tiet!$I$3:$I$200,Combo_chi_tiet!$B$3:$B$200=D26)),""""))"),"")</f>
        <v/>
      </c>
      <c r="R26" s="144"/>
      <c r="S26" s="144"/>
      <c r="T26" s="144"/>
      <c r="U26" s="144"/>
      <c r="V26" s="144"/>
      <c r="W26" s="144"/>
      <c r="X26" s="144"/>
      <c r="Y26" s="144"/>
      <c r="Z26" s="144"/>
      <c r="AA26" s="144"/>
      <c r="AB26" s="144"/>
      <c r="AC26" s="144"/>
      <c r="AD26" s="144"/>
      <c r="AE26" s="144"/>
    </row>
    <row r="27" hidden="1">
      <c r="A27" s="180" t="s">
        <v>428</v>
      </c>
      <c r="B27" s="181">
        <f t="array" ref="B27">IF(A27="","",IFERROR(INDEX(Don_hang!$B$2:$B$1000,MATCH(A27,Don_hang!$A$2:$A$1000,0)),""))</f>
        <v>46098</v>
      </c>
      <c r="C27" s="182" t="str">
        <f t="array" ref="C27">IF(A27="","",IFERROR(INDEX(Don_hang!$C$2:$C$1000,MATCH(A27,Don_hang!$A$2:$A$1000,0)),""))</f>
        <v>Yến Q7</v>
      </c>
      <c r="D27" s="183" t="s">
        <v>203</v>
      </c>
      <c r="E27" s="184" t="s">
        <v>196</v>
      </c>
      <c r="F27" s="185">
        <v>1.0</v>
      </c>
      <c r="G27" s="186">
        <f t="shared" si="1"/>
        <v>150</v>
      </c>
      <c r="H27" s="186">
        <v>36000.0</v>
      </c>
      <c r="I27" s="186">
        <f t="shared" si="2"/>
        <v>36000</v>
      </c>
      <c r="J27" s="186">
        <v>23811.50714285714</v>
      </c>
      <c r="K27" s="186">
        <f t="shared" si="3"/>
        <v>23811.50714</v>
      </c>
      <c r="L27" s="186">
        <f t="shared" si="4"/>
        <v>12188.49286</v>
      </c>
      <c r="M27" s="186">
        <f t="shared" si="5"/>
        <v>12188.49286</v>
      </c>
      <c r="N27" s="187">
        <v>0.1</v>
      </c>
      <c r="O27" s="188">
        <f t="shared" si="6"/>
        <v>8588.492857</v>
      </c>
      <c r="P27" s="189" t="str">
        <f>IF(D27="","",IF(COUNTIF(Combo_tong_hop!$B$3:$B$100,D27)&gt;0,"Combo","Món lẻ"))</f>
        <v>Món lẻ</v>
      </c>
      <c r="Q27" s="190" t="str">
        <f>IFERROR(__xludf.DUMMYFUNCTION("IF(P27&lt;&gt;""Combo"","""",IFERROR(""""&amp;TEXTJOIN("", ""&amp;char(10),TRUE,FILTER(Combo_chi_tiet!$I$3:$I$200,Combo_chi_tiet!$B$3:$B$200=D27)),""""))"),"")</f>
        <v/>
      </c>
      <c r="R27" s="144"/>
      <c r="S27" s="144"/>
      <c r="T27" s="144"/>
      <c r="U27" s="144"/>
      <c r="V27" s="144"/>
      <c r="W27" s="144"/>
      <c r="X27" s="144"/>
      <c r="Y27" s="144"/>
      <c r="Z27" s="144"/>
      <c r="AA27" s="144"/>
      <c r="AB27" s="144"/>
      <c r="AC27" s="144"/>
      <c r="AD27" s="144"/>
      <c r="AE27" s="144"/>
    </row>
    <row r="28" hidden="1">
      <c r="A28" s="180" t="s">
        <v>428</v>
      </c>
      <c r="B28" s="181">
        <f t="array" ref="B28">IF(A28="","",IFERROR(INDEX(Don_hang!$B$2:$B$1000,MATCH(A28,Don_hang!$A$2:$A$1000,0)),""))</f>
        <v>46098</v>
      </c>
      <c r="C28" s="182" t="str">
        <f t="array" ref="C28">IF(A28="","",IFERROR(INDEX(Don_hang!$C$2:$C$1000,MATCH(A28,Don_hang!$A$2:$A$1000,0)),""))</f>
        <v>Yến Q7</v>
      </c>
      <c r="D28" s="183" t="s">
        <v>204</v>
      </c>
      <c r="E28" s="184" t="s">
        <v>196</v>
      </c>
      <c r="F28" s="185">
        <v>1.0</v>
      </c>
      <c r="G28" s="186">
        <f t="shared" si="1"/>
        <v>150</v>
      </c>
      <c r="H28" s="186">
        <v>36000.0</v>
      </c>
      <c r="I28" s="186">
        <f t="shared" si="2"/>
        <v>36000</v>
      </c>
      <c r="J28" s="186">
        <v>23654.32653061224</v>
      </c>
      <c r="K28" s="186">
        <f t="shared" si="3"/>
        <v>23654.32653</v>
      </c>
      <c r="L28" s="186">
        <f t="shared" si="4"/>
        <v>12345.67347</v>
      </c>
      <c r="M28" s="186">
        <f t="shared" si="5"/>
        <v>12345.67347</v>
      </c>
      <c r="N28" s="187">
        <v>0.1</v>
      </c>
      <c r="O28" s="188">
        <f t="shared" si="6"/>
        <v>8745.673469</v>
      </c>
      <c r="P28" s="189" t="str">
        <f>IF(D28="","",IF(COUNTIF(Combo_tong_hop!$B$3:$B$100,D28)&gt;0,"Combo","Món lẻ"))</f>
        <v>Món lẻ</v>
      </c>
      <c r="Q28" s="190" t="str">
        <f>IFERROR(__xludf.DUMMYFUNCTION("IF(P28&lt;&gt;""Combo"","""",IFERROR(""""&amp;TEXTJOIN("", ""&amp;char(10),TRUE,FILTER(Combo_chi_tiet!$I$3:$I$200,Combo_chi_tiet!$B$3:$B$200=D28)),""""))"),"")</f>
        <v/>
      </c>
      <c r="R28" s="144"/>
      <c r="S28" s="144"/>
      <c r="T28" s="144"/>
      <c r="U28" s="144"/>
      <c r="V28" s="144"/>
      <c r="W28" s="144"/>
      <c r="X28" s="144"/>
      <c r="Y28" s="144"/>
      <c r="Z28" s="144"/>
      <c r="AA28" s="144"/>
      <c r="AB28" s="144"/>
      <c r="AC28" s="144"/>
      <c r="AD28" s="144"/>
      <c r="AE28" s="144"/>
    </row>
    <row r="29" hidden="1">
      <c r="A29" s="180" t="s">
        <v>428</v>
      </c>
      <c r="B29" s="181">
        <f t="array" ref="B29">IF(A29="","",IFERROR(INDEX(Don_hang!$B$2:$B$1000,MATCH(A29,Don_hang!$A$2:$A$1000,0)),""))</f>
        <v>46098</v>
      </c>
      <c r="C29" s="182" t="str">
        <f t="array" ref="C29">IF(A29="","",IFERROR(INDEX(Don_hang!$C$2:$C$1000,MATCH(A29,Don_hang!$A$2:$A$1000,0)),""))</f>
        <v>Yến Q7</v>
      </c>
      <c r="D29" s="183" t="s">
        <v>206</v>
      </c>
      <c r="E29" s="184" t="s">
        <v>196</v>
      </c>
      <c r="F29" s="185">
        <v>1.0</v>
      </c>
      <c r="G29" s="186">
        <f t="shared" si="1"/>
        <v>150</v>
      </c>
      <c r="H29" s="186">
        <v>44000.0</v>
      </c>
      <c r="I29" s="186">
        <f t="shared" si="2"/>
        <v>44000</v>
      </c>
      <c r="J29" s="186">
        <v>29625.118622448983</v>
      </c>
      <c r="K29" s="186">
        <f t="shared" si="3"/>
        <v>29625.11862</v>
      </c>
      <c r="L29" s="186">
        <f t="shared" si="4"/>
        <v>14374.88138</v>
      </c>
      <c r="M29" s="186">
        <f t="shared" si="5"/>
        <v>14374.88138</v>
      </c>
      <c r="N29" s="187">
        <v>0.1</v>
      </c>
      <c r="O29" s="188">
        <f t="shared" si="6"/>
        <v>9974.881378</v>
      </c>
      <c r="P29" s="189" t="str">
        <f>IF(D29="","",IF(COUNTIF(Combo_tong_hop!$B$3:$B$100,D29)&gt;0,"Combo","Món lẻ"))</f>
        <v>Món lẻ</v>
      </c>
      <c r="Q29" s="190" t="str">
        <f>IFERROR(__xludf.DUMMYFUNCTION("IF(P29&lt;&gt;""Combo"","""",IFERROR(""""&amp;TEXTJOIN("", ""&amp;char(10),TRUE,FILTER(Combo_chi_tiet!$I$3:$I$200,Combo_chi_tiet!$B$3:$B$200=D29)),""""))"),"")</f>
        <v/>
      </c>
      <c r="R29" s="144"/>
      <c r="S29" s="144"/>
      <c r="T29" s="144"/>
      <c r="U29" s="144"/>
      <c r="V29" s="144"/>
      <c r="W29" s="144"/>
      <c r="X29" s="144"/>
      <c r="Y29" s="144"/>
      <c r="Z29" s="144"/>
      <c r="AA29" s="144"/>
      <c r="AB29" s="144"/>
      <c r="AC29" s="144"/>
      <c r="AD29" s="144"/>
      <c r="AE29" s="144"/>
    </row>
    <row r="30" hidden="1">
      <c r="A30" s="180" t="s">
        <v>428</v>
      </c>
      <c r="B30" s="181">
        <f t="array" ref="B30">IF(A30="","",IFERROR(INDEX(Don_hang!$B$2:$B$1000,MATCH(A30,Don_hang!$A$2:$A$1000,0)),""))</f>
        <v>46098</v>
      </c>
      <c r="C30" s="182" t="str">
        <f t="array" ref="C30">IF(A30="","",IFERROR(INDEX(Don_hang!$C$2:$C$1000,MATCH(A30,Don_hang!$A$2:$A$1000,0)),""))</f>
        <v>Yến Q7</v>
      </c>
      <c r="D30" s="183" t="s">
        <v>207</v>
      </c>
      <c r="E30" s="184" t="s">
        <v>196</v>
      </c>
      <c r="F30" s="185">
        <v>1.0</v>
      </c>
      <c r="G30" s="186">
        <f t="shared" si="1"/>
        <v>150</v>
      </c>
      <c r="H30" s="186">
        <v>44000.0</v>
      </c>
      <c r="I30" s="186">
        <f t="shared" si="2"/>
        <v>44000</v>
      </c>
      <c r="J30" s="186">
        <v>29511.50714285714</v>
      </c>
      <c r="K30" s="186">
        <f t="shared" si="3"/>
        <v>29511.50714</v>
      </c>
      <c r="L30" s="186">
        <f t="shared" si="4"/>
        <v>14488.49286</v>
      </c>
      <c r="M30" s="186">
        <f t="shared" si="5"/>
        <v>14488.49286</v>
      </c>
      <c r="N30" s="187">
        <v>0.1</v>
      </c>
      <c r="O30" s="188">
        <f t="shared" si="6"/>
        <v>10088.49286</v>
      </c>
      <c r="P30" s="189" t="str">
        <f>IF(D30="","",IF(COUNTIF(Combo_tong_hop!$B$3:$B$100,D30)&gt;0,"Combo","Món lẻ"))</f>
        <v>Món lẻ</v>
      </c>
      <c r="Q30" s="190" t="str">
        <f>IFERROR(__xludf.DUMMYFUNCTION("IF(P30&lt;&gt;""Combo"","""",IFERROR(""""&amp;TEXTJOIN("", ""&amp;char(10),TRUE,FILTER(Combo_chi_tiet!$I$3:$I$200,Combo_chi_tiet!$B$3:$B$200=D30)),""""))"),"")</f>
        <v/>
      </c>
      <c r="R30" s="144"/>
      <c r="S30" s="144"/>
      <c r="T30" s="144"/>
      <c r="U30" s="144"/>
      <c r="V30" s="144"/>
      <c r="W30" s="144"/>
      <c r="X30" s="144"/>
      <c r="Y30" s="144"/>
      <c r="Z30" s="144"/>
      <c r="AA30" s="144"/>
      <c r="AB30" s="144"/>
      <c r="AC30" s="144"/>
      <c r="AD30" s="144"/>
      <c r="AE30" s="144"/>
    </row>
    <row r="31" hidden="1">
      <c r="A31" s="180" t="s">
        <v>428</v>
      </c>
      <c r="B31" s="181">
        <f t="array" ref="B31">IF(A31="","",IFERROR(INDEX(Don_hang!$B$2:$B$1000,MATCH(A31,Don_hang!$A$2:$A$1000,0)),""))</f>
        <v>46098</v>
      </c>
      <c r="C31" s="182" t="str">
        <f t="array" ref="C31">IF(A31="","",IFERROR(INDEX(Don_hang!$C$2:$C$1000,MATCH(A31,Don_hang!$A$2:$A$1000,0)),""))</f>
        <v>Yến Q7</v>
      </c>
      <c r="D31" s="183" t="s">
        <v>210</v>
      </c>
      <c r="E31" s="184" t="s">
        <v>196</v>
      </c>
      <c r="F31" s="185">
        <v>1.0</v>
      </c>
      <c r="G31" s="186">
        <f t="shared" si="1"/>
        <v>150</v>
      </c>
      <c r="H31" s="186">
        <v>44000.0</v>
      </c>
      <c r="I31" s="186">
        <f t="shared" si="2"/>
        <v>44000</v>
      </c>
      <c r="J31" s="186">
        <v>27766.34375</v>
      </c>
      <c r="K31" s="186">
        <f t="shared" si="3"/>
        <v>27766.34375</v>
      </c>
      <c r="L31" s="186">
        <f t="shared" si="4"/>
        <v>16233.65625</v>
      </c>
      <c r="M31" s="186">
        <f t="shared" si="5"/>
        <v>16233.65625</v>
      </c>
      <c r="N31" s="187">
        <v>0.1</v>
      </c>
      <c r="O31" s="188">
        <f t="shared" si="6"/>
        <v>11833.65625</v>
      </c>
      <c r="P31" s="189" t="str">
        <f>IF(D31="","",IF(COUNTIF(Combo_tong_hop!$B$3:$B$100,D31)&gt;0,"Combo","Món lẻ"))</f>
        <v>Món lẻ</v>
      </c>
      <c r="Q31" s="190" t="str">
        <f>IFERROR(__xludf.DUMMYFUNCTION("IF(P31&lt;&gt;""Combo"","""",IFERROR(""""&amp;TEXTJOIN("", ""&amp;char(10),TRUE,FILTER(Combo_chi_tiet!$I$3:$I$200,Combo_chi_tiet!$B$3:$B$200=D31)),""""))"),"")</f>
        <v/>
      </c>
      <c r="R31" s="144"/>
      <c r="S31" s="144"/>
      <c r="T31" s="144"/>
      <c r="U31" s="144"/>
      <c r="V31" s="144"/>
      <c r="W31" s="144"/>
      <c r="X31" s="144"/>
      <c r="Y31" s="144"/>
      <c r="Z31" s="144"/>
      <c r="AA31" s="144"/>
      <c r="AB31" s="144"/>
      <c r="AC31" s="144"/>
      <c r="AD31" s="144"/>
      <c r="AE31" s="144"/>
    </row>
    <row r="32" hidden="1">
      <c r="A32" s="180" t="s">
        <v>428</v>
      </c>
      <c r="B32" s="181">
        <f t="array" ref="B32">IF(A32="","",IFERROR(INDEX(Don_hang!$B$2:$B$1000,MATCH(A32,Don_hang!$A$2:$A$1000,0)),""))</f>
        <v>46098</v>
      </c>
      <c r="C32" s="182" t="str">
        <f t="array" ref="C32">IF(A32="","",IFERROR(INDEX(Don_hang!$C$2:$C$1000,MATCH(A32,Don_hang!$A$2:$A$1000,0)),""))</f>
        <v>Yến Q7</v>
      </c>
      <c r="D32" s="183" t="s">
        <v>211</v>
      </c>
      <c r="E32" s="184" t="s">
        <v>196</v>
      </c>
      <c r="F32" s="185">
        <v>1.0</v>
      </c>
      <c r="G32" s="186">
        <f t="shared" si="1"/>
        <v>150</v>
      </c>
      <c r="H32" s="186">
        <v>44000.0</v>
      </c>
      <c r="I32" s="186">
        <f t="shared" si="2"/>
        <v>44000</v>
      </c>
      <c r="J32" s="186">
        <v>30305.840816326534</v>
      </c>
      <c r="K32" s="186">
        <f t="shared" si="3"/>
        <v>30305.84082</v>
      </c>
      <c r="L32" s="186">
        <f t="shared" si="4"/>
        <v>13694.15918</v>
      </c>
      <c r="M32" s="186">
        <f t="shared" si="5"/>
        <v>13694.15918</v>
      </c>
      <c r="N32" s="187">
        <v>0.1</v>
      </c>
      <c r="O32" s="188">
        <f t="shared" si="6"/>
        <v>9294.159184</v>
      </c>
      <c r="P32" s="189" t="str">
        <f>IF(D32="","",IF(COUNTIF(Combo_tong_hop!$B$3:$B$100,D32)&gt;0,"Combo","Món lẻ"))</f>
        <v>Món lẻ</v>
      </c>
      <c r="Q32" s="190" t="str">
        <f>IFERROR(__xludf.DUMMYFUNCTION("IF(P32&lt;&gt;""Combo"","""",IFERROR(""""&amp;TEXTJOIN("", ""&amp;char(10),TRUE,FILTER(Combo_chi_tiet!$I$3:$I$200,Combo_chi_tiet!$B$3:$B$200=D32)),""""))"),"")</f>
        <v/>
      </c>
      <c r="R32" s="144"/>
      <c r="S32" s="144"/>
      <c r="T32" s="144"/>
      <c r="U32" s="144"/>
      <c r="V32" s="144"/>
      <c r="W32" s="144"/>
      <c r="X32" s="144"/>
      <c r="Y32" s="144"/>
      <c r="Z32" s="144"/>
      <c r="AA32" s="144"/>
      <c r="AB32" s="144"/>
      <c r="AC32" s="144"/>
      <c r="AD32" s="144"/>
      <c r="AE32" s="144"/>
    </row>
    <row r="33" hidden="1">
      <c r="A33" s="180" t="s">
        <v>428</v>
      </c>
      <c r="B33" s="181">
        <f t="array" ref="B33">IF(A33="","",IFERROR(INDEX(Don_hang!$B$2:$B$1000,MATCH(A33,Don_hang!$A$2:$A$1000,0)),""))</f>
        <v>46098</v>
      </c>
      <c r="C33" s="182" t="str">
        <f t="array" ref="C33">IF(A33="","",IFERROR(INDEX(Don_hang!$C$2:$C$1000,MATCH(A33,Don_hang!$A$2:$A$1000,0)),""))</f>
        <v>Yến Q7</v>
      </c>
      <c r="D33" s="183" t="s">
        <v>212</v>
      </c>
      <c r="E33" s="184" t="s">
        <v>196</v>
      </c>
      <c r="F33" s="185">
        <v>1.0</v>
      </c>
      <c r="G33" s="186">
        <f t="shared" si="1"/>
        <v>150</v>
      </c>
      <c r="H33" s="186">
        <v>87000.0</v>
      </c>
      <c r="I33" s="186">
        <f t="shared" si="2"/>
        <v>87000</v>
      </c>
      <c r="J33" s="186">
        <v>56055.612997658085</v>
      </c>
      <c r="K33" s="186">
        <f t="shared" si="3"/>
        <v>56055.613</v>
      </c>
      <c r="L33" s="186">
        <f t="shared" si="4"/>
        <v>30944.387</v>
      </c>
      <c r="M33" s="186">
        <f t="shared" si="5"/>
        <v>30944.387</v>
      </c>
      <c r="N33" s="187">
        <v>0.1</v>
      </c>
      <c r="O33" s="188">
        <f t="shared" si="6"/>
        <v>22244.387</v>
      </c>
      <c r="P33" s="189" t="str">
        <f>IF(D33="","",IF(COUNTIF(Combo_tong_hop!$B$3:$B$100,D33)&gt;0,"Combo","Món lẻ"))</f>
        <v>Món lẻ</v>
      </c>
      <c r="Q33" s="190" t="str">
        <f>IFERROR(__xludf.DUMMYFUNCTION("IF(P33&lt;&gt;""Combo"","""",IFERROR(""""&amp;TEXTJOIN("", ""&amp;char(10),TRUE,FILTER(Combo_chi_tiet!$I$3:$I$200,Combo_chi_tiet!$B$3:$B$200=D33)),""""))"),"")</f>
        <v/>
      </c>
      <c r="R33" s="144"/>
      <c r="S33" s="144"/>
      <c r="T33" s="144"/>
      <c r="U33" s="144"/>
      <c r="V33" s="144"/>
      <c r="W33" s="144"/>
      <c r="X33" s="144"/>
      <c r="Y33" s="144"/>
      <c r="Z33" s="144"/>
      <c r="AA33" s="144"/>
      <c r="AB33" s="144"/>
      <c r="AC33" s="144"/>
      <c r="AD33" s="144"/>
      <c r="AE33" s="144"/>
    </row>
    <row r="34" hidden="1">
      <c r="A34" s="180" t="s">
        <v>428</v>
      </c>
      <c r="B34" s="181">
        <f t="array" ref="B34">IF(A34="","",IFERROR(INDEX(Don_hang!$B$2:$B$1000,MATCH(A34,Don_hang!$A$2:$A$1000,0)),""))</f>
        <v>46098</v>
      </c>
      <c r="C34" s="182" t="str">
        <f t="array" ref="C34">IF(A34="","",IFERROR(INDEX(Don_hang!$C$2:$C$1000,MATCH(A34,Don_hang!$A$2:$A$1000,0)),""))</f>
        <v>Yến Q7</v>
      </c>
      <c r="D34" s="183" t="s">
        <v>214</v>
      </c>
      <c r="E34" s="184" t="s">
        <v>196</v>
      </c>
      <c r="F34" s="185">
        <v>1.0</v>
      </c>
      <c r="G34" s="186">
        <f t="shared" si="1"/>
        <v>150</v>
      </c>
      <c r="H34" s="186">
        <v>87000.0</v>
      </c>
      <c r="I34" s="186">
        <f t="shared" si="2"/>
        <v>87000</v>
      </c>
      <c r="J34" s="186">
        <v>56008.19402472528</v>
      </c>
      <c r="K34" s="186">
        <f t="shared" si="3"/>
        <v>56008.19402</v>
      </c>
      <c r="L34" s="186">
        <f t="shared" si="4"/>
        <v>30991.80598</v>
      </c>
      <c r="M34" s="186">
        <f t="shared" si="5"/>
        <v>30991.80598</v>
      </c>
      <c r="N34" s="187">
        <v>0.1</v>
      </c>
      <c r="O34" s="188">
        <f t="shared" si="6"/>
        <v>22291.80598</v>
      </c>
      <c r="P34" s="189" t="str">
        <f>IF(D34="","",IF(COUNTIF(Combo_tong_hop!$B$3:$B$100,D34)&gt;0,"Combo","Món lẻ"))</f>
        <v>Món lẻ</v>
      </c>
      <c r="Q34" s="190" t="str">
        <f>IFERROR(__xludf.DUMMYFUNCTION("IF(P34&lt;&gt;""Combo"","""",IFERROR(""""&amp;TEXTJOIN("", ""&amp;char(10),TRUE,FILTER(Combo_chi_tiet!$I$3:$I$200,Combo_chi_tiet!$B$3:$B$200=D34)),""""))"),"")</f>
        <v/>
      </c>
      <c r="R34" s="144"/>
      <c r="S34" s="144"/>
      <c r="T34" s="144"/>
      <c r="U34" s="144"/>
      <c r="V34" s="144"/>
      <c r="W34" s="144"/>
      <c r="X34" s="144"/>
      <c r="Y34" s="144"/>
      <c r="Z34" s="144"/>
      <c r="AA34" s="144"/>
      <c r="AB34" s="144"/>
      <c r="AC34" s="144"/>
      <c r="AD34" s="144"/>
      <c r="AE34" s="144"/>
    </row>
    <row r="35" hidden="1">
      <c r="A35" s="180" t="s">
        <v>428</v>
      </c>
      <c r="B35" s="181">
        <f t="array" ref="B35">IF(A35="","",IFERROR(INDEX(Don_hang!$B$2:$B$1000,MATCH(A35,Don_hang!$A$2:$A$1000,0)),""))</f>
        <v>46098</v>
      </c>
      <c r="C35" s="182" t="str">
        <f t="array" ref="C35">IF(A35="","",IFERROR(INDEX(Don_hang!$C$2:$C$1000,MATCH(A35,Don_hang!$A$2:$A$1000,0)),""))</f>
        <v>Yến Q7</v>
      </c>
      <c r="D35" s="183" t="s">
        <v>215</v>
      </c>
      <c r="E35" s="184" t="s">
        <v>196</v>
      </c>
      <c r="F35" s="185">
        <v>1.0</v>
      </c>
      <c r="G35" s="186">
        <f t="shared" si="1"/>
        <v>150</v>
      </c>
      <c r="H35" s="191">
        <v>69000.0</v>
      </c>
      <c r="I35" s="186">
        <f t="shared" si="2"/>
        <v>69000</v>
      </c>
      <c r="J35" s="186">
        <v>71433.50714285715</v>
      </c>
      <c r="K35" s="186">
        <f t="shared" si="3"/>
        <v>71433.50714</v>
      </c>
      <c r="L35" s="186">
        <f t="shared" si="4"/>
        <v>-2433.507143</v>
      </c>
      <c r="M35" s="186">
        <f t="shared" si="5"/>
        <v>-2433.507143</v>
      </c>
      <c r="N35" s="187">
        <v>0.1</v>
      </c>
      <c r="O35" s="188">
        <f t="shared" si="6"/>
        <v>-9333.507143</v>
      </c>
      <c r="P35" s="189" t="str">
        <f>IF(D35="","",IF(COUNTIF(Combo_tong_hop!$B$3:$B$100,D35)&gt;0,"Combo","Món lẻ"))</f>
        <v>Món lẻ</v>
      </c>
      <c r="Q35" s="190" t="str">
        <f>IFERROR(__xludf.DUMMYFUNCTION("IF(P35&lt;&gt;""Combo"","""",IFERROR(""""&amp;TEXTJOIN("", ""&amp;char(10),TRUE,FILTER(Combo_chi_tiet!$I$3:$I$200,Combo_chi_tiet!$B$3:$B$200=D35)),""""))"),"")</f>
        <v/>
      </c>
      <c r="R35" s="144"/>
      <c r="S35" s="144"/>
      <c r="T35" s="144"/>
      <c r="U35" s="144"/>
      <c r="V35" s="144"/>
      <c r="W35" s="144"/>
      <c r="X35" s="144"/>
      <c r="Y35" s="144"/>
      <c r="Z35" s="144"/>
      <c r="AA35" s="144"/>
      <c r="AB35" s="144"/>
      <c r="AC35" s="144"/>
      <c r="AD35" s="144"/>
      <c r="AE35" s="144"/>
    </row>
    <row r="36" hidden="1">
      <c r="A36" s="180" t="s">
        <v>428</v>
      </c>
      <c r="B36" s="181">
        <f t="array" ref="B36">IF(A36="","",IFERROR(INDEX(Don_hang!$B$2:$B$1000,MATCH(A36,Don_hang!$A$2:$A$1000,0)),""))</f>
        <v>46098</v>
      </c>
      <c r="C36" s="182" t="str">
        <f t="array" ref="C36">IF(A36="","",IFERROR(INDEX(Don_hang!$C$2:$C$1000,MATCH(A36,Don_hang!$A$2:$A$1000,0)),""))</f>
        <v>Yến Q7</v>
      </c>
      <c r="D36" s="183" t="s">
        <v>216</v>
      </c>
      <c r="E36" s="184" t="s">
        <v>196</v>
      </c>
      <c r="F36" s="185">
        <v>1.0</v>
      </c>
      <c r="G36" s="186">
        <f t="shared" si="1"/>
        <v>150</v>
      </c>
      <c r="H36" s="191">
        <v>69000.0</v>
      </c>
      <c r="I36" s="186">
        <f t="shared" si="2"/>
        <v>69000</v>
      </c>
      <c r="J36" s="186">
        <v>71860.19402472528</v>
      </c>
      <c r="K36" s="186">
        <f t="shared" si="3"/>
        <v>71860.19402</v>
      </c>
      <c r="L36" s="186">
        <f t="shared" si="4"/>
        <v>-2860.194025</v>
      </c>
      <c r="M36" s="186">
        <f t="shared" si="5"/>
        <v>-2860.194025</v>
      </c>
      <c r="N36" s="187">
        <v>0.1</v>
      </c>
      <c r="O36" s="188">
        <f t="shared" si="6"/>
        <v>-9760.194025</v>
      </c>
      <c r="P36" s="189" t="str">
        <f>IF(D36="","",IF(COUNTIF(Combo_tong_hop!$B$3:$B$100,D36)&gt;0,"Combo","Món lẻ"))</f>
        <v>Món lẻ</v>
      </c>
      <c r="Q36" s="190" t="str">
        <f>IFERROR(__xludf.DUMMYFUNCTION("IF(P36&lt;&gt;""Combo"","""",IFERROR(""""&amp;TEXTJOIN("", ""&amp;char(10),TRUE,FILTER(Combo_chi_tiet!$I$3:$I$200,Combo_chi_tiet!$B$3:$B$200=D36)),""""))"),"")</f>
        <v/>
      </c>
      <c r="R36" s="144"/>
      <c r="S36" s="144"/>
      <c r="T36" s="144"/>
      <c r="U36" s="144"/>
      <c r="V36" s="144"/>
      <c r="W36" s="144"/>
      <c r="X36" s="144"/>
      <c r="Y36" s="144"/>
      <c r="Z36" s="144"/>
      <c r="AA36" s="144"/>
      <c r="AB36" s="144"/>
      <c r="AC36" s="144"/>
      <c r="AD36" s="144"/>
      <c r="AE36" s="144"/>
    </row>
    <row r="37">
      <c r="A37" s="180" t="s">
        <v>428</v>
      </c>
      <c r="B37" s="181">
        <f t="array" ref="B37">IF(A37="","",IFERROR(INDEX(Don_hang!$B$2:$B$1000,MATCH(A37,Don_hang!$A$2:$A$1000,0)),""))</f>
        <v>46098</v>
      </c>
      <c r="C37" s="182" t="str">
        <f t="array" ref="C37">IF(A37="","",IFERROR(INDEX(Don_hang!$C$2:$C$1000,MATCH(A37,Don_hang!$A$2:$A$1000,0)),""))</f>
        <v>Yến Q7</v>
      </c>
      <c r="D37" s="183" t="s">
        <v>219</v>
      </c>
      <c r="E37" s="184" t="s">
        <v>196</v>
      </c>
      <c r="F37" s="185">
        <v>1.0</v>
      </c>
      <c r="G37" s="186">
        <f t="shared" si="1"/>
        <v>150</v>
      </c>
      <c r="H37" s="186">
        <v>69000.0</v>
      </c>
      <c r="I37" s="186">
        <f t="shared" si="2"/>
        <v>69000</v>
      </c>
      <c r="J37" s="186">
        <v>41860.19402472528</v>
      </c>
      <c r="K37" s="186">
        <f t="shared" si="3"/>
        <v>41860.19402</v>
      </c>
      <c r="L37" s="186">
        <f t="shared" si="4"/>
        <v>27139.80598</v>
      </c>
      <c r="M37" s="186">
        <f t="shared" si="5"/>
        <v>27139.80598</v>
      </c>
      <c r="N37" s="187">
        <v>0.1</v>
      </c>
      <c r="O37" s="188">
        <f t="shared" si="6"/>
        <v>20239.80598</v>
      </c>
      <c r="P37" s="189" t="str">
        <f>IF(D37="","",IF(COUNTIF(Combo_tong_hop!$B$3:$B$100,D37)&gt;0,"Combo","Món lẻ"))</f>
        <v>Món lẻ</v>
      </c>
      <c r="Q37" s="190" t="str">
        <f>IFERROR(__xludf.DUMMYFUNCTION("IF(P37&lt;&gt;""Combo"","""",IFERROR(""""&amp;TEXTJOIN("", ""&amp;char(10),TRUE,FILTER(Combo_chi_tiet!$I$3:$I$200,Combo_chi_tiet!$B$3:$B$200=D37)),""""))"),"")</f>
        <v/>
      </c>
      <c r="R37" s="144"/>
      <c r="S37" s="144"/>
      <c r="T37" s="144"/>
      <c r="U37" s="144"/>
      <c r="V37" s="144"/>
      <c r="W37" s="144"/>
      <c r="X37" s="144"/>
      <c r="Y37" s="144"/>
      <c r="Z37" s="144"/>
      <c r="AA37" s="144"/>
      <c r="AB37" s="144"/>
      <c r="AC37" s="144"/>
      <c r="AD37" s="144"/>
      <c r="AE37" s="144"/>
    </row>
    <row r="38" hidden="1">
      <c r="A38" s="180" t="s">
        <v>429</v>
      </c>
      <c r="B38" s="181">
        <f t="array" ref="B38">IF(A38="","",IFERROR(INDEX(Don_hang!$B$2:$B$1000,MATCH(A38,Don_hang!$A$2:$A$1000,0)),""))</f>
        <v>46098</v>
      </c>
      <c r="C38" s="182" t="str">
        <f t="array" ref="C38">IF(A38="","",IFERROR(INDEX(Don_hang!$C$2:$C$1000,MATCH(A38,Don_hang!$A$2:$A$1000,0)),""))</f>
        <v>Trúc</v>
      </c>
      <c r="D38" s="183" t="s">
        <v>212</v>
      </c>
      <c r="E38" s="184" t="s">
        <v>192</v>
      </c>
      <c r="F38" s="185">
        <v>1.0</v>
      </c>
      <c r="G38" s="186">
        <f t="shared" si="1"/>
        <v>100</v>
      </c>
      <c r="H38" s="186">
        <v>59000.0</v>
      </c>
      <c r="I38" s="186">
        <f t="shared" si="2"/>
        <v>59000</v>
      </c>
      <c r="J38" s="186">
        <v>37370.40866510539</v>
      </c>
      <c r="K38" s="186">
        <f t="shared" si="3"/>
        <v>37370.40867</v>
      </c>
      <c r="L38" s="186">
        <f t="shared" si="4"/>
        <v>21629.59133</v>
      </c>
      <c r="M38" s="186">
        <f t="shared" si="5"/>
        <v>21629.59133</v>
      </c>
      <c r="N38" s="187">
        <v>0.1</v>
      </c>
      <c r="O38" s="188">
        <f t="shared" si="6"/>
        <v>15729.59133</v>
      </c>
      <c r="P38" s="189" t="str">
        <f>IF(D38="","",IF(COUNTIF(Combo_tong_hop!$B$3:$B$100,D38)&gt;0,"Combo","Món lẻ"))</f>
        <v>Món lẻ</v>
      </c>
      <c r="Q38" s="190" t="str">
        <f>IFERROR(__xludf.DUMMYFUNCTION("IF(P38&lt;&gt;""Combo"","""",IFERROR(""""&amp;TEXTJOIN("", ""&amp;char(10),TRUE,FILTER(Combo_chi_tiet!$I$3:$I$200,Combo_chi_tiet!$B$3:$B$200=D38)),""""))"),"")</f>
        <v/>
      </c>
      <c r="R38" s="144"/>
      <c r="S38" s="144"/>
      <c r="T38" s="144"/>
      <c r="U38" s="144"/>
      <c r="V38" s="144"/>
      <c r="W38" s="144"/>
      <c r="X38" s="144"/>
      <c r="Y38" s="144"/>
      <c r="Z38" s="144"/>
      <c r="AA38" s="144"/>
      <c r="AB38" s="144"/>
      <c r="AC38" s="144"/>
      <c r="AD38" s="144"/>
      <c r="AE38" s="144"/>
    </row>
    <row r="39" hidden="1">
      <c r="A39" s="180" t="s">
        <v>429</v>
      </c>
      <c r="B39" s="181">
        <f t="array" ref="B39">IF(A39="","",IFERROR(INDEX(Don_hang!$B$2:$B$1000,MATCH(A39,Don_hang!$A$2:$A$1000,0)),""))</f>
        <v>46098</v>
      </c>
      <c r="C39" s="182" t="str">
        <f t="array" ref="C39">IF(A39="","",IFERROR(INDEX(Don_hang!$C$2:$C$1000,MATCH(A39,Don_hang!$A$2:$A$1000,0)),""))</f>
        <v>Trúc</v>
      </c>
      <c r="D39" s="183" t="s">
        <v>215</v>
      </c>
      <c r="E39" s="184" t="s">
        <v>192</v>
      </c>
      <c r="F39" s="185">
        <v>1.0</v>
      </c>
      <c r="G39" s="186">
        <f t="shared" si="1"/>
        <v>100</v>
      </c>
      <c r="H39" s="191">
        <v>47000.0</v>
      </c>
      <c r="I39" s="186">
        <f t="shared" si="2"/>
        <v>47000</v>
      </c>
      <c r="J39" s="186">
        <v>47622.3380952381</v>
      </c>
      <c r="K39" s="186">
        <f t="shared" si="3"/>
        <v>47622.3381</v>
      </c>
      <c r="L39" s="186">
        <f t="shared" si="4"/>
        <v>-622.3380952</v>
      </c>
      <c r="M39" s="186">
        <f t="shared" si="5"/>
        <v>-622.3380952</v>
      </c>
      <c r="N39" s="187">
        <v>0.1</v>
      </c>
      <c r="O39" s="188">
        <f t="shared" si="6"/>
        <v>-5322.338095</v>
      </c>
      <c r="P39" s="189" t="str">
        <f>IF(D39="","",IF(COUNTIF(Combo_tong_hop!$B$3:$B$100,D39)&gt;0,"Combo","Món lẻ"))</f>
        <v>Món lẻ</v>
      </c>
      <c r="Q39" s="190" t="str">
        <f>IFERROR(__xludf.DUMMYFUNCTION("IF(P39&lt;&gt;""Combo"","""",IFERROR(""""&amp;TEXTJOIN("", ""&amp;char(10),TRUE,FILTER(Combo_chi_tiet!$I$3:$I$200,Combo_chi_tiet!$B$3:$B$200=D39)),""""))"),"")</f>
        <v/>
      </c>
      <c r="R39" s="144"/>
      <c r="S39" s="144"/>
      <c r="T39" s="144"/>
      <c r="U39" s="144"/>
      <c r="V39" s="144"/>
      <c r="W39" s="144"/>
      <c r="X39" s="144"/>
      <c r="Y39" s="144"/>
      <c r="Z39" s="144"/>
      <c r="AA39" s="144"/>
      <c r="AB39" s="144"/>
      <c r="AC39" s="144"/>
      <c r="AD39" s="144"/>
      <c r="AE39" s="144"/>
    </row>
    <row r="40" hidden="1">
      <c r="A40" s="180" t="s">
        <v>429</v>
      </c>
      <c r="B40" s="181">
        <f t="array" ref="B40">IF(A40="","",IFERROR(INDEX(Don_hang!$B$2:$B$1000,MATCH(A40,Don_hang!$A$2:$A$1000,0)),""))</f>
        <v>46098</v>
      </c>
      <c r="C40" s="182" t="str">
        <f t="array" ref="C40">IF(A40="","",IFERROR(INDEX(Don_hang!$C$2:$C$1000,MATCH(A40,Don_hang!$A$2:$A$1000,0)),""))</f>
        <v>Trúc</v>
      </c>
      <c r="D40" s="183" t="s">
        <v>200</v>
      </c>
      <c r="E40" s="184" t="s">
        <v>192</v>
      </c>
      <c r="F40" s="185">
        <v>2.0</v>
      </c>
      <c r="G40" s="186">
        <f t="shared" si="1"/>
        <v>200</v>
      </c>
      <c r="H40" s="186">
        <v>25000.0</v>
      </c>
      <c r="I40" s="186">
        <f t="shared" si="2"/>
        <v>50000</v>
      </c>
      <c r="J40" s="186">
        <v>16458.796016483517</v>
      </c>
      <c r="K40" s="186">
        <f t="shared" si="3"/>
        <v>32917.59203</v>
      </c>
      <c r="L40" s="186">
        <f t="shared" si="4"/>
        <v>8541.203984</v>
      </c>
      <c r="M40" s="186">
        <f t="shared" si="5"/>
        <v>17082.40797</v>
      </c>
      <c r="N40" s="187">
        <v>0.1</v>
      </c>
      <c r="O40" s="188">
        <f t="shared" si="6"/>
        <v>12082.40797</v>
      </c>
      <c r="P40" s="189" t="str">
        <f>IF(D40="","",IF(COUNTIF(Combo_tong_hop!$B$3:$B$100,D40)&gt;0,"Combo","Món lẻ"))</f>
        <v>Món lẻ</v>
      </c>
      <c r="Q40" s="190" t="str">
        <f>IFERROR(__xludf.DUMMYFUNCTION("IF(P40&lt;&gt;""Combo"","""",IFERROR(""""&amp;TEXTJOIN("", ""&amp;char(10),TRUE,FILTER(Combo_chi_tiet!$I$3:$I$200,Combo_chi_tiet!$B$3:$B$200=D40)),""""))"),"")</f>
        <v/>
      </c>
      <c r="R40" s="144"/>
      <c r="S40" s="144"/>
      <c r="T40" s="144"/>
      <c r="U40" s="144"/>
      <c r="V40" s="144"/>
      <c r="W40" s="144"/>
      <c r="X40" s="144"/>
      <c r="Y40" s="144"/>
      <c r="Z40" s="144"/>
      <c r="AA40" s="144"/>
      <c r="AB40" s="144"/>
      <c r="AC40" s="144"/>
      <c r="AD40" s="144"/>
      <c r="AE40" s="144"/>
    </row>
    <row r="41" hidden="1">
      <c r="A41" s="180" t="s">
        <v>429</v>
      </c>
      <c r="B41" s="181">
        <f t="array" ref="B41">IF(A41="","",IFERROR(INDEX(Don_hang!$B$2:$B$1000,MATCH(A41,Don_hang!$A$2:$A$1000,0)),""))</f>
        <v>46098</v>
      </c>
      <c r="C41" s="182" t="str">
        <f t="array" ref="C41">IF(A41="","",IFERROR(INDEX(Don_hang!$C$2:$C$1000,MATCH(A41,Don_hang!$A$2:$A$1000,0)),""))</f>
        <v>Trúc</v>
      </c>
      <c r="D41" s="183" t="s">
        <v>206</v>
      </c>
      <c r="E41" s="184" t="s">
        <v>192</v>
      </c>
      <c r="F41" s="185">
        <v>1.0</v>
      </c>
      <c r="G41" s="186">
        <f t="shared" si="1"/>
        <v>100</v>
      </c>
      <c r="H41" s="186">
        <v>30000.0</v>
      </c>
      <c r="I41" s="186">
        <f t="shared" si="2"/>
        <v>30000</v>
      </c>
      <c r="J41" s="186">
        <v>19750.079081632655</v>
      </c>
      <c r="K41" s="186">
        <f t="shared" si="3"/>
        <v>19750.07908</v>
      </c>
      <c r="L41" s="186">
        <f t="shared" si="4"/>
        <v>10249.92092</v>
      </c>
      <c r="M41" s="186">
        <f t="shared" si="5"/>
        <v>10249.92092</v>
      </c>
      <c r="N41" s="187">
        <v>0.1</v>
      </c>
      <c r="O41" s="188">
        <f t="shared" si="6"/>
        <v>7249.920918</v>
      </c>
      <c r="P41" s="189" t="str">
        <f>IF(D41="","",IF(COUNTIF(Combo_tong_hop!$B$3:$B$100,D41)&gt;0,"Combo","Món lẻ"))</f>
        <v>Món lẻ</v>
      </c>
      <c r="Q41" s="190" t="str">
        <f>IFERROR(__xludf.DUMMYFUNCTION("IF(P41&lt;&gt;""Combo"","""",IFERROR(""""&amp;TEXTJOIN("", ""&amp;char(10),TRUE,FILTER(Combo_chi_tiet!$I$3:$I$200,Combo_chi_tiet!$B$3:$B$200=D41)),""""))"),"")</f>
        <v/>
      </c>
      <c r="R41" s="144"/>
      <c r="S41" s="144"/>
      <c r="T41" s="144"/>
      <c r="U41" s="144"/>
      <c r="V41" s="144"/>
      <c r="W41" s="144"/>
      <c r="X41" s="144"/>
      <c r="Y41" s="144"/>
      <c r="Z41" s="144"/>
      <c r="AA41" s="144"/>
      <c r="AB41" s="144"/>
      <c r="AC41" s="144"/>
      <c r="AD41" s="144"/>
      <c r="AE41" s="144"/>
    </row>
    <row r="42" hidden="1">
      <c r="A42" s="180" t="s">
        <v>430</v>
      </c>
      <c r="B42" s="181">
        <f t="array" ref="B42">IF(A42="","",IFERROR(INDEX(Don_hang!$B$2:$B$1000,MATCH(A42,Don_hang!$A$2:$A$1000,0)),""))</f>
        <v>46098</v>
      </c>
      <c r="C42" s="182" t="str">
        <f t="array" ref="C42">IF(A42="","",IFERROR(INDEX(Don_hang!$C$2:$C$1000,MATCH(A42,Don_hang!$A$2:$A$1000,0)),""))</f>
        <v>Huyền dạy yoga cổng vào Vista</v>
      </c>
      <c r="D42" s="183" t="s">
        <v>201</v>
      </c>
      <c r="E42" s="184" t="s">
        <v>192</v>
      </c>
      <c r="F42" s="185">
        <v>1.0</v>
      </c>
      <c r="G42" s="186">
        <f t="shared" si="1"/>
        <v>100</v>
      </c>
      <c r="H42" s="186">
        <v>25000.0</v>
      </c>
      <c r="I42" s="186">
        <f t="shared" si="2"/>
        <v>25000</v>
      </c>
      <c r="J42" s="186">
        <v>16203.893877551021</v>
      </c>
      <c r="K42" s="186">
        <f t="shared" si="3"/>
        <v>16203.89388</v>
      </c>
      <c r="L42" s="186">
        <f t="shared" si="4"/>
        <v>8796.106122</v>
      </c>
      <c r="M42" s="186">
        <f t="shared" si="5"/>
        <v>8796.106122</v>
      </c>
      <c r="N42" s="187">
        <v>0.1</v>
      </c>
      <c r="O42" s="188">
        <f t="shared" si="6"/>
        <v>6296.106122</v>
      </c>
      <c r="P42" s="189" t="str">
        <f>IF(D42="","",IF(COUNTIF(Combo_tong_hop!$B$3:$B$100,D42)&gt;0,"Combo","Món lẻ"))</f>
        <v>Món lẻ</v>
      </c>
      <c r="Q42" s="190" t="str">
        <f>IFERROR(__xludf.DUMMYFUNCTION("IF(P42&lt;&gt;""Combo"","""",IFERROR(""""&amp;TEXTJOIN("", ""&amp;char(10),TRUE,FILTER(Combo_chi_tiet!$I$3:$I$200,Combo_chi_tiet!$B$3:$B$200=D42)),""""))"),"")</f>
        <v/>
      </c>
      <c r="R42" s="144"/>
      <c r="S42" s="144"/>
      <c r="T42" s="144"/>
      <c r="U42" s="144"/>
      <c r="V42" s="144"/>
      <c r="W42" s="144"/>
      <c r="X42" s="144"/>
      <c r="Y42" s="144"/>
      <c r="Z42" s="144"/>
      <c r="AA42" s="144"/>
      <c r="AB42" s="144"/>
      <c r="AC42" s="144"/>
      <c r="AD42" s="144"/>
      <c r="AE42" s="144"/>
    </row>
    <row r="43" hidden="1">
      <c r="A43" s="180" t="s">
        <v>430</v>
      </c>
      <c r="B43" s="181">
        <f t="array" ref="B43">IF(A43="","",IFERROR(INDEX(Don_hang!$B$2:$B$1000,MATCH(A43,Don_hang!$A$2:$A$1000,0)),""))</f>
        <v>46098</v>
      </c>
      <c r="C43" s="182" t="str">
        <f t="array" ref="C43">IF(A43="","",IFERROR(INDEX(Don_hang!$C$2:$C$1000,MATCH(A43,Don_hang!$A$2:$A$1000,0)),""))</f>
        <v>Huyền dạy yoga cổng vào Vista</v>
      </c>
      <c r="D43" s="183" t="s">
        <v>215</v>
      </c>
      <c r="E43" s="184" t="s">
        <v>192</v>
      </c>
      <c r="F43" s="185">
        <v>1.0</v>
      </c>
      <c r="G43" s="186">
        <f t="shared" si="1"/>
        <v>100</v>
      </c>
      <c r="H43" s="191">
        <v>47000.0</v>
      </c>
      <c r="I43" s="186">
        <f t="shared" si="2"/>
        <v>47000</v>
      </c>
      <c r="J43" s="186">
        <v>47622.3380952381</v>
      </c>
      <c r="K43" s="186">
        <f t="shared" si="3"/>
        <v>47622.3381</v>
      </c>
      <c r="L43" s="186">
        <f t="shared" si="4"/>
        <v>-622.3380952</v>
      </c>
      <c r="M43" s="186">
        <f t="shared" si="5"/>
        <v>-622.3380952</v>
      </c>
      <c r="N43" s="187">
        <v>0.1</v>
      </c>
      <c r="O43" s="188">
        <f t="shared" si="6"/>
        <v>-5322.338095</v>
      </c>
      <c r="P43" s="189" t="str">
        <f>IF(D43="","",IF(COUNTIF(Combo_tong_hop!$B$3:$B$100,D43)&gt;0,"Combo","Món lẻ"))</f>
        <v>Món lẻ</v>
      </c>
      <c r="Q43" s="190" t="str">
        <f>IFERROR(__xludf.DUMMYFUNCTION("IF(P43&lt;&gt;""Combo"","""",IFERROR(""""&amp;TEXTJOIN("", ""&amp;char(10),TRUE,FILTER(Combo_chi_tiet!$I$3:$I$200,Combo_chi_tiet!$B$3:$B$200=D43)),""""))"),"")</f>
        <v/>
      </c>
      <c r="R43" s="144"/>
      <c r="S43" s="144"/>
      <c r="T43" s="144"/>
      <c r="U43" s="144"/>
      <c r="V43" s="144"/>
      <c r="W43" s="144"/>
      <c r="X43" s="144"/>
      <c r="Y43" s="144"/>
      <c r="Z43" s="144"/>
      <c r="AA43" s="144"/>
      <c r="AB43" s="144"/>
      <c r="AC43" s="144"/>
      <c r="AD43" s="144"/>
      <c r="AE43" s="144"/>
    </row>
    <row r="44" hidden="1">
      <c r="A44" s="180" t="s">
        <v>431</v>
      </c>
      <c r="B44" s="181">
        <f t="array" ref="B44">IF(A44="","",IFERROR(INDEX(Don_hang!$B$2:$B$1000,MATCH(A44,Don_hang!$A$2:$A$1000,0)),""))</f>
        <v>46099</v>
      </c>
      <c r="C44" s="182" t="str">
        <f t="array" ref="C44">IF(A44="","",IFERROR(INDEX(Don_hang!$C$2:$C$1000,MATCH(A44,Don_hang!$A$2:$A$1000,0)),""))</f>
        <v>Anh Trung Vista</v>
      </c>
      <c r="D44" s="183" t="s">
        <v>203</v>
      </c>
      <c r="E44" s="194" t="s">
        <v>198</v>
      </c>
      <c r="F44" s="195">
        <v>1.0</v>
      </c>
      <c r="G44" s="186">
        <f t="shared" si="1"/>
        <v>200</v>
      </c>
      <c r="H44" s="186">
        <v>48000.0</v>
      </c>
      <c r="I44" s="186">
        <f t="shared" si="2"/>
        <v>48000</v>
      </c>
      <c r="J44" s="186">
        <v>31748.676190476188</v>
      </c>
      <c r="K44" s="186">
        <f t="shared" si="3"/>
        <v>31748.67619</v>
      </c>
      <c r="L44" s="186">
        <f t="shared" si="4"/>
        <v>16251.32381</v>
      </c>
      <c r="M44" s="186">
        <f t="shared" si="5"/>
        <v>16251.32381</v>
      </c>
      <c r="N44" s="187">
        <v>0.1</v>
      </c>
      <c r="O44" s="188">
        <f t="shared" si="6"/>
        <v>11451.32381</v>
      </c>
      <c r="P44" s="189" t="str">
        <f>IF(D44="","",IF(COUNTIF(Combo_tong_hop!$B$3:$B$100,D44)&gt;0,"Combo","Món lẻ"))</f>
        <v>Món lẻ</v>
      </c>
      <c r="Q44" s="190" t="str">
        <f>IFERROR(__xludf.DUMMYFUNCTION("IF(P44&lt;&gt;""Combo"","""",IFERROR(""""&amp;TEXTJOIN("", ""&amp;char(10),TRUE,FILTER(Combo_chi_tiet!$I$3:$I$200,Combo_chi_tiet!$B$3:$B$200=D44)),""""))"),"")</f>
        <v/>
      </c>
      <c r="R44" s="144"/>
      <c r="S44" s="144"/>
      <c r="T44" s="144"/>
      <c r="U44" s="144"/>
      <c r="V44" s="144"/>
      <c r="W44" s="144"/>
      <c r="X44" s="144"/>
      <c r="Y44" s="144"/>
      <c r="Z44" s="144"/>
      <c r="AA44" s="144"/>
      <c r="AB44" s="144"/>
      <c r="AC44" s="144"/>
      <c r="AD44" s="144"/>
      <c r="AE44" s="144"/>
    </row>
    <row r="45" hidden="1">
      <c r="A45" s="180" t="s">
        <v>431</v>
      </c>
      <c r="B45" s="181">
        <f t="array" ref="B45">IF(A45="","",IFERROR(INDEX(Don_hang!$B$2:$B$1000,MATCH(A45,Don_hang!$A$2:$A$1000,0)),""))</f>
        <v>46099</v>
      </c>
      <c r="C45" s="182" t="str">
        <f t="array" ref="C45">IF(A45="","",IFERROR(INDEX(Don_hang!$C$2:$C$1000,MATCH(A45,Don_hang!$A$2:$A$1000,0)),""))</f>
        <v>Anh Trung Vista</v>
      </c>
      <c r="D45" s="183" t="s">
        <v>201</v>
      </c>
      <c r="E45" s="194" t="s">
        <v>198</v>
      </c>
      <c r="F45" s="195">
        <v>1.0</v>
      </c>
      <c r="G45" s="186">
        <f t="shared" si="1"/>
        <v>200</v>
      </c>
      <c r="H45" s="186">
        <v>48000.0</v>
      </c>
      <c r="I45" s="186">
        <f t="shared" si="2"/>
        <v>48000</v>
      </c>
      <c r="J45" s="186">
        <v>32407.787755102043</v>
      </c>
      <c r="K45" s="186">
        <f t="shared" si="3"/>
        <v>32407.78776</v>
      </c>
      <c r="L45" s="186">
        <f t="shared" si="4"/>
        <v>15592.21224</v>
      </c>
      <c r="M45" s="186">
        <f t="shared" si="5"/>
        <v>15592.21224</v>
      </c>
      <c r="N45" s="187">
        <v>0.1</v>
      </c>
      <c r="O45" s="188">
        <f t="shared" si="6"/>
        <v>10792.21224</v>
      </c>
      <c r="P45" s="189" t="str">
        <f>IF(D45="","",IF(COUNTIF(Combo_tong_hop!$B$3:$B$100,D45)&gt;0,"Combo","Món lẻ"))</f>
        <v>Món lẻ</v>
      </c>
      <c r="Q45" s="190" t="str">
        <f>IFERROR(__xludf.DUMMYFUNCTION("IF(P45&lt;&gt;""Combo"","""",IFERROR(""""&amp;TEXTJOIN("", ""&amp;char(10),TRUE,FILTER(Combo_chi_tiet!$I$3:$I$200,Combo_chi_tiet!$B$3:$B$200=D45)),""""))"),"")</f>
        <v/>
      </c>
      <c r="R45" s="144"/>
      <c r="S45" s="144"/>
      <c r="T45" s="144"/>
      <c r="U45" s="144"/>
      <c r="V45" s="144"/>
      <c r="W45" s="144"/>
      <c r="X45" s="144"/>
      <c r="Y45" s="144"/>
      <c r="Z45" s="144"/>
      <c r="AA45" s="144"/>
      <c r="AB45" s="144"/>
      <c r="AC45" s="144"/>
      <c r="AD45" s="144"/>
      <c r="AE45" s="144"/>
    </row>
    <row r="46" hidden="1">
      <c r="A46" s="180" t="s">
        <v>431</v>
      </c>
      <c r="B46" s="181">
        <f t="array" ref="B46">IF(A46="","",IFERROR(INDEX(Don_hang!$B$2:$B$1000,MATCH(A46,Don_hang!$A$2:$A$1000,0)),""))</f>
        <v>46099</v>
      </c>
      <c r="C46" s="182" t="str">
        <f t="array" ref="C46">IF(A46="","",IFERROR(INDEX(Don_hang!$C$2:$C$1000,MATCH(A46,Don_hang!$A$2:$A$1000,0)),""))</f>
        <v>Anh Trung Vista</v>
      </c>
      <c r="D46" s="183" t="s">
        <v>204</v>
      </c>
      <c r="E46" s="194" t="s">
        <v>198</v>
      </c>
      <c r="F46" s="195">
        <v>1.0</v>
      </c>
      <c r="G46" s="186">
        <f t="shared" si="1"/>
        <v>200</v>
      </c>
      <c r="H46" s="186">
        <v>48000.0</v>
      </c>
      <c r="I46" s="186">
        <f t="shared" si="2"/>
        <v>48000</v>
      </c>
      <c r="J46" s="186">
        <v>31539.102040816324</v>
      </c>
      <c r="K46" s="186">
        <f t="shared" si="3"/>
        <v>31539.10204</v>
      </c>
      <c r="L46" s="186">
        <f t="shared" si="4"/>
        <v>16460.89796</v>
      </c>
      <c r="M46" s="186">
        <f t="shared" si="5"/>
        <v>16460.89796</v>
      </c>
      <c r="N46" s="187">
        <v>0.1</v>
      </c>
      <c r="O46" s="188">
        <f t="shared" si="6"/>
        <v>11660.89796</v>
      </c>
      <c r="P46" s="189" t="str">
        <f>IF(D46="","",IF(COUNTIF(Combo_tong_hop!$B$3:$B$100,D46)&gt;0,"Combo","Món lẻ"))</f>
        <v>Món lẻ</v>
      </c>
      <c r="Q46" s="190" t="str">
        <f>IFERROR(__xludf.DUMMYFUNCTION("IF(P46&lt;&gt;""Combo"","""",IFERROR(""""&amp;TEXTJOIN("", ""&amp;char(10),TRUE,FILTER(Combo_chi_tiet!$I$3:$I$200,Combo_chi_tiet!$B$3:$B$200=D46)),""""))"),"")</f>
        <v/>
      </c>
      <c r="R46" s="144"/>
      <c r="S46" s="144"/>
      <c r="T46" s="144"/>
      <c r="U46" s="144"/>
      <c r="V46" s="144"/>
      <c r="W46" s="144"/>
      <c r="X46" s="144"/>
      <c r="Y46" s="144"/>
      <c r="Z46" s="144"/>
      <c r="AA46" s="144"/>
      <c r="AB46" s="144"/>
      <c r="AC46" s="144"/>
      <c r="AD46" s="144"/>
      <c r="AE46" s="144"/>
    </row>
    <row r="47" hidden="1">
      <c r="A47" s="180" t="s">
        <v>431</v>
      </c>
      <c r="B47" s="181">
        <f t="array" ref="B47">IF(A47="","",IFERROR(INDEX(Don_hang!$B$2:$B$1000,MATCH(A47,Don_hang!$A$2:$A$1000,0)),""))</f>
        <v>46099</v>
      </c>
      <c r="C47" s="182" t="str">
        <f t="array" ref="C47">IF(A47="","",IFERROR(INDEX(Don_hang!$C$2:$C$1000,MATCH(A47,Don_hang!$A$2:$A$1000,0)),""))</f>
        <v>Anh Trung Vista</v>
      </c>
      <c r="D47" s="183" t="s">
        <v>210</v>
      </c>
      <c r="E47" s="194" t="s">
        <v>198</v>
      </c>
      <c r="F47" s="195">
        <v>1.0</v>
      </c>
      <c r="G47" s="186">
        <f t="shared" si="1"/>
        <v>200</v>
      </c>
      <c r="H47" s="186">
        <v>58000.0</v>
      </c>
      <c r="I47" s="186">
        <f t="shared" si="2"/>
        <v>58000</v>
      </c>
      <c r="J47" s="186">
        <v>37021.791666666664</v>
      </c>
      <c r="K47" s="186">
        <f t="shared" si="3"/>
        <v>37021.79167</v>
      </c>
      <c r="L47" s="186">
        <f t="shared" si="4"/>
        <v>20978.20833</v>
      </c>
      <c r="M47" s="186">
        <f t="shared" si="5"/>
        <v>20978.20833</v>
      </c>
      <c r="N47" s="187">
        <v>0.1</v>
      </c>
      <c r="O47" s="188">
        <f t="shared" si="6"/>
        <v>15178.20833</v>
      </c>
      <c r="P47" s="189" t="str">
        <f>IF(D47="","",IF(COUNTIF(Combo_tong_hop!$B$3:$B$100,D47)&gt;0,"Combo","Món lẻ"))</f>
        <v>Món lẻ</v>
      </c>
      <c r="Q47" s="190" t="str">
        <f>IFERROR(__xludf.DUMMYFUNCTION("IF(P47&lt;&gt;""Combo"","""",IFERROR(""""&amp;TEXTJOIN("", ""&amp;char(10),TRUE,FILTER(Combo_chi_tiet!$I$3:$I$200,Combo_chi_tiet!$B$3:$B$200=D47)),""""))"),"")</f>
        <v/>
      </c>
      <c r="R47" s="144"/>
      <c r="S47" s="144"/>
      <c r="T47" s="144"/>
      <c r="U47" s="144"/>
      <c r="V47" s="144"/>
      <c r="W47" s="144"/>
      <c r="X47" s="144"/>
      <c r="Y47" s="144"/>
      <c r="Z47" s="144"/>
      <c r="AA47" s="144"/>
      <c r="AB47" s="144"/>
      <c r="AC47" s="144"/>
      <c r="AD47" s="144"/>
      <c r="AE47" s="144"/>
    </row>
    <row r="48" hidden="1">
      <c r="A48" s="180" t="s">
        <v>431</v>
      </c>
      <c r="B48" s="181">
        <f t="array" ref="B48">IF(A48="","",IFERROR(INDEX(Don_hang!$B$2:$B$1000,MATCH(A48,Don_hang!$A$2:$A$1000,0)),""))</f>
        <v>46099</v>
      </c>
      <c r="C48" s="182" t="str">
        <f t="array" ref="C48">IF(A48="","",IFERROR(INDEX(Don_hang!$C$2:$C$1000,MATCH(A48,Don_hang!$A$2:$A$1000,0)),""))</f>
        <v>Anh Trung Vista</v>
      </c>
      <c r="D48" s="183" t="s">
        <v>207</v>
      </c>
      <c r="E48" s="194" t="s">
        <v>198</v>
      </c>
      <c r="F48" s="195">
        <v>1.0</v>
      </c>
      <c r="G48" s="186">
        <f t="shared" si="1"/>
        <v>200</v>
      </c>
      <c r="H48" s="186">
        <v>58000.0</v>
      </c>
      <c r="I48" s="186">
        <f t="shared" si="2"/>
        <v>58000</v>
      </c>
      <c r="J48" s="186">
        <v>39348.67619047619</v>
      </c>
      <c r="K48" s="186">
        <f t="shared" si="3"/>
        <v>39348.67619</v>
      </c>
      <c r="L48" s="186">
        <f t="shared" si="4"/>
        <v>18651.32381</v>
      </c>
      <c r="M48" s="186">
        <f t="shared" si="5"/>
        <v>18651.32381</v>
      </c>
      <c r="N48" s="187">
        <v>0.1</v>
      </c>
      <c r="O48" s="188">
        <f t="shared" si="6"/>
        <v>12851.32381</v>
      </c>
      <c r="P48" s="189" t="str">
        <f>IF(D48="","",IF(COUNTIF(Combo_tong_hop!$B$3:$B$100,D48)&gt;0,"Combo","Món lẻ"))</f>
        <v>Món lẻ</v>
      </c>
      <c r="Q48" s="190" t="str">
        <f>IFERROR(__xludf.DUMMYFUNCTION("IF(P48&lt;&gt;""Combo"","""",IFERROR(""""&amp;TEXTJOIN("", ""&amp;char(10),TRUE,FILTER(Combo_chi_tiet!$I$3:$I$200,Combo_chi_tiet!$B$3:$B$200=D48)),""""))"),"")</f>
        <v/>
      </c>
      <c r="R48" s="144"/>
      <c r="S48" s="144"/>
      <c r="T48" s="144"/>
      <c r="U48" s="144"/>
      <c r="V48" s="144"/>
      <c r="W48" s="144"/>
      <c r="X48" s="144"/>
      <c r="Y48" s="144"/>
      <c r="Z48" s="144"/>
      <c r="AA48" s="144"/>
      <c r="AB48" s="144"/>
      <c r="AC48" s="144"/>
      <c r="AD48" s="144"/>
      <c r="AE48" s="144"/>
    </row>
    <row r="49" hidden="1">
      <c r="A49" s="180" t="s">
        <v>432</v>
      </c>
      <c r="B49" s="181">
        <f t="array" ref="B49">IF(A49="","",IFERROR(INDEX(Don_hang!$B$2:$B$1000,MATCH(A49,Don_hang!$A$2:$A$1000,0)),""))</f>
        <v>46100</v>
      </c>
      <c r="C49" s="182" t="str">
        <f t="array" ref="C49">IF(A49="","",IFERROR(INDEX(Don_hang!$C$2:$C$1000,MATCH(A49,Don_hang!$A$2:$A$1000,0)),""))</f>
        <v>Phụng Huỳnh</v>
      </c>
      <c r="D49" s="183" t="s">
        <v>216</v>
      </c>
      <c r="E49" s="194" t="s">
        <v>192</v>
      </c>
      <c r="F49" s="195">
        <v>1.0</v>
      </c>
      <c r="G49" s="186">
        <f t="shared" si="1"/>
        <v>100</v>
      </c>
      <c r="H49" s="186">
        <v>59000.0</v>
      </c>
      <c r="I49" s="186">
        <f t="shared" si="2"/>
        <v>59000</v>
      </c>
      <c r="J49" s="186">
        <v>47906.79601648352</v>
      </c>
      <c r="K49" s="186">
        <f t="shared" si="3"/>
        <v>47906.79602</v>
      </c>
      <c r="L49" s="186">
        <f t="shared" si="4"/>
        <v>11093.20398</v>
      </c>
      <c r="M49" s="186">
        <f t="shared" si="5"/>
        <v>11093.20398</v>
      </c>
      <c r="N49" s="187">
        <v>0.1</v>
      </c>
      <c r="O49" s="188">
        <f t="shared" si="6"/>
        <v>5193.203984</v>
      </c>
      <c r="P49" s="189" t="str">
        <f>IF(D49="","",IF(COUNTIF(Combo_tong_hop!$B$3:$B$100,D49)&gt;0,"Combo","Món lẻ"))</f>
        <v>Món lẻ</v>
      </c>
      <c r="Q49" s="190" t="str">
        <f>IFERROR(__xludf.DUMMYFUNCTION("IF(P49&lt;&gt;""Combo"","""",IFERROR(""""&amp;TEXTJOIN("", ""&amp;char(10),TRUE,FILTER(Combo_chi_tiet!$I$3:$I$200,Combo_chi_tiet!$B$3:$B$200=D49)),""""))"),"")</f>
        <v/>
      </c>
      <c r="R49" s="144"/>
      <c r="S49" s="144"/>
      <c r="T49" s="144"/>
      <c r="U49" s="144"/>
      <c r="V49" s="144"/>
      <c r="W49" s="144"/>
      <c r="X49" s="144"/>
      <c r="Y49" s="144"/>
      <c r="Z49" s="144"/>
      <c r="AA49" s="144"/>
      <c r="AB49" s="144"/>
      <c r="AC49" s="144"/>
      <c r="AD49" s="144"/>
      <c r="AE49" s="144"/>
    </row>
    <row r="50" hidden="1">
      <c r="A50" s="180" t="s">
        <v>432</v>
      </c>
      <c r="B50" s="181">
        <f t="array" ref="B50">IF(A50="","",IFERROR(INDEX(Don_hang!$B$2:$B$1000,MATCH(A50,Don_hang!$A$2:$A$1000,0)),""))</f>
        <v>46100</v>
      </c>
      <c r="C50" s="182" t="str">
        <f t="array" ref="C50">IF(A50="","",IFERROR(INDEX(Don_hang!$C$2:$C$1000,MATCH(A50,Don_hang!$A$2:$A$1000,0)),""))</f>
        <v>Phụng Huỳnh</v>
      </c>
      <c r="D50" s="183" t="s">
        <v>215</v>
      </c>
      <c r="E50" s="194" t="s">
        <v>192</v>
      </c>
      <c r="F50" s="195">
        <v>1.0</v>
      </c>
      <c r="G50" s="186">
        <f t="shared" si="1"/>
        <v>100</v>
      </c>
      <c r="H50" s="186">
        <v>59000.0</v>
      </c>
      <c r="I50" s="186">
        <f t="shared" si="2"/>
        <v>59000</v>
      </c>
      <c r="J50" s="186">
        <v>47622.3380952381</v>
      </c>
      <c r="K50" s="186">
        <f t="shared" si="3"/>
        <v>47622.3381</v>
      </c>
      <c r="L50" s="186">
        <f t="shared" si="4"/>
        <v>11377.6619</v>
      </c>
      <c r="M50" s="186">
        <f t="shared" si="5"/>
        <v>11377.6619</v>
      </c>
      <c r="N50" s="187">
        <v>0.1</v>
      </c>
      <c r="O50" s="188">
        <f t="shared" si="6"/>
        <v>5477.661905</v>
      </c>
      <c r="P50" s="189" t="str">
        <f>IF(D50="","",IF(COUNTIF(Combo_tong_hop!$B$3:$B$100,D50)&gt;0,"Combo","Món lẻ"))</f>
        <v>Món lẻ</v>
      </c>
      <c r="Q50" s="190" t="str">
        <f>IFERROR(__xludf.DUMMYFUNCTION("IF(P50&lt;&gt;""Combo"","""",IFERROR(""""&amp;TEXTJOIN("", ""&amp;char(10),TRUE,FILTER(Combo_chi_tiet!$I$3:$I$200,Combo_chi_tiet!$B$3:$B$200=D50)),""""))"),"")</f>
        <v/>
      </c>
      <c r="R50" s="144"/>
      <c r="S50" s="144"/>
      <c r="T50" s="144"/>
      <c r="U50" s="144"/>
      <c r="V50" s="144"/>
      <c r="W50" s="144"/>
      <c r="X50" s="144"/>
      <c r="Y50" s="144"/>
      <c r="Z50" s="144"/>
      <c r="AA50" s="144"/>
      <c r="AB50" s="144"/>
      <c r="AC50" s="144"/>
      <c r="AD50" s="144"/>
      <c r="AE50" s="144"/>
    </row>
    <row r="51">
      <c r="A51" s="180" t="s">
        <v>432</v>
      </c>
      <c r="B51" s="181">
        <f t="array" ref="B51">IF(A51="","",IFERROR(INDEX(Don_hang!$B$2:$B$1000,MATCH(A51,Don_hang!$A$2:$A$1000,0)),""))</f>
        <v>46100</v>
      </c>
      <c r="C51" s="182" t="str">
        <f t="array" ref="C51">IF(A51="","",IFERROR(INDEX(Don_hang!$C$2:$C$1000,MATCH(A51,Don_hang!$A$2:$A$1000,0)),""))</f>
        <v>Phụng Huỳnh</v>
      </c>
      <c r="D51" s="183" t="s">
        <v>219</v>
      </c>
      <c r="E51" s="194" t="s">
        <v>192</v>
      </c>
      <c r="F51" s="195">
        <v>1.0</v>
      </c>
      <c r="G51" s="186">
        <f t="shared" si="1"/>
        <v>100</v>
      </c>
      <c r="H51" s="186">
        <v>47000.0</v>
      </c>
      <c r="I51" s="186">
        <f t="shared" si="2"/>
        <v>47000</v>
      </c>
      <c r="J51" s="186">
        <v>27906.796016483517</v>
      </c>
      <c r="K51" s="186">
        <f t="shared" si="3"/>
        <v>27906.79602</v>
      </c>
      <c r="L51" s="186">
        <f t="shared" si="4"/>
        <v>19093.20398</v>
      </c>
      <c r="M51" s="186">
        <f t="shared" si="5"/>
        <v>19093.20398</v>
      </c>
      <c r="N51" s="187">
        <v>0.1</v>
      </c>
      <c r="O51" s="188">
        <f t="shared" si="6"/>
        <v>14393.20398</v>
      </c>
      <c r="P51" s="189" t="str">
        <f>IF(D51="","",IF(COUNTIF(Combo_tong_hop!$B$3:$B$100,D51)&gt;0,"Combo","Món lẻ"))</f>
        <v>Món lẻ</v>
      </c>
      <c r="Q51" s="190" t="str">
        <f>IFERROR(__xludf.DUMMYFUNCTION("IF(P51&lt;&gt;""Combo"","""",IFERROR(""""&amp;TEXTJOIN("", ""&amp;char(10),TRUE,FILTER(Combo_chi_tiet!$I$3:$I$200,Combo_chi_tiet!$B$3:$B$200=D51)),""""))"),"")</f>
        <v/>
      </c>
      <c r="R51" s="144"/>
      <c r="S51" s="144"/>
      <c r="T51" s="144"/>
      <c r="U51" s="144"/>
      <c r="V51" s="144"/>
      <c r="W51" s="144"/>
      <c r="X51" s="144"/>
      <c r="Y51" s="144"/>
      <c r="Z51" s="144"/>
      <c r="AA51" s="144"/>
      <c r="AB51" s="144"/>
      <c r="AC51" s="144"/>
      <c r="AD51" s="144"/>
      <c r="AE51" s="144"/>
    </row>
    <row r="52" hidden="1">
      <c r="A52" s="180" t="s">
        <v>432</v>
      </c>
      <c r="B52" s="181">
        <f t="array" ref="B52">IF(A52="","",IFERROR(INDEX(Don_hang!$B$2:$B$1000,MATCH(A52,Don_hang!$A$2:$A$1000,0)),""))</f>
        <v>46100</v>
      </c>
      <c r="C52" s="182" t="str">
        <f t="array" ref="C52">IF(A52="","",IFERROR(INDEX(Don_hang!$C$2:$C$1000,MATCH(A52,Don_hang!$A$2:$A$1000,0)),""))</f>
        <v>Phụng Huỳnh</v>
      </c>
      <c r="D52" s="183" t="s">
        <v>203</v>
      </c>
      <c r="E52" s="194" t="s">
        <v>192</v>
      </c>
      <c r="F52" s="195">
        <v>1.0</v>
      </c>
      <c r="G52" s="186">
        <f t="shared" si="1"/>
        <v>100</v>
      </c>
      <c r="H52" s="186">
        <v>25000.0</v>
      </c>
      <c r="I52" s="186">
        <f t="shared" si="2"/>
        <v>25000</v>
      </c>
      <c r="J52" s="186">
        <v>15874.338095238094</v>
      </c>
      <c r="K52" s="186">
        <f t="shared" si="3"/>
        <v>15874.3381</v>
      </c>
      <c r="L52" s="186">
        <f t="shared" si="4"/>
        <v>9125.661905</v>
      </c>
      <c r="M52" s="186">
        <f t="shared" si="5"/>
        <v>9125.661905</v>
      </c>
      <c r="N52" s="187">
        <v>0.1</v>
      </c>
      <c r="O52" s="188">
        <f t="shared" si="6"/>
        <v>6625.661905</v>
      </c>
      <c r="P52" s="189" t="str">
        <f>IF(D52="","",IF(COUNTIF(Combo_tong_hop!$B$3:$B$100,D52)&gt;0,"Combo","Món lẻ"))</f>
        <v>Món lẻ</v>
      </c>
      <c r="Q52" s="190" t="str">
        <f>IFERROR(__xludf.DUMMYFUNCTION("IF(P52&lt;&gt;""Combo"","""",IFERROR(""""&amp;TEXTJOIN("", ""&amp;char(10),TRUE,FILTER(Combo_chi_tiet!$I$3:$I$200,Combo_chi_tiet!$B$3:$B$200=D52)),""""))"),"")</f>
        <v/>
      </c>
      <c r="R52" s="144"/>
      <c r="S52" s="144"/>
      <c r="T52" s="144"/>
      <c r="U52" s="144"/>
      <c r="V52" s="144"/>
      <c r="W52" s="144"/>
      <c r="X52" s="144"/>
      <c r="Y52" s="144"/>
      <c r="Z52" s="144"/>
      <c r="AA52" s="144"/>
      <c r="AB52" s="144"/>
      <c r="AC52" s="144"/>
      <c r="AD52" s="144"/>
      <c r="AE52" s="144"/>
    </row>
    <row r="53" hidden="1">
      <c r="A53" s="180" t="s">
        <v>432</v>
      </c>
      <c r="B53" s="181">
        <f t="array" ref="B53">IF(A53="","",IFERROR(INDEX(Don_hang!$B$2:$B$1000,MATCH(A53,Don_hang!$A$2:$A$1000,0)),""))</f>
        <v>46100</v>
      </c>
      <c r="C53" s="182" t="str">
        <f t="array" ref="C53">IF(A53="","",IFERROR(INDEX(Don_hang!$C$2:$C$1000,MATCH(A53,Don_hang!$A$2:$A$1000,0)),""))</f>
        <v>Phụng Huỳnh</v>
      </c>
      <c r="D53" s="183" t="s">
        <v>201</v>
      </c>
      <c r="E53" s="194" t="s">
        <v>192</v>
      </c>
      <c r="F53" s="195">
        <v>1.0</v>
      </c>
      <c r="G53" s="186">
        <f t="shared" si="1"/>
        <v>100</v>
      </c>
      <c r="H53" s="186">
        <v>25000.0</v>
      </c>
      <c r="I53" s="186">
        <f t="shared" si="2"/>
        <v>25000</v>
      </c>
      <c r="J53" s="186">
        <v>16203.893877551021</v>
      </c>
      <c r="K53" s="186">
        <f t="shared" si="3"/>
        <v>16203.89388</v>
      </c>
      <c r="L53" s="186">
        <f t="shared" si="4"/>
        <v>8796.106122</v>
      </c>
      <c r="M53" s="186">
        <f t="shared" si="5"/>
        <v>8796.106122</v>
      </c>
      <c r="N53" s="187">
        <v>0.1</v>
      </c>
      <c r="O53" s="188">
        <f t="shared" si="6"/>
        <v>6296.106122</v>
      </c>
      <c r="P53" s="189" t="str">
        <f>IF(D53="","",IF(COUNTIF(Combo_tong_hop!$B$3:$B$100,D53)&gt;0,"Combo","Món lẻ"))</f>
        <v>Món lẻ</v>
      </c>
      <c r="Q53" s="190" t="str">
        <f>IFERROR(__xludf.DUMMYFUNCTION("IF(P53&lt;&gt;""Combo"","""",IFERROR(""""&amp;TEXTJOIN("", ""&amp;char(10),TRUE,FILTER(Combo_chi_tiet!$I$3:$I$200,Combo_chi_tiet!$B$3:$B$200=D53)),""""))"),"")</f>
        <v/>
      </c>
      <c r="R53" s="144"/>
      <c r="S53" s="144"/>
      <c r="T53" s="144"/>
      <c r="U53" s="144"/>
      <c r="V53" s="144"/>
      <c r="W53" s="144"/>
      <c r="X53" s="144"/>
      <c r="Y53" s="144"/>
      <c r="Z53" s="144"/>
      <c r="AA53" s="144"/>
      <c r="AB53" s="144"/>
      <c r="AC53" s="144"/>
      <c r="AD53" s="144"/>
      <c r="AE53" s="144"/>
    </row>
    <row r="54" hidden="1">
      <c r="A54" s="180" t="s">
        <v>433</v>
      </c>
      <c r="B54" s="181">
        <f t="array" ref="B54">IF(A54="","",IFERROR(INDEX(Don_hang!$B$2:$B$1000,MATCH(A54,Don_hang!$A$2:$A$1000,0)),""))</f>
        <v>46100</v>
      </c>
      <c r="C54" s="182" t="str">
        <f t="array" ref="C54">IF(A54="","",IFERROR(INDEX(Don_hang!$C$2:$C$1000,MATCH(A54,Don_hang!$A$2:$A$1000,0)),""))</f>
        <v>Bé Quỳnh</v>
      </c>
      <c r="D54" s="183" t="s">
        <v>200</v>
      </c>
      <c r="E54" s="194" t="s">
        <v>196</v>
      </c>
      <c r="F54" s="195">
        <v>1.0</v>
      </c>
      <c r="G54" s="186">
        <f t="shared" si="1"/>
        <v>150</v>
      </c>
      <c r="H54" s="186">
        <v>36000.0</v>
      </c>
      <c r="I54" s="186">
        <f t="shared" si="2"/>
        <v>36000</v>
      </c>
      <c r="J54" s="186">
        <v>24688.194024725275</v>
      </c>
      <c r="K54" s="186">
        <f t="shared" si="3"/>
        <v>24688.19402</v>
      </c>
      <c r="L54" s="186">
        <f t="shared" si="4"/>
        <v>11311.80598</v>
      </c>
      <c r="M54" s="186">
        <f t="shared" si="5"/>
        <v>11311.80598</v>
      </c>
      <c r="N54" s="187">
        <v>0.1</v>
      </c>
      <c r="O54" s="188">
        <f t="shared" si="6"/>
        <v>7711.805975</v>
      </c>
      <c r="P54" s="189" t="str">
        <f>IF(D54="","",IF(COUNTIF(Combo_tong_hop!$B$3:$B$100,D54)&gt;0,"Combo","Món lẻ"))</f>
        <v>Món lẻ</v>
      </c>
      <c r="Q54" s="190" t="str">
        <f>IFERROR(__xludf.DUMMYFUNCTION("IF(P54&lt;&gt;""Combo"","""",IFERROR(""""&amp;TEXTJOIN("", ""&amp;char(10),TRUE,FILTER(Combo_chi_tiet!$I$3:$I$200,Combo_chi_tiet!$B$3:$B$200=D54)),""""))"),"")</f>
        <v/>
      </c>
      <c r="R54" s="144"/>
      <c r="S54" s="144"/>
      <c r="T54" s="144"/>
      <c r="U54" s="144"/>
      <c r="V54" s="144"/>
      <c r="W54" s="144"/>
      <c r="X54" s="144"/>
      <c r="Y54" s="144"/>
      <c r="Z54" s="144"/>
      <c r="AA54" s="144"/>
      <c r="AB54" s="144"/>
      <c r="AC54" s="144"/>
      <c r="AD54" s="144"/>
      <c r="AE54" s="144"/>
    </row>
    <row r="55" hidden="1">
      <c r="A55" s="180" t="s">
        <v>433</v>
      </c>
      <c r="B55" s="181">
        <f t="array" ref="B55">IF(A55="","",IFERROR(INDEX(Don_hang!$B$2:$B$1000,MATCH(A55,Don_hang!$A$2:$A$1000,0)),""))</f>
        <v>46100</v>
      </c>
      <c r="C55" s="182" t="str">
        <f t="array" ref="C55">IF(A55="","",IFERROR(INDEX(Don_hang!$C$2:$C$1000,MATCH(A55,Don_hang!$A$2:$A$1000,0)),""))</f>
        <v>Bé Quỳnh</v>
      </c>
      <c r="D55" s="183" t="s">
        <v>201</v>
      </c>
      <c r="E55" s="194" t="s">
        <v>196</v>
      </c>
      <c r="F55" s="195">
        <v>1.0</v>
      </c>
      <c r="G55" s="186">
        <f t="shared" si="1"/>
        <v>150</v>
      </c>
      <c r="H55" s="186">
        <v>36000.0</v>
      </c>
      <c r="I55" s="186">
        <f t="shared" si="2"/>
        <v>36000</v>
      </c>
      <c r="J55" s="186">
        <v>24305.840816326534</v>
      </c>
      <c r="K55" s="186">
        <f t="shared" si="3"/>
        <v>24305.84082</v>
      </c>
      <c r="L55" s="186">
        <f t="shared" si="4"/>
        <v>11694.15918</v>
      </c>
      <c r="M55" s="186">
        <f t="shared" si="5"/>
        <v>11694.15918</v>
      </c>
      <c r="N55" s="187">
        <v>0.1</v>
      </c>
      <c r="O55" s="188">
        <f t="shared" si="6"/>
        <v>8094.159184</v>
      </c>
      <c r="P55" s="189" t="str">
        <f>IF(D55="","",IF(COUNTIF(Combo_tong_hop!$B$3:$B$100,D55)&gt;0,"Combo","Món lẻ"))</f>
        <v>Món lẻ</v>
      </c>
      <c r="Q55" s="190" t="str">
        <f>IFERROR(__xludf.DUMMYFUNCTION("IF(P55&lt;&gt;""Combo"","""",IFERROR(""""&amp;TEXTJOIN("", ""&amp;char(10),TRUE,FILTER(Combo_chi_tiet!$I$3:$I$200,Combo_chi_tiet!$B$3:$B$200=D55)),""""))"),"")</f>
        <v/>
      </c>
      <c r="R55" s="144"/>
      <c r="S55" s="144"/>
      <c r="T55" s="144"/>
      <c r="U55" s="144"/>
      <c r="V55" s="144"/>
      <c r="W55" s="144"/>
      <c r="X55" s="144"/>
      <c r="Y55" s="144"/>
      <c r="Z55" s="144"/>
      <c r="AA55" s="144"/>
      <c r="AB55" s="144"/>
      <c r="AC55" s="144"/>
      <c r="AD55" s="144"/>
      <c r="AE55" s="144"/>
    </row>
    <row r="56" hidden="1">
      <c r="A56" s="180" t="s">
        <v>433</v>
      </c>
      <c r="B56" s="181">
        <f t="array" ref="B56">IF(A56="","",IFERROR(INDEX(Don_hang!$B$2:$B$1000,MATCH(A56,Don_hang!$A$2:$A$1000,0)),""))</f>
        <v>46100</v>
      </c>
      <c r="C56" s="182" t="str">
        <f t="array" ref="C56">IF(A56="","",IFERROR(INDEX(Don_hang!$C$2:$C$1000,MATCH(A56,Don_hang!$A$2:$A$1000,0)),""))</f>
        <v>Bé Quỳnh</v>
      </c>
      <c r="D56" s="183" t="s">
        <v>204</v>
      </c>
      <c r="E56" s="194" t="s">
        <v>196</v>
      </c>
      <c r="F56" s="195">
        <v>1.0</v>
      </c>
      <c r="G56" s="186">
        <f t="shared" si="1"/>
        <v>150</v>
      </c>
      <c r="H56" s="186">
        <v>36000.0</v>
      </c>
      <c r="I56" s="186">
        <f t="shared" si="2"/>
        <v>36000</v>
      </c>
      <c r="J56" s="186">
        <v>23654.32653061224</v>
      </c>
      <c r="K56" s="186">
        <f t="shared" si="3"/>
        <v>23654.32653</v>
      </c>
      <c r="L56" s="186">
        <f t="shared" si="4"/>
        <v>12345.67347</v>
      </c>
      <c r="M56" s="186">
        <f t="shared" si="5"/>
        <v>12345.67347</v>
      </c>
      <c r="N56" s="187">
        <v>0.1</v>
      </c>
      <c r="O56" s="188">
        <f t="shared" si="6"/>
        <v>8745.673469</v>
      </c>
      <c r="P56" s="189" t="str">
        <f>IF(D56="","",IF(COUNTIF(Combo_tong_hop!$B$3:$B$100,D56)&gt;0,"Combo","Món lẻ"))</f>
        <v>Món lẻ</v>
      </c>
      <c r="Q56" s="190" t="str">
        <f>IFERROR(__xludf.DUMMYFUNCTION("IF(P56&lt;&gt;""Combo"","""",IFERROR(""""&amp;TEXTJOIN("", ""&amp;char(10),TRUE,FILTER(Combo_chi_tiet!$I$3:$I$200,Combo_chi_tiet!$B$3:$B$200=D56)),""""))"),"")</f>
        <v/>
      </c>
      <c r="R56" s="144"/>
      <c r="S56" s="144"/>
      <c r="T56" s="144"/>
      <c r="U56" s="144"/>
      <c r="V56" s="144"/>
      <c r="W56" s="144"/>
      <c r="X56" s="144"/>
      <c r="Y56" s="144"/>
      <c r="Z56" s="144"/>
      <c r="AA56" s="144"/>
      <c r="AB56" s="144"/>
      <c r="AC56" s="144"/>
      <c r="AD56" s="144"/>
      <c r="AE56" s="144"/>
    </row>
    <row r="57" hidden="1">
      <c r="A57" s="180" t="s">
        <v>434</v>
      </c>
      <c r="B57" s="181" t="str">
        <f t="array" ref="B57">IF(A57="","",IFERROR(INDEX(Don_hang!$B$2:$B$1000,MATCH(A57,Don_hang!$A$2:$A$1000,0)),""))</f>
        <v>20/03/2026</v>
      </c>
      <c r="C57" s="182" t="str">
        <f t="array" ref="C57">IF(A57="","",IFERROR(INDEX(Don_hang!$C$2:$C$1000,MATCH(A57,Don_hang!$A$2:$A$1000,0)),""))</f>
        <v>Mai Thị Khuyên</v>
      </c>
      <c r="D57" s="183" t="s">
        <v>203</v>
      </c>
      <c r="E57" s="194" t="s">
        <v>196</v>
      </c>
      <c r="F57" s="195">
        <v>1.0</v>
      </c>
      <c r="G57" s="186">
        <f t="shared" si="1"/>
        <v>150</v>
      </c>
      <c r="H57" s="186">
        <v>36000.0</v>
      </c>
      <c r="I57" s="186">
        <f t="shared" si="2"/>
        <v>36000</v>
      </c>
      <c r="J57" s="186">
        <v>23811.50714285714</v>
      </c>
      <c r="K57" s="186">
        <f t="shared" si="3"/>
        <v>23811.50714</v>
      </c>
      <c r="L57" s="186">
        <f t="shared" si="4"/>
        <v>12188.49286</v>
      </c>
      <c r="M57" s="186">
        <f t="shared" si="5"/>
        <v>12188.49286</v>
      </c>
      <c r="N57" s="187">
        <v>0.1</v>
      </c>
      <c r="O57" s="188">
        <f t="shared" si="6"/>
        <v>8588.492857</v>
      </c>
      <c r="P57" s="189" t="str">
        <f>IF(D57="","",IF(COUNTIF(Combo_tong_hop!$B$3:$B$100,D57)&gt;0,"Combo","Món lẻ"))</f>
        <v>Món lẻ</v>
      </c>
      <c r="Q57" s="190" t="str">
        <f>IFERROR(__xludf.DUMMYFUNCTION("IF(P57&lt;&gt;""Combo"","""",IFERROR(""""&amp;TEXTJOIN("", ""&amp;char(10),TRUE,FILTER(Combo_chi_tiet!$I$3:$I$200,Combo_chi_tiet!$B$3:$B$200=D57)),""""))"),"")</f>
        <v/>
      </c>
      <c r="R57" s="144"/>
      <c r="S57" s="144"/>
      <c r="T57" s="144"/>
      <c r="U57" s="144"/>
      <c r="V57" s="144"/>
      <c r="W57" s="144"/>
      <c r="X57" s="144"/>
      <c r="Y57" s="144"/>
      <c r="Z57" s="144"/>
      <c r="AA57" s="144"/>
      <c r="AB57" s="144"/>
      <c r="AC57" s="144"/>
      <c r="AD57" s="144"/>
      <c r="AE57" s="144"/>
    </row>
    <row r="58" hidden="1">
      <c r="A58" s="180" t="s">
        <v>434</v>
      </c>
      <c r="B58" s="181" t="str">
        <f t="array" ref="B58">IF(A58="","",IFERROR(INDEX(Don_hang!$B$2:$B$1000,MATCH(A58,Don_hang!$A$2:$A$1000,0)),""))</f>
        <v>20/03/2026</v>
      </c>
      <c r="C58" s="182" t="str">
        <f t="array" ref="C58">IF(A58="","",IFERROR(INDEX(Don_hang!$C$2:$C$1000,MATCH(A58,Don_hang!$A$2:$A$1000,0)),""))</f>
        <v>Mai Thị Khuyên</v>
      </c>
      <c r="D58" s="183" t="s">
        <v>201</v>
      </c>
      <c r="E58" s="194" t="s">
        <v>196</v>
      </c>
      <c r="F58" s="195">
        <v>1.0</v>
      </c>
      <c r="G58" s="186">
        <f t="shared" si="1"/>
        <v>150</v>
      </c>
      <c r="H58" s="186">
        <v>36000.0</v>
      </c>
      <c r="I58" s="186">
        <f t="shared" si="2"/>
        <v>36000</v>
      </c>
      <c r="J58" s="186">
        <v>24305.840816326534</v>
      </c>
      <c r="K58" s="186">
        <f t="shared" si="3"/>
        <v>24305.84082</v>
      </c>
      <c r="L58" s="186">
        <f t="shared" si="4"/>
        <v>11694.15918</v>
      </c>
      <c r="M58" s="186">
        <f t="shared" si="5"/>
        <v>11694.15918</v>
      </c>
      <c r="N58" s="187">
        <v>0.1</v>
      </c>
      <c r="O58" s="188">
        <f t="shared" si="6"/>
        <v>8094.159184</v>
      </c>
      <c r="P58" s="189" t="str">
        <f>IF(D58="","",IF(COUNTIF(Combo_tong_hop!$B$3:$B$100,D58)&gt;0,"Combo","Món lẻ"))</f>
        <v>Món lẻ</v>
      </c>
      <c r="Q58" s="190" t="str">
        <f>IFERROR(__xludf.DUMMYFUNCTION("IF(P58&lt;&gt;""Combo"","""",IFERROR(""""&amp;TEXTJOIN("", ""&amp;char(10),TRUE,FILTER(Combo_chi_tiet!$I$3:$I$200,Combo_chi_tiet!$B$3:$B$200=D58)),""""))"),"")</f>
        <v/>
      </c>
      <c r="R58" s="144"/>
      <c r="S58" s="144"/>
      <c r="T58" s="144"/>
      <c r="U58" s="144"/>
      <c r="V58" s="144"/>
      <c r="W58" s="144"/>
      <c r="X58" s="144"/>
      <c r="Y58" s="144"/>
      <c r="Z58" s="144"/>
      <c r="AA58" s="144"/>
      <c r="AB58" s="144"/>
      <c r="AC58" s="144"/>
      <c r="AD58" s="144"/>
      <c r="AE58" s="144"/>
    </row>
    <row r="59" hidden="1">
      <c r="A59" s="180" t="s">
        <v>434</v>
      </c>
      <c r="B59" s="181" t="str">
        <f t="array" ref="B59">IF(A59="","",IFERROR(INDEX(Don_hang!$B$2:$B$1000,MATCH(A59,Don_hang!$A$2:$A$1000,0)),""))</f>
        <v>20/03/2026</v>
      </c>
      <c r="C59" s="182" t="str">
        <f t="array" ref="C59">IF(A59="","",IFERROR(INDEX(Don_hang!$C$2:$C$1000,MATCH(A59,Don_hang!$A$2:$A$1000,0)),""))</f>
        <v>Mai Thị Khuyên</v>
      </c>
      <c r="D59" s="183" t="s">
        <v>200</v>
      </c>
      <c r="E59" s="194" t="s">
        <v>196</v>
      </c>
      <c r="F59" s="195">
        <v>1.0</v>
      </c>
      <c r="G59" s="186">
        <f t="shared" si="1"/>
        <v>150</v>
      </c>
      <c r="H59" s="186">
        <v>36000.0</v>
      </c>
      <c r="I59" s="186">
        <f t="shared" si="2"/>
        <v>36000</v>
      </c>
      <c r="J59" s="186">
        <v>24688.194024725275</v>
      </c>
      <c r="K59" s="186">
        <f t="shared" si="3"/>
        <v>24688.19402</v>
      </c>
      <c r="L59" s="186">
        <f t="shared" si="4"/>
        <v>11311.80598</v>
      </c>
      <c r="M59" s="186">
        <f t="shared" si="5"/>
        <v>11311.80598</v>
      </c>
      <c r="N59" s="187">
        <v>0.1</v>
      </c>
      <c r="O59" s="188">
        <f t="shared" si="6"/>
        <v>7711.805975</v>
      </c>
      <c r="P59" s="189" t="str">
        <f>IF(D59="","",IF(COUNTIF(Combo_tong_hop!$B$3:$B$100,D59)&gt;0,"Combo","Món lẻ"))</f>
        <v>Món lẻ</v>
      </c>
      <c r="Q59" s="190" t="str">
        <f>IFERROR(__xludf.DUMMYFUNCTION("IF(P59&lt;&gt;""Combo"","""",IFERROR(""""&amp;TEXTJOIN("", ""&amp;char(10),TRUE,FILTER(Combo_chi_tiet!$I$3:$I$200,Combo_chi_tiet!$B$3:$B$200=D59)),""""))"),"")</f>
        <v/>
      </c>
      <c r="R59" s="144"/>
      <c r="S59" s="144"/>
      <c r="T59" s="144"/>
      <c r="U59" s="144"/>
      <c r="V59" s="144"/>
      <c r="W59" s="144"/>
      <c r="X59" s="144"/>
      <c r="Y59" s="144"/>
      <c r="Z59" s="144"/>
      <c r="AA59" s="144"/>
      <c r="AB59" s="144"/>
      <c r="AC59" s="144"/>
      <c r="AD59" s="144"/>
      <c r="AE59" s="144"/>
    </row>
    <row r="60" hidden="1">
      <c r="A60" s="180" t="s">
        <v>434</v>
      </c>
      <c r="B60" s="181" t="str">
        <f t="array" ref="B60">IF(A60="","",IFERROR(INDEX(Don_hang!$B$2:$B$1000,MATCH(A60,Don_hang!$A$2:$A$1000,0)),""))</f>
        <v>20/03/2026</v>
      </c>
      <c r="C60" s="182" t="str">
        <f t="array" ref="C60">IF(A60="","",IFERROR(INDEX(Don_hang!$C$2:$C$1000,MATCH(A60,Don_hang!$A$2:$A$1000,0)),""))</f>
        <v>Mai Thị Khuyên</v>
      </c>
      <c r="D60" s="183" t="s">
        <v>212</v>
      </c>
      <c r="E60" s="194" t="s">
        <v>196</v>
      </c>
      <c r="F60" s="195">
        <v>1.0</v>
      </c>
      <c r="G60" s="186">
        <f t="shared" si="1"/>
        <v>150</v>
      </c>
      <c r="H60" s="186">
        <v>87000.0</v>
      </c>
      <c r="I60" s="186">
        <f t="shared" si="2"/>
        <v>87000</v>
      </c>
      <c r="J60" s="186">
        <v>56055.612997658085</v>
      </c>
      <c r="K60" s="186">
        <f t="shared" si="3"/>
        <v>56055.613</v>
      </c>
      <c r="L60" s="186">
        <f t="shared" si="4"/>
        <v>30944.387</v>
      </c>
      <c r="M60" s="186">
        <f t="shared" si="5"/>
        <v>30944.387</v>
      </c>
      <c r="N60" s="187">
        <v>0.1</v>
      </c>
      <c r="O60" s="188">
        <f t="shared" si="6"/>
        <v>22244.387</v>
      </c>
      <c r="P60" s="189" t="str">
        <f>IF(D60="","",IF(COUNTIF(Combo_tong_hop!$B$3:$B$100,D60)&gt;0,"Combo","Món lẻ"))</f>
        <v>Món lẻ</v>
      </c>
      <c r="Q60" s="190" t="str">
        <f>IFERROR(__xludf.DUMMYFUNCTION("IF(P60&lt;&gt;""Combo"","""",IFERROR(""""&amp;TEXTJOIN("", ""&amp;char(10),TRUE,FILTER(Combo_chi_tiet!$I$3:$I$200,Combo_chi_tiet!$B$3:$B$200=D60)),""""))"),"")</f>
        <v/>
      </c>
      <c r="R60" s="144"/>
      <c r="S60" s="144"/>
      <c r="T60" s="144"/>
      <c r="U60" s="144"/>
      <c r="V60" s="144"/>
      <c r="W60" s="144"/>
      <c r="X60" s="144"/>
      <c r="Y60" s="144"/>
      <c r="Z60" s="144"/>
      <c r="AA60" s="144"/>
      <c r="AB60" s="144"/>
      <c r="AC60" s="144"/>
      <c r="AD60" s="144"/>
      <c r="AE60" s="144"/>
    </row>
    <row r="61" hidden="1">
      <c r="A61" s="180" t="s">
        <v>434</v>
      </c>
      <c r="B61" s="181" t="str">
        <f t="array" ref="B61">IF(A61="","",IFERROR(INDEX(Don_hang!$B$2:$B$1000,MATCH(A61,Don_hang!$A$2:$A$1000,0)),""))</f>
        <v>20/03/2026</v>
      </c>
      <c r="C61" s="182" t="str">
        <f t="array" ref="C61">IF(A61="","",IFERROR(INDEX(Don_hang!$C$2:$C$1000,MATCH(A61,Don_hang!$A$2:$A$1000,0)),""))</f>
        <v>Mai Thị Khuyên</v>
      </c>
      <c r="D61" s="183" t="s">
        <v>215</v>
      </c>
      <c r="E61" s="194" t="s">
        <v>196</v>
      </c>
      <c r="F61" s="195">
        <v>1.0</v>
      </c>
      <c r="G61" s="186">
        <f t="shared" si="1"/>
        <v>150</v>
      </c>
      <c r="H61" s="186">
        <v>86000.0</v>
      </c>
      <c r="I61" s="186">
        <f t="shared" si="2"/>
        <v>86000</v>
      </c>
      <c r="J61" s="186">
        <v>71433.50714285715</v>
      </c>
      <c r="K61" s="186">
        <f t="shared" si="3"/>
        <v>71433.50714</v>
      </c>
      <c r="L61" s="186">
        <f t="shared" si="4"/>
        <v>14566.49286</v>
      </c>
      <c r="M61" s="186">
        <f t="shared" si="5"/>
        <v>14566.49286</v>
      </c>
      <c r="N61" s="187">
        <v>0.1</v>
      </c>
      <c r="O61" s="188">
        <f t="shared" si="6"/>
        <v>5966.492857</v>
      </c>
      <c r="P61" s="189" t="str">
        <f>IF(D61="","",IF(COUNTIF(Combo_tong_hop!$B$3:$B$100,D61)&gt;0,"Combo","Món lẻ"))</f>
        <v>Món lẻ</v>
      </c>
      <c r="Q61" s="190" t="str">
        <f>IFERROR(__xludf.DUMMYFUNCTION("IF(P61&lt;&gt;""Combo"","""",IFERROR(""""&amp;TEXTJOIN("", ""&amp;char(10),TRUE,FILTER(Combo_chi_tiet!$I$3:$I$200,Combo_chi_tiet!$B$3:$B$200=D61)),""""))"),"")</f>
        <v/>
      </c>
      <c r="R61" s="144"/>
      <c r="S61" s="144"/>
      <c r="T61" s="144"/>
      <c r="U61" s="144"/>
      <c r="V61" s="144"/>
      <c r="W61" s="144"/>
      <c r="X61" s="144"/>
      <c r="Y61" s="144"/>
      <c r="Z61" s="144"/>
      <c r="AA61" s="144"/>
      <c r="AB61" s="144"/>
      <c r="AC61" s="144"/>
      <c r="AD61" s="144"/>
      <c r="AE61" s="144"/>
    </row>
    <row r="62" hidden="1">
      <c r="A62" s="180" t="s">
        <v>437</v>
      </c>
      <c r="B62" s="181" t="str">
        <f t="array" ref="B62">IF(A62="","",IFERROR(INDEX(Don_hang!$B$2:$B$1000,MATCH(A62,Don_hang!$A$2:$A$1000,0)),""))</f>
        <v>21/03/2026</v>
      </c>
      <c r="C62" s="182" t="s">
        <v>287</v>
      </c>
      <c r="D62" s="183" t="s">
        <v>210</v>
      </c>
      <c r="E62" s="194" t="s">
        <v>198</v>
      </c>
      <c r="F62" s="195">
        <v>1.0</v>
      </c>
      <c r="G62" s="186">
        <f t="shared" si="1"/>
        <v>200</v>
      </c>
      <c r="H62" s="186">
        <v>58000.0</v>
      </c>
      <c r="I62" s="186">
        <f t="shared" si="2"/>
        <v>58000</v>
      </c>
      <c r="J62" s="186">
        <v>37021.791666666664</v>
      </c>
      <c r="K62" s="186">
        <f t="shared" si="3"/>
        <v>37021.79167</v>
      </c>
      <c r="L62" s="186">
        <f t="shared" si="4"/>
        <v>20978.20833</v>
      </c>
      <c r="M62" s="186">
        <f t="shared" si="5"/>
        <v>20978.20833</v>
      </c>
      <c r="N62" s="187">
        <v>0.1</v>
      </c>
      <c r="O62" s="188">
        <f t="shared" si="6"/>
        <v>15178.20833</v>
      </c>
      <c r="P62" s="189" t="str">
        <f>IF(D62="","",IF(COUNTIF(Combo_tong_hop!$B$3:$B$100,D62)&gt;0,"Combo","Món lẻ"))</f>
        <v>Món lẻ</v>
      </c>
      <c r="Q62" s="190" t="str">
        <f>IFERROR(__xludf.DUMMYFUNCTION("IF(P62&lt;&gt;""Combo"","""",IFERROR(""""&amp;TEXTJOIN("", ""&amp;char(10),TRUE,FILTER(Combo_chi_tiet!$I$3:$I$200,Combo_chi_tiet!$B$3:$B$200=D62)),""""))"),"")</f>
        <v/>
      </c>
      <c r="R62" s="144"/>
      <c r="S62" s="144"/>
      <c r="T62" s="144"/>
      <c r="U62" s="144"/>
      <c r="V62" s="144"/>
      <c r="W62" s="144"/>
      <c r="X62" s="144"/>
      <c r="Y62" s="144"/>
      <c r="Z62" s="144"/>
      <c r="AA62" s="144"/>
      <c r="AB62" s="144"/>
      <c r="AC62" s="144"/>
      <c r="AD62" s="144"/>
      <c r="AE62" s="144"/>
    </row>
    <row r="63" hidden="1">
      <c r="A63" s="180" t="s">
        <v>437</v>
      </c>
      <c r="B63" s="181" t="str">
        <f t="array" ref="B63">IF(A63="","",IFERROR(INDEX(Don_hang!$B$2:$B$1000,MATCH(A63,Don_hang!$A$2:$A$1000,0)),""))</f>
        <v>21/03/2026</v>
      </c>
      <c r="C63" s="182" t="str">
        <f t="array" ref="C63">IF(A63="","",IFERROR(INDEX(Don_hang!$C$2:$C$1000,MATCH(A63,Don_hang!$A$2:$A$1000,0)),""))</f>
        <v>Bích Trinh</v>
      </c>
      <c r="D63" s="183" t="s">
        <v>211</v>
      </c>
      <c r="E63" s="194" t="s">
        <v>196</v>
      </c>
      <c r="F63" s="195">
        <v>1.0</v>
      </c>
      <c r="G63" s="186">
        <f t="shared" si="1"/>
        <v>150</v>
      </c>
      <c r="H63" s="186">
        <v>44000.0</v>
      </c>
      <c r="I63" s="186">
        <f t="shared" si="2"/>
        <v>44000</v>
      </c>
      <c r="J63" s="186">
        <v>30305.840816326534</v>
      </c>
      <c r="K63" s="186">
        <f t="shared" si="3"/>
        <v>30305.84082</v>
      </c>
      <c r="L63" s="186">
        <f t="shared" si="4"/>
        <v>13694.15918</v>
      </c>
      <c r="M63" s="186">
        <f t="shared" si="5"/>
        <v>13694.15918</v>
      </c>
      <c r="N63" s="187">
        <v>0.1</v>
      </c>
      <c r="O63" s="188">
        <f t="shared" si="6"/>
        <v>9294.159184</v>
      </c>
      <c r="P63" s="189" t="str">
        <f>IF(D63="","",IF(COUNTIF(Combo_tong_hop!$B$3:$B$100,D63)&gt;0,"Combo","Món lẻ"))</f>
        <v>Món lẻ</v>
      </c>
      <c r="Q63" s="190" t="str">
        <f>IFERROR(__xludf.DUMMYFUNCTION("IF(P63&lt;&gt;""Combo"","""",IFERROR(""""&amp;TEXTJOIN("", ""&amp;char(10),TRUE,FILTER(Combo_chi_tiet!$I$3:$I$200,Combo_chi_tiet!$B$3:$B$200=D63)),""""))"),"")</f>
        <v/>
      </c>
      <c r="R63" s="144"/>
      <c r="S63" s="144"/>
      <c r="T63" s="144"/>
      <c r="U63" s="144"/>
      <c r="V63" s="144"/>
      <c r="W63" s="144"/>
      <c r="X63" s="144"/>
      <c r="Y63" s="144"/>
      <c r="Z63" s="144"/>
      <c r="AA63" s="144"/>
      <c r="AB63" s="144"/>
      <c r="AC63" s="144"/>
      <c r="AD63" s="144"/>
      <c r="AE63" s="144"/>
    </row>
    <row r="64" hidden="1">
      <c r="A64" s="180" t="s">
        <v>437</v>
      </c>
      <c r="B64" s="181" t="str">
        <f t="array" ref="B64">IF(A64="","",IFERROR(INDEX(Don_hang!$B$2:$B$1000,MATCH(A64,Don_hang!$A$2:$A$1000,0)),""))</f>
        <v>21/03/2026</v>
      </c>
      <c r="C64" s="182" t="str">
        <f t="array" ref="C64">IF(A64="","",IFERROR(INDEX(Don_hang!$C$2:$C$1000,MATCH(A64,Don_hang!$A$2:$A$1000,0)),""))</f>
        <v>Bích Trinh</v>
      </c>
      <c r="D64" s="183" t="s">
        <v>212</v>
      </c>
      <c r="E64" s="194" t="s">
        <v>551</v>
      </c>
      <c r="F64" s="195">
        <v>2.0</v>
      </c>
      <c r="G64" s="186">
        <f t="shared" si="1"/>
        <v>242</v>
      </c>
      <c r="H64" s="191">
        <v>71390.0</v>
      </c>
      <c r="I64" s="186">
        <f t="shared" si="2"/>
        <v>142780</v>
      </c>
      <c r="J64" s="186">
        <v>44165.0</v>
      </c>
      <c r="K64" s="186">
        <f t="shared" si="3"/>
        <v>88330</v>
      </c>
      <c r="L64" s="186">
        <f t="shared" si="4"/>
        <v>27225</v>
      </c>
      <c r="M64" s="186">
        <f t="shared" si="5"/>
        <v>54450</v>
      </c>
      <c r="N64" s="187">
        <v>0.1</v>
      </c>
      <c r="O64" s="188">
        <f t="shared" si="6"/>
        <v>40172</v>
      </c>
      <c r="P64" s="189" t="str">
        <f>IF(D64="","",IF(COUNTIF(Combo_tong_hop!$B$3:$B$100,D64)&gt;0,"Combo","Món lẻ"))</f>
        <v>Món lẻ</v>
      </c>
      <c r="Q64" s="190" t="str">
        <f>IFERROR(__xludf.DUMMYFUNCTION("IF(P64&lt;&gt;""Combo"","""",IFERROR(""""&amp;TEXTJOIN("", ""&amp;char(10),TRUE,FILTER(Combo_chi_tiet!$I$3:$I$200,Combo_chi_tiet!$B$3:$B$200=D64)),""""))"),"")</f>
        <v/>
      </c>
      <c r="R64" s="144"/>
      <c r="S64" s="144"/>
      <c r="T64" s="144"/>
      <c r="U64" s="144"/>
      <c r="V64" s="144"/>
      <c r="W64" s="144"/>
      <c r="X64" s="144"/>
      <c r="Y64" s="144"/>
      <c r="Z64" s="144"/>
      <c r="AA64" s="144"/>
      <c r="AB64" s="144"/>
      <c r="AC64" s="144"/>
      <c r="AD64" s="144"/>
      <c r="AE64" s="144"/>
    </row>
    <row r="65" hidden="1">
      <c r="A65" s="180" t="s">
        <v>437</v>
      </c>
      <c r="B65" s="181" t="str">
        <f t="array" ref="B65">IF(A65="","",IFERROR(INDEX(Don_hang!$B$2:$B$1000,MATCH(A65,Don_hang!$A$2:$A$1000,0)),""))</f>
        <v>21/03/2026</v>
      </c>
      <c r="C65" s="182" t="str">
        <f t="array" ref="C65">IF(A65="","",IFERROR(INDEX(Don_hang!$C$2:$C$1000,MATCH(A65,Don_hang!$A$2:$A$1000,0)),""))</f>
        <v>Bích Trinh</v>
      </c>
      <c r="D65" s="183" t="s">
        <v>215</v>
      </c>
      <c r="E65" s="194" t="s">
        <v>552</v>
      </c>
      <c r="F65" s="195">
        <v>1.0</v>
      </c>
      <c r="G65" s="186">
        <f t="shared" si="1"/>
        <v>108</v>
      </c>
      <c r="H65" s="191">
        <v>63720.0</v>
      </c>
      <c r="I65" s="186">
        <f t="shared" si="2"/>
        <v>63720</v>
      </c>
      <c r="J65" s="186">
        <v>51516.0</v>
      </c>
      <c r="K65" s="186">
        <f t="shared" si="3"/>
        <v>51516</v>
      </c>
      <c r="L65" s="186">
        <f t="shared" si="4"/>
        <v>12204</v>
      </c>
      <c r="M65" s="186">
        <f t="shared" si="5"/>
        <v>12204</v>
      </c>
      <c r="N65" s="187">
        <v>0.1</v>
      </c>
      <c r="O65" s="188">
        <f t="shared" si="6"/>
        <v>5832</v>
      </c>
      <c r="P65" s="189" t="str">
        <f>IF(D65="","",IF(COUNTIF(Combo_tong_hop!$B$3:$B$100,D65)&gt;0,"Combo","Món lẻ"))</f>
        <v>Món lẻ</v>
      </c>
      <c r="Q65" s="190" t="str">
        <f>IFERROR(__xludf.DUMMYFUNCTION("IF(P65&lt;&gt;""Combo"","""",IFERROR(""""&amp;TEXTJOIN("", ""&amp;char(10),TRUE,FILTER(Combo_chi_tiet!$I$3:$I$200,Combo_chi_tiet!$B$3:$B$200=D65)),""""))"),"")</f>
        <v/>
      </c>
      <c r="R65" s="144"/>
      <c r="S65" s="144"/>
      <c r="T65" s="144"/>
      <c r="U65" s="144"/>
      <c r="V65" s="144"/>
      <c r="W65" s="144"/>
      <c r="X65" s="144"/>
      <c r="Y65" s="144"/>
      <c r="Z65" s="144"/>
      <c r="AA65" s="144"/>
      <c r="AB65" s="144"/>
      <c r="AC65" s="144"/>
      <c r="AD65" s="144"/>
      <c r="AE65" s="144"/>
    </row>
    <row r="66" hidden="1">
      <c r="A66" s="180" t="s">
        <v>439</v>
      </c>
      <c r="B66" s="181" t="str">
        <f t="array" ref="B66">IF(A66="","",IFERROR(INDEX(Don_hang!$B$2:$B$1000,MATCH(A66,Don_hang!$A$2:$A$1000,0)),""))</f>
        <v>21/03/2026</v>
      </c>
      <c r="C66" s="182" t="str">
        <f t="array" ref="C66">IF(A66="","",IFERROR(INDEX(Don_hang!$C$2:$C$1000,MATCH(A66,Don_hang!$A$2:$A$1000,0)),""))</f>
        <v>Bé Huyền (Q2)</v>
      </c>
      <c r="D66" s="183" t="s">
        <v>216</v>
      </c>
      <c r="E66" s="194" t="s">
        <v>553</v>
      </c>
      <c r="F66" s="195">
        <v>1.0</v>
      </c>
      <c r="G66" s="186">
        <f t="shared" si="1"/>
        <v>80</v>
      </c>
      <c r="H66" s="191">
        <v>20000.0</v>
      </c>
      <c r="I66" s="186">
        <f t="shared" si="2"/>
        <v>20000</v>
      </c>
      <c r="J66" s="186">
        <v>11700.0</v>
      </c>
      <c r="K66" s="186">
        <f t="shared" si="3"/>
        <v>11700</v>
      </c>
      <c r="L66" s="186">
        <f t="shared" si="4"/>
        <v>8300</v>
      </c>
      <c r="M66" s="186">
        <f t="shared" si="5"/>
        <v>8300</v>
      </c>
      <c r="N66" s="187">
        <v>0.1</v>
      </c>
      <c r="O66" s="188">
        <f t="shared" si="6"/>
        <v>6300</v>
      </c>
      <c r="P66" s="189" t="str">
        <f>IF(D66="","",IF(COUNTIF(Combo_tong_hop!$B$3:$B$100,D66)&gt;0,"Combo","Món lẻ"))</f>
        <v>Món lẻ</v>
      </c>
      <c r="Q66" s="190" t="str">
        <f>IFERROR(__xludf.DUMMYFUNCTION("IF(P66&lt;&gt;""Combo"","""",IFERROR(""""&amp;TEXTJOIN("", ""&amp;char(10),TRUE,FILTER(Combo_chi_tiet!$I$3:$I$200,Combo_chi_tiet!$B$3:$B$200=D66)),""""))"),"")</f>
        <v/>
      </c>
      <c r="R66" s="144"/>
      <c r="S66" s="144"/>
      <c r="T66" s="144"/>
      <c r="U66" s="144"/>
      <c r="V66" s="144"/>
      <c r="W66" s="144"/>
      <c r="X66" s="144"/>
      <c r="Y66" s="144"/>
      <c r="Z66" s="144"/>
      <c r="AA66" s="144"/>
      <c r="AB66" s="144"/>
      <c r="AC66" s="144"/>
      <c r="AD66" s="144"/>
      <c r="AE66" s="144"/>
    </row>
    <row r="67" hidden="1">
      <c r="A67" s="180" t="s">
        <v>439</v>
      </c>
      <c r="B67" s="181" t="str">
        <f t="array" ref="B67">IF(A67="","",IFERROR(INDEX(Don_hang!$B$2:$B$1000,MATCH(A67,Don_hang!$A$2:$A$1000,0)),""))</f>
        <v>21/03/2026</v>
      </c>
      <c r="C67" s="182" t="str">
        <f t="array" ref="C67">IF(A67="","",IFERROR(INDEX(Don_hang!$C$2:$C$1000,MATCH(A67,Don_hang!$A$2:$A$1000,0)),""))</f>
        <v>Bé Huyền (Q2)</v>
      </c>
      <c r="D67" s="183" t="s">
        <v>211</v>
      </c>
      <c r="E67" s="194" t="s">
        <v>192</v>
      </c>
      <c r="F67" s="195">
        <v>1.0</v>
      </c>
      <c r="G67" s="186">
        <f t="shared" si="1"/>
        <v>100</v>
      </c>
      <c r="H67" s="186">
        <v>30000.0</v>
      </c>
      <c r="I67" s="186">
        <f t="shared" si="2"/>
        <v>30000</v>
      </c>
      <c r="J67" s="186">
        <v>20203.89387755102</v>
      </c>
      <c r="K67" s="186">
        <f t="shared" si="3"/>
        <v>20203.89388</v>
      </c>
      <c r="L67" s="186">
        <f t="shared" si="4"/>
        <v>9796.106122</v>
      </c>
      <c r="M67" s="186">
        <f t="shared" si="5"/>
        <v>9796.106122</v>
      </c>
      <c r="N67" s="187">
        <v>0.1</v>
      </c>
      <c r="O67" s="188">
        <f t="shared" si="6"/>
        <v>6796.106122</v>
      </c>
      <c r="P67" s="189" t="str">
        <f>IF(D67="","",IF(COUNTIF(Combo_tong_hop!$B$3:$B$100,D67)&gt;0,"Combo","Món lẻ"))</f>
        <v>Món lẻ</v>
      </c>
      <c r="Q67" s="190" t="str">
        <f>IFERROR(__xludf.DUMMYFUNCTION("IF(P67&lt;&gt;""Combo"","""",IFERROR(""""&amp;TEXTJOIN("", ""&amp;char(10),TRUE,FILTER(Combo_chi_tiet!$I$3:$I$200,Combo_chi_tiet!$B$3:$B$200=D67)),""""))"),"")</f>
        <v/>
      </c>
      <c r="R67" s="144"/>
      <c r="S67" s="144"/>
      <c r="T67" s="144"/>
      <c r="U67" s="144"/>
      <c r="V67" s="144"/>
      <c r="W67" s="144"/>
      <c r="X67" s="144"/>
      <c r="Y67" s="144"/>
      <c r="Z67" s="144"/>
      <c r="AA67" s="144"/>
      <c r="AB67" s="144"/>
      <c r="AC67" s="144"/>
      <c r="AD67" s="144"/>
      <c r="AE67" s="144"/>
    </row>
    <row r="68" hidden="1">
      <c r="A68" s="180" t="s">
        <v>439</v>
      </c>
      <c r="B68" s="181" t="str">
        <f t="array" ref="B68">IF(A68="","",IFERROR(INDEX(Don_hang!$B$2:$B$1000,MATCH(A68,Don_hang!$A$2:$A$1000,0)),""))</f>
        <v>21/03/2026</v>
      </c>
      <c r="C68" s="182" t="str">
        <f t="array" ref="C68">IF(A68="","",IFERROR(INDEX(Don_hang!$C$2:$C$1000,MATCH(A68,Don_hang!$A$2:$A$1000,0)),""))</f>
        <v>Bé Huyền (Q2)</v>
      </c>
      <c r="D68" s="183" t="s">
        <v>203</v>
      </c>
      <c r="E68" s="194" t="s">
        <v>192</v>
      </c>
      <c r="F68" s="195">
        <v>1.0</v>
      </c>
      <c r="G68" s="186">
        <f t="shared" si="1"/>
        <v>100</v>
      </c>
      <c r="H68" s="186">
        <v>25000.0</v>
      </c>
      <c r="I68" s="186">
        <f t="shared" si="2"/>
        <v>25000</v>
      </c>
      <c r="J68" s="186">
        <v>15874.338095238094</v>
      </c>
      <c r="K68" s="186">
        <f t="shared" si="3"/>
        <v>15874.3381</v>
      </c>
      <c r="L68" s="186">
        <f t="shared" si="4"/>
        <v>9125.661905</v>
      </c>
      <c r="M68" s="186">
        <f t="shared" si="5"/>
        <v>9125.661905</v>
      </c>
      <c r="N68" s="187">
        <v>0.1</v>
      </c>
      <c r="O68" s="188">
        <f t="shared" si="6"/>
        <v>6625.661905</v>
      </c>
      <c r="P68" s="189" t="str">
        <f>IF(D68="","",IF(COUNTIF(Combo_tong_hop!$B$3:$B$100,D68)&gt;0,"Combo","Món lẻ"))</f>
        <v>Món lẻ</v>
      </c>
      <c r="Q68" s="190" t="str">
        <f>IFERROR(__xludf.DUMMYFUNCTION("IF(P68&lt;&gt;""Combo"","""",IFERROR(""""&amp;TEXTJOIN("", ""&amp;char(10),TRUE,FILTER(Combo_chi_tiet!$I$3:$I$200,Combo_chi_tiet!$B$3:$B$200=D68)),""""))"),"")</f>
        <v/>
      </c>
      <c r="R68" s="144"/>
      <c r="S68" s="144"/>
      <c r="T68" s="144"/>
      <c r="U68" s="144"/>
      <c r="V68" s="144"/>
      <c r="W68" s="144"/>
      <c r="X68" s="144"/>
      <c r="Y68" s="144"/>
      <c r="Z68" s="144"/>
      <c r="AA68" s="144"/>
      <c r="AB68" s="144"/>
      <c r="AC68" s="144"/>
      <c r="AD68" s="144"/>
      <c r="AE68" s="144"/>
    </row>
    <row r="69" hidden="1">
      <c r="A69" s="180" t="s">
        <v>439</v>
      </c>
      <c r="B69" s="181" t="str">
        <f t="array" ref="B69">IF(A69="","",IFERROR(INDEX(Don_hang!$B$2:$B$1000,MATCH(A69,Don_hang!$A$2:$A$1000,0)),""))</f>
        <v>21/03/2026</v>
      </c>
      <c r="C69" s="182" t="str">
        <f t="array" ref="C69">IF(A69="","",IFERROR(INDEX(Don_hang!$C$2:$C$1000,MATCH(A69,Don_hang!$A$2:$A$1000,0)),""))</f>
        <v>Bé Huyền (Q2)</v>
      </c>
      <c r="D69" s="183" t="s">
        <v>207</v>
      </c>
      <c r="E69" s="194" t="s">
        <v>554</v>
      </c>
      <c r="F69" s="195">
        <v>1.0</v>
      </c>
      <c r="G69" s="186">
        <f t="shared" si="1"/>
        <v>135</v>
      </c>
      <c r="H69" s="191">
        <v>40500.0</v>
      </c>
      <c r="I69" s="186">
        <f t="shared" si="2"/>
        <v>40500</v>
      </c>
      <c r="J69" s="186">
        <v>24435.0</v>
      </c>
      <c r="K69" s="186">
        <f t="shared" si="3"/>
        <v>24435</v>
      </c>
      <c r="L69" s="186">
        <f t="shared" si="4"/>
        <v>16065</v>
      </c>
      <c r="M69" s="186">
        <f t="shared" si="5"/>
        <v>16065</v>
      </c>
      <c r="N69" s="187">
        <v>0.1</v>
      </c>
      <c r="O69" s="188">
        <f t="shared" si="6"/>
        <v>12015</v>
      </c>
      <c r="P69" s="189" t="str">
        <f>IF(D69="","",IF(COUNTIF(Combo_tong_hop!$B$3:$B$100,D69)&gt;0,"Combo","Món lẻ"))</f>
        <v>Món lẻ</v>
      </c>
      <c r="Q69" s="190" t="str">
        <f>IFERROR(__xludf.DUMMYFUNCTION("IF(P69&lt;&gt;""Combo"","""",IFERROR(""""&amp;TEXTJOIN("", ""&amp;char(10),TRUE,FILTER(Combo_chi_tiet!$I$3:$I$200,Combo_chi_tiet!$B$3:$B$200=D69)),""""))"),"")</f>
        <v/>
      </c>
      <c r="R69" s="144"/>
      <c r="S69" s="144"/>
      <c r="T69" s="144"/>
      <c r="U69" s="144"/>
      <c r="V69" s="144"/>
      <c r="W69" s="144"/>
      <c r="X69" s="144"/>
      <c r="Y69" s="144"/>
      <c r="Z69" s="144"/>
      <c r="AA69" s="144"/>
      <c r="AB69" s="144"/>
      <c r="AC69" s="144"/>
      <c r="AD69" s="144"/>
      <c r="AE69" s="144"/>
    </row>
    <row r="70" hidden="1">
      <c r="A70" s="180" t="s">
        <v>441</v>
      </c>
      <c r="B70" s="181" t="str">
        <f t="array" ref="B70">IF(A70="","",IFERROR(INDEX(Don_hang!$B$2:$B$1000,MATCH(A70,Don_hang!$A$2:$A$1000,0)),""))</f>
        <v>23/03/2026</v>
      </c>
      <c r="C70" s="182" t="str">
        <f t="array" ref="C70">IF(A70="","",IFERROR(INDEX(Don_hang!$C$2:$C$1000,MATCH(A70,Don_hang!$A$2:$A$1000,0)),""))</f>
        <v>Ms. Vân (Q1)</v>
      </c>
      <c r="D70" s="183" t="s">
        <v>214</v>
      </c>
      <c r="E70" s="194" t="s">
        <v>555</v>
      </c>
      <c r="F70" s="195">
        <v>2.0</v>
      </c>
      <c r="G70" s="186">
        <f t="shared" si="1"/>
        <v>240</v>
      </c>
      <c r="H70" s="191">
        <v>70800.0</v>
      </c>
      <c r="I70" s="186">
        <f t="shared" si="2"/>
        <v>141600</v>
      </c>
      <c r="J70" s="186">
        <v>44040.0</v>
      </c>
      <c r="K70" s="186">
        <f t="shared" si="3"/>
        <v>88080</v>
      </c>
      <c r="L70" s="186">
        <f t="shared" si="4"/>
        <v>26760</v>
      </c>
      <c r="M70" s="186">
        <f t="shared" si="5"/>
        <v>53520</v>
      </c>
      <c r="N70" s="187">
        <v>0.1</v>
      </c>
      <c r="O70" s="188">
        <f t="shared" si="6"/>
        <v>39360</v>
      </c>
      <c r="P70" s="189" t="str">
        <f>IF(D70="","",IF(COUNTIF(Combo_tong_hop!$B$3:$B$100,D70)&gt;0,"Combo","Món lẻ"))</f>
        <v>Món lẻ</v>
      </c>
      <c r="Q70" s="190" t="str">
        <f>IFERROR(__xludf.DUMMYFUNCTION("IF(P70&lt;&gt;""Combo"","""",IFERROR(""""&amp;TEXTJOIN("", ""&amp;char(10),TRUE,FILTER(Combo_chi_tiet!$I$3:$I$200,Combo_chi_tiet!$B$3:$B$200=D70)),""""))"),"")</f>
        <v/>
      </c>
      <c r="R70" s="144"/>
      <c r="S70" s="144"/>
      <c r="T70" s="144"/>
      <c r="U70" s="144"/>
      <c r="V70" s="144"/>
      <c r="W70" s="144"/>
      <c r="X70" s="144"/>
      <c r="Y70" s="144"/>
      <c r="Z70" s="144"/>
      <c r="AA70" s="144"/>
      <c r="AB70" s="144"/>
      <c r="AC70" s="144"/>
      <c r="AD70" s="144"/>
      <c r="AE70" s="144"/>
    </row>
    <row r="71" hidden="1">
      <c r="A71" s="180" t="s">
        <v>441</v>
      </c>
      <c r="B71" s="181" t="str">
        <f t="array" ref="B71">IF(A71="","",IFERROR(INDEX(Don_hang!$B$2:$B$1000,MATCH(A71,Don_hang!$A$2:$A$1000,0)),""))</f>
        <v>23/03/2026</v>
      </c>
      <c r="C71" s="182" t="str">
        <f t="array" ref="C71">IF(A71="","",IFERROR(INDEX(Don_hang!$C$2:$C$1000,MATCH(A71,Don_hang!$A$2:$A$1000,0)),""))</f>
        <v>Ms. Vân (Q1)</v>
      </c>
      <c r="D71" s="183" t="s">
        <v>204</v>
      </c>
      <c r="E71" s="194" t="s">
        <v>196</v>
      </c>
      <c r="F71" s="195">
        <v>1.0</v>
      </c>
      <c r="G71" s="186">
        <f t="shared" si="1"/>
        <v>150</v>
      </c>
      <c r="H71" s="191">
        <v>36000.0</v>
      </c>
      <c r="I71" s="186">
        <f t="shared" si="2"/>
        <v>36000</v>
      </c>
      <c r="J71" s="186">
        <v>23654.32653061224</v>
      </c>
      <c r="K71" s="186">
        <f t="shared" si="3"/>
        <v>23654.32653</v>
      </c>
      <c r="L71" s="186">
        <f t="shared" si="4"/>
        <v>12345.67347</v>
      </c>
      <c r="M71" s="186">
        <f t="shared" si="5"/>
        <v>12345.67347</v>
      </c>
      <c r="N71" s="187">
        <v>0.1</v>
      </c>
      <c r="O71" s="188">
        <f t="shared" si="6"/>
        <v>8745.673469</v>
      </c>
      <c r="P71" s="189" t="str">
        <f>IF(D71="","",IF(COUNTIF(Combo_tong_hop!$B$3:$B$100,D71)&gt;0,"Combo","Món lẻ"))</f>
        <v>Món lẻ</v>
      </c>
      <c r="Q71" s="190" t="str">
        <f>IFERROR(__xludf.DUMMYFUNCTION("IF(P71&lt;&gt;""Combo"","""",IFERROR(""""&amp;TEXTJOIN("", ""&amp;char(10),TRUE,FILTER(Combo_chi_tiet!$I$3:$I$200,Combo_chi_tiet!$B$3:$B$200=D71)),""""))"),"")</f>
        <v/>
      </c>
      <c r="R71" s="144"/>
      <c r="S71" s="144"/>
      <c r="T71" s="144"/>
      <c r="U71" s="144"/>
      <c r="V71" s="144"/>
      <c r="W71" s="144"/>
      <c r="X71" s="144"/>
      <c r="Y71" s="144"/>
      <c r="Z71" s="144"/>
      <c r="AA71" s="144"/>
      <c r="AB71" s="144"/>
      <c r="AC71" s="144"/>
      <c r="AD71" s="144"/>
      <c r="AE71" s="144"/>
    </row>
    <row r="72" hidden="1">
      <c r="A72" s="180" t="s">
        <v>441</v>
      </c>
      <c r="B72" s="181" t="str">
        <f t="array" ref="B72">IF(A72="","",IFERROR(INDEX(Don_hang!$B$2:$B$1000,MATCH(A72,Don_hang!$A$2:$A$1000,0)),""))</f>
        <v>23/03/2026</v>
      </c>
      <c r="C72" s="182" t="str">
        <f t="array" ref="C72">IF(A72="","",IFERROR(INDEX(Don_hang!$C$2:$C$1000,MATCH(A72,Don_hang!$A$2:$A$1000,0)),""))</f>
        <v>Ms. Vân (Q1)</v>
      </c>
      <c r="D72" s="183" t="s">
        <v>201</v>
      </c>
      <c r="E72" s="194" t="s">
        <v>556</v>
      </c>
      <c r="F72" s="195">
        <v>1.0</v>
      </c>
      <c r="G72" s="186">
        <f t="shared" si="1"/>
        <v>136</v>
      </c>
      <c r="H72" s="186">
        <v>34000.0</v>
      </c>
      <c r="I72" s="186">
        <f t="shared" si="2"/>
        <v>34000</v>
      </c>
      <c r="J72" s="186">
        <v>19992.0</v>
      </c>
      <c r="K72" s="186">
        <f t="shared" si="3"/>
        <v>19992</v>
      </c>
      <c r="L72" s="186">
        <f t="shared" si="4"/>
        <v>14008</v>
      </c>
      <c r="M72" s="186">
        <f t="shared" si="5"/>
        <v>14008</v>
      </c>
      <c r="N72" s="187">
        <v>0.1</v>
      </c>
      <c r="O72" s="188">
        <f t="shared" si="6"/>
        <v>10608</v>
      </c>
      <c r="P72" s="189" t="str">
        <f>IF(D72="","",IF(COUNTIF(Combo_tong_hop!$B$3:$B$100,D72)&gt;0,"Combo","Món lẻ"))</f>
        <v>Món lẻ</v>
      </c>
      <c r="Q72" s="190" t="str">
        <f>IFERROR(__xludf.DUMMYFUNCTION("IF(P72&lt;&gt;""Combo"","""",IFERROR(""""&amp;TEXTJOIN("", ""&amp;char(10),TRUE,FILTER(Combo_chi_tiet!$I$3:$I$200,Combo_chi_tiet!$B$3:$B$200=D72)),""""))"),"")</f>
        <v/>
      </c>
      <c r="R72" s="144"/>
      <c r="S72" s="144"/>
      <c r="T72" s="144"/>
      <c r="U72" s="144"/>
      <c r="V72" s="144"/>
      <c r="W72" s="144"/>
      <c r="X72" s="144"/>
      <c r="Y72" s="144"/>
      <c r="Z72" s="144"/>
      <c r="AA72" s="144"/>
      <c r="AB72" s="144"/>
      <c r="AC72" s="144"/>
      <c r="AD72" s="144"/>
      <c r="AE72" s="144"/>
    </row>
    <row r="73" hidden="1">
      <c r="A73" s="180" t="s">
        <v>441</v>
      </c>
      <c r="B73" s="181" t="str">
        <f t="array" ref="B73">IF(A73="","",IFERROR(INDEX(Don_hang!$B$2:$B$1000,MATCH(A73,Don_hang!$A$2:$A$1000,0)),""))</f>
        <v>23/03/2026</v>
      </c>
      <c r="C73" s="182" t="str">
        <f t="array" ref="C73">IF(A73="","",IFERROR(INDEX(Don_hang!$C$2:$C$1000,MATCH(A73,Don_hang!$A$2:$A$1000,0)),""))</f>
        <v>Ms. Vân (Q1)</v>
      </c>
      <c r="D73" s="183" t="s">
        <v>210</v>
      </c>
      <c r="E73" s="194" t="s">
        <v>557</v>
      </c>
      <c r="F73" s="195">
        <v>1.0</v>
      </c>
      <c r="G73" s="186">
        <f t="shared" si="1"/>
        <v>115</v>
      </c>
      <c r="H73" s="186">
        <v>34500.0</v>
      </c>
      <c r="I73" s="186">
        <f t="shared" si="2"/>
        <v>34500</v>
      </c>
      <c r="J73" s="186">
        <v>20700.0</v>
      </c>
      <c r="K73" s="186">
        <f t="shared" si="3"/>
        <v>20700</v>
      </c>
      <c r="L73" s="186">
        <f t="shared" si="4"/>
        <v>13800</v>
      </c>
      <c r="M73" s="186">
        <f t="shared" si="5"/>
        <v>13800</v>
      </c>
      <c r="N73" s="187">
        <v>0.1</v>
      </c>
      <c r="O73" s="188">
        <f t="shared" si="6"/>
        <v>10350</v>
      </c>
      <c r="P73" s="189" t="str">
        <f>IF(D73="","",IF(COUNTIF(Combo_tong_hop!$B$3:$B$100,D73)&gt;0,"Combo","Món lẻ"))</f>
        <v>Món lẻ</v>
      </c>
      <c r="Q73" s="190" t="str">
        <f>IFERROR(__xludf.DUMMYFUNCTION("IF(P73&lt;&gt;""Combo"","""",IFERROR(""""&amp;TEXTJOIN("", ""&amp;char(10),TRUE,FILTER(Combo_chi_tiet!$I$3:$I$200,Combo_chi_tiet!$B$3:$B$200=D73)),""""))"),"")</f>
        <v/>
      </c>
      <c r="R73" s="144"/>
      <c r="S73" s="144"/>
      <c r="T73" s="144"/>
      <c r="U73" s="144"/>
      <c r="V73" s="144"/>
      <c r="W73" s="144"/>
      <c r="X73" s="144"/>
      <c r="Y73" s="144"/>
      <c r="Z73" s="144"/>
      <c r="AA73" s="144"/>
      <c r="AB73" s="144"/>
      <c r="AC73" s="144"/>
      <c r="AD73" s="144"/>
      <c r="AE73" s="144"/>
    </row>
    <row r="74" hidden="1">
      <c r="A74" s="180" t="s">
        <v>441</v>
      </c>
      <c r="B74" s="181" t="str">
        <f t="array" ref="B74">IF(A74="","",IFERROR(INDEX(Don_hang!$B$2:$B$1000,MATCH(A74,Don_hang!$A$2:$A$1000,0)),""))</f>
        <v>23/03/2026</v>
      </c>
      <c r="C74" s="182" t="str">
        <f t="array" ref="C74">IF(A74="","",IFERROR(INDEX(Don_hang!$C$2:$C$1000,MATCH(A74,Don_hang!$A$2:$A$1000,0)),""))</f>
        <v>Ms. Vân (Q1)</v>
      </c>
      <c r="D74" s="183" t="s">
        <v>210</v>
      </c>
      <c r="E74" s="194">
        <v>130.0</v>
      </c>
      <c r="F74" s="195">
        <v>1.0</v>
      </c>
      <c r="G74" s="186">
        <f t="shared" si="1"/>
        <v>130</v>
      </c>
      <c r="H74" s="186">
        <v>39000.0</v>
      </c>
      <c r="I74" s="186">
        <f t="shared" si="2"/>
        <v>39000</v>
      </c>
      <c r="J74" s="186">
        <v>23400.0</v>
      </c>
      <c r="K74" s="186">
        <f t="shared" si="3"/>
        <v>23400</v>
      </c>
      <c r="L74" s="186">
        <f t="shared" si="4"/>
        <v>15600</v>
      </c>
      <c r="M74" s="186">
        <f t="shared" si="5"/>
        <v>15600</v>
      </c>
      <c r="N74" s="187">
        <v>0.1</v>
      </c>
      <c r="O74" s="188">
        <f t="shared" si="6"/>
        <v>11700</v>
      </c>
      <c r="P74" s="189" t="str">
        <f>IF(D74="","",IF(COUNTIF(Combo_tong_hop!$B$3:$B$100,D74)&gt;0,"Combo","Món lẻ"))</f>
        <v>Món lẻ</v>
      </c>
      <c r="Q74" s="190" t="str">
        <f>IFERROR(__xludf.DUMMYFUNCTION("IF(P74&lt;&gt;""Combo"","""",IFERROR(""""&amp;TEXTJOIN("", ""&amp;char(10),TRUE,FILTER(Combo_chi_tiet!$I$3:$I$200,Combo_chi_tiet!$B$3:$B$200=D74)),""""))"),"")</f>
        <v/>
      </c>
      <c r="R74" s="144"/>
      <c r="S74" s="144"/>
      <c r="T74" s="144"/>
      <c r="U74" s="144"/>
      <c r="V74" s="144"/>
      <c r="W74" s="144"/>
      <c r="X74" s="144"/>
      <c r="Y74" s="144"/>
      <c r="Z74" s="144"/>
      <c r="AA74" s="144"/>
      <c r="AB74" s="144"/>
      <c r="AC74" s="144"/>
      <c r="AD74" s="144"/>
      <c r="AE74" s="144"/>
    </row>
    <row r="75" ht="13.5" hidden="1" customHeight="1">
      <c r="A75" s="180" t="s">
        <v>443</v>
      </c>
      <c r="B75" s="181" t="str">
        <f t="array" ref="B75">IF(A75="","",IFERROR(INDEX(Don_hang!$B$2:$B$1000,MATCH(A75,Don_hang!$A$2:$A$1000,0)),""))</f>
        <v>22/03/2026</v>
      </c>
      <c r="C75" s="182" t="str">
        <f t="array" ref="C75">IF(A75="","",IFERROR(INDEX(Don_hang!$C$2:$C$1000,MATCH(A75,Don_hang!$A$2:$A$1000,0)),""))</f>
        <v>Chị Dung (A.Đức)</v>
      </c>
      <c r="D75" s="183" t="s">
        <v>222</v>
      </c>
      <c r="E75" s="194" t="s">
        <v>198</v>
      </c>
      <c r="F75" s="195">
        <v>1.0</v>
      </c>
      <c r="G75" s="186">
        <f t="shared" si="1"/>
        <v>200</v>
      </c>
      <c r="H75" s="186">
        <v>124000.0</v>
      </c>
      <c r="I75" s="186">
        <f t="shared" si="2"/>
        <v>124000</v>
      </c>
      <c r="J75" s="186">
        <v>92043.18735362998</v>
      </c>
      <c r="K75" s="186">
        <f t="shared" si="3"/>
        <v>92043.18735</v>
      </c>
      <c r="L75" s="186">
        <f t="shared" si="4"/>
        <v>31956.81265</v>
      </c>
      <c r="M75" s="186">
        <f t="shared" si="5"/>
        <v>31956.81265</v>
      </c>
      <c r="N75" s="187">
        <v>0.1</v>
      </c>
      <c r="O75" s="188">
        <f t="shared" si="6"/>
        <v>19556.81265</v>
      </c>
      <c r="P75" s="189" t="str">
        <f>IF(D75="","",IF(COUNTIF(Combo_tong_hop!$B$3:$B$100,D75)&gt;0,"Combo","Món lẻ"))</f>
        <v>Món lẻ</v>
      </c>
      <c r="Q75" s="190" t="str">
        <f>IFERROR(__xludf.DUMMYFUNCTION("IF(P75&lt;&gt;""Combo"","""",IFERROR(""""&amp;TEXTJOIN("", ""&amp;char(10),TRUE,FILTER(Combo_chi_tiet!$I$3:$I$200,Combo_chi_tiet!$B$3:$B$200=D75)),""""))"),"")</f>
        <v/>
      </c>
      <c r="R75" s="144"/>
      <c r="S75" s="144"/>
      <c r="T75" s="144"/>
      <c r="U75" s="144"/>
      <c r="V75" s="144"/>
      <c r="W75" s="144"/>
      <c r="X75" s="144"/>
      <c r="Y75" s="144"/>
      <c r="Z75" s="144"/>
      <c r="AA75" s="144"/>
      <c r="AB75" s="144"/>
      <c r="AC75" s="144"/>
      <c r="AD75" s="144"/>
      <c r="AE75" s="144"/>
    </row>
    <row r="76" hidden="1">
      <c r="A76" s="180" t="s">
        <v>443</v>
      </c>
      <c r="B76" s="181" t="str">
        <f t="array" ref="B76">IF(A76="","",IFERROR(INDEX(Don_hang!$B$2:$B$1000,MATCH(A76,Don_hang!$A$2:$A$1000,0)),""))</f>
        <v>22/03/2026</v>
      </c>
      <c r="C76" s="182" t="str">
        <f t="array" ref="C76">IF(A76="","",IFERROR(INDEX(Don_hang!$C$2:$C$1000,MATCH(A76,Don_hang!$A$2:$A$1000,0)),""))</f>
        <v>Chị Dung (A.Đức)</v>
      </c>
      <c r="D76" s="183" t="s">
        <v>203</v>
      </c>
      <c r="E76" s="194" t="s">
        <v>198</v>
      </c>
      <c r="F76" s="195">
        <v>1.0</v>
      </c>
      <c r="G76" s="186">
        <f t="shared" si="1"/>
        <v>200</v>
      </c>
      <c r="H76" s="186">
        <v>48000.0</v>
      </c>
      <c r="I76" s="186">
        <f t="shared" si="2"/>
        <v>48000</v>
      </c>
      <c r="J76" s="186">
        <v>31748.676190476188</v>
      </c>
      <c r="K76" s="186">
        <f t="shared" si="3"/>
        <v>31748.67619</v>
      </c>
      <c r="L76" s="186">
        <f t="shared" si="4"/>
        <v>16251.32381</v>
      </c>
      <c r="M76" s="186">
        <f t="shared" si="5"/>
        <v>16251.32381</v>
      </c>
      <c r="N76" s="187">
        <v>0.1</v>
      </c>
      <c r="O76" s="188">
        <f t="shared" si="6"/>
        <v>11451.32381</v>
      </c>
      <c r="P76" s="189" t="str">
        <f>IF(D76="","",IF(COUNTIF(Combo_tong_hop!$B$3:$B$100,D76)&gt;0,"Combo","Món lẻ"))</f>
        <v>Món lẻ</v>
      </c>
      <c r="Q76" s="190" t="str">
        <f>IFERROR(__xludf.DUMMYFUNCTION("IF(P76&lt;&gt;""Combo"","""",IFERROR(""""&amp;TEXTJOIN("", ""&amp;char(10),TRUE,FILTER(Combo_chi_tiet!$I$3:$I$200,Combo_chi_tiet!$B$3:$B$200=D76)),""""))"),"")</f>
        <v/>
      </c>
      <c r="R76" s="144"/>
      <c r="S76" s="144"/>
      <c r="T76" s="144"/>
      <c r="U76" s="144"/>
      <c r="V76" s="144"/>
      <c r="W76" s="144"/>
      <c r="X76" s="144"/>
      <c r="Y76" s="144"/>
      <c r="Z76" s="144"/>
      <c r="AA76" s="144"/>
      <c r="AB76" s="144"/>
      <c r="AC76" s="144"/>
      <c r="AD76" s="144"/>
      <c r="AE76" s="144"/>
    </row>
    <row r="77" hidden="1">
      <c r="A77" s="180" t="s">
        <v>443</v>
      </c>
      <c r="B77" s="181" t="str">
        <f t="array" ref="B77">IF(A77="","",IFERROR(INDEX(Don_hang!$B$2:$B$1000,MATCH(A77,Don_hang!$A$2:$A$1000,0)),""))</f>
        <v>22/03/2026</v>
      </c>
      <c r="C77" s="182" t="str">
        <f t="array" ref="C77">IF(A77="","",IFERROR(INDEX(Don_hang!$C$2:$C$1000,MATCH(A77,Don_hang!$A$2:$A$1000,0)),""))</f>
        <v>Chị Dung (A.Đức)</v>
      </c>
      <c r="D77" s="183" t="s">
        <v>200</v>
      </c>
      <c r="E77" s="194" t="s">
        <v>198</v>
      </c>
      <c r="F77" s="195">
        <v>1.0</v>
      </c>
      <c r="G77" s="186">
        <f t="shared" si="1"/>
        <v>200</v>
      </c>
      <c r="H77" s="186">
        <v>48000.0</v>
      </c>
      <c r="I77" s="186">
        <f t="shared" si="2"/>
        <v>48000</v>
      </c>
      <c r="J77" s="186">
        <v>32917.59203296703</v>
      </c>
      <c r="K77" s="186">
        <f t="shared" si="3"/>
        <v>32917.59203</v>
      </c>
      <c r="L77" s="186">
        <f t="shared" si="4"/>
        <v>15082.40797</v>
      </c>
      <c r="M77" s="186">
        <f t="shared" si="5"/>
        <v>15082.40797</v>
      </c>
      <c r="N77" s="187">
        <v>0.1</v>
      </c>
      <c r="O77" s="188">
        <f t="shared" si="6"/>
        <v>10282.40797</v>
      </c>
      <c r="P77" s="189" t="str">
        <f>IF(D77="","",IF(COUNTIF(Combo_tong_hop!$B$3:$B$100,D77)&gt;0,"Combo","Món lẻ"))</f>
        <v>Món lẻ</v>
      </c>
      <c r="Q77" s="190" t="str">
        <f>IFERROR(__xludf.DUMMYFUNCTION("IF(P77&lt;&gt;""Combo"","""",IFERROR(""""&amp;TEXTJOIN("", ""&amp;char(10),TRUE,FILTER(Combo_chi_tiet!$I$3:$I$200,Combo_chi_tiet!$B$3:$B$200=D77)),""""))"),"")</f>
        <v/>
      </c>
      <c r="R77" s="144"/>
      <c r="S77" s="144"/>
      <c r="T77" s="144"/>
      <c r="U77" s="144"/>
      <c r="V77" s="144"/>
      <c r="W77" s="144"/>
      <c r="X77" s="144"/>
      <c r="Y77" s="144"/>
      <c r="Z77" s="144"/>
      <c r="AA77" s="144"/>
      <c r="AB77" s="144"/>
      <c r="AC77" s="144"/>
      <c r="AD77" s="144"/>
      <c r="AE77" s="144"/>
    </row>
    <row r="78" hidden="1">
      <c r="A78" s="180" t="s">
        <v>443</v>
      </c>
      <c r="B78" s="181" t="str">
        <f t="array" ref="B78">IF(A78="","",IFERROR(INDEX(Don_hang!$B$2:$B$1000,MATCH(A78,Don_hang!$A$2:$A$1000,0)),""))</f>
        <v>22/03/2026</v>
      </c>
      <c r="C78" s="182" t="str">
        <f t="array" ref="C78">IF(A78="","",IFERROR(INDEX(Don_hang!$C$2:$C$1000,MATCH(A78,Don_hang!$A$2:$A$1000,0)),""))</f>
        <v>Chị Dung (A.Đức)</v>
      </c>
      <c r="D78" s="183" t="s">
        <v>209</v>
      </c>
      <c r="E78" s="194" t="s">
        <v>198</v>
      </c>
      <c r="F78" s="195">
        <v>1.0</v>
      </c>
      <c r="G78" s="186">
        <f t="shared" si="1"/>
        <v>200</v>
      </c>
      <c r="H78" s="186">
        <v>58000.0</v>
      </c>
      <c r="I78" s="186">
        <f t="shared" si="2"/>
        <v>58000</v>
      </c>
      <c r="J78" s="186">
        <v>40980.817330210775</v>
      </c>
      <c r="K78" s="186">
        <f t="shared" si="3"/>
        <v>40980.81733</v>
      </c>
      <c r="L78" s="186">
        <f t="shared" si="4"/>
        <v>17019.18267</v>
      </c>
      <c r="M78" s="186">
        <f t="shared" si="5"/>
        <v>17019.18267</v>
      </c>
      <c r="N78" s="187">
        <v>0.1</v>
      </c>
      <c r="O78" s="188">
        <f t="shared" si="6"/>
        <v>11219.18267</v>
      </c>
      <c r="P78" s="189" t="str">
        <f>IF(D78="","",IF(COUNTIF(Combo_tong_hop!$B$3:$B$100,D78)&gt;0,"Combo","Món lẻ"))</f>
        <v>Món lẻ</v>
      </c>
      <c r="Q78" s="190" t="str">
        <f>IFERROR(__xludf.DUMMYFUNCTION("IF(P78&lt;&gt;""Combo"","""",IFERROR(""""&amp;TEXTJOIN("", ""&amp;char(10),TRUE,FILTER(Combo_chi_tiet!$I$3:$I$200,Combo_chi_tiet!$B$3:$B$200=D78)),""""))"),"")</f>
        <v/>
      </c>
      <c r="R78" s="144"/>
      <c r="S78" s="144"/>
      <c r="T78" s="144"/>
      <c r="U78" s="144"/>
      <c r="V78" s="144"/>
      <c r="W78" s="144"/>
      <c r="X78" s="144"/>
      <c r="Y78" s="144"/>
      <c r="Z78" s="144"/>
      <c r="AA78" s="144"/>
      <c r="AB78" s="144"/>
      <c r="AC78" s="144"/>
      <c r="AD78" s="144"/>
      <c r="AE78" s="144"/>
    </row>
    <row r="79" hidden="1">
      <c r="A79" s="180" t="s">
        <v>443</v>
      </c>
      <c r="B79" s="181" t="str">
        <f t="array" ref="B79">IF(A79="","",IFERROR(INDEX(Don_hang!$B$2:$B$1000,MATCH(A79,Don_hang!$A$2:$A$1000,0)),""))</f>
        <v>22/03/2026</v>
      </c>
      <c r="C79" s="182" t="str">
        <f t="array" ref="C79">IF(A79="","",IFERROR(INDEX(Don_hang!$C$2:$C$1000,MATCH(A79,Don_hang!$A$2:$A$1000,0)),""))</f>
        <v>Chị Dung (A.Đức)</v>
      </c>
      <c r="D79" s="183" t="s">
        <v>213</v>
      </c>
      <c r="E79" s="194" t="s">
        <v>198</v>
      </c>
      <c r="F79" s="195">
        <v>1.0</v>
      </c>
      <c r="G79" s="186">
        <f t="shared" si="1"/>
        <v>200</v>
      </c>
      <c r="H79" s="186">
        <v>116000.0</v>
      </c>
      <c r="I79" s="186">
        <f t="shared" si="2"/>
        <v>116000</v>
      </c>
      <c r="J79" s="186">
        <v>74740.81733021078</v>
      </c>
      <c r="K79" s="186">
        <f t="shared" si="3"/>
        <v>74740.81733</v>
      </c>
      <c r="L79" s="186">
        <f t="shared" si="4"/>
        <v>41259.18267</v>
      </c>
      <c r="M79" s="186">
        <f t="shared" si="5"/>
        <v>41259.18267</v>
      </c>
      <c r="N79" s="187">
        <v>0.1</v>
      </c>
      <c r="O79" s="188">
        <f t="shared" si="6"/>
        <v>29659.18267</v>
      </c>
      <c r="P79" s="189" t="str">
        <f>IF(D79="","",IF(COUNTIF(Combo_tong_hop!$B$3:$B$100,D79)&gt;0,"Combo","Món lẻ"))</f>
        <v>Món lẻ</v>
      </c>
      <c r="Q79" s="190" t="str">
        <f>IFERROR(__xludf.DUMMYFUNCTION("IF(P79&lt;&gt;""Combo"","""",IFERROR(""""&amp;TEXTJOIN("", ""&amp;char(10),TRUE,FILTER(Combo_chi_tiet!$I$3:$I$200,Combo_chi_tiet!$B$3:$B$200=D79)),""""))"),"")</f>
        <v/>
      </c>
      <c r="R79" s="144"/>
      <c r="S79" s="144"/>
      <c r="T79" s="144"/>
      <c r="U79" s="144"/>
      <c r="V79" s="144"/>
      <c r="W79" s="144"/>
      <c r="X79" s="144"/>
      <c r="Y79" s="144"/>
      <c r="Z79" s="144"/>
      <c r="AA79" s="144"/>
      <c r="AB79" s="144"/>
      <c r="AC79" s="144"/>
      <c r="AD79" s="144"/>
      <c r="AE79" s="144"/>
    </row>
    <row r="80" hidden="1">
      <c r="A80" s="180" t="s">
        <v>445</v>
      </c>
      <c r="B80" s="181" t="str">
        <f t="array" ref="B80">IF(A80="","",IFERROR(INDEX(Don_hang!$B$2:$B$1000,MATCH(A80,Don_hang!$A$2:$A$1000,0)),""))</f>
        <v>23/03/2026</v>
      </c>
      <c r="C80" s="182" t="str">
        <f t="array" ref="C80">IF(A80="","",IFERROR(INDEX(Don_hang!$C$2:$C$1000,MATCH(A80,Don_hang!$A$2:$A$1000,0)),""))</f>
        <v>Chị Oanh (Q11)</v>
      </c>
      <c r="D80" s="183" t="s">
        <v>200</v>
      </c>
      <c r="E80" s="194" t="s">
        <v>198</v>
      </c>
      <c r="F80" s="195">
        <v>1.0</v>
      </c>
      <c r="G80" s="186">
        <f t="shared" si="1"/>
        <v>200</v>
      </c>
      <c r="H80" s="186">
        <v>48000.0</v>
      </c>
      <c r="I80" s="186">
        <f t="shared" si="2"/>
        <v>48000</v>
      </c>
      <c r="J80" s="186">
        <v>32917.59203296703</v>
      </c>
      <c r="K80" s="186">
        <f t="shared" si="3"/>
        <v>32917.59203</v>
      </c>
      <c r="L80" s="186">
        <f t="shared" si="4"/>
        <v>15082.40797</v>
      </c>
      <c r="M80" s="186">
        <f t="shared" si="5"/>
        <v>15082.40797</v>
      </c>
      <c r="N80" s="187">
        <v>0.1</v>
      </c>
      <c r="O80" s="188">
        <f t="shared" si="6"/>
        <v>10282.40797</v>
      </c>
      <c r="P80" s="189" t="str">
        <f>IF(D80="","",IF(COUNTIF(Combo_tong_hop!$B$3:$B$100,D80)&gt;0,"Combo","Món lẻ"))</f>
        <v>Món lẻ</v>
      </c>
      <c r="Q80" s="190" t="str">
        <f>IFERROR(__xludf.DUMMYFUNCTION("IF(P80&lt;&gt;""Combo"","""",IFERROR(""""&amp;TEXTJOIN("", ""&amp;char(10),TRUE,FILTER(Combo_chi_tiet!$I$3:$I$200,Combo_chi_tiet!$B$3:$B$200=D80)),""""))"),"")</f>
        <v/>
      </c>
      <c r="R80" s="144"/>
      <c r="S80" s="144"/>
      <c r="T80" s="144"/>
      <c r="U80" s="144"/>
      <c r="V80" s="144"/>
      <c r="W80" s="144"/>
      <c r="X80" s="144"/>
      <c r="Y80" s="144"/>
      <c r="Z80" s="144"/>
      <c r="AA80" s="144"/>
      <c r="AB80" s="144"/>
      <c r="AC80" s="144"/>
      <c r="AD80" s="144"/>
      <c r="AE80" s="144"/>
    </row>
    <row r="81" hidden="1">
      <c r="A81" s="180" t="s">
        <v>445</v>
      </c>
      <c r="B81" s="181" t="str">
        <f t="array" ref="B81">IF(A81="","",IFERROR(INDEX(Don_hang!$B$2:$B$1000,MATCH(A81,Don_hang!$A$2:$A$1000,0)),""))</f>
        <v>23/03/2026</v>
      </c>
      <c r="C81" s="182" t="str">
        <f t="array" ref="C81">IF(A81="","",IFERROR(INDEX(Don_hang!$C$2:$C$1000,MATCH(A81,Don_hang!$A$2:$A$1000,0)),""))</f>
        <v>Chị Oanh (Q11)</v>
      </c>
      <c r="D81" s="183" t="s">
        <v>202</v>
      </c>
      <c r="E81" s="194" t="s">
        <v>198</v>
      </c>
      <c r="F81" s="195">
        <v>1.0</v>
      </c>
      <c r="G81" s="186">
        <f t="shared" si="1"/>
        <v>200</v>
      </c>
      <c r="H81" s="186">
        <v>48000.0</v>
      </c>
      <c r="I81" s="186">
        <f t="shared" si="2"/>
        <v>48000</v>
      </c>
      <c r="J81" s="186">
        <v>31721.987577639753</v>
      </c>
      <c r="K81" s="186">
        <f t="shared" si="3"/>
        <v>31721.98758</v>
      </c>
      <c r="L81" s="186">
        <f t="shared" si="4"/>
        <v>16278.01242</v>
      </c>
      <c r="M81" s="186">
        <f t="shared" si="5"/>
        <v>16278.01242</v>
      </c>
      <c r="N81" s="187">
        <v>0.1</v>
      </c>
      <c r="O81" s="188">
        <f t="shared" si="6"/>
        <v>11478.01242</v>
      </c>
      <c r="P81" s="189" t="str">
        <f>IF(D81="","",IF(COUNTIF(Combo_tong_hop!$B$3:$B$100,D81)&gt;0,"Combo","Món lẻ"))</f>
        <v>Món lẻ</v>
      </c>
      <c r="Q81" s="190" t="str">
        <f>IFERROR(__xludf.DUMMYFUNCTION("IF(P81&lt;&gt;""Combo"","""",IFERROR(""""&amp;TEXTJOIN("", ""&amp;char(10),TRUE,FILTER(Combo_chi_tiet!$I$3:$I$200,Combo_chi_tiet!$B$3:$B$200=D81)),""""))"),"")</f>
        <v/>
      </c>
      <c r="R81" s="144"/>
      <c r="S81" s="144"/>
      <c r="T81" s="144"/>
      <c r="U81" s="144"/>
      <c r="V81" s="144"/>
      <c r="W81" s="144"/>
      <c r="X81" s="144"/>
      <c r="Y81" s="144"/>
      <c r="Z81" s="144"/>
      <c r="AA81" s="144"/>
      <c r="AB81" s="144"/>
      <c r="AC81" s="144"/>
      <c r="AD81" s="144"/>
      <c r="AE81" s="144"/>
    </row>
    <row r="82" hidden="1">
      <c r="A82" s="180" t="s">
        <v>445</v>
      </c>
      <c r="B82" s="181" t="str">
        <f t="array" ref="B82">IF(A82="","",IFERROR(INDEX(Don_hang!$B$2:$B$1000,MATCH(A82,Don_hang!$A$2:$A$1000,0)),""))</f>
        <v>23/03/2026</v>
      </c>
      <c r="C82" s="182" t="str">
        <f t="array" ref="C82">IF(A82="","",IFERROR(INDEX(Don_hang!$C$2:$C$1000,MATCH(A82,Don_hang!$A$2:$A$1000,0)),""))</f>
        <v>Chị Oanh (Q11)</v>
      </c>
      <c r="D82" s="183" t="s">
        <v>203</v>
      </c>
      <c r="E82" s="194" t="s">
        <v>198</v>
      </c>
      <c r="F82" s="195">
        <v>1.0</v>
      </c>
      <c r="G82" s="186">
        <f t="shared" si="1"/>
        <v>200</v>
      </c>
      <c r="H82" s="186">
        <v>48000.0</v>
      </c>
      <c r="I82" s="186">
        <f t="shared" si="2"/>
        <v>48000</v>
      </c>
      <c r="J82" s="186">
        <v>31748.676190476188</v>
      </c>
      <c r="K82" s="186">
        <f t="shared" si="3"/>
        <v>31748.67619</v>
      </c>
      <c r="L82" s="186">
        <f t="shared" si="4"/>
        <v>16251.32381</v>
      </c>
      <c r="M82" s="186">
        <f t="shared" si="5"/>
        <v>16251.32381</v>
      </c>
      <c r="N82" s="187">
        <v>0.1</v>
      </c>
      <c r="O82" s="188">
        <f t="shared" si="6"/>
        <v>11451.32381</v>
      </c>
      <c r="P82" s="189" t="str">
        <f>IF(D82="","",IF(COUNTIF(Combo_tong_hop!$B$3:$B$100,D82)&gt;0,"Combo","Món lẻ"))</f>
        <v>Món lẻ</v>
      </c>
      <c r="Q82" s="190" t="str">
        <f>IFERROR(__xludf.DUMMYFUNCTION("IF(P82&lt;&gt;""Combo"","""",IFERROR(""""&amp;TEXTJOIN("", ""&amp;char(10),TRUE,FILTER(Combo_chi_tiet!$I$3:$I$200,Combo_chi_tiet!$B$3:$B$200=D82)),""""))"),"")</f>
        <v/>
      </c>
      <c r="R82" s="144"/>
      <c r="S82" s="144"/>
      <c r="T82" s="144"/>
      <c r="U82" s="144"/>
      <c r="V82" s="144"/>
      <c r="W82" s="144"/>
      <c r="X82" s="144"/>
      <c r="Y82" s="144"/>
      <c r="Z82" s="144"/>
      <c r="AA82" s="144"/>
      <c r="AB82" s="144"/>
      <c r="AC82" s="144"/>
      <c r="AD82" s="144"/>
      <c r="AE82" s="144"/>
    </row>
    <row r="83" hidden="1">
      <c r="A83" s="180" t="s">
        <v>445</v>
      </c>
      <c r="B83" s="181" t="str">
        <f t="array" ref="B83">IF(A83="","",IFERROR(INDEX(Don_hang!$B$2:$B$1000,MATCH(A83,Don_hang!$A$2:$A$1000,0)),""))</f>
        <v>23/03/2026</v>
      </c>
      <c r="C83" s="182" t="str">
        <f t="array" ref="C83">IF(A83="","",IFERROR(INDEX(Don_hang!$C$2:$C$1000,MATCH(A83,Don_hang!$A$2:$A$1000,0)),""))</f>
        <v>Chị Oanh (Q11)</v>
      </c>
      <c r="D83" s="183" t="s">
        <v>204</v>
      </c>
      <c r="E83" s="194" t="s">
        <v>198</v>
      </c>
      <c r="F83" s="195">
        <v>1.0</v>
      </c>
      <c r="G83" s="186">
        <f t="shared" si="1"/>
        <v>200</v>
      </c>
      <c r="H83" s="186">
        <v>48000.0</v>
      </c>
      <c r="I83" s="186">
        <f t="shared" si="2"/>
        <v>48000</v>
      </c>
      <c r="J83" s="186">
        <v>31539.102040816324</v>
      </c>
      <c r="K83" s="186">
        <f t="shared" si="3"/>
        <v>31539.10204</v>
      </c>
      <c r="L83" s="186">
        <f t="shared" si="4"/>
        <v>16460.89796</v>
      </c>
      <c r="M83" s="186">
        <f t="shared" si="5"/>
        <v>16460.89796</v>
      </c>
      <c r="N83" s="187">
        <v>0.1</v>
      </c>
      <c r="O83" s="188">
        <f t="shared" si="6"/>
        <v>11660.89796</v>
      </c>
      <c r="P83" s="189" t="str">
        <f>IF(D83="","",IF(COUNTIF(Combo_tong_hop!$B$3:$B$100,D83)&gt;0,"Combo","Món lẻ"))</f>
        <v>Món lẻ</v>
      </c>
      <c r="Q83" s="190" t="str">
        <f>IFERROR(__xludf.DUMMYFUNCTION("IF(P83&lt;&gt;""Combo"","""",IFERROR(""""&amp;TEXTJOIN("", ""&amp;char(10),TRUE,FILTER(Combo_chi_tiet!$I$3:$I$200,Combo_chi_tiet!$B$3:$B$200=D83)),""""))"),"")</f>
        <v/>
      </c>
      <c r="R83" s="144"/>
      <c r="S83" s="144"/>
      <c r="T83" s="144"/>
      <c r="U83" s="144"/>
      <c r="V83" s="144"/>
      <c r="W83" s="144"/>
      <c r="X83" s="144"/>
      <c r="Y83" s="144"/>
      <c r="Z83" s="144"/>
      <c r="AA83" s="144"/>
      <c r="AB83" s="144"/>
      <c r="AC83" s="144"/>
      <c r="AD83" s="144"/>
      <c r="AE83" s="144"/>
    </row>
    <row r="84" hidden="1">
      <c r="A84" s="180" t="s">
        <v>445</v>
      </c>
      <c r="B84" s="181" t="str">
        <f t="array" ref="B84">IF(A84="","",IFERROR(INDEX(Don_hang!$B$2:$B$1000,MATCH(A84,Don_hang!$A$2:$A$1000,0)),""))</f>
        <v>23/03/2026</v>
      </c>
      <c r="C84" s="182" t="str">
        <f t="array" ref="C84">IF(A84="","",IFERROR(INDEX(Don_hang!$C$2:$C$1000,MATCH(A84,Don_hang!$A$2:$A$1000,0)),""))</f>
        <v>Chị Oanh (Q11)</v>
      </c>
      <c r="D84" s="183" t="s">
        <v>206</v>
      </c>
      <c r="E84" s="194" t="s">
        <v>198</v>
      </c>
      <c r="F84" s="195">
        <v>1.0</v>
      </c>
      <c r="G84" s="186">
        <f t="shared" si="1"/>
        <v>200</v>
      </c>
      <c r="H84" s="186">
        <v>58000.0</v>
      </c>
      <c r="I84" s="186">
        <f t="shared" si="2"/>
        <v>58000</v>
      </c>
      <c r="J84" s="186">
        <v>39500.15816326531</v>
      </c>
      <c r="K84" s="186">
        <f t="shared" si="3"/>
        <v>39500.15816</v>
      </c>
      <c r="L84" s="186">
        <f t="shared" si="4"/>
        <v>18499.84184</v>
      </c>
      <c r="M84" s="186">
        <f t="shared" si="5"/>
        <v>18499.84184</v>
      </c>
      <c r="N84" s="187">
        <v>0.1</v>
      </c>
      <c r="O84" s="188">
        <f t="shared" si="6"/>
        <v>12699.84184</v>
      </c>
      <c r="P84" s="189" t="str">
        <f>IF(D84="","",IF(COUNTIF(Combo_tong_hop!$B$3:$B$100,D84)&gt;0,"Combo","Món lẻ"))</f>
        <v>Món lẻ</v>
      </c>
      <c r="Q84" s="190" t="str">
        <f>IFERROR(__xludf.DUMMYFUNCTION("IF(P84&lt;&gt;""Combo"","""",IFERROR(""""&amp;TEXTJOIN("", ""&amp;char(10),TRUE,FILTER(Combo_chi_tiet!$I$3:$I$200,Combo_chi_tiet!$B$3:$B$200=D84)),""""))"),"")</f>
        <v/>
      </c>
      <c r="R84" s="144"/>
      <c r="S84" s="144"/>
      <c r="T84" s="144"/>
      <c r="U84" s="144"/>
      <c r="V84" s="144"/>
      <c r="W84" s="144"/>
      <c r="X84" s="144"/>
      <c r="Y84" s="144"/>
      <c r="Z84" s="144"/>
      <c r="AA84" s="144"/>
      <c r="AB84" s="144"/>
      <c r="AC84" s="144"/>
      <c r="AD84" s="144"/>
      <c r="AE84" s="144"/>
    </row>
    <row r="85" hidden="1">
      <c r="A85" s="180" t="s">
        <v>445</v>
      </c>
      <c r="B85" s="181" t="str">
        <f t="array" ref="B85">IF(A85="","",IFERROR(INDEX(Don_hang!$B$2:$B$1000,MATCH(A85,Don_hang!$A$2:$A$1000,0)),""))</f>
        <v>23/03/2026</v>
      </c>
      <c r="C85" s="182" t="str">
        <f t="array" ref="C85">IF(A85="","",IFERROR(INDEX(Don_hang!$C$2:$C$1000,MATCH(A85,Don_hang!$A$2:$A$1000,0)),""))</f>
        <v>Chị Oanh (Q11)</v>
      </c>
      <c r="D85" s="183" t="s">
        <v>207</v>
      </c>
      <c r="E85" s="194" t="s">
        <v>198</v>
      </c>
      <c r="F85" s="195">
        <v>1.0</v>
      </c>
      <c r="G85" s="186">
        <f t="shared" si="1"/>
        <v>200</v>
      </c>
      <c r="H85" s="186">
        <v>58000.0</v>
      </c>
      <c r="I85" s="186">
        <f t="shared" si="2"/>
        <v>58000</v>
      </c>
      <c r="J85" s="186">
        <v>39348.67619047619</v>
      </c>
      <c r="K85" s="186">
        <f t="shared" si="3"/>
        <v>39348.67619</v>
      </c>
      <c r="L85" s="186">
        <f t="shared" si="4"/>
        <v>18651.32381</v>
      </c>
      <c r="M85" s="186">
        <f t="shared" si="5"/>
        <v>18651.32381</v>
      </c>
      <c r="N85" s="187">
        <v>0.1</v>
      </c>
      <c r="O85" s="188">
        <f t="shared" si="6"/>
        <v>12851.32381</v>
      </c>
      <c r="P85" s="189" t="str">
        <f>IF(D85="","",IF(COUNTIF(Combo_tong_hop!$B$3:$B$100,D85)&gt;0,"Combo","Món lẻ"))</f>
        <v>Món lẻ</v>
      </c>
      <c r="Q85" s="190" t="str">
        <f>IFERROR(__xludf.DUMMYFUNCTION("IF(P85&lt;&gt;""Combo"","""",IFERROR(""""&amp;TEXTJOIN("", ""&amp;char(10),TRUE,FILTER(Combo_chi_tiet!$I$3:$I$200,Combo_chi_tiet!$B$3:$B$200=D85)),""""))"),"")</f>
        <v/>
      </c>
      <c r="R85" s="144"/>
      <c r="S85" s="144"/>
      <c r="T85" s="144"/>
      <c r="U85" s="144"/>
      <c r="V85" s="144"/>
      <c r="W85" s="144"/>
      <c r="X85" s="144"/>
      <c r="Y85" s="144"/>
      <c r="Z85" s="144"/>
      <c r="AA85" s="144"/>
      <c r="AB85" s="144"/>
      <c r="AC85" s="144"/>
      <c r="AD85" s="144"/>
      <c r="AE85" s="144"/>
    </row>
    <row r="86" hidden="1">
      <c r="A86" s="180" t="s">
        <v>445</v>
      </c>
      <c r="B86" s="181" t="str">
        <f t="array" ref="B86">IF(A86="","",IFERROR(INDEX(Don_hang!$B$2:$B$1000,MATCH(A86,Don_hang!$A$2:$A$1000,0)),""))</f>
        <v>23/03/2026</v>
      </c>
      <c r="C86" s="182" t="str">
        <f t="array" ref="C86">IF(A86="","",IFERROR(INDEX(Don_hang!$C$2:$C$1000,MATCH(A86,Don_hang!$A$2:$A$1000,0)),""))</f>
        <v>Chị Oanh (Q11)</v>
      </c>
      <c r="D86" s="183" t="s">
        <v>209</v>
      </c>
      <c r="E86" s="194" t="s">
        <v>198</v>
      </c>
      <c r="F86" s="195">
        <v>1.0</v>
      </c>
      <c r="G86" s="186">
        <f t="shared" si="1"/>
        <v>200</v>
      </c>
      <c r="H86" s="186">
        <v>58000.0</v>
      </c>
      <c r="I86" s="186">
        <f t="shared" si="2"/>
        <v>58000</v>
      </c>
      <c r="J86" s="186">
        <v>40980.817330210775</v>
      </c>
      <c r="K86" s="186">
        <f t="shared" si="3"/>
        <v>40980.81733</v>
      </c>
      <c r="L86" s="186">
        <f t="shared" si="4"/>
        <v>17019.18267</v>
      </c>
      <c r="M86" s="186">
        <f t="shared" si="5"/>
        <v>17019.18267</v>
      </c>
      <c r="N86" s="187">
        <v>0.1</v>
      </c>
      <c r="O86" s="188">
        <f t="shared" si="6"/>
        <v>11219.18267</v>
      </c>
      <c r="P86" s="189" t="str">
        <f>IF(D86="","",IF(COUNTIF(Combo_tong_hop!$B$3:$B$100,D86)&gt;0,"Combo","Món lẻ"))</f>
        <v>Món lẻ</v>
      </c>
      <c r="Q86" s="190" t="str">
        <f>IFERROR(__xludf.DUMMYFUNCTION("IF(P86&lt;&gt;""Combo"","""",IFERROR(""""&amp;TEXTJOIN("", ""&amp;char(10),TRUE,FILTER(Combo_chi_tiet!$I$3:$I$200,Combo_chi_tiet!$B$3:$B$200=D86)),""""))"),"")</f>
        <v/>
      </c>
      <c r="R86" s="144"/>
      <c r="S86" s="144"/>
      <c r="T86" s="144"/>
      <c r="U86" s="144"/>
      <c r="V86" s="144"/>
      <c r="W86" s="144"/>
      <c r="X86" s="144"/>
      <c r="Y86" s="144"/>
      <c r="Z86" s="144"/>
      <c r="AA86" s="144"/>
      <c r="AB86" s="144"/>
      <c r="AC86" s="144"/>
      <c r="AD86" s="144"/>
      <c r="AE86" s="144"/>
    </row>
    <row r="87" hidden="1">
      <c r="A87" s="180" t="s">
        <v>445</v>
      </c>
      <c r="B87" s="181" t="str">
        <f t="array" ref="B87">IF(A87="","",IFERROR(INDEX(Don_hang!$B$2:$B$1000,MATCH(A87,Don_hang!$A$2:$A$1000,0)),""))</f>
        <v>23/03/2026</v>
      </c>
      <c r="C87" s="182" t="str">
        <f t="array" ref="C87">IF(A87="","",IFERROR(INDEX(Don_hang!$C$2:$C$1000,MATCH(A87,Don_hang!$A$2:$A$1000,0)),""))</f>
        <v>Chị Oanh (Q11)</v>
      </c>
      <c r="D87" s="183" t="s">
        <v>210</v>
      </c>
      <c r="E87" s="194" t="s">
        <v>198</v>
      </c>
      <c r="F87" s="195">
        <v>1.0</v>
      </c>
      <c r="G87" s="186">
        <f t="shared" si="1"/>
        <v>200</v>
      </c>
      <c r="H87" s="186">
        <v>58000.0</v>
      </c>
      <c r="I87" s="186">
        <f t="shared" si="2"/>
        <v>58000</v>
      </c>
      <c r="J87" s="186">
        <v>37021.791666666664</v>
      </c>
      <c r="K87" s="186">
        <f t="shared" si="3"/>
        <v>37021.79167</v>
      </c>
      <c r="L87" s="186">
        <f t="shared" si="4"/>
        <v>20978.20833</v>
      </c>
      <c r="M87" s="186">
        <f t="shared" si="5"/>
        <v>20978.20833</v>
      </c>
      <c r="N87" s="187">
        <v>0.1</v>
      </c>
      <c r="O87" s="188">
        <f t="shared" si="6"/>
        <v>15178.20833</v>
      </c>
      <c r="P87" s="189" t="str">
        <f>IF(D87="","",IF(COUNTIF(Combo_tong_hop!$B$3:$B$100,D87)&gt;0,"Combo","Món lẻ"))</f>
        <v>Món lẻ</v>
      </c>
      <c r="Q87" s="190" t="str">
        <f>IFERROR(__xludf.DUMMYFUNCTION("IF(P87&lt;&gt;""Combo"","""",IFERROR(""""&amp;TEXTJOIN("", ""&amp;char(10),TRUE,FILTER(Combo_chi_tiet!$I$3:$I$200,Combo_chi_tiet!$B$3:$B$200=D87)),""""))"),"")</f>
        <v/>
      </c>
      <c r="R87" s="144"/>
      <c r="S87" s="144"/>
      <c r="T87" s="144"/>
      <c r="U87" s="144"/>
      <c r="V87" s="144"/>
      <c r="W87" s="144"/>
      <c r="X87" s="144"/>
      <c r="Y87" s="144"/>
      <c r="Z87" s="144"/>
      <c r="AA87" s="144"/>
      <c r="AB87" s="144"/>
      <c r="AC87" s="144"/>
      <c r="AD87" s="144"/>
      <c r="AE87" s="144"/>
    </row>
    <row r="88" hidden="1">
      <c r="A88" s="180" t="s">
        <v>445</v>
      </c>
      <c r="B88" s="181" t="str">
        <f t="array" ref="B88">IF(A88="","",IFERROR(INDEX(Don_hang!$B$2:$B$1000,MATCH(A88,Don_hang!$A$2:$A$1000,0)),""))</f>
        <v>23/03/2026</v>
      </c>
      <c r="C88" s="182" t="str">
        <f t="array" ref="C88">IF(A88="","",IFERROR(INDEX(Don_hang!$C$2:$C$1000,MATCH(A88,Don_hang!$A$2:$A$1000,0)),""))</f>
        <v>Chị Oanh (Q11)</v>
      </c>
      <c r="D88" s="183" t="s">
        <v>213</v>
      </c>
      <c r="E88" s="194" t="s">
        <v>198</v>
      </c>
      <c r="F88" s="195">
        <v>1.0</v>
      </c>
      <c r="G88" s="186">
        <f t="shared" si="1"/>
        <v>200</v>
      </c>
      <c r="H88" s="186">
        <v>116000.0</v>
      </c>
      <c r="I88" s="186">
        <f t="shared" si="2"/>
        <v>116000</v>
      </c>
      <c r="J88" s="186">
        <v>74740.81733021078</v>
      </c>
      <c r="K88" s="186">
        <f t="shared" si="3"/>
        <v>74740.81733</v>
      </c>
      <c r="L88" s="186">
        <f t="shared" si="4"/>
        <v>41259.18267</v>
      </c>
      <c r="M88" s="186">
        <f t="shared" si="5"/>
        <v>41259.18267</v>
      </c>
      <c r="N88" s="187">
        <v>0.1</v>
      </c>
      <c r="O88" s="188">
        <f t="shared" si="6"/>
        <v>29659.18267</v>
      </c>
      <c r="P88" s="189" t="str">
        <f>IF(D88="","",IF(COUNTIF(Combo_tong_hop!$B$3:$B$100,D88)&gt;0,"Combo","Món lẻ"))</f>
        <v>Món lẻ</v>
      </c>
      <c r="Q88" s="190" t="str">
        <f>IFERROR(__xludf.DUMMYFUNCTION("IF(P88&lt;&gt;""Combo"","""",IFERROR(""""&amp;TEXTJOIN("", ""&amp;char(10),TRUE,FILTER(Combo_chi_tiet!$I$3:$I$200,Combo_chi_tiet!$B$3:$B$200=D88)),""""))"),"")</f>
        <v/>
      </c>
      <c r="R88" s="144"/>
      <c r="S88" s="144"/>
      <c r="T88" s="144"/>
      <c r="U88" s="144"/>
      <c r="V88" s="144"/>
      <c r="W88" s="144"/>
      <c r="X88" s="144"/>
      <c r="Y88" s="144"/>
      <c r="Z88" s="144"/>
      <c r="AA88" s="144"/>
      <c r="AB88" s="144"/>
      <c r="AC88" s="144"/>
      <c r="AD88" s="144"/>
      <c r="AE88" s="144"/>
    </row>
    <row r="89" hidden="1">
      <c r="A89" s="180" t="s">
        <v>445</v>
      </c>
      <c r="B89" s="181" t="str">
        <f t="array" ref="B89">IF(A89="","",IFERROR(INDEX(Don_hang!$B$2:$B$1000,MATCH(A89,Don_hang!$A$2:$A$1000,0)),""))</f>
        <v>23/03/2026</v>
      </c>
      <c r="C89" s="182" t="str">
        <f t="array" ref="C89">IF(A89="","",IFERROR(INDEX(Don_hang!$C$2:$C$1000,MATCH(A89,Don_hang!$A$2:$A$1000,0)),""))</f>
        <v>Chị Oanh (Q11)</v>
      </c>
      <c r="D89" s="183" t="s">
        <v>214</v>
      </c>
      <c r="E89" s="194" t="s">
        <v>198</v>
      </c>
      <c r="F89" s="195">
        <v>1.0</v>
      </c>
      <c r="G89" s="186">
        <f t="shared" si="1"/>
        <v>200</v>
      </c>
      <c r="H89" s="186">
        <v>116000.0</v>
      </c>
      <c r="I89" s="186">
        <f t="shared" si="2"/>
        <v>116000</v>
      </c>
      <c r="J89" s="186">
        <v>74677.59203296703</v>
      </c>
      <c r="K89" s="186">
        <f t="shared" si="3"/>
        <v>74677.59203</v>
      </c>
      <c r="L89" s="186">
        <f t="shared" si="4"/>
        <v>41322.40797</v>
      </c>
      <c r="M89" s="186">
        <f t="shared" si="5"/>
        <v>41322.40797</v>
      </c>
      <c r="N89" s="187">
        <v>0.1</v>
      </c>
      <c r="O89" s="188">
        <f t="shared" si="6"/>
        <v>29722.40797</v>
      </c>
      <c r="P89" s="189" t="str">
        <f>IF(D89="","",IF(COUNTIF(Combo_tong_hop!$B$3:$B$100,D89)&gt;0,"Combo","Món lẻ"))</f>
        <v>Món lẻ</v>
      </c>
      <c r="Q89" s="190" t="str">
        <f>IFERROR(__xludf.DUMMYFUNCTION("IF(P89&lt;&gt;""Combo"","""",IFERROR(""""&amp;TEXTJOIN("", ""&amp;char(10),TRUE,FILTER(Combo_chi_tiet!$I$3:$I$200,Combo_chi_tiet!$B$3:$B$200=D89)),""""))"),"")</f>
        <v/>
      </c>
      <c r="R89" s="144"/>
      <c r="S89" s="144"/>
      <c r="T89" s="144"/>
      <c r="U89" s="144"/>
      <c r="V89" s="144"/>
      <c r="W89" s="144"/>
      <c r="X89" s="144"/>
      <c r="Y89" s="144"/>
      <c r="Z89" s="144"/>
      <c r="AA89" s="144"/>
      <c r="AB89" s="144"/>
      <c r="AC89" s="144"/>
      <c r="AD89" s="144"/>
      <c r="AE89" s="144"/>
    </row>
    <row r="90" hidden="1">
      <c r="A90" s="180" t="s">
        <v>445</v>
      </c>
      <c r="B90" s="181" t="str">
        <f t="array" ref="B90">IF(A90="","",IFERROR(INDEX(Don_hang!$B$2:$B$1000,MATCH(A90,Don_hang!$A$2:$A$1000,0)),""))</f>
        <v>23/03/2026</v>
      </c>
      <c r="C90" s="182" t="str">
        <f t="array" ref="C90">IF(A90="","",IFERROR(INDEX(Don_hang!$C$2:$C$1000,MATCH(A90,Don_hang!$A$2:$A$1000,0)),""))</f>
        <v>Chị Oanh (Q11)</v>
      </c>
      <c r="D90" s="183" t="s">
        <v>215</v>
      </c>
      <c r="E90" s="194" t="s">
        <v>198</v>
      </c>
      <c r="F90" s="195">
        <v>1.0</v>
      </c>
      <c r="G90" s="186">
        <f t="shared" si="1"/>
        <v>200</v>
      </c>
      <c r="H90" s="186">
        <v>115000.0</v>
      </c>
      <c r="I90" s="186">
        <f t="shared" si="2"/>
        <v>115000</v>
      </c>
      <c r="J90" s="186">
        <v>95244.6761904762</v>
      </c>
      <c r="K90" s="186">
        <f t="shared" si="3"/>
        <v>95244.67619</v>
      </c>
      <c r="L90" s="186">
        <f t="shared" si="4"/>
        <v>19755.32381</v>
      </c>
      <c r="M90" s="186">
        <f t="shared" si="5"/>
        <v>19755.32381</v>
      </c>
      <c r="N90" s="187">
        <v>0.1</v>
      </c>
      <c r="O90" s="188">
        <f t="shared" si="6"/>
        <v>8255.32381</v>
      </c>
      <c r="P90" s="189" t="str">
        <f>IF(D90="","",IF(COUNTIF(Combo_tong_hop!$B$3:$B$100,D90)&gt;0,"Combo","Món lẻ"))</f>
        <v>Món lẻ</v>
      </c>
      <c r="Q90" s="190" t="str">
        <f>IFERROR(__xludf.DUMMYFUNCTION("IF(P90&lt;&gt;""Combo"","""",IFERROR(""""&amp;TEXTJOIN("", ""&amp;char(10),TRUE,FILTER(Combo_chi_tiet!$I$3:$I$200,Combo_chi_tiet!$B$3:$B$200=D90)),""""))"),"")</f>
        <v/>
      </c>
      <c r="R90" s="144"/>
      <c r="S90" s="144"/>
      <c r="T90" s="144"/>
      <c r="U90" s="144"/>
      <c r="V90" s="144"/>
      <c r="W90" s="144"/>
      <c r="X90" s="144"/>
      <c r="Y90" s="144"/>
      <c r="Z90" s="144"/>
      <c r="AA90" s="144"/>
      <c r="AB90" s="144"/>
      <c r="AC90" s="144"/>
      <c r="AD90" s="144"/>
      <c r="AE90" s="144"/>
    </row>
    <row r="91" hidden="1">
      <c r="A91" s="180" t="s">
        <v>445</v>
      </c>
      <c r="B91" s="181" t="str">
        <f t="array" ref="B91">IF(A91="","",IFERROR(INDEX(Don_hang!$B$2:$B$1000,MATCH(A91,Don_hang!$A$2:$A$1000,0)),""))</f>
        <v>23/03/2026</v>
      </c>
      <c r="C91" s="182" t="str">
        <f t="array" ref="C91">IF(A91="","",IFERROR(INDEX(Don_hang!$C$2:$C$1000,MATCH(A91,Don_hang!$A$2:$A$1000,0)),""))</f>
        <v>Chị Oanh (Q11)</v>
      </c>
      <c r="D91" s="183" t="s">
        <v>216</v>
      </c>
      <c r="E91" s="194" t="s">
        <v>198</v>
      </c>
      <c r="F91" s="195">
        <v>1.0</v>
      </c>
      <c r="G91" s="186">
        <f t="shared" si="1"/>
        <v>200</v>
      </c>
      <c r="H91" s="186">
        <v>115000.0</v>
      </c>
      <c r="I91" s="186">
        <f t="shared" si="2"/>
        <v>115000</v>
      </c>
      <c r="J91" s="186">
        <v>95813.59203296703</v>
      </c>
      <c r="K91" s="186">
        <f t="shared" si="3"/>
        <v>95813.59203</v>
      </c>
      <c r="L91" s="186">
        <f t="shared" si="4"/>
        <v>19186.40797</v>
      </c>
      <c r="M91" s="186">
        <f t="shared" si="5"/>
        <v>19186.40797</v>
      </c>
      <c r="N91" s="187">
        <v>0.1</v>
      </c>
      <c r="O91" s="188">
        <f t="shared" si="6"/>
        <v>7686.407967</v>
      </c>
      <c r="P91" s="189" t="str">
        <f>IF(D91="","",IF(COUNTIF(Combo_tong_hop!$B$3:$B$100,D91)&gt;0,"Combo","Món lẻ"))</f>
        <v>Món lẻ</v>
      </c>
      <c r="Q91" s="190" t="str">
        <f>IFERROR(__xludf.DUMMYFUNCTION("IF(P91&lt;&gt;""Combo"","""",IFERROR(""""&amp;TEXTJOIN("", ""&amp;char(10),TRUE,FILTER(Combo_chi_tiet!$I$3:$I$200,Combo_chi_tiet!$B$3:$B$200=D91)),""""))"),"")</f>
        <v/>
      </c>
      <c r="R91" s="144"/>
      <c r="S91" s="144"/>
      <c r="T91" s="144"/>
      <c r="U91" s="144"/>
      <c r="V91" s="144"/>
      <c r="W91" s="144"/>
      <c r="X91" s="144"/>
      <c r="Y91" s="144"/>
      <c r="Z91" s="144"/>
      <c r="AA91" s="144"/>
      <c r="AB91" s="144"/>
      <c r="AC91" s="144"/>
      <c r="AD91" s="144"/>
      <c r="AE91" s="144"/>
    </row>
    <row r="92" hidden="1">
      <c r="A92" s="196" t="s">
        <v>446</v>
      </c>
      <c r="B92" s="197" t="str">
        <f t="array" ref="B92">IF(A92="","",IFERROR(INDEX(Don_hang!$B$2:$B$1000,MATCH(A92,Don_hang!$A$2:$A$1000,0)),""))</f>
        <v>24/03/2026</v>
      </c>
      <c r="C92" s="198" t="str">
        <f t="array" ref="C92">IF(A92="","",IFERROR(INDEX(Don_hang!$C$2:$C$1000,MATCH(A92,Don_hang!$A$2:$A$1000,0)),""))</f>
        <v>Chú Dụng </v>
      </c>
      <c r="D92" s="199" t="s">
        <v>200</v>
      </c>
      <c r="E92" s="127" t="s">
        <v>196</v>
      </c>
      <c r="F92" s="200">
        <v>1.0</v>
      </c>
      <c r="G92" s="201">
        <f t="shared" si="1"/>
        <v>150</v>
      </c>
      <c r="H92" s="201">
        <f t="array" ref="H92">IF(OR(D92="",E92=""),"",IFERROR(INDEX(Bang_gia!$D$2:$D$1018,MATCH(D92&amp;" | "&amp;E92,Bang_gia!$A$2:$A$1018,0)),""))</f>
        <v>36000</v>
      </c>
      <c r="I92" s="201">
        <f t="shared" si="2"/>
        <v>36000</v>
      </c>
      <c r="J92" s="201">
        <f t="array" ref="J92">IF(OR(D92="",E92=""),"",IFERROR(INDEX(Bang_gia!$E$2:$E$1018,MATCH(D92&amp;" | "&amp;E92,Bang_gia!$A$2:$A$1018,0)),""))</f>
        <v>24613.19402</v>
      </c>
      <c r="K92" s="201">
        <f t="shared" si="3"/>
        <v>24613.19402</v>
      </c>
      <c r="L92" s="201">
        <f t="shared" si="4"/>
        <v>11386.80598</v>
      </c>
      <c r="M92" s="201">
        <f t="shared" si="5"/>
        <v>11386.80598</v>
      </c>
      <c r="N92" s="202">
        <v>0.1</v>
      </c>
      <c r="O92" s="203">
        <f t="shared" si="6"/>
        <v>7786.805975</v>
      </c>
      <c r="P92" s="63"/>
      <c r="Q92" s="63"/>
      <c r="R92" s="63"/>
      <c r="S92" s="63"/>
      <c r="T92" s="63"/>
      <c r="U92" s="63"/>
      <c r="V92" s="63"/>
      <c r="W92" s="63"/>
      <c r="X92" s="63"/>
      <c r="Y92" s="63"/>
      <c r="Z92" s="63"/>
      <c r="AA92" s="63"/>
      <c r="AB92" s="63"/>
      <c r="AC92" s="63"/>
      <c r="AD92" s="63"/>
      <c r="AE92" s="63"/>
    </row>
    <row r="93" hidden="1">
      <c r="A93" s="196" t="s">
        <v>446</v>
      </c>
      <c r="B93" s="197" t="str">
        <f t="array" ref="B93">IF(A93="","",IFERROR(INDEX(Don_hang!$B$2:$B$1000,MATCH(A93,Don_hang!$A$2:$A$1000,0)),""))</f>
        <v>24/03/2026</v>
      </c>
      <c r="C93" s="198" t="str">
        <f t="array" ref="C93">IF(A93="","",IFERROR(INDEX(Don_hang!$C$2:$C$1000,MATCH(A93,Don_hang!$A$2:$A$1000,0)),""))</f>
        <v>Chú Dụng </v>
      </c>
      <c r="D93" s="199" t="s">
        <v>200</v>
      </c>
      <c r="E93" s="127" t="s">
        <v>192</v>
      </c>
      <c r="F93" s="200">
        <v>1.0</v>
      </c>
      <c r="G93" s="201">
        <f t="shared" si="1"/>
        <v>100</v>
      </c>
      <c r="H93" s="201">
        <f t="array" ref="H93">IF(OR(D93="",E93=""),"",IFERROR(INDEX(Bang_gia!$D$2:$D$1018,MATCH(D93&amp;" | "&amp;E93,Bang_gia!$A$2:$A$1018,0)),""))</f>
        <v>25000</v>
      </c>
      <c r="I93" s="201">
        <f t="shared" si="2"/>
        <v>25000</v>
      </c>
      <c r="J93" s="201">
        <f t="array" ref="J93">IF(OR(D93="",E93=""),"",IFERROR(INDEX(Bang_gia!$E$2:$E$1018,MATCH(D93&amp;" | "&amp;E93,Bang_gia!$A$2:$A$1018,0)),""))</f>
        <v>16408.79602</v>
      </c>
      <c r="K93" s="201">
        <f t="shared" si="3"/>
        <v>16408.79602</v>
      </c>
      <c r="L93" s="201">
        <f t="shared" si="4"/>
        <v>8591.203984</v>
      </c>
      <c r="M93" s="201">
        <f t="shared" si="5"/>
        <v>8591.203984</v>
      </c>
      <c r="N93" s="202">
        <v>0.1</v>
      </c>
      <c r="O93" s="203">
        <f t="shared" si="6"/>
        <v>6091.203984</v>
      </c>
      <c r="P93" s="63"/>
      <c r="Q93" s="63"/>
      <c r="R93" s="63"/>
      <c r="S93" s="63"/>
      <c r="T93" s="63"/>
      <c r="U93" s="63"/>
      <c r="V93" s="63"/>
      <c r="W93" s="63"/>
      <c r="X93" s="63"/>
      <c r="Y93" s="63"/>
      <c r="Z93" s="63"/>
      <c r="AA93" s="63"/>
      <c r="AB93" s="63"/>
      <c r="AC93" s="63"/>
      <c r="AD93" s="63"/>
      <c r="AE93" s="63"/>
    </row>
    <row r="94" hidden="1">
      <c r="A94" s="196" t="s">
        <v>446</v>
      </c>
      <c r="B94" s="197" t="str">
        <f t="array" ref="B94">IF(A94="","",IFERROR(INDEX(Don_hang!$B$2:$B$1000,MATCH(A94,Don_hang!$A$2:$A$1000,0)),""))</f>
        <v>24/03/2026</v>
      </c>
      <c r="C94" s="198" t="str">
        <f t="array" ref="C94">IF(A94="","",IFERROR(INDEX(Don_hang!$C$2:$C$1000,MATCH(A94,Don_hang!$A$2:$A$1000,0)),""))</f>
        <v>Chú Dụng </v>
      </c>
      <c r="D94" s="199" t="s">
        <v>201</v>
      </c>
      <c r="E94" s="127" t="s">
        <v>196</v>
      </c>
      <c r="F94" s="200">
        <v>1.0</v>
      </c>
      <c r="G94" s="201">
        <f t="shared" si="1"/>
        <v>150</v>
      </c>
      <c r="H94" s="201">
        <f t="array" ref="H94">IF(OR(D94="",E94=""),"",IFERROR(INDEX(Bang_gia!$D$2:$D$1018,MATCH(D94&amp;" | "&amp;E94,Bang_gia!$A$2:$A$1018,0)),""))</f>
        <v>36000</v>
      </c>
      <c r="I94" s="201">
        <f t="shared" si="2"/>
        <v>36000</v>
      </c>
      <c r="J94" s="201">
        <f t="array" ref="J94">IF(OR(D94="",E94=""),"",IFERROR(INDEX(Bang_gia!$E$2:$E$1018,MATCH(D94&amp;" | "&amp;E94,Bang_gia!$A$2:$A$1018,0)),""))</f>
        <v>24230.84082</v>
      </c>
      <c r="K94" s="201">
        <f t="shared" si="3"/>
        <v>24230.84082</v>
      </c>
      <c r="L94" s="201">
        <f t="shared" si="4"/>
        <v>11769.15918</v>
      </c>
      <c r="M94" s="201">
        <f t="shared" si="5"/>
        <v>11769.15918</v>
      </c>
      <c r="N94" s="202">
        <v>0.1</v>
      </c>
      <c r="O94" s="203">
        <f t="shared" si="6"/>
        <v>8169.159184</v>
      </c>
      <c r="P94" s="63"/>
      <c r="Q94" s="63"/>
      <c r="R94" s="63"/>
      <c r="S94" s="63"/>
      <c r="T94" s="63"/>
      <c r="U94" s="63"/>
      <c r="V94" s="63"/>
      <c r="W94" s="63"/>
      <c r="X94" s="63"/>
      <c r="Y94" s="63"/>
      <c r="Z94" s="63"/>
      <c r="AA94" s="63"/>
      <c r="AB94" s="63"/>
      <c r="AC94" s="63"/>
      <c r="AD94" s="63"/>
      <c r="AE94" s="63"/>
    </row>
    <row r="95" hidden="1">
      <c r="A95" s="196" t="s">
        <v>446</v>
      </c>
      <c r="B95" s="197" t="str">
        <f t="array" ref="B95">IF(A95="","",IFERROR(INDEX(Don_hang!$B$2:$B$1000,MATCH(A95,Don_hang!$A$2:$A$1000,0)),""))</f>
        <v>24/03/2026</v>
      </c>
      <c r="C95" s="198" t="str">
        <f t="array" ref="C95">IF(A95="","",IFERROR(INDEX(Don_hang!$C$2:$C$1000,MATCH(A95,Don_hang!$A$2:$A$1000,0)),""))</f>
        <v>Chú Dụng </v>
      </c>
      <c r="D95" s="199" t="s">
        <v>201</v>
      </c>
      <c r="E95" s="127" t="s">
        <v>198</v>
      </c>
      <c r="F95" s="200">
        <v>1.0</v>
      </c>
      <c r="G95" s="201">
        <f t="shared" si="1"/>
        <v>200</v>
      </c>
      <c r="H95" s="201">
        <f t="array" ref="H95">IF(OR(D95="",E95=""),"",IFERROR(INDEX(Bang_gia!$D$2:$D$1018,MATCH(D95&amp;" | "&amp;E95,Bang_gia!$A$2:$A$1018,0)),""))</f>
        <v>48000</v>
      </c>
      <c r="I95" s="201">
        <f t="shared" si="2"/>
        <v>48000</v>
      </c>
      <c r="J95" s="201">
        <f t="array" ref="J95">IF(OR(D95="",E95=""),"",IFERROR(INDEX(Bang_gia!$E$2:$E$1018,MATCH(D95&amp;" | "&amp;E95,Bang_gia!$A$2:$A$1018,0)),""))</f>
        <v>32307.78776</v>
      </c>
      <c r="K95" s="201">
        <f t="shared" si="3"/>
        <v>32307.78776</v>
      </c>
      <c r="L95" s="201">
        <f t="shared" si="4"/>
        <v>15692.21224</v>
      </c>
      <c r="M95" s="201">
        <f t="shared" si="5"/>
        <v>15692.21224</v>
      </c>
      <c r="N95" s="202">
        <v>0.1</v>
      </c>
      <c r="O95" s="203">
        <f t="shared" si="6"/>
        <v>10892.21224</v>
      </c>
      <c r="P95" s="63"/>
      <c r="Q95" s="63"/>
      <c r="R95" s="63"/>
      <c r="S95" s="63"/>
      <c r="T95" s="63"/>
      <c r="U95" s="63"/>
      <c r="V95" s="63"/>
      <c r="W95" s="63"/>
      <c r="X95" s="63"/>
      <c r="Y95" s="63"/>
      <c r="Z95" s="63"/>
      <c r="AA95" s="63"/>
      <c r="AB95" s="63"/>
      <c r="AC95" s="63"/>
      <c r="AD95" s="63"/>
      <c r="AE95" s="63"/>
    </row>
    <row r="96" hidden="1">
      <c r="A96" s="196" t="s">
        <v>446</v>
      </c>
      <c r="B96" s="197" t="str">
        <f t="array" ref="B96">IF(A96="","",IFERROR(INDEX(Don_hang!$B$2:$B$1000,MATCH(A96,Don_hang!$A$2:$A$1000,0)),""))</f>
        <v>24/03/2026</v>
      </c>
      <c r="C96" s="198" t="str">
        <f t="array" ref="C96">IF(A96="","",IFERROR(INDEX(Don_hang!$C$2:$C$1000,MATCH(A96,Don_hang!$A$2:$A$1000,0)),""))</f>
        <v>Chú Dụng </v>
      </c>
      <c r="D96" s="199" t="s">
        <v>203</v>
      </c>
      <c r="E96" s="127" t="s">
        <v>558</v>
      </c>
      <c r="F96" s="200">
        <v>1.0</v>
      </c>
      <c r="G96" s="201">
        <f t="shared" si="1"/>
        <v>183</v>
      </c>
      <c r="H96" s="201">
        <f>250*183</f>
        <v>45750</v>
      </c>
      <c r="I96" s="201">
        <f t="shared" si="2"/>
        <v>45750</v>
      </c>
      <c r="J96" s="201">
        <f>148*183</f>
        <v>27084</v>
      </c>
      <c r="K96" s="201">
        <f t="shared" si="3"/>
        <v>27084</v>
      </c>
      <c r="L96" s="201">
        <f t="shared" si="4"/>
        <v>18666</v>
      </c>
      <c r="M96" s="201">
        <f t="shared" si="5"/>
        <v>18666</v>
      </c>
      <c r="N96" s="202">
        <v>0.1</v>
      </c>
      <c r="O96" s="203">
        <f t="shared" si="6"/>
        <v>14091</v>
      </c>
      <c r="P96" s="63"/>
      <c r="Q96" s="63"/>
      <c r="R96" s="63"/>
      <c r="S96" s="63"/>
      <c r="T96" s="63"/>
      <c r="U96" s="63"/>
      <c r="V96" s="63"/>
      <c r="W96" s="63"/>
      <c r="X96" s="63"/>
      <c r="Y96" s="63"/>
      <c r="Z96" s="63"/>
      <c r="AA96" s="63"/>
      <c r="AB96" s="63"/>
      <c r="AC96" s="63"/>
      <c r="AD96" s="63"/>
      <c r="AE96" s="63"/>
    </row>
    <row r="97" hidden="1">
      <c r="A97" s="180" t="s">
        <v>448</v>
      </c>
      <c r="B97" s="181" t="str">
        <f t="array" ref="B97">IF(A97="","",IFERROR(INDEX(Don_hang!$B$2:$B$1000,MATCH(A97,Don_hang!$A$2:$A$1000,0)),""))</f>
        <v>24/03/2026</v>
      </c>
      <c r="C97" s="182" t="str">
        <f t="array" ref="C97">IF(A97="","",IFERROR(INDEX(Don_hang!$C$2:$C$1000,MATCH(A97,Don_hang!$A$2:$A$1000,0)),""))</f>
        <v>Chị Thu (Phú Mỹ)</v>
      </c>
      <c r="D97" s="183" t="s">
        <v>202</v>
      </c>
      <c r="E97" s="194" t="s">
        <v>196</v>
      </c>
      <c r="F97" s="195">
        <v>2.0</v>
      </c>
      <c r="G97" s="186">
        <f t="shared" si="1"/>
        <v>300</v>
      </c>
      <c r="H97" s="186">
        <v>36000.0</v>
      </c>
      <c r="I97" s="186">
        <f t="shared" si="2"/>
        <v>72000</v>
      </c>
      <c r="J97" s="186">
        <v>23791.490683229815</v>
      </c>
      <c r="K97" s="186">
        <f t="shared" si="3"/>
        <v>47582.98137</v>
      </c>
      <c r="L97" s="186">
        <f t="shared" si="4"/>
        <v>12208.50932</v>
      </c>
      <c r="M97" s="186">
        <f t="shared" si="5"/>
        <v>24417.01863</v>
      </c>
      <c r="N97" s="187">
        <v>0.1</v>
      </c>
      <c r="O97" s="188">
        <f t="shared" si="6"/>
        <v>17217.01863</v>
      </c>
      <c r="P97" s="189" t="str">
        <f>IF(D97="","",IF(COUNTIF(Combo_tong_hop!$B$3:$B$100,D97)&gt;0,"Combo","Món lẻ"))</f>
        <v>Món lẻ</v>
      </c>
      <c r="Q97" s="190" t="str">
        <f>IFERROR(__xludf.DUMMYFUNCTION("IF(P97&lt;&gt;""Combo"","""",IFERROR(""""&amp;TEXTJOIN("", ""&amp;char(10),TRUE,FILTER(Combo_chi_tiet!$I$3:$I$200,Combo_chi_tiet!$B$3:$B$200=D97)),""""))"),"")</f>
        <v/>
      </c>
      <c r="R97" s="144"/>
      <c r="S97" s="144"/>
      <c r="T97" s="144"/>
      <c r="U97" s="144"/>
      <c r="V97" s="144"/>
      <c r="W97" s="144"/>
      <c r="X97" s="144"/>
      <c r="Y97" s="144"/>
      <c r="Z97" s="144"/>
      <c r="AA97" s="144"/>
      <c r="AB97" s="144"/>
      <c r="AC97" s="144"/>
      <c r="AD97" s="144"/>
      <c r="AE97" s="144"/>
    </row>
    <row r="98" hidden="1">
      <c r="A98" s="180" t="s">
        <v>448</v>
      </c>
      <c r="B98" s="181" t="str">
        <f t="array" ref="B98">IF(A98="","",IFERROR(INDEX(Don_hang!$B$2:$B$1000,MATCH(A98,Don_hang!$A$2:$A$1000,0)),""))</f>
        <v>24/03/2026</v>
      </c>
      <c r="C98" s="182" t="str">
        <f t="array" ref="C98">IF(A98="","",IFERROR(INDEX(Don_hang!$C$2:$C$1000,MATCH(A98,Don_hang!$A$2:$A$1000,0)),""))</f>
        <v>Chị Thu (Phú Mỹ)</v>
      </c>
      <c r="D98" s="183" t="s">
        <v>203</v>
      </c>
      <c r="E98" s="194" t="s">
        <v>196</v>
      </c>
      <c r="F98" s="195">
        <v>2.0</v>
      </c>
      <c r="G98" s="186">
        <f t="shared" si="1"/>
        <v>300</v>
      </c>
      <c r="H98" s="186">
        <v>36000.0</v>
      </c>
      <c r="I98" s="186">
        <f t="shared" si="2"/>
        <v>72000</v>
      </c>
      <c r="J98" s="186">
        <v>23811.50714285714</v>
      </c>
      <c r="K98" s="186">
        <f t="shared" si="3"/>
        <v>47623.01429</v>
      </c>
      <c r="L98" s="186">
        <f t="shared" si="4"/>
        <v>12188.49286</v>
      </c>
      <c r="M98" s="186">
        <f t="shared" si="5"/>
        <v>24376.98571</v>
      </c>
      <c r="N98" s="187">
        <v>0.1</v>
      </c>
      <c r="O98" s="188">
        <f t="shared" si="6"/>
        <v>17176.98571</v>
      </c>
      <c r="P98" s="189" t="str">
        <f>IF(D98="","",IF(COUNTIF(Combo_tong_hop!$B$3:$B$100,D98)&gt;0,"Combo","Món lẻ"))</f>
        <v>Món lẻ</v>
      </c>
      <c r="Q98" s="190" t="str">
        <f>IFERROR(__xludf.DUMMYFUNCTION("IF(P98&lt;&gt;""Combo"","""",IFERROR(""""&amp;TEXTJOIN("", ""&amp;char(10),TRUE,FILTER(Combo_chi_tiet!$I$3:$I$200,Combo_chi_tiet!$B$3:$B$200=D98)),""""))"),"")</f>
        <v/>
      </c>
      <c r="R98" s="144"/>
      <c r="S98" s="144"/>
      <c r="T98" s="144"/>
      <c r="U98" s="144"/>
      <c r="V98" s="144"/>
      <c r="W98" s="144"/>
      <c r="X98" s="144"/>
      <c r="Y98" s="144"/>
      <c r="Z98" s="144"/>
      <c r="AA98" s="144"/>
      <c r="AB98" s="144"/>
      <c r="AC98" s="144"/>
      <c r="AD98" s="144"/>
      <c r="AE98" s="144"/>
    </row>
    <row r="99" hidden="1">
      <c r="A99" s="180" t="s">
        <v>448</v>
      </c>
      <c r="B99" s="181" t="str">
        <f t="array" ref="B99">IF(A99="","",IFERROR(INDEX(Don_hang!$B$2:$B$1000,MATCH(A99,Don_hang!$A$2:$A$1000,0)),""))</f>
        <v>24/03/2026</v>
      </c>
      <c r="C99" s="182" t="str">
        <f t="array" ref="C99">IF(A99="","",IFERROR(INDEX(Don_hang!$C$2:$C$1000,MATCH(A99,Don_hang!$A$2:$A$1000,0)),""))</f>
        <v>Chị Thu (Phú Mỹ)</v>
      </c>
      <c r="D99" s="183" t="s">
        <v>210</v>
      </c>
      <c r="E99" s="194" t="s">
        <v>196</v>
      </c>
      <c r="F99" s="195">
        <v>2.0</v>
      </c>
      <c r="G99" s="186">
        <f t="shared" si="1"/>
        <v>300</v>
      </c>
      <c r="H99" s="186">
        <v>44000.0</v>
      </c>
      <c r="I99" s="186">
        <f t="shared" si="2"/>
        <v>88000</v>
      </c>
      <c r="J99" s="186">
        <v>27766.34375</v>
      </c>
      <c r="K99" s="186">
        <f t="shared" si="3"/>
        <v>55532.6875</v>
      </c>
      <c r="L99" s="186">
        <f t="shared" si="4"/>
        <v>16233.65625</v>
      </c>
      <c r="M99" s="186">
        <f t="shared" si="5"/>
        <v>32467.3125</v>
      </c>
      <c r="N99" s="187">
        <v>0.1</v>
      </c>
      <c r="O99" s="188">
        <f t="shared" si="6"/>
        <v>23667.3125</v>
      </c>
      <c r="P99" s="189" t="str">
        <f>IF(D99="","",IF(COUNTIF(Combo_tong_hop!$B$3:$B$100,D99)&gt;0,"Combo","Món lẻ"))</f>
        <v>Món lẻ</v>
      </c>
      <c r="Q99" s="190" t="str">
        <f>IFERROR(__xludf.DUMMYFUNCTION("IF(P99&lt;&gt;""Combo"","""",IFERROR(""""&amp;TEXTJOIN("", ""&amp;char(10),TRUE,FILTER(Combo_chi_tiet!$I$3:$I$200,Combo_chi_tiet!$B$3:$B$200=D99)),""""))"),"")</f>
        <v/>
      </c>
      <c r="R99" s="144"/>
      <c r="S99" s="144"/>
      <c r="T99" s="144"/>
      <c r="U99" s="144"/>
      <c r="V99" s="144"/>
      <c r="W99" s="144"/>
      <c r="X99" s="144"/>
      <c r="Y99" s="144"/>
      <c r="Z99" s="144"/>
      <c r="AA99" s="144"/>
      <c r="AB99" s="144"/>
      <c r="AC99" s="144"/>
      <c r="AD99" s="144"/>
      <c r="AE99" s="144"/>
    </row>
    <row r="100" hidden="1">
      <c r="A100" s="180" t="s">
        <v>448</v>
      </c>
      <c r="B100" s="181" t="str">
        <f t="array" ref="B100">IF(A100="","",IFERROR(INDEX(Don_hang!$B$2:$B$1000,MATCH(A100,Don_hang!$A$2:$A$1000,0)),""))</f>
        <v>24/03/2026</v>
      </c>
      <c r="C100" s="182" t="str">
        <f t="array" ref="C100">IF(A100="","",IFERROR(INDEX(Don_hang!$C$2:$C$1000,MATCH(A100,Don_hang!$A$2:$A$1000,0)),""))</f>
        <v>Chị Thu (Phú Mỹ)</v>
      </c>
      <c r="D100" s="183" t="s">
        <v>559</v>
      </c>
      <c r="E100" s="194" t="s">
        <v>196</v>
      </c>
      <c r="F100" s="195">
        <v>2.0</v>
      </c>
      <c r="G100" s="186">
        <f t="shared" si="1"/>
        <v>300</v>
      </c>
      <c r="H100" s="186">
        <v>87000.0</v>
      </c>
      <c r="I100" s="186">
        <f t="shared" si="2"/>
        <v>174000</v>
      </c>
      <c r="J100" s="186">
        <v>56055.612997658085</v>
      </c>
      <c r="K100" s="186">
        <f t="shared" si="3"/>
        <v>112111.226</v>
      </c>
      <c r="L100" s="186">
        <f t="shared" si="4"/>
        <v>30944.387</v>
      </c>
      <c r="M100" s="186">
        <f t="shared" si="5"/>
        <v>61888.774</v>
      </c>
      <c r="N100" s="187">
        <v>0.1</v>
      </c>
      <c r="O100" s="188">
        <f t="shared" si="6"/>
        <v>44488.774</v>
      </c>
      <c r="P100" s="189" t="str">
        <f>IF(D100="","",IF(COUNTIF(Combo_tong_hop!$B$3:$B$100,D100)&gt;0,"Combo","Món lẻ"))</f>
        <v>Món lẻ</v>
      </c>
      <c r="Q100" s="190" t="str">
        <f>IFERROR(__xludf.DUMMYFUNCTION("IF(P100&lt;&gt;""Combo"","""",IFERROR(""""&amp;TEXTJOIN("", ""&amp;char(10),TRUE,FILTER(Combo_chi_tiet!$I$3:$I$200,Combo_chi_tiet!$B$3:$B$200=D100)),""""))"),"")</f>
        <v/>
      </c>
      <c r="R100" s="144"/>
      <c r="S100" s="144"/>
      <c r="T100" s="144"/>
      <c r="U100" s="144"/>
      <c r="V100" s="144"/>
      <c r="W100" s="144"/>
      <c r="X100" s="144"/>
      <c r="Y100" s="144"/>
      <c r="Z100" s="144"/>
      <c r="AA100" s="144"/>
      <c r="AB100" s="144"/>
      <c r="AC100" s="144"/>
      <c r="AD100" s="144"/>
      <c r="AE100" s="144"/>
    </row>
    <row r="101" hidden="1">
      <c r="A101" s="180" t="s">
        <v>448</v>
      </c>
      <c r="B101" s="181" t="str">
        <f t="array" ref="B101">IF(A101="","",IFERROR(INDEX(Don_hang!$B$2:$B$1000,MATCH(A101,Don_hang!$A$2:$A$1000,0)),""))</f>
        <v>24/03/2026</v>
      </c>
      <c r="C101" s="182" t="str">
        <f t="array" ref="C101">IF(A101="","",IFERROR(INDEX(Don_hang!$C$2:$C$1000,MATCH(A101,Don_hang!$A$2:$A$1000,0)),""))</f>
        <v>Chị Thu (Phú Mỹ)</v>
      </c>
      <c r="D101" s="183" t="s">
        <v>216</v>
      </c>
      <c r="E101" s="194" t="s">
        <v>196</v>
      </c>
      <c r="F101" s="195">
        <v>4.0</v>
      </c>
      <c r="G101" s="186">
        <f t="shared" si="1"/>
        <v>600</v>
      </c>
      <c r="H101" s="186">
        <v>86000.0</v>
      </c>
      <c r="I101" s="186">
        <f t="shared" si="2"/>
        <v>344000</v>
      </c>
      <c r="J101" s="186">
        <v>71860.19402472528</v>
      </c>
      <c r="K101" s="186">
        <f t="shared" si="3"/>
        <v>287440.7761</v>
      </c>
      <c r="L101" s="186">
        <f t="shared" si="4"/>
        <v>14139.80598</v>
      </c>
      <c r="M101" s="186">
        <f t="shared" si="5"/>
        <v>56559.2239</v>
      </c>
      <c r="N101" s="187">
        <v>0.1</v>
      </c>
      <c r="O101" s="188">
        <f t="shared" si="6"/>
        <v>22159.2239</v>
      </c>
      <c r="P101" s="189" t="str">
        <f>IF(D101="","",IF(COUNTIF(Combo_tong_hop!$B$3:$B$100,D101)&gt;0,"Combo","Món lẻ"))</f>
        <v>Món lẻ</v>
      </c>
      <c r="Q101" s="190" t="str">
        <f>IFERROR(__xludf.DUMMYFUNCTION("IF(P101&lt;&gt;""Combo"","""",IFERROR(""""&amp;TEXTJOIN("", ""&amp;char(10),TRUE,FILTER(Combo_chi_tiet!$I$3:$I$200,Combo_chi_tiet!$B$3:$B$200=D101)),""""))"),"")</f>
        <v/>
      </c>
      <c r="R101" s="144"/>
      <c r="S101" s="144"/>
      <c r="T101" s="144"/>
      <c r="U101" s="144"/>
      <c r="V101" s="144"/>
      <c r="W101" s="144"/>
      <c r="X101" s="144"/>
      <c r="Y101" s="144"/>
      <c r="Z101" s="144"/>
      <c r="AA101" s="144"/>
      <c r="AB101" s="144"/>
      <c r="AC101" s="144"/>
      <c r="AD101" s="144"/>
      <c r="AE101" s="144"/>
    </row>
    <row r="102" hidden="1">
      <c r="A102" s="180" t="s">
        <v>448</v>
      </c>
      <c r="B102" s="181" t="str">
        <f t="array" ref="B102">IF(A102="","",IFERROR(INDEX(Don_hang!$B$2:$B$1000,MATCH(A102,Don_hang!$A$2:$A$1000,0)),""))</f>
        <v>24/03/2026</v>
      </c>
      <c r="C102" s="182" t="str">
        <f t="array" ref="C102">IF(A102="","",IFERROR(INDEX(Don_hang!$C$2:$C$1000,MATCH(A102,Don_hang!$A$2:$A$1000,0)),""))</f>
        <v>Chị Thu (Phú Mỹ)</v>
      </c>
      <c r="D102" s="183" t="s">
        <v>200</v>
      </c>
      <c r="E102" s="194" t="s">
        <v>196</v>
      </c>
      <c r="F102" s="195">
        <v>4.0</v>
      </c>
      <c r="G102" s="186">
        <f t="shared" si="1"/>
        <v>600</v>
      </c>
      <c r="H102" s="186">
        <v>36000.0</v>
      </c>
      <c r="I102" s="186">
        <f t="shared" si="2"/>
        <v>144000</v>
      </c>
      <c r="J102" s="186">
        <v>24688.194024725275</v>
      </c>
      <c r="K102" s="186">
        <f t="shared" si="3"/>
        <v>98752.7761</v>
      </c>
      <c r="L102" s="186">
        <f t="shared" si="4"/>
        <v>11311.80598</v>
      </c>
      <c r="M102" s="186">
        <f t="shared" si="5"/>
        <v>45247.2239</v>
      </c>
      <c r="N102" s="187">
        <v>0.1</v>
      </c>
      <c r="O102" s="188">
        <f t="shared" si="6"/>
        <v>30847.2239</v>
      </c>
      <c r="P102" s="189" t="str">
        <f>IF(D102="","",IF(COUNTIF(Combo_tong_hop!$B$3:$B$100,D102)&gt;0,"Combo","Món lẻ"))</f>
        <v>Món lẻ</v>
      </c>
      <c r="Q102" s="190" t="str">
        <f>IFERROR(__xludf.DUMMYFUNCTION("IF(P102&lt;&gt;""Combo"","""",IFERROR(""""&amp;TEXTJOIN("", ""&amp;char(10),TRUE,FILTER(Combo_chi_tiet!$I$3:$I$200,Combo_chi_tiet!$B$3:$B$200=D102)),""""))"),"")</f>
        <v/>
      </c>
      <c r="R102" s="144"/>
      <c r="S102" s="144"/>
      <c r="T102" s="144"/>
      <c r="U102" s="144"/>
      <c r="V102" s="144"/>
      <c r="W102" s="144"/>
      <c r="X102" s="144"/>
      <c r="Y102" s="144"/>
      <c r="Z102" s="144"/>
      <c r="AA102" s="144"/>
      <c r="AB102" s="144"/>
      <c r="AC102" s="144"/>
      <c r="AD102" s="144"/>
      <c r="AE102" s="144"/>
    </row>
    <row r="103" hidden="1">
      <c r="A103" s="180" t="s">
        <v>448</v>
      </c>
      <c r="B103" s="181" t="str">
        <f t="array" ref="B103">IF(A103="","",IFERROR(INDEX(Don_hang!$B$2:$B$1000,MATCH(A103,Don_hang!$A$2:$A$1000,0)),""))</f>
        <v>24/03/2026</v>
      </c>
      <c r="C103" s="182" t="str">
        <f t="array" ref="C103">IF(A103="","",IFERROR(INDEX(Don_hang!$C$2:$C$1000,MATCH(A103,Don_hang!$A$2:$A$1000,0)),""))</f>
        <v>Chị Thu (Phú Mỹ)</v>
      </c>
      <c r="D103" s="183" t="s">
        <v>200</v>
      </c>
      <c r="E103" s="194" t="s">
        <v>196</v>
      </c>
      <c r="F103" s="195">
        <v>2.0</v>
      </c>
      <c r="G103" s="186">
        <f t="shared" si="1"/>
        <v>300</v>
      </c>
      <c r="H103" s="186">
        <v>36000.0</v>
      </c>
      <c r="I103" s="186">
        <f t="shared" si="2"/>
        <v>72000</v>
      </c>
      <c r="J103" s="186">
        <v>24688.194024725275</v>
      </c>
      <c r="K103" s="186">
        <f t="shared" si="3"/>
        <v>49376.38805</v>
      </c>
      <c r="L103" s="186">
        <f t="shared" si="4"/>
        <v>11311.80598</v>
      </c>
      <c r="M103" s="186">
        <f t="shared" si="5"/>
        <v>22623.61195</v>
      </c>
      <c r="N103" s="187">
        <v>0.1</v>
      </c>
      <c r="O103" s="188">
        <f t="shared" si="6"/>
        <v>15423.61195</v>
      </c>
      <c r="P103" s="189" t="str">
        <f>IF(D103="","",IF(COUNTIF(Combo_tong_hop!$B$3:$B$100,D103)&gt;0,"Combo","Món lẻ"))</f>
        <v>Món lẻ</v>
      </c>
      <c r="Q103" s="190" t="str">
        <f>IFERROR(__xludf.DUMMYFUNCTION("IF(P103&lt;&gt;""Combo"","""",IFERROR(""""&amp;TEXTJOIN("", ""&amp;char(10),TRUE,FILTER(Combo_chi_tiet!$I$3:$I$200,Combo_chi_tiet!$B$3:$B$200=D103)),""""))"),"")</f>
        <v/>
      </c>
      <c r="R103" s="144"/>
      <c r="S103" s="144"/>
      <c r="T103" s="144"/>
      <c r="U103" s="144"/>
      <c r="V103" s="144"/>
      <c r="W103" s="144"/>
      <c r="X103" s="144"/>
      <c r="Y103" s="144"/>
      <c r="Z103" s="144"/>
      <c r="AA103" s="144"/>
      <c r="AB103" s="144"/>
      <c r="AC103" s="144"/>
      <c r="AD103" s="144"/>
      <c r="AE103" s="144"/>
    </row>
    <row r="104" hidden="1">
      <c r="A104" s="180" t="s">
        <v>449</v>
      </c>
      <c r="B104" s="181" t="str">
        <f t="array" ref="B104">IF(A104="","",IFERROR(INDEX(Don_hang!$B$2:$B$1000,MATCH(A104,Don_hang!$A$2:$A$1000,0)),""))</f>
        <v>25/03/2026</v>
      </c>
      <c r="C104" s="182" t="str">
        <f t="array" ref="C104">IF(A104="","",IFERROR(INDEX(Don_hang!$C$2:$C$1000,MATCH(A104,Don_hang!$A$2:$A$1000,0)),""))</f>
        <v>Bé Huyền (An Phú Q2)</v>
      </c>
      <c r="D104" s="183" t="s">
        <v>210</v>
      </c>
      <c r="E104" s="194" t="s">
        <v>192</v>
      </c>
      <c r="F104" s="195">
        <v>1.0</v>
      </c>
      <c r="G104" s="186">
        <f t="shared" si="1"/>
        <v>100</v>
      </c>
      <c r="H104" s="186">
        <v>30000.0</v>
      </c>
      <c r="I104" s="186">
        <f t="shared" si="2"/>
        <v>30000</v>
      </c>
      <c r="J104" s="186">
        <v>18510.895833333332</v>
      </c>
      <c r="K104" s="186">
        <f t="shared" si="3"/>
        <v>18510.89583</v>
      </c>
      <c r="L104" s="186">
        <f t="shared" si="4"/>
        <v>11489.10417</v>
      </c>
      <c r="M104" s="186">
        <f t="shared" si="5"/>
        <v>11489.10417</v>
      </c>
      <c r="N104" s="187">
        <v>0.1</v>
      </c>
      <c r="O104" s="188">
        <f t="shared" si="6"/>
        <v>8489.104167</v>
      </c>
      <c r="P104" s="189" t="str">
        <f>IF(D104="","",IF(COUNTIF(Combo_tong_hop!$B$3:$B$100,D104)&gt;0,"Combo","Món lẻ"))</f>
        <v>Món lẻ</v>
      </c>
      <c r="Q104" s="190" t="str">
        <f>IFERROR(__xludf.DUMMYFUNCTION("IF(P104&lt;&gt;""Combo"","""",IFERROR(""""&amp;TEXTJOIN("", ""&amp;char(10),TRUE,FILTER(Combo_chi_tiet!$I$3:$I$200,Combo_chi_tiet!$B$3:$B$200=D104)),""""))"),"")</f>
        <v/>
      </c>
      <c r="R104" s="144"/>
      <c r="S104" s="144"/>
      <c r="T104" s="144"/>
      <c r="U104" s="144"/>
      <c r="V104" s="144"/>
      <c r="W104" s="144"/>
      <c r="X104" s="144"/>
      <c r="Y104" s="144"/>
      <c r="Z104" s="144"/>
      <c r="AA104" s="144"/>
      <c r="AB104" s="144"/>
      <c r="AC104" s="144"/>
      <c r="AD104" s="144"/>
      <c r="AE104" s="144"/>
    </row>
    <row r="105" hidden="1">
      <c r="A105" s="180" t="s">
        <v>449</v>
      </c>
      <c r="B105" s="181" t="str">
        <f t="array" ref="B105">IF(A105="","",IFERROR(INDEX(Don_hang!$B$2:$B$1000,MATCH(A105,Don_hang!$A$2:$A$1000,0)),""))</f>
        <v>25/03/2026</v>
      </c>
      <c r="C105" s="182" t="str">
        <f t="array" ref="C105">IF(A105="","",IFERROR(INDEX(Don_hang!$C$2:$C$1000,MATCH(A105,Don_hang!$A$2:$A$1000,0)),""))</f>
        <v>Bé Huyền (An Phú Q2)</v>
      </c>
      <c r="D105" s="183" t="s">
        <v>213</v>
      </c>
      <c r="E105" s="194" t="s">
        <v>192</v>
      </c>
      <c r="F105" s="195">
        <v>1.0</v>
      </c>
      <c r="G105" s="186">
        <f t="shared" si="1"/>
        <v>100</v>
      </c>
      <c r="H105" s="186">
        <v>59000.0</v>
      </c>
      <c r="I105" s="186">
        <f t="shared" si="2"/>
        <v>59000</v>
      </c>
      <c r="J105" s="186">
        <v>37370.40866510539</v>
      </c>
      <c r="K105" s="186">
        <f t="shared" si="3"/>
        <v>37370.40867</v>
      </c>
      <c r="L105" s="186">
        <f t="shared" si="4"/>
        <v>21629.59133</v>
      </c>
      <c r="M105" s="186">
        <f t="shared" si="5"/>
        <v>21629.59133</v>
      </c>
      <c r="N105" s="187">
        <v>0.1</v>
      </c>
      <c r="O105" s="188">
        <f t="shared" si="6"/>
        <v>15729.59133</v>
      </c>
      <c r="P105" s="189" t="str">
        <f>IF(D105="","",IF(COUNTIF(Combo_tong_hop!$B$3:$B$100,D105)&gt;0,"Combo","Món lẻ"))</f>
        <v>Món lẻ</v>
      </c>
      <c r="Q105" s="190" t="str">
        <f>IFERROR(__xludf.DUMMYFUNCTION("IF(P105&lt;&gt;""Combo"","""",IFERROR(""""&amp;TEXTJOIN("", ""&amp;char(10),TRUE,FILTER(Combo_chi_tiet!$I$3:$I$200,Combo_chi_tiet!$B$3:$B$200=D105)),""""))"),"")</f>
        <v/>
      </c>
      <c r="R105" s="144"/>
      <c r="S105" s="144"/>
      <c r="T105" s="144"/>
      <c r="U105" s="144"/>
      <c r="V105" s="144"/>
      <c r="W105" s="144"/>
      <c r="X105" s="144"/>
      <c r="Y105" s="144"/>
      <c r="Z105" s="144"/>
      <c r="AA105" s="144"/>
      <c r="AB105" s="144"/>
      <c r="AC105" s="144"/>
      <c r="AD105" s="144"/>
      <c r="AE105" s="144"/>
    </row>
    <row r="106" hidden="1">
      <c r="A106" s="180" t="s">
        <v>449</v>
      </c>
      <c r="B106" s="181" t="str">
        <f t="array" ref="B106">IF(A106="","",IFERROR(INDEX(Don_hang!$B$2:$B$1000,MATCH(A106,Don_hang!$A$2:$A$1000,0)),""))</f>
        <v>25/03/2026</v>
      </c>
      <c r="C106" s="182" t="str">
        <f t="array" ref="C106">IF(A106="","",IFERROR(INDEX(Don_hang!$C$2:$C$1000,MATCH(A106,Don_hang!$A$2:$A$1000,0)),""))</f>
        <v>Bé Huyền (An Phú Q2)</v>
      </c>
      <c r="D106" s="183" t="s">
        <v>215</v>
      </c>
      <c r="E106" s="194" t="s">
        <v>192</v>
      </c>
      <c r="F106" s="195">
        <v>1.0</v>
      </c>
      <c r="G106" s="186">
        <f t="shared" si="1"/>
        <v>100</v>
      </c>
      <c r="H106" s="186">
        <v>59000.0</v>
      </c>
      <c r="I106" s="186">
        <f t="shared" si="2"/>
        <v>59000</v>
      </c>
      <c r="J106" s="186">
        <v>47622.3380952381</v>
      </c>
      <c r="K106" s="186">
        <f t="shared" si="3"/>
        <v>47622.3381</v>
      </c>
      <c r="L106" s="186">
        <f t="shared" si="4"/>
        <v>11377.6619</v>
      </c>
      <c r="M106" s="186">
        <f t="shared" si="5"/>
        <v>11377.6619</v>
      </c>
      <c r="N106" s="187">
        <v>0.1</v>
      </c>
      <c r="O106" s="188">
        <f t="shared" si="6"/>
        <v>5477.661905</v>
      </c>
      <c r="P106" s="189" t="str">
        <f>IF(D106="","",IF(COUNTIF(Combo_tong_hop!$B$3:$B$100,D106)&gt;0,"Combo","Món lẻ"))</f>
        <v>Món lẻ</v>
      </c>
      <c r="Q106" s="190" t="str">
        <f>IFERROR(__xludf.DUMMYFUNCTION("IF(P106&lt;&gt;""Combo"","""",IFERROR(""""&amp;TEXTJOIN("", ""&amp;char(10),TRUE,FILTER(Combo_chi_tiet!$I$3:$I$200,Combo_chi_tiet!$B$3:$B$200=D106)),""""))"),"")</f>
        <v/>
      </c>
      <c r="R106" s="144"/>
      <c r="S106" s="144"/>
      <c r="T106" s="144"/>
      <c r="U106" s="144"/>
      <c r="V106" s="144"/>
      <c r="W106" s="144"/>
      <c r="X106" s="144"/>
      <c r="Y106" s="144"/>
      <c r="Z106" s="144"/>
      <c r="AA106" s="144"/>
      <c r="AB106" s="144"/>
      <c r="AC106" s="144"/>
      <c r="AD106" s="144"/>
      <c r="AE106" s="144"/>
    </row>
    <row r="107" hidden="1">
      <c r="A107" s="180" t="s">
        <v>449</v>
      </c>
      <c r="B107" s="181" t="str">
        <f t="array" ref="B107">IF(A107="","",IFERROR(INDEX(Don_hang!$B$2:$B$1000,MATCH(A107,Don_hang!$A$2:$A$1000,0)),""))</f>
        <v>25/03/2026</v>
      </c>
      <c r="C107" s="182" t="str">
        <f t="array" ref="C107">IF(A107="","",IFERROR(INDEX(Don_hang!$C$2:$C$1000,MATCH(A107,Don_hang!$A$2:$A$1000,0)),""))</f>
        <v>Bé Huyền (An Phú Q2)</v>
      </c>
      <c r="D107" s="183" t="s">
        <v>204</v>
      </c>
      <c r="E107" s="194" t="s">
        <v>192</v>
      </c>
      <c r="F107" s="195">
        <v>1.0</v>
      </c>
      <c r="G107" s="186">
        <f t="shared" si="1"/>
        <v>100</v>
      </c>
      <c r="H107" s="186">
        <v>25000.0</v>
      </c>
      <c r="I107" s="186">
        <f t="shared" si="2"/>
        <v>25000</v>
      </c>
      <c r="J107" s="186">
        <v>15769.551020408162</v>
      </c>
      <c r="K107" s="186">
        <f t="shared" si="3"/>
        <v>15769.55102</v>
      </c>
      <c r="L107" s="186">
        <f t="shared" si="4"/>
        <v>9230.44898</v>
      </c>
      <c r="M107" s="186">
        <f t="shared" si="5"/>
        <v>9230.44898</v>
      </c>
      <c r="N107" s="187">
        <v>0.1</v>
      </c>
      <c r="O107" s="188">
        <f t="shared" si="6"/>
        <v>6730.44898</v>
      </c>
      <c r="P107" s="189" t="str">
        <f>IF(D107="","",IF(COUNTIF(Combo_tong_hop!$B$3:$B$100,D107)&gt;0,"Combo","Món lẻ"))</f>
        <v>Món lẻ</v>
      </c>
      <c r="Q107" s="190" t="str">
        <f>IFERROR(__xludf.DUMMYFUNCTION("IF(P107&lt;&gt;""Combo"","""",IFERROR(""""&amp;TEXTJOIN("", ""&amp;char(10),TRUE,FILTER(Combo_chi_tiet!$I$3:$I$200,Combo_chi_tiet!$B$3:$B$200=D107)),""""))"),"")</f>
        <v/>
      </c>
      <c r="R107" s="144"/>
      <c r="S107" s="144"/>
      <c r="T107" s="144"/>
      <c r="U107" s="144"/>
      <c r="V107" s="144"/>
      <c r="W107" s="144"/>
      <c r="X107" s="144"/>
      <c r="Y107" s="144"/>
      <c r="Z107" s="144"/>
      <c r="AA107" s="144"/>
      <c r="AB107" s="144"/>
      <c r="AC107" s="144"/>
      <c r="AD107" s="144"/>
      <c r="AE107" s="144"/>
    </row>
    <row r="108" hidden="1">
      <c r="A108" s="180" t="s">
        <v>449</v>
      </c>
      <c r="B108" s="181" t="str">
        <f t="array" ref="B108">IF(A108="","",IFERROR(INDEX(Don_hang!$B$2:$B$1000,MATCH(A108,Don_hang!$A$2:$A$1000,0)),""))</f>
        <v>25/03/2026</v>
      </c>
      <c r="C108" s="182" t="str">
        <f t="array" ref="C108">IF(A108="","",IFERROR(INDEX(Don_hang!$C$2:$C$1000,MATCH(A108,Don_hang!$A$2:$A$1000,0)),""))</f>
        <v>Bé Huyền (An Phú Q2)</v>
      </c>
      <c r="D108" s="183" t="s">
        <v>214</v>
      </c>
      <c r="E108" s="194" t="s">
        <v>192</v>
      </c>
      <c r="F108" s="195">
        <v>1.0</v>
      </c>
      <c r="G108" s="186">
        <f t="shared" si="1"/>
        <v>100</v>
      </c>
      <c r="H108" s="186">
        <v>59000.0</v>
      </c>
      <c r="I108" s="186">
        <f t="shared" si="2"/>
        <v>59000</v>
      </c>
      <c r="J108" s="186">
        <v>37338.79601648352</v>
      </c>
      <c r="K108" s="186">
        <f t="shared" si="3"/>
        <v>37338.79602</v>
      </c>
      <c r="L108" s="186">
        <f t="shared" si="4"/>
        <v>21661.20398</v>
      </c>
      <c r="M108" s="186">
        <f t="shared" si="5"/>
        <v>21661.20398</v>
      </c>
      <c r="N108" s="187">
        <v>0.1</v>
      </c>
      <c r="O108" s="188">
        <f t="shared" si="6"/>
        <v>15761.20398</v>
      </c>
      <c r="P108" s="189" t="str">
        <f>IF(D108="","",IF(COUNTIF(Combo_tong_hop!$B$3:$B$100,D108)&gt;0,"Combo","Món lẻ"))</f>
        <v>Món lẻ</v>
      </c>
      <c r="Q108" s="190" t="str">
        <f>IFERROR(__xludf.DUMMYFUNCTION("IF(P108&lt;&gt;""Combo"","""",IFERROR(""""&amp;TEXTJOIN("", ""&amp;char(10),TRUE,FILTER(Combo_chi_tiet!$I$3:$I$200,Combo_chi_tiet!$B$3:$B$200=D108)),""""))"),"")</f>
        <v/>
      </c>
      <c r="R108" s="144"/>
      <c r="S108" s="144"/>
      <c r="T108" s="144"/>
      <c r="U108" s="144"/>
      <c r="V108" s="144"/>
      <c r="W108" s="144"/>
      <c r="X108" s="144"/>
      <c r="Y108" s="144"/>
      <c r="Z108" s="144"/>
      <c r="AA108" s="144"/>
      <c r="AB108" s="144"/>
      <c r="AC108" s="144"/>
      <c r="AD108" s="144"/>
      <c r="AE108" s="144"/>
    </row>
    <row r="109" hidden="1">
      <c r="A109" s="180" t="s">
        <v>449</v>
      </c>
      <c r="B109" s="181" t="str">
        <f t="array" ref="B109">IF(A109="","",IFERROR(INDEX(Don_hang!$B$2:$B$1000,MATCH(A109,Don_hang!$A$2:$A$1000,0)),""))</f>
        <v>25/03/2026</v>
      </c>
      <c r="C109" s="182" t="str">
        <f t="array" ref="C109">IF(A109="","",IFERROR(INDEX(Don_hang!$C$2:$C$1000,MATCH(A109,Don_hang!$A$2:$A$1000,0)),""))</f>
        <v>Bé Huyền (An Phú Q2)</v>
      </c>
      <c r="D109" s="183" t="s">
        <v>221</v>
      </c>
      <c r="E109" s="194" t="s">
        <v>192</v>
      </c>
      <c r="F109" s="195">
        <v>1.0</v>
      </c>
      <c r="G109" s="186">
        <f t="shared" si="1"/>
        <v>100</v>
      </c>
      <c r="H109" s="186">
        <v>63000.0</v>
      </c>
      <c r="I109" s="186">
        <f t="shared" si="2"/>
        <v>63000</v>
      </c>
      <c r="J109" s="186">
        <v>45836.79601648352</v>
      </c>
      <c r="K109" s="186">
        <f t="shared" si="3"/>
        <v>45836.79602</v>
      </c>
      <c r="L109" s="186">
        <f t="shared" si="4"/>
        <v>17163.20398</v>
      </c>
      <c r="M109" s="186">
        <f t="shared" si="5"/>
        <v>17163.20398</v>
      </c>
      <c r="N109" s="187">
        <v>0.1</v>
      </c>
      <c r="O109" s="188">
        <f t="shared" si="6"/>
        <v>10863.20398</v>
      </c>
      <c r="P109" s="189" t="str">
        <f>IF(D109="","",IF(COUNTIF(Combo_tong_hop!$B$3:$B$100,D109)&gt;0,"Combo","Món lẻ"))</f>
        <v>Món lẻ</v>
      </c>
      <c r="Q109" s="190" t="str">
        <f>IFERROR(__xludf.DUMMYFUNCTION("IF(P109&lt;&gt;""Combo"","""",IFERROR(""""&amp;TEXTJOIN("", ""&amp;char(10),TRUE,FILTER(Combo_chi_tiet!$I$3:$I$200,Combo_chi_tiet!$B$3:$B$200=D109)),""""))"),"")</f>
        <v/>
      </c>
      <c r="R109" s="144"/>
      <c r="S109" s="144"/>
      <c r="T109" s="144"/>
      <c r="U109" s="144"/>
      <c r="V109" s="144"/>
      <c r="W109" s="144"/>
      <c r="X109" s="144"/>
      <c r="Y109" s="144"/>
      <c r="Z109" s="144"/>
      <c r="AA109" s="144"/>
      <c r="AB109" s="144"/>
      <c r="AC109" s="144"/>
      <c r="AD109" s="144"/>
      <c r="AE109" s="144"/>
    </row>
    <row r="110" hidden="1">
      <c r="A110" s="180" t="s">
        <v>451</v>
      </c>
      <c r="B110" s="181" t="str">
        <f t="array" ref="B110">IF(A110="","",IFERROR(INDEX(Don_hang!$B$2:$B$1000,MATCH(A110,Don_hang!$A$2:$A$1000,0)),""))</f>
        <v>25/03/2026</v>
      </c>
      <c r="C110" s="182" t="str">
        <f t="array" ref="C110">IF(A110="","",IFERROR(INDEX(Don_hang!$C$2:$C$1000,MATCH(A110,Don_hang!$A$2:$A$1000,0)),""))</f>
        <v>Chị Xuân (Nhóm Bích)</v>
      </c>
      <c r="D110" s="183" t="s">
        <v>200</v>
      </c>
      <c r="E110" s="194" t="s">
        <v>196</v>
      </c>
      <c r="F110" s="195">
        <v>1.0</v>
      </c>
      <c r="G110" s="186">
        <f t="shared" si="1"/>
        <v>150</v>
      </c>
      <c r="H110" s="186">
        <v>36000.0</v>
      </c>
      <c r="I110" s="186">
        <f t="shared" si="2"/>
        <v>36000</v>
      </c>
      <c r="J110" s="186">
        <v>24688.194024725275</v>
      </c>
      <c r="K110" s="186">
        <f t="shared" si="3"/>
        <v>24688.19402</v>
      </c>
      <c r="L110" s="186">
        <f t="shared" si="4"/>
        <v>11311.80598</v>
      </c>
      <c r="M110" s="186">
        <f t="shared" si="5"/>
        <v>11311.80598</v>
      </c>
      <c r="N110" s="187">
        <v>0.1</v>
      </c>
      <c r="O110" s="188">
        <f t="shared" si="6"/>
        <v>7711.805975</v>
      </c>
      <c r="P110" s="189" t="str">
        <f>IF(D110="","",IF(COUNTIF(Combo_tong_hop!$B$3:$B$100,D110)&gt;0,"Combo","Món lẻ"))</f>
        <v>Món lẻ</v>
      </c>
      <c r="Q110" s="190" t="str">
        <f>IFERROR(__xludf.DUMMYFUNCTION("IF(P110&lt;&gt;""Combo"","""",IFERROR(""""&amp;TEXTJOIN("", ""&amp;char(10),TRUE,FILTER(Combo_chi_tiet!$I$3:$I$200,Combo_chi_tiet!$B$3:$B$200=D110)),""""))"),"")</f>
        <v/>
      </c>
      <c r="R110" s="144"/>
      <c r="S110" s="144"/>
      <c r="T110" s="144"/>
      <c r="U110" s="144"/>
      <c r="V110" s="144"/>
      <c r="W110" s="144"/>
      <c r="X110" s="144"/>
      <c r="Y110" s="144"/>
      <c r="Z110" s="144"/>
      <c r="AA110" s="144"/>
      <c r="AB110" s="144"/>
      <c r="AC110" s="144"/>
      <c r="AD110" s="144"/>
      <c r="AE110" s="144"/>
    </row>
    <row r="111" hidden="1">
      <c r="A111" s="180" t="s">
        <v>451</v>
      </c>
      <c r="B111" s="181" t="str">
        <f t="array" ref="B111">IF(A111="","",IFERROR(INDEX(Don_hang!$B$2:$B$1000,MATCH(A111,Don_hang!$A$2:$A$1000,0)),""))</f>
        <v>25/03/2026</v>
      </c>
      <c r="C111" s="182" t="str">
        <f t="array" ref="C111">IF(A111="","",IFERROR(INDEX(Don_hang!$C$2:$C$1000,MATCH(A111,Don_hang!$A$2:$A$1000,0)),""))</f>
        <v>Chị Xuân (Nhóm Bích)</v>
      </c>
      <c r="D111" s="183" t="s">
        <v>209</v>
      </c>
      <c r="E111" s="194" t="s">
        <v>196</v>
      </c>
      <c r="F111" s="195">
        <v>1.0</v>
      </c>
      <c r="G111" s="186">
        <f t="shared" si="1"/>
        <v>150</v>
      </c>
      <c r="H111" s="186">
        <v>44000.0</v>
      </c>
      <c r="I111" s="186">
        <f t="shared" si="2"/>
        <v>44000</v>
      </c>
      <c r="J111" s="186">
        <v>30735.61299765808</v>
      </c>
      <c r="K111" s="186">
        <f t="shared" si="3"/>
        <v>30735.613</v>
      </c>
      <c r="L111" s="186">
        <f t="shared" si="4"/>
        <v>13264.387</v>
      </c>
      <c r="M111" s="186">
        <f t="shared" si="5"/>
        <v>13264.387</v>
      </c>
      <c r="N111" s="187">
        <v>0.1</v>
      </c>
      <c r="O111" s="188">
        <f t="shared" si="6"/>
        <v>8864.387002</v>
      </c>
      <c r="P111" s="189" t="str">
        <f>IF(D111="","",IF(COUNTIF(Combo_tong_hop!$B$3:$B$100,D111)&gt;0,"Combo","Món lẻ"))</f>
        <v>Món lẻ</v>
      </c>
      <c r="Q111" s="190" t="str">
        <f>IFERROR(__xludf.DUMMYFUNCTION("IF(P111&lt;&gt;""Combo"","""",IFERROR(""""&amp;TEXTJOIN("", ""&amp;char(10),TRUE,FILTER(Combo_chi_tiet!$I$3:$I$200,Combo_chi_tiet!$B$3:$B$200=D111)),""""))"),"")</f>
        <v/>
      </c>
      <c r="R111" s="144"/>
      <c r="S111" s="144"/>
      <c r="T111" s="144"/>
      <c r="U111" s="144"/>
      <c r="V111" s="144"/>
      <c r="W111" s="144"/>
      <c r="X111" s="144"/>
      <c r="Y111" s="144"/>
      <c r="Z111" s="144"/>
      <c r="AA111" s="144"/>
      <c r="AB111" s="144"/>
      <c r="AC111" s="144"/>
      <c r="AD111" s="144"/>
      <c r="AE111" s="144"/>
    </row>
    <row r="112" hidden="1">
      <c r="A112" s="180" t="s">
        <v>451</v>
      </c>
      <c r="B112" s="181" t="str">
        <f t="array" ref="B112">IF(A112="","",IFERROR(INDEX(Don_hang!$B$2:$B$1000,MATCH(A112,Don_hang!$A$2:$A$1000,0)),""))</f>
        <v>25/03/2026</v>
      </c>
      <c r="C112" s="182" t="str">
        <f t="array" ref="C112">IF(A112="","",IFERROR(INDEX(Don_hang!$C$2:$C$1000,MATCH(A112,Don_hang!$A$2:$A$1000,0)),""))</f>
        <v>Chị Xuân (Nhóm Bích)</v>
      </c>
      <c r="D112" s="183" t="s">
        <v>213</v>
      </c>
      <c r="E112" s="194" t="s">
        <v>196</v>
      </c>
      <c r="F112" s="195">
        <v>1.0</v>
      </c>
      <c r="G112" s="186">
        <f t="shared" si="1"/>
        <v>150</v>
      </c>
      <c r="H112" s="186">
        <v>87000.0</v>
      </c>
      <c r="I112" s="186">
        <f t="shared" si="2"/>
        <v>87000</v>
      </c>
      <c r="J112" s="186">
        <v>56055.612997658085</v>
      </c>
      <c r="K112" s="186">
        <f t="shared" si="3"/>
        <v>56055.613</v>
      </c>
      <c r="L112" s="186">
        <f t="shared" si="4"/>
        <v>30944.387</v>
      </c>
      <c r="M112" s="186">
        <f t="shared" si="5"/>
        <v>30944.387</v>
      </c>
      <c r="N112" s="187">
        <v>0.1</v>
      </c>
      <c r="O112" s="188">
        <f t="shared" si="6"/>
        <v>22244.387</v>
      </c>
      <c r="P112" s="189" t="str">
        <f>IF(D112="","",IF(COUNTIF(Combo_tong_hop!$B$3:$B$100,D112)&gt;0,"Combo","Món lẻ"))</f>
        <v>Món lẻ</v>
      </c>
      <c r="Q112" s="190" t="str">
        <f>IFERROR(__xludf.DUMMYFUNCTION("IF(P112&lt;&gt;""Combo"","""",IFERROR(""""&amp;TEXTJOIN("", ""&amp;char(10),TRUE,FILTER(Combo_chi_tiet!$I$3:$I$200,Combo_chi_tiet!$B$3:$B$200=D112)),""""))"),"")</f>
        <v/>
      </c>
      <c r="R112" s="144"/>
      <c r="S112" s="144"/>
      <c r="T112" s="144"/>
      <c r="U112" s="144"/>
      <c r="V112" s="144"/>
      <c r="W112" s="144"/>
      <c r="X112" s="144"/>
      <c r="Y112" s="144"/>
      <c r="Z112" s="144"/>
      <c r="AA112" s="144"/>
      <c r="AB112" s="144"/>
      <c r="AC112" s="144"/>
      <c r="AD112" s="144"/>
      <c r="AE112" s="144"/>
    </row>
    <row r="113" hidden="1">
      <c r="A113" s="180" t="s">
        <v>451</v>
      </c>
      <c r="B113" s="181" t="str">
        <f t="array" ref="B113">IF(A113="","",IFERROR(INDEX(Don_hang!$B$2:$B$1000,MATCH(A113,Don_hang!$A$2:$A$1000,0)),""))</f>
        <v>25/03/2026</v>
      </c>
      <c r="C113" s="182" t="str">
        <f t="array" ref="C113">IF(A113="","",IFERROR(INDEX(Don_hang!$C$2:$C$1000,MATCH(A113,Don_hang!$A$2:$A$1000,0)),""))</f>
        <v>Chị Xuân (Nhóm Bích)</v>
      </c>
      <c r="D113" s="183" t="s">
        <v>216</v>
      </c>
      <c r="E113" s="194" t="s">
        <v>196</v>
      </c>
      <c r="F113" s="195">
        <v>1.0</v>
      </c>
      <c r="G113" s="186">
        <f t="shared" si="1"/>
        <v>150</v>
      </c>
      <c r="H113" s="186">
        <v>86000.0</v>
      </c>
      <c r="I113" s="186">
        <f t="shared" si="2"/>
        <v>86000</v>
      </c>
      <c r="J113" s="186">
        <v>71860.19402472528</v>
      </c>
      <c r="K113" s="186">
        <f t="shared" si="3"/>
        <v>71860.19402</v>
      </c>
      <c r="L113" s="186">
        <f t="shared" si="4"/>
        <v>14139.80598</v>
      </c>
      <c r="M113" s="186">
        <f t="shared" si="5"/>
        <v>14139.80598</v>
      </c>
      <c r="N113" s="187">
        <v>0.1</v>
      </c>
      <c r="O113" s="188">
        <f t="shared" si="6"/>
        <v>5539.805975</v>
      </c>
      <c r="P113" s="189" t="str">
        <f>IF(D113="","",IF(COUNTIF(Combo_tong_hop!$B$3:$B$100,D113)&gt;0,"Combo","Món lẻ"))</f>
        <v>Món lẻ</v>
      </c>
      <c r="Q113" s="190" t="str">
        <f>IFERROR(__xludf.DUMMYFUNCTION("IF(P113&lt;&gt;""Combo"","""",IFERROR(""""&amp;TEXTJOIN("", ""&amp;char(10),TRUE,FILTER(Combo_chi_tiet!$I$3:$I$200,Combo_chi_tiet!$B$3:$B$200=D113)),""""))"),"")</f>
        <v/>
      </c>
      <c r="R113" s="144"/>
      <c r="S113" s="144"/>
      <c r="T113" s="144"/>
      <c r="U113" s="144"/>
      <c r="V113" s="144"/>
      <c r="W113" s="144"/>
      <c r="X113" s="144"/>
      <c r="Y113" s="144"/>
      <c r="Z113" s="144"/>
      <c r="AA113" s="144"/>
      <c r="AB113" s="144"/>
      <c r="AC113" s="144"/>
      <c r="AD113" s="144"/>
      <c r="AE113" s="144"/>
    </row>
    <row r="114" hidden="1">
      <c r="A114" s="180" t="s">
        <v>451</v>
      </c>
      <c r="B114" s="181" t="str">
        <f t="array" ref="B114">IF(A114="","",IFERROR(INDEX(Don_hang!$B$2:$B$1000,MATCH(A114,Don_hang!$A$2:$A$1000,0)),""))</f>
        <v>25/03/2026</v>
      </c>
      <c r="C114" s="182" t="str">
        <f t="array" ref="C114">IF(A114="","",IFERROR(INDEX(Don_hang!$C$2:$C$1000,MATCH(A114,Don_hang!$A$2:$A$1000,0)),""))</f>
        <v>Chị Xuân (Nhóm Bích)</v>
      </c>
      <c r="D114" s="183" t="s">
        <v>221</v>
      </c>
      <c r="E114" s="194" t="s">
        <v>196</v>
      </c>
      <c r="F114" s="195">
        <v>1.0</v>
      </c>
      <c r="G114" s="186">
        <f t="shared" si="1"/>
        <v>150</v>
      </c>
      <c r="H114" s="186">
        <v>93000.0</v>
      </c>
      <c r="I114" s="186">
        <f t="shared" si="2"/>
        <v>93000</v>
      </c>
      <c r="J114" s="186">
        <v>68755.19402472528</v>
      </c>
      <c r="K114" s="186">
        <f t="shared" si="3"/>
        <v>68755.19402</v>
      </c>
      <c r="L114" s="186">
        <f t="shared" si="4"/>
        <v>24244.80598</v>
      </c>
      <c r="M114" s="186">
        <f t="shared" si="5"/>
        <v>24244.80598</v>
      </c>
      <c r="N114" s="187">
        <v>0.1</v>
      </c>
      <c r="O114" s="188">
        <f t="shared" si="6"/>
        <v>14944.80598</v>
      </c>
      <c r="P114" s="189" t="str">
        <f>IF(D114="","",IF(COUNTIF(Combo_tong_hop!$B$3:$B$100,D114)&gt;0,"Combo","Món lẻ"))</f>
        <v>Món lẻ</v>
      </c>
      <c r="Q114" s="190" t="str">
        <f>IFERROR(__xludf.DUMMYFUNCTION("IF(P114&lt;&gt;""Combo"","""",IFERROR(""""&amp;TEXTJOIN("", ""&amp;char(10),TRUE,FILTER(Combo_chi_tiet!$I$3:$I$200,Combo_chi_tiet!$B$3:$B$200=D114)),""""))"),"")</f>
        <v/>
      </c>
      <c r="R114" s="144"/>
      <c r="S114" s="144"/>
      <c r="T114" s="144"/>
      <c r="U114" s="144"/>
      <c r="V114" s="144"/>
      <c r="W114" s="144"/>
      <c r="X114" s="144"/>
      <c r="Y114" s="144"/>
      <c r="Z114" s="144"/>
      <c r="AA114" s="144"/>
      <c r="AB114" s="144"/>
      <c r="AC114" s="144"/>
      <c r="AD114" s="144"/>
      <c r="AE114" s="144"/>
    </row>
    <row r="115" hidden="1">
      <c r="A115" s="180" t="s">
        <v>452</v>
      </c>
      <c r="B115" s="181" t="str">
        <f t="array" ref="B115">IF(A115="","",IFERROR(INDEX(Don_hang!$B$2:$B$1000,MATCH(A115,Don_hang!$A$2:$A$1000,0)),""))</f>
        <v>25/03/2026</v>
      </c>
      <c r="C115" s="182" t="str">
        <f t="array" ref="C115">IF(A115="","",IFERROR(INDEX(Don_hang!$C$2:$C$1000,MATCH(A115,Don_hang!$A$2:$A$1000,0)),""))</f>
        <v>Thương</v>
      </c>
      <c r="D115" s="183" t="s">
        <v>206</v>
      </c>
      <c r="E115" s="194" t="s">
        <v>196</v>
      </c>
      <c r="F115" s="195">
        <v>1.0</v>
      </c>
      <c r="G115" s="186">
        <f t="shared" si="1"/>
        <v>150</v>
      </c>
      <c r="H115" s="186">
        <v>44000.0</v>
      </c>
      <c r="I115" s="186">
        <f t="shared" si="2"/>
        <v>44000</v>
      </c>
      <c r="J115" s="186">
        <v>29625.118622448983</v>
      </c>
      <c r="K115" s="186">
        <f t="shared" si="3"/>
        <v>29625.11862</v>
      </c>
      <c r="L115" s="186">
        <f t="shared" si="4"/>
        <v>14374.88138</v>
      </c>
      <c r="M115" s="186">
        <f t="shared" si="5"/>
        <v>14374.88138</v>
      </c>
      <c r="N115" s="187">
        <v>0.1</v>
      </c>
      <c r="O115" s="188">
        <f t="shared" si="6"/>
        <v>9974.881378</v>
      </c>
      <c r="P115" s="189" t="str">
        <f>IF(D115="","",IF(COUNTIF(Combo_tong_hop!$B$3:$B$100,D115)&gt;0,"Combo","Món lẻ"))</f>
        <v>Món lẻ</v>
      </c>
      <c r="Q115" s="190" t="str">
        <f>IFERROR(__xludf.DUMMYFUNCTION("IF(P115&lt;&gt;""Combo"","""",IFERROR(""""&amp;TEXTJOIN("", ""&amp;char(10),TRUE,FILTER(Combo_chi_tiet!$I$3:$I$200,Combo_chi_tiet!$B$3:$B$200=D115)),""""))"),"")</f>
        <v/>
      </c>
      <c r="R115" s="144"/>
      <c r="S115" s="144"/>
      <c r="T115" s="144"/>
      <c r="U115" s="144"/>
      <c r="V115" s="144"/>
      <c r="W115" s="144"/>
      <c r="X115" s="144"/>
      <c r="Y115" s="144"/>
      <c r="Z115" s="144"/>
      <c r="AA115" s="144"/>
      <c r="AB115" s="144"/>
      <c r="AC115" s="144"/>
      <c r="AD115" s="144"/>
      <c r="AE115" s="144"/>
    </row>
    <row r="116" hidden="1">
      <c r="A116" s="180" t="s">
        <v>452</v>
      </c>
      <c r="B116" s="181" t="str">
        <f t="array" ref="B116">IF(A116="","",IFERROR(INDEX(Don_hang!$B$2:$B$1000,MATCH(A116,Don_hang!$A$2:$A$1000,0)),""))</f>
        <v>25/03/2026</v>
      </c>
      <c r="C116" s="182" t="str">
        <f t="array" ref="C116">IF(A116="","",IFERROR(INDEX(Don_hang!$C$2:$C$1000,MATCH(A116,Don_hang!$A$2:$A$1000,0)),""))</f>
        <v>Thương</v>
      </c>
      <c r="D116" s="183" t="s">
        <v>209</v>
      </c>
      <c r="E116" s="194" t="s">
        <v>196</v>
      </c>
      <c r="F116" s="195">
        <v>1.0</v>
      </c>
      <c r="G116" s="186">
        <f t="shared" si="1"/>
        <v>150</v>
      </c>
      <c r="H116" s="186">
        <v>44000.0</v>
      </c>
      <c r="I116" s="186">
        <f t="shared" si="2"/>
        <v>44000</v>
      </c>
      <c r="J116" s="186">
        <v>30735.61299765808</v>
      </c>
      <c r="K116" s="186">
        <f t="shared" si="3"/>
        <v>30735.613</v>
      </c>
      <c r="L116" s="186">
        <f t="shared" si="4"/>
        <v>13264.387</v>
      </c>
      <c r="M116" s="186">
        <f t="shared" si="5"/>
        <v>13264.387</v>
      </c>
      <c r="N116" s="187">
        <v>0.1</v>
      </c>
      <c r="O116" s="188">
        <f t="shared" si="6"/>
        <v>8864.387002</v>
      </c>
      <c r="P116" s="189" t="str">
        <f>IF(D116="","",IF(COUNTIF(Combo_tong_hop!$B$3:$B$100,D116)&gt;0,"Combo","Món lẻ"))</f>
        <v>Món lẻ</v>
      </c>
      <c r="Q116" s="190" t="str">
        <f>IFERROR(__xludf.DUMMYFUNCTION("IF(P116&lt;&gt;""Combo"","""",IFERROR(""""&amp;TEXTJOIN("", ""&amp;char(10),TRUE,FILTER(Combo_chi_tiet!$I$3:$I$200,Combo_chi_tiet!$B$3:$B$200=D116)),""""))"),"")</f>
        <v/>
      </c>
      <c r="R116" s="144"/>
      <c r="S116" s="144"/>
      <c r="T116" s="144"/>
      <c r="U116" s="144"/>
      <c r="V116" s="144"/>
      <c r="W116" s="144"/>
      <c r="X116" s="144"/>
      <c r="Y116" s="144"/>
      <c r="Z116" s="144"/>
      <c r="AA116" s="144"/>
      <c r="AB116" s="144"/>
      <c r="AC116" s="144"/>
      <c r="AD116" s="144"/>
      <c r="AE116" s="144"/>
    </row>
    <row r="117" hidden="1">
      <c r="A117" s="180" t="s">
        <v>452</v>
      </c>
      <c r="B117" s="181" t="str">
        <f t="array" ref="B117">IF(A117="","",IFERROR(INDEX(Don_hang!$B$2:$B$1000,MATCH(A117,Don_hang!$A$2:$A$1000,0)),""))</f>
        <v>25/03/2026</v>
      </c>
      <c r="C117" s="182" t="str">
        <f t="array" ref="C117">IF(A117="","",IFERROR(INDEX(Don_hang!$C$2:$C$1000,MATCH(A117,Don_hang!$A$2:$A$1000,0)),""))</f>
        <v>Thương</v>
      </c>
      <c r="D117" s="183" t="s">
        <v>214</v>
      </c>
      <c r="E117" s="194" t="s">
        <v>196</v>
      </c>
      <c r="F117" s="195">
        <v>1.0</v>
      </c>
      <c r="G117" s="186">
        <f t="shared" si="1"/>
        <v>150</v>
      </c>
      <c r="H117" s="186">
        <v>87000.0</v>
      </c>
      <c r="I117" s="186">
        <f t="shared" si="2"/>
        <v>87000</v>
      </c>
      <c r="J117" s="186">
        <v>56008.19402472528</v>
      </c>
      <c r="K117" s="186">
        <f t="shared" si="3"/>
        <v>56008.19402</v>
      </c>
      <c r="L117" s="186">
        <f t="shared" si="4"/>
        <v>30991.80598</v>
      </c>
      <c r="M117" s="186">
        <f t="shared" si="5"/>
        <v>30991.80598</v>
      </c>
      <c r="N117" s="187">
        <v>0.1</v>
      </c>
      <c r="O117" s="188">
        <f t="shared" si="6"/>
        <v>22291.80598</v>
      </c>
      <c r="P117" s="189" t="str">
        <f>IF(D117="","",IF(COUNTIF(Combo_tong_hop!$B$3:$B$100,D117)&gt;0,"Combo","Món lẻ"))</f>
        <v>Món lẻ</v>
      </c>
      <c r="Q117" s="190" t="str">
        <f>IFERROR(__xludf.DUMMYFUNCTION("IF(P117&lt;&gt;""Combo"","""",IFERROR(""""&amp;TEXTJOIN("", ""&amp;char(10),TRUE,FILTER(Combo_chi_tiet!$I$3:$I$200,Combo_chi_tiet!$B$3:$B$200=D117)),""""))"),"")</f>
        <v/>
      </c>
      <c r="R117" s="144"/>
      <c r="S117" s="144"/>
      <c r="T117" s="144"/>
      <c r="U117" s="144"/>
      <c r="V117" s="144"/>
      <c r="W117" s="144"/>
      <c r="X117" s="144"/>
      <c r="Y117" s="144"/>
      <c r="Z117" s="144"/>
      <c r="AA117" s="144"/>
      <c r="AB117" s="144"/>
      <c r="AC117" s="144"/>
      <c r="AD117" s="144"/>
      <c r="AE117" s="144"/>
    </row>
    <row r="118" hidden="1">
      <c r="A118" s="180" t="s">
        <v>452</v>
      </c>
      <c r="B118" s="181" t="str">
        <f t="array" ref="B118">IF(A118="","",IFERROR(INDEX(Don_hang!$B$2:$B$1000,MATCH(A118,Don_hang!$A$2:$A$1000,0)),""))</f>
        <v>25/03/2026</v>
      </c>
      <c r="C118" s="182" t="str">
        <f t="array" ref="C118">IF(A118="","",IFERROR(INDEX(Don_hang!$C$2:$C$1000,MATCH(A118,Don_hang!$A$2:$A$1000,0)),""))</f>
        <v>Thương</v>
      </c>
      <c r="D118" s="183" t="s">
        <v>215</v>
      </c>
      <c r="E118" s="194" t="s">
        <v>196</v>
      </c>
      <c r="F118" s="195">
        <v>1.0</v>
      </c>
      <c r="G118" s="186">
        <f t="shared" si="1"/>
        <v>150</v>
      </c>
      <c r="H118" s="186">
        <v>86000.0</v>
      </c>
      <c r="I118" s="186">
        <f t="shared" si="2"/>
        <v>86000</v>
      </c>
      <c r="J118" s="186">
        <v>71433.50714285715</v>
      </c>
      <c r="K118" s="186">
        <f t="shared" si="3"/>
        <v>71433.50714</v>
      </c>
      <c r="L118" s="186">
        <f t="shared" si="4"/>
        <v>14566.49286</v>
      </c>
      <c r="M118" s="186">
        <f t="shared" si="5"/>
        <v>14566.49286</v>
      </c>
      <c r="N118" s="187">
        <v>0.1</v>
      </c>
      <c r="O118" s="188">
        <f t="shared" si="6"/>
        <v>5966.492857</v>
      </c>
      <c r="P118" s="189" t="str">
        <f>IF(D118="","",IF(COUNTIF(Combo_tong_hop!$B$3:$B$100,D118)&gt;0,"Combo","Món lẻ"))</f>
        <v>Món lẻ</v>
      </c>
      <c r="Q118" s="190" t="str">
        <f>IFERROR(__xludf.DUMMYFUNCTION("IF(P118&lt;&gt;""Combo"","""",IFERROR(""""&amp;TEXTJOIN("", ""&amp;char(10),TRUE,FILTER(Combo_chi_tiet!$I$3:$I$200,Combo_chi_tiet!$B$3:$B$200=D118)),""""))"),"")</f>
        <v/>
      </c>
      <c r="R118" s="144"/>
      <c r="S118" s="144"/>
      <c r="T118" s="144"/>
      <c r="U118" s="144"/>
      <c r="V118" s="144"/>
      <c r="W118" s="144"/>
      <c r="X118" s="144"/>
      <c r="Y118" s="144"/>
      <c r="Z118" s="144"/>
      <c r="AA118" s="144"/>
      <c r="AB118" s="144"/>
      <c r="AC118" s="144"/>
      <c r="AD118" s="144"/>
      <c r="AE118" s="144"/>
    </row>
    <row r="119" hidden="1">
      <c r="A119" s="180" t="s">
        <v>452</v>
      </c>
      <c r="B119" s="181" t="str">
        <f t="array" ref="B119">IF(A119="","",IFERROR(INDEX(Don_hang!$B$2:$B$1000,MATCH(A119,Don_hang!$A$2:$A$1000,0)),""))</f>
        <v>25/03/2026</v>
      </c>
      <c r="C119" s="182" t="str">
        <f t="array" ref="C119">IF(A119="","",IFERROR(INDEX(Don_hang!$C$2:$C$1000,MATCH(A119,Don_hang!$A$2:$A$1000,0)),""))</f>
        <v>Thương</v>
      </c>
      <c r="D119" s="183" t="s">
        <v>222</v>
      </c>
      <c r="E119" s="194" t="s">
        <v>196</v>
      </c>
      <c r="F119" s="195">
        <v>1.0</v>
      </c>
      <c r="G119" s="186">
        <f t="shared" si="1"/>
        <v>150</v>
      </c>
      <c r="H119" s="186">
        <v>93000.0</v>
      </c>
      <c r="I119" s="186">
        <f t="shared" si="2"/>
        <v>93000</v>
      </c>
      <c r="J119" s="186">
        <v>69032.39051522249</v>
      </c>
      <c r="K119" s="186">
        <f t="shared" si="3"/>
        <v>69032.39052</v>
      </c>
      <c r="L119" s="186">
        <f t="shared" si="4"/>
        <v>23967.60948</v>
      </c>
      <c r="M119" s="186">
        <f t="shared" si="5"/>
        <v>23967.60948</v>
      </c>
      <c r="N119" s="187">
        <v>0.1</v>
      </c>
      <c r="O119" s="188">
        <f t="shared" si="6"/>
        <v>14667.60948</v>
      </c>
      <c r="P119" s="189" t="str">
        <f>IF(D119="","",IF(COUNTIF(Combo_tong_hop!$B$3:$B$100,D119)&gt;0,"Combo","Món lẻ"))</f>
        <v>Món lẻ</v>
      </c>
      <c r="Q119" s="190" t="str">
        <f>IFERROR(__xludf.DUMMYFUNCTION("IF(P119&lt;&gt;""Combo"","""",IFERROR(""""&amp;TEXTJOIN("", ""&amp;char(10),TRUE,FILTER(Combo_chi_tiet!$I$3:$I$200,Combo_chi_tiet!$B$3:$B$200=D119)),""""))"),"")</f>
        <v/>
      </c>
      <c r="R119" s="144"/>
      <c r="S119" s="144"/>
      <c r="T119" s="144"/>
      <c r="U119" s="144"/>
      <c r="V119" s="144"/>
      <c r="W119" s="144"/>
      <c r="X119" s="144"/>
      <c r="Y119" s="144"/>
      <c r="Z119" s="144"/>
      <c r="AA119" s="144"/>
      <c r="AB119" s="144"/>
      <c r="AC119" s="144"/>
      <c r="AD119" s="144"/>
      <c r="AE119" s="144"/>
    </row>
    <row r="120" hidden="1">
      <c r="A120" s="180" t="s">
        <v>453</v>
      </c>
      <c r="B120" s="181" t="str">
        <f t="array" ref="B120">IF(A120="","",IFERROR(INDEX(Don_hang!$B$2:$B$1000,MATCH(A120,Don_hang!$A$2:$A$1000,0)),""))</f>
        <v>26/03/2026</v>
      </c>
      <c r="C120" s="182" t="str">
        <f t="array" ref="C120">IF(A120="","",IFERROR(INDEX(Don_hang!$C$2:$C$1000,MATCH(A120,Don_hang!$A$2:$A$1000,0)),""))</f>
        <v>Nguyễn Thanh Trúc (FB Thảo)</v>
      </c>
      <c r="D120" s="183" t="s">
        <v>200</v>
      </c>
      <c r="E120" s="194" t="s">
        <v>196</v>
      </c>
      <c r="F120" s="195">
        <v>2.0</v>
      </c>
      <c r="G120" s="186">
        <f t="shared" si="1"/>
        <v>300</v>
      </c>
      <c r="H120" s="186">
        <v>36000.0</v>
      </c>
      <c r="I120" s="186">
        <f t="shared" si="2"/>
        <v>72000</v>
      </c>
      <c r="J120" s="186">
        <v>24688.194024725275</v>
      </c>
      <c r="K120" s="186">
        <f t="shared" si="3"/>
        <v>49376.38805</v>
      </c>
      <c r="L120" s="186">
        <f t="shared" si="4"/>
        <v>11311.80598</v>
      </c>
      <c r="M120" s="186">
        <f t="shared" si="5"/>
        <v>22623.61195</v>
      </c>
      <c r="N120" s="187">
        <v>0.1</v>
      </c>
      <c r="O120" s="188">
        <f t="shared" si="6"/>
        <v>15423.61195</v>
      </c>
      <c r="P120" s="189" t="str">
        <f>IF(D120="","",IF(COUNTIF(Combo_tong_hop!$B$3:$B$100,D120)&gt;0,"Combo","Món lẻ"))</f>
        <v>Món lẻ</v>
      </c>
      <c r="Q120" s="190" t="str">
        <f>IFERROR(__xludf.DUMMYFUNCTION("IF(P120&lt;&gt;""Combo"","""",IFERROR(""""&amp;TEXTJOIN("", ""&amp;char(10),TRUE,FILTER(Combo_chi_tiet!$I$3:$I$200,Combo_chi_tiet!$B$3:$B$200=D120)),""""))"),"")</f>
        <v/>
      </c>
      <c r="R120" s="144"/>
      <c r="S120" s="144"/>
      <c r="T120" s="144"/>
      <c r="U120" s="144"/>
      <c r="V120" s="144"/>
      <c r="W120" s="144"/>
      <c r="X120" s="144"/>
      <c r="Y120" s="144"/>
      <c r="Z120" s="144"/>
      <c r="AA120" s="144"/>
      <c r="AB120" s="144"/>
      <c r="AC120" s="144"/>
      <c r="AD120" s="144"/>
      <c r="AE120" s="144"/>
    </row>
    <row r="121" hidden="1">
      <c r="A121" s="180" t="s">
        <v>453</v>
      </c>
      <c r="B121" s="181" t="str">
        <f t="array" ref="B121">IF(A121="","",IFERROR(INDEX(Don_hang!$B$2:$B$1000,MATCH(A121,Don_hang!$A$2:$A$1000,0)),""))</f>
        <v>26/03/2026</v>
      </c>
      <c r="C121" s="182" t="str">
        <f t="array" ref="C121">IF(A121="","",IFERROR(INDEX(Don_hang!$C$2:$C$1000,MATCH(A121,Don_hang!$A$2:$A$1000,0)),""))</f>
        <v>Nguyễn Thanh Trúc (FB Thảo)</v>
      </c>
      <c r="D121" s="183" t="s">
        <v>202</v>
      </c>
      <c r="E121" s="194" t="s">
        <v>196</v>
      </c>
      <c r="F121" s="195">
        <v>1.0</v>
      </c>
      <c r="G121" s="186">
        <f t="shared" si="1"/>
        <v>150</v>
      </c>
      <c r="H121" s="186">
        <v>36000.0</v>
      </c>
      <c r="I121" s="186">
        <f t="shared" si="2"/>
        <v>36000</v>
      </c>
      <c r="J121" s="186">
        <v>23791.490683229815</v>
      </c>
      <c r="K121" s="186">
        <f t="shared" si="3"/>
        <v>23791.49068</v>
      </c>
      <c r="L121" s="186">
        <f t="shared" si="4"/>
        <v>12208.50932</v>
      </c>
      <c r="M121" s="186">
        <f t="shared" si="5"/>
        <v>12208.50932</v>
      </c>
      <c r="N121" s="187">
        <v>0.1</v>
      </c>
      <c r="O121" s="188">
        <f t="shared" si="6"/>
        <v>8608.509317</v>
      </c>
      <c r="P121" s="189" t="str">
        <f>IF(D121="","",IF(COUNTIF(Combo_tong_hop!$B$3:$B$100,D121)&gt;0,"Combo","Món lẻ"))</f>
        <v>Món lẻ</v>
      </c>
      <c r="Q121" s="190" t="str">
        <f>IFERROR(__xludf.DUMMYFUNCTION("IF(P121&lt;&gt;""Combo"","""",IFERROR(""""&amp;TEXTJOIN("", ""&amp;char(10),TRUE,FILTER(Combo_chi_tiet!$I$3:$I$200,Combo_chi_tiet!$B$3:$B$200=D121)),""""))"),"")</f>
        <v/>
      </c>
      <c r="R121" s="144"/>
      <c r="S121" s="144"/>
      <c r="T121" s="144"/>
      <c r="U121" s="144"/>
      <c r="V121" s="144"/>
      <c r="W121" s="144"/>
      <c r="X121" s="144"/>
      <c r="Y121" s="144"/>
      <c r="Z121" s="144"/>
      <c r="AA121" s="144"/>
      <c r="AB121" s="144"/>
      <c r="AC121" s="144"/>
      <c r="AD121" s="144"/>
      <c r="AE121" s="144"/>
    </row>
    <row r="122" hidden="1">
      <c r="A122" s="180" t="s">
        <v>453</v>
      </c>
      <c r="B122" s="181" t="str">
        <f t="array" ref="B122">IF(A122="","",IFERROR(INDEX(Don_hang!$B$2:$B$1000,MATCH(A122,Don_hang!$A$2:$A$1000,0)),""))</f>
        <v>26/03/2026</v>
      </c>
      <c r="C122" s="182" t="str">
        <f t="array" ref="C122">IF(A122="","",IFERROR(INDEX(Don_hang!$C$2:$C$1000,MATCH(A122,Don_hang!$A$2:$A$1000,0)),""))</f>
        <v>Nguyễn Thanh Trúc (FB Thảo)</v>
      </c>
      <c r="D122" s="183" t="s">
        <v>203</v>
      </c>
      <c r="E122" s="194" t="s">
        <v>196</v>
      </c>
      <c r="F122" s="195">
        <v>1.0</v>
      </c>
      <c r="G122" s="186">
        <f t="shared" si="1"/>
        <v>150</v>
      </c>
      <c r="H122" s="186">
        <v>36000.0</v>
      </c>
      <c r="I122" s="186">
        <f t="shared" si="2"/>
        <v>36000</v>
      </c>
      <c r="J122" s="186">
        <v>23811.50714285714</v>
      </c>
      <c r="K122" s="186">
        <f t="shared" si="3"/>
        <v>23811.50714</v>
      </c>
      <c r="L122" s="186">
        <f t="shared" si="4"/>
        <v>12188.49286</v>
      </c>
      <c r="M122" s="186">
        <f t="shared" si="5"/>
        <v>12188.49286</v>
      </c>
      <c r="N122" s="187">
        <v>0.1</v>
      </c>
      <c r="O122" s="188">
        <f t="shared" si="6"/>
        <v>8588.492857</v>
      </c>
      <c r="P122" s="189" t="str">
        <f>IF(D122="","",IF(COUNTIF(Combo_tong_hop!$B$3:$B$100,D122)&gt;0,"Combo","Món lẻ"))</f>
        <v>Món lẻ</v>
      </c>
      <c r="Q122" s="190" t="str">
        <f>IFERROR(__xludf.DUMMYFUNCTION("IF(P122&lt;&gt;""Combo"","""",IFERROR(""""&amp;TEXTJOIN("", ""&amp;char(10),TRUE,FILTER(Combo_chi_tiet!$I$3:$I$200,Combo_chi_tiet!$B$3:$B$200=D122)),""""))"),"")</f>
        <v/>
      </c>
      <c r="R122" s="144"/>
      <c r="S122" s="144"/>
      <c r="T122" s="144"/>
      <c r="U122" s="144"/>
      <c r="V122" s="144"/>
      <c r="W122" s="144"/>
      <c r="X122" s="144"/>
      <c r="Y122" s="144"/>
      <c r="Z122" s="144"/>
      <c r="AA122" s="144"/>
      <c r="AB122" s="144"/>
      <c r="AC122" s="144"/>
      <c r="AD122" s="144"/>
      <c r="AE122" s="144"/>
    </row>
    <row r="123" hidden="1">
      <c r="A123" s="180" t="s">
        <v>453</v>
      </c>
      <c r="B123" s="181" t="str">
        <f t="array" ref="B123">IF(A123="","",IFERROR(INDEX(Don_hang!$B$2:$B$1000,MATCH(A123,Don_hang!$A$2:$A$1000,0)),""))</f>
        <v>26/03/2026</v>
      </c>
      <c r="C123" s="182" t="str">
        <f t="array" ref="C123">IF(A123="","",IFERROR(INDEX(Don_hang!$C$2:$C$1000,MATCH(A123,Don_hang!$A$2:$A$1000,0)),""))</f>
        <v>Nguyễn Thanh Trúc (FB Thảo)</v>
      </c>
      <c r="D123" s="183" t="s">
        <v>204</v>
      </c>
      <c r="E123" s="194" t="s">
        <v>196</v>
      </c>
      <c r="F123" s="195">
        <v>1.0</v>
      </c>
      <c r="G123" s="186">
        <f t="shared" si="1"/>
        <v>150</v>
      </c>
      <c r="H123" s="186">
        <v>36000.0</v>
      </c>
      <c r="I123" s="186">
        <f t="shared" si="2"/>
        <v>36000</v>
      </c>
      <c r="J123" s="186">
        <v>23654.32653061224</v>
      </c>
      <c r="K123" s="186">
        <f t="shared" si="3"/>
        <v>23654.32653</v>
      </c>
      <c r="L123" s="186">
        <f t="shared" si="4"/>
        <v>12345.67347</v>
      </c>
      <c r="M123" s="186">
        <f t="shared" si="5"/>
        <v>12345.67347</v>
      </c>
      <c r="N123" s="187">
        <v>0.1</v>
      </c>
      <c r="O123" s="188">
        <f t="shared" si="6"/>
        <v>8745.673469</v>
      </c>
      <c r="P123" s="189" t="str">
        <f>IF(D123="","",IF(COUNTIF(Combo_tong_hop!$B$3:$B$100,D123)&gt;0,"Combo","Món lẻ"))</f>
        <v>Món lẻ</v>
      </c>
      <c r="Q123" s="190" t="str">
        <f>IFERROR(__xludf.DUMMYFUNCTION("IF(P123&lt;&gt;""Combo"","""",IFERROR(""""&amp;TEXTJOIN("", ""&amp;char(10),TRUE,FILTER(Combo_chi_tiet!$I$3:$I$200,Combo_chi_tiet!$B$3:$B$200=D123)),""""))"),"")</f>
        <v/>
      </c>
      <c r="R123" s="144"/>
      <c r="S123" s="144"/>
      <c r="T123" s="144"/>
      <c r="U123" s="144"/>
      <c r="V123" s="144"/>
      <c r="W123" s="144"/>
      <c r="X123" s="144"/>
      <c r="Y123" s="144"/>
      <c r="Z123" s="144"/>
      <c r="AA123" s="144"/>
      <c r="AB123" s="144"/>
      <c r="AC123" s="144"/>
      <c r="AD123" s="144"/>
      <c r="AE123" s="144"/>
    </row>
    <row r="124" hidden="1">
      <c r="A124" s="180" t="s">
        <v>453</v>
      </c>
      <c r="B124" s="181" t="str">
        <f t="array" ref="B124">IF(A124="","",IFERROR(INDEX(Don_hang!$B$2:$B$1000,MATCH(A124,Don_hang!$A$2:$A$1000,0)),""))</f>
        <v>26/03/2026</v>
      </c>
      <c r="C124" s="182" t="str">
        <f t="array" ref="C124">IF(A124="","",IFERROR(INDEX(Don_hang!$C$2:$C$1000,MATCH(A124,Don_hang!$A$2:$A$1000,0)),""))</f>
        <v>Nguyễn Thanh Trúc (FB Thảo)</v>
      </c>
      <c r="D124" s="183" t="s">
        <v>209</v>
      </c>
      <c r="E124" s="194" t="s">
        <v>192</v>
      </c>
      <c r="F124" s="195">
        <v>2.0</v>
      </c>
      <c r="G124" s="186">
        <f t="shared" si="1"/>
        <v>200</v>
      </c>
      <c r="H124" s="186">
        <v>30000.0</v>
      </c>
      <c r="I124" s="186">
        <f t="shared" si="2"/>
        <v>60000</v>
      </c>
      <c r="J124" s="186">
        <v>20490.408665105388</v>
      </c>
      <c r="K124" s="186">
        <f t="shared" si="3"/>
        <v>40980.81733</v>
      </c>
      <c r="L124" s="186">
        <f t="shared" si="4"/>
        <v>9509.591335</v>
      </c>
      <c r="M124" s="186">
        <f t="shared" si="5"/>
        <v>19019.18267</v>
      </c>
      <c r="N124" s="187">
        <v>0.1</v>
      </c>
      <c r="O124" s="188">
        <f t="shared" si="6"/>
        <v>13019.18267</v>
      </c>
      <c r="P124" s="189" t="str">
        <f>IF(D124="","",IF(COUNTIF(Combo_tong_hop!$B$3:$B$100,D124)&gt;0,"Combo","Món lẻ"))</f>
        <v>Món lẻ</v>
      </c>
      <c r="Q124" s="190" t="str">
        <f>IFERROR(__xludf.DUMMYFUNCTION("IF(P124&lt;&gt;""Combo"","""",IFERROR(""""&amp;TEXTJOIN("", ""&amp;char(10),TRUE,FILTER(Combo_chi_tiet!$I$3:$I$200,Combo_chi_tiet!$B$3:$B$200=D124)),""""))"),"")</f>
        <v/>
      </c>
      <c r="R124" s="144"/>
      <c r="S124" s="144"/>
      <c r="T124" s="144"/>
      <c r="U124" s="144"/>
      <c r="V124" s="144"/>
      <c r="W124" s="144"/>
      <c r="X124" s="144"/>
      <c r="Y124" s="144"/>
      <c r="Z124" s="144"/>
      <c r="AA124" s="144"/>
      <c r="AB124" s="144"/>
      <c r="AC124" s="144"/>
      <c r="AD124" s="144"/>
      <c r="AE124" s="144"/>
    </row>
    <row r="125" hidden="1">
      <c r="A125" s="180" t="s">
        <v>453</v>
      </c>
      <c r="B125" s="181" t="str">
        <f t="array" ref="B125">IF(A125="","",IFERROR(INDEX(Don_hang!$B$2:$B$1000,MATCH(A125,Don_hang!$A$2:$A$1000,0)),""))</f>
        <v>26/03/2026</v>
      </c>
      <c r="C125" s="182" t="str">
        <f t="array" ref="C125">IF(A125="","",IFERROR(INDEX(Don_hang!$C$2:$C$1000,MATCH(A125,Don_hang!$A$2:$A$1000,0)),""))</f>
        <v>Nguyễn Thanh Trúc (FB Thảo)</v>
      </c>
      <c r="D125" s="183" t="s">
        <v>210</v>
      </c>
      <c r="E125" s="194" t="s">
        <v>192</v>
      </c>
      <c r="F125" s="195">
        <v>1.0</v>
      </c>
      <c r="G125" s="186">
        <f t="shared" si="1"/>
        <v>100</v>
      </c>
      <c r="H125" s="186">
        <v>30000.0</v>
      </c>
      <c r="I125" s="186">
        <f t="shared" si="2"/>
        <v>30000</v>
      </c>
      <c r="J125" s="186">
        <v>18510.895833333332</v>
      </c>
      <c r="K125" s="186">
        <f t="shared" si="3"/>
        <v>18510.89583</v>
      </c>
      <c r="L125" s="186">
        <f t="shared" si="4"/>
        <v>11489.10417</v>
      </c>
      <c r="M125" s="186">
        <f t="shared" si="5"/>
        <v>11489.10417</v>
      </c>
      <c r="N125" s="187">
        <v>0.1</v>
      </c>
      <c r="O125" s="188">
        <f t="shared" si="6"/>
        <v>8489.104167</v>
      </c>
      <c r="P125" s="189" t="str">
        <f>IF(D125="","",IF(COUNTIF(Combo_tong_hop!$B$3:$B$100,D125)&gt;0,"Combo","Món lẻ"))</f>
        <v>Món lẻ</v>
      </c>
      <c r="Q125" s="190" t="str">
        <f>IFERROR(__xludf.DUMMYFUNCTION("IF(P125&lt;&gt;""Combo"","""",IFERROR(""""&amp;TEXTJOIN("", ""&amp;char(10),TRUE,FILTER(Combo_chi_tiet!$I$3:$I$200,Combo_chi_tiet!$B$3:$B$200=D125)),""""))"),"")</f>
        <v/>
      </c>
      <c r="R125" s="144"/>
      <c r="S125" s="144"/>
      <c r="T125" s="144"/>
      <c r="U125" s="144"/>
      <c r="V125" s="144"/>
      <c r="W125" s="144"/>
      <c r="X125" s="144"/>
      <c r="Y125" s="144"/>
      <c r="Z125" s="144"/>
      <c r="AA125" s="144"/>
      <c r="AB125" s="144"/>
      <c r="AC125" s="144"/>
      <c r="AD125" s="144"/>
      <c r="AE125" s="144"/>
    </row>
    <row r="126" hidden="1">
      <c r="A126" s="180" t="s">
        <v>455</v>
      </c>
      <c r="B126" s="181" t="str">
        <f t="array" ref="B126">IF(A126="","",IFERROR(INDEX(Don_hang!$B$2:$B$1000,MATCH(A126,Don_hang!$A$2:$A$1000,0)),""))</f>
        <v>26/03/2026</v>
      </c>
      <c r="C126" s="182" t="str">
        <f t="array" ref="C126">IF(A126="","",IFERROR(INDEX(Don_hang!$C$2:$C$1000,MATCH(A126,Don_hang!$A$2:$A$1000,0)),""))</f>
        <v>Bé Kiều (FIT)</v>
      </c>
      <c r="D126" s="183" t="s">
        <v>222</v>
      </c>
      <c r="E126" s="194" t="s">
        <v>192</v>
      </c>
      <c r="F126" s="195">
        <v>2.0</v>
      </c>
      <c r="G126" s="186">
        <f t="shared" si="1"/>
        <v>200</v>
      </c>
      <c r="H126" s="186">
        <v>63000.0</v>
      </c>
      <c r="I126" s="186">
        <f t="shared" si="2"/>
        <v>126000</v>
      </c>
      <c r="J126" s="186">
        <v>46021.59367681499</v>
      </c>
      <c r="K126" s="186">
        <f t="shared" si="3"/>
        <v>92043.18735</v>
      </c>
      <c r="L126" s="186">
        <f t="shared" si="4"/>
        <v>16978.40632</v>
      </c>
      <c r="M126" s="186">
        <f t="shared" si="5"/>
        <v>33956.81265</v>
      </c>
      <c r="N126" s="187">
        <v>0.1</v>
      </c>
      <c r="O126" s="188">
        <f t="shared" si="6"/>
        <v>21356.81265</v>
      </c>
      <c r="P126" s="189" t="str">
        <f>IF(D126="","",IF(COUNTIF(Combo_tong_hop!$B$3:$B$100,D126)&gt;0,"Combo","Món lẻ"))</f>
        <v>Món lẻ</v>
      </c>
      <c r="Q126" s="190" t="str">
        <f>IFERROR(__xludf.DUMMYFUNCTION("IF(P126&lt;&gt;""Combo"","""",IFERROR(""""&amp;TEXTJOIN("", ""&amp;char(10),TRUE,FILTER(Combo_chi_tiet!$I$3:$I$200,Combo_chi_tiet!$B$3:$B$200=D126)),""""))"),"")</f>
        <v/>
      </c>
      <c r="R126" s="144"/>
      <c r="S126" s="144"/>
      <c r="T126" s="144"/>
      <c r="U126" s="144"/>
      <c r="V126" s="144"/>
      <c r="W126" s="144"/>
      <c r="X126" s="144"/>
      <c r="Y126" s="144"/>
      <c r="Z126" s="144"/>
      <c r="AA126" s="144"/>
      <c r="AB126" s="144"/>
      <c r="AC126" s="144"/>
      <c r="AD126" s="144"/>
      <c r="AE126" s="144"/>
    </row>
    <row r="127" hidden="1">
      <c r="A127" s="180" t="s">
        <v>456</v>
      </c>
      <c r="B127" s="181" t="str">
        <f t="array" ref="B127">IF(A127="","",IFERROR(INDEX(Don_hang!$B$2:$B$1000,MATCH(A127,Don_hang!$A$2:$A$1000,0)),""))</f>
        <v>26/03/2026</v>
      </c>
      <c r="C127" s="182" t="str">
        <f t="array" ref="C127">IF(A127="","",IFERROR(INDEX(Don_hang!$C$2:$C$1000,MATCH(A127,Don_hang!$A$2:$A$1000,0)),""))</f>
        <v>Bé Hiền (FIT)</v>
      </c>
      <c r="D127" s="183" t="s">
        <v>200</v>
      </c>
      <c r="E127" s="194" t="s">
        <v>192</v>
      </c>
      <c r="F127" s="195">
        <v>1.0</v>
      </c>
      <c r="G127" s="186">
        <f t="shared" si="1"/>
        <v>100</v>
      </c>
      <c r="H127" s="186">
        <v>25000.0</v>
      </c>
      <c r="I127" s="186">
        <f t="shared" si="2"/>
        <v>25000</v>
      </c>
      <c r="J127" s="186">
        <v>16458.796016483517</v>
      </c>
      <c r="K127" s="186">
        <f t="shared" si="3"/>
        <v>16458.79602</v>
      </c>
      <c r="L127" s="186">
        <f t="shared" si="4"/>
        <v>8541.203984</v>
      </c>
      <c r="M127" s="186">
        <f t="shared" si="5"/>
        <v>8541.203984</v>
      </c>
      <c r="N127" s="187">
        <v>0.1</v>
      </c>
      <c r="O127" s="188">
        <f t="shared" si="6"/>
        <v>6041.203984</v>
      </c>
      <c r="P127" s="189" t="str">
        <f>IF(D127="","",IF(COUNTIF(Combo_tong_hop!$B$3:$B$100,D127)&gt;0,"Combo","Món lẻ"))</f>
        <v>Món lẻ</v>
      </c>
      <c r="Q127" s="190" t="str">
        <f>IFERROR(__xludf.DUMMYFUNCTION("IF(P127&lt;&gt;""Combo"","""",IFERROR(""""&amp;TEXTJOIN("", ""&amp;char(10),TRUE,FILTER(Combo_chi_tiet!$I$3:$I$200,Combo_chi_tiet!$B$3:$B$200=D127)),""""))"),"")</f>
        <v/>
      </c>
      <c r="R127" s="144"/>
      <c r="S127" s="144"/>
      <c r="T127" s="144"/>
      <c r="U127" s="144"/>
      <c r="V127" s="144"/>
      <c r="W127" s="144"/>
      <c r="X127" s="144"/>
      <c r="Y127" s="144"/>
      <c r="Z127" s="144"/>
      <c r="AA127" s="144"/>
      <c r="AB127" s="144"/>
      <c r="AC127" s="144"/>
      <c r="AD127" s="144"/>
      <c r="AE127" s="144"/>
    </row>
    <row r="128" hidden="1">
      <c r="A128" s="180" t="s">
        <v>456</v>
      </c>
      <c r="B128" s="181" t="str">
        <f t="array" ref="B128">IF(A128="","",IFERROR(INDEX(Don_hang!$B$2:$B$1000,MATCH(A128,Don_hang!$A$2:$A$1000,0)),""))</f>
        <v>26/03/2026</v>
      </c>
      <c r="C128" s="182" t="str">
        <f t="array" ref="C128">IF(A128="","",IFERROR(INDEX(Don_hang!$C$2:$C$1000,MATCH(A128,Don_hang!$A$2:$A$1000,0)),""))</f>
        <v>Bé Hiền (FIT)</v>
      </c>
      <c r="D128" s="183" t="s">
        <v>202</v>
      </c>
      <c r="E128" s="194" t="s">
        <v>192</v>
      </c>
      <c r="F128" s="195">
        <v>1.0</v>
      </c>
      <c r="G128" s="186">
        <f t="shared" si="1"/>
        <v>100</v>
      </c>
      <c r="H128" s="186">
        <v>25000.0</v>
      </c>
      <c r="I128" s="186">
        <f t="shared" si="2"/>
        <v>25000</v>
      </c>
      <c r="J128" s="186">
        <v>15860.993788819876</v>
      </c>
      <c r="K128" s="186">
        <f t="shared" si="3"/>
        <v>15860.99379</v>
      </c>
      <c r="L128" s="186">
        <f t="shared" si="4"/>
        <v>9139.006211</v>
      </c>
      <c r="M128" s="186">
        <f t="shared" si="5"/>
        <v>9139.006211</v>
      </c>
      <c r="N128" s="187">
        <v>0.1</v>
      </c>
      <c r="O128" s="188">
        <f t="shared" si="6"/>
        <v>6639.006211</v>
      </c>
      <c r="P128" s="189" t="str">
        <f>IF(D128="","",IF(COUNTIF(Combo_tong_hop!$B$3:$B$100,D128)&gt;0,"Combo","Món lẻ"))</f>
        <v>Món lẻ</v>
      </c>
      <c r="Q128" s="190" t="str">
        <f>IFERROR(__xludf.DUMMYFUNCTION("IF(P128&lt;&gt;""Combo"","""",IFERROR(""""&amp;TEXTJOIN("", ""&amp;char(10),TRUE,FILTER(Combo_chi_tiet!$I$3:$I$200,Combo_chi_tiet!$B$3:$B$200=D128)),""""))"),"")</f>
        <v/>
      </c>
      <c r="R128" s="144"/>
      <c r="S128" s="144"/>
      <c r="T128" s="144"/>
      <c r="U128" s="144"/>
      <c r="V128" s="144"/>
      <c r="W128" s="144"/>
      <c r="X128" s="144"/>
      <c r="Y128" s="144"/>
      <c r="Z128" s="144"/>
      <c r="AA128" s="144"/>
      <c r="AB128" s="144"/>
      <c r="AC128" s="144"/>
      <c r="AD128" s="144"/>
      <c r="AE128" s="144"/>
    </row>
    <row r="129" hidden="1">
      <c r="A129" s="180" t="s">
        <v>456</v>
      </c>
      <c r="B129" s="181" t="str">
        <f t="array" ref="B129">IF(A129="","",IFERROR(INDEX(Don_hang!$B$2:$B$1000,MATCH(A129,Don_hang!$A$2:$A$1000,0)),""))</f>
        <v>26/03/2026</v>
      </c>
      <c r="C129" s="182" t="str">
        <f t="array" ref="C129">IF(A129="","",IFERROR(INDEX(Don_hang!$C$2:$C$1000,MATCH(A129,Don_hang!$A$2:$A$1000,0)),""))</f>
        <v>Bé Hiền (FIT)</v>
      </c>
      <c r="D129" s="183" t="s">
        <v>203</v>
      </c>
      <c r="E129" s="194" t="s">
        <v>192</v>
      </c>
      <c r="F129" s="195">
        <v>1.0</v>
      </c>
      <c r="G129" s="186">
        <f t="shared" si="1"/>
        <v>100</v>
      </c>
      <c r="H129" s="186">
        <v>25000.0</v>
      </c>
      <c r="I129" s="186">
        <f t="shared" si="2"/>
        <v>25000</v>
      </c>
      <c r="J129" s="186">
        <v>15874.338095238094</v>
      </c>
      <c r="K129" s="186">
        <f t="shared" si="3"/>
        <v>15874.3381</v>
      </c>
      <c r="L129" s="186">
        <f t="shared" si="4"/>
        <v>9125.661905</v>
      </c>
      <c r="M129" s="186">
        <f t="shared" si="5"/>
        <v>9125.661905</v>
      </c>
      <c r="N129" s="187">
        <v>0.1</v>
      </c>
      <c r="O129" s="188">
        <f t="shared" si="6"/>
        <v>6625.661905</v>
      </c>
      <c r="P129" s="189" t="str">
        <f>IF(D129="","",IF(COUNTIF(Combo_tong_hop!$B$3:$B$100,D129)&gt;0,"Combo","Món lẻ"))</f>
        <v>Món lẻ</v>
      </c>
      <c r="Q129" s="190" t="str">
        <f>IFERROR(__xludf.DUMMYFUNCTION("IF(P129&lt;&gt;""Combo"","""",IFERROR(""""&amp;TEXTJOIN("", ""&amp;char(10),TRUE,FILTER(Combo_chi_tiet!$I$3:$I$200,Combo_chi_tiet!$B$3:$B$200=D129)),""""))"),"")</f>
        <v/>
      </c>
      <c r="R129" s="144"/>
      <c r="S129" s="144"/>
      <c r="T129" s="144"/>
      <c r="U129" s="144"/>
      <c r="V129" s="144"/>
      <c r="W129" s="144"/>
      <c r="X129" s="144"/>
      <c r="Y129" s="144"/>
      <c r="Z129" s="144"/>
      <c r="AA129" s="144"/>
      <c r="AB129" s="144"/>
      <c r="AC129" s="144"/>
      <c r="AD129" s="144"/>
      <c r="AE129" s="144"/>
    </row>
    <row r="130" hidden="1">
      <c r="A130" s="180" t="s">
        <v>456</v>
      </c>
      <c r="B130" s="181" t="str">
        <f t="array" ref="B130">IF(A130="","",IFERROR(INDEX(Don_hang!$B$2:$B$1000,MATCH(A130,Don_hang!$A$2:$A$1000,0)),""))</f>
        <v>26/03/2026</v>
      </c>
      <c r="C130" s="182" t="str">
        <f t="array" ref="C130">IF(A130="","",IFERROR(INDEX(Don_hang!$C$2:$C$1000,MATCH(A130,Don_hang!$A$2:$A$1000,0)),""))</f>
        <v>Bé Hiền (FIT)</v>
      </c>
      <c r="D130" s="183" t="s">
        <v>204</v>
      </c>
      <c r="E130" s="194" t="s">
        <v>192</v>
      </c>
      <c r="F130" s="195">
        <v>1.0</v>
      </c>
      <c r="G130" s="186">
        <f t="shared" si="1"/>
        <v>100</v>
      </c>
      <c r="H130" s="186">
        <v>25000.0</v>
      </c>
      <c r="I130" s="186">
        <f t="shared" si="2"/>
        <v>25000</v>
      </c>
      <c r="J130" s="186">
        <v>15769.551020408162</v>
      </c>
      <c r="K130" s="186">
        <f t="shared" si="3"/>
        <v>15769.55102</v>
      </c>
      <c r="L130" s="186">
        <f t="shared" si="4"/>
        <v>9230.44898</v>
      </c>
      <c r="M130" s="186">
        <f t="shared" si="5"/>
        <v>9230.44898</v>
      </c>
      <c r="N130" s="187">
        <v>0.1</v>
      </c>
      <c r="O130" s="188">
        <f t="shared" si="6"/>
        <v>6730.44898</v>
      </c>
      <c r="P130" s="189" t="str">
        <f>IF(D130="","",IF(COUNTIF(Combo_tong_hop!$B$3:$B$100,D130)&gt;0,"Combo","Món lẻ"))</f>
        <v>Món lẻ</v>
      </c>
      <c r="Q130" s="190" t="str">
        <f>IFERROR(__xludf.DUMMYFUNCTION("IF(P130&lt;&gt;""Combo"","""",IFERROR(""""&amp;TEXTJOIN("", ""&amp;char(10),TRUE,FILTER(Combo_chi_tiet!$I$3:$I$200,Combo_chi_tiet!$B$3:$B$200=D130)),""""))"),"")</f>
        <v/>
      </c>
      <c r="R130" s="144"/>
      <c r="S130" s="144"/>
      <c r="T130" s="144"/>
      <c r="U130" s="144"/>
      <c r="V130" s="144"/>
      <c r="W130" s="144"/>
      <c r="X130" s="144"/>
      <c r="Y130" s="144"/>
      <c r="Z130" s="144"/>
      <c r="AA130" s="144"/>
      <c r="AB130" s="144"/>
      <c r="AC130" s="144"/>
      <c r="AD130" s="144"/>
      <c r="AE130" s="144"/>
    </row>
    <row r="131" hidden="1">
      <c r="A131" s="180" t="s">
        <v>456</v>
      </c>
      <c r="B131" s="181" t="str">
        <f t="array" ref="B131">IF(A131="","",IFERROR(INDEX(Don_hang!$B$2:$B$1000,MATCH(A131,Don_hang!$A$2:$A$1000,0)),""))</f>
        <v>26/03/2026</v>
      </c>
      <c r="C131" s="182" t="str">
        <f t="array" ref="C131">IF(A131="","",IFERROR(INDEX(Don_hang!$C$2:$C$1000,MATCH(A131,Don_hang!$A$2:$A$1000,0)),""))</f>
        <v>Bé Hiền (FIT)</v>
      </c>
      <c r="D131" s="183" t="s">
        <v>206</v>
      </c>
      <c r="E131" s="194" t="s">
        <v>192</v>
      </c>
      <c r="F131" s="195">
        <v>1.0</v>
      </c>
      <c r="G131" s="186">
        <f t="shared" si="1"/>
        <v>100</v>
      </c>
      <c r="H131" s="186">
        <v>30000.0</v>
      </c>
      <c r="I131" s="186">
        <f t="shared" si="2"/>
        <v>30000</v>
      </c>
      <c r="J131" s="186">
        <v>19750.079081632655</v>
      </c>
      <c r="K131" s="186">
        <f t="shared" si="3"/>
        <v>19750.07908</v>
      </c>
      <c r="L131" s="186">
        <f t="shared" si="4"/>
        <v>10249.92092</v>
      </c>
      <c r="M131" s="186">
        <f t="shared" si="5"/>
        <v>10249.92092</v>
      </c>
      <c r="N131" s="187">
        <v>0.1</v>
      </c>
      <c r="O131" s="188">
        <f t="shared" si="6"/>
        <v>7249.920918</v>
      </c>
      <c r="P131" s="189" t="str">
        <f>IF(D131="","",IF(COUNTIF(Combo_tong_hop!$B$3:$B$100,D131)&gt;0,"Combo","Món lẻ"))</f>
        <v>Món lẻ</v>
      </c>
      <c r="Q131" s="190" t="str">
        <f>IFERROR(__xludf.DUMMYFUNCTION("IF(P131&lt;&gt;""Combo"","""",IFERROR(""""&amp;TEXTJOIN("", ""&amp;char(10),TRUE,FILTER(Combo_chi_tiet!$I$3:$I$200,Combo_chi_tiet!$B$3:$B$200=D131)),""""))"),"")</f>
        <v/>
      </c>
      <c r="R131" s="144"/>
      <c r="S131" s="144"/>
      <c r="T131" s="144"/>
      <c r="U131" s="144"/>
      <c r="V131" s="144"/>
      <c r="W131" s="144"/>
      <c r="X131" s="144"/>
      <c r="Y131" s="144"/>
      <c r="Z131" s="144"/>
      <c r="AA131" s="144"/>
      <c r="AB131" s="144"/>
      <c r="AC131" s="144"/>
      <c r="AD131" s="144"/>
      <c r="AE131" s="144"/>
    </row>
    <row r="132" hidden="1">
      <c r="A132" s="180" t="s">
        <v>458</v>
      </c>
      <c r="B132" s="181" t="str">
        <f t="array" ref="B132">IF(A132="","",IFERROR(INDEX(Don_hang!$B$2:$B$1000,MATCH(A132,Don_hang!$A$2:$A$1000,0)),""))</f>
        <v>27/03/2026</v>
      </c>
      <c r="C132" s="182" t="str">
        <f t="array" ref="C132">IF(A132="","",IFERROR(INDEX(Don_hang!$C$2:$C$1000,MATCH(A132,Don_hang!$A$2:$A$1000,0)),""))</f>
        <v>Chị Trần Lệ Ninh</v>
      </c>
      <c r="D132" s="183" t="s">
        <v>200</v>
      </c>
      <c r="E132" s="194" t="s">
        <v>196</v>
      </c>
      <c r="F132" s="195">
        <v>1.0</v>
      </c>
      <c r="G132" s="186">
        <f t="shared" si="1"/>
        <v>150</v>
      </c>
      <c r="H132" s="186">
        <v>36000.0</v>
      </c>
      <c r="I132" s="186">
        <f t="shared" si="2"/>
        <v>36000</v>
      </c>
      <c r="J132" s="186">
        <v>24688.194024725275</v>
      </c>
      <c r="K132" s="186">
        <f t="shared" si="3"/>
        <v>24688.19402</v>
      </c>
      <c r="L132" s="186">
        <f t="shared" si="4"/>
        <v>11311.80598</v>
      </c>
      <c r="M132" s="186">
        <f t="shared" si="5"/>
        <v>11311.80598</v>
      </c>
      <c r="N132" s="187">
        <v>0.1</v>
      </c>
      <c r="O132" s="188">
        <f t="shared" si="6"/>
        <v>7711.805975</v>
      </c>
      <c r="P132" s="189" t="str">
        <f>IF(D132="","",IF(COUNTIF(Combo_tong_hop!$B$3:$B$100,D132)&gt;0,"Combo","Món lẻ"))</f>
        <v>Món lẻ</v>
      </c>
      <c r="Q132" s="190" t="str">
        <f>IFERROR(__xludf.DUMMYFUNCTION("IF(P132&lt;&gt;""Combo"","""",IFERROR(""""&amp;TEXTJOIN("", ""&amp;char(10),TRUE,FILTER(Combo_chi_tiet!$I$3:$I$200,Combo_chi_tiet!$B$3:$B$200=D132)),""""))"),"")</f>
        <v/>
      </c>
      <c r="R132" s="144"/>
      <c r="S132" s="144"/>
      <c r="T132" s="144"/>
      <c r="U132" s="144"/>
      <c r="V132" s="144"/>
      <c r="W132" s="144"/>
      <c r="X132" s="144"/>
      <c r="Y132" s="144"/>
      <c r="Z132" s="144"/>
      <c r="AA132" s="144"/>
      <c r="AB132" s="144"/>
      <c r="AC132" s="144"/>
      <c r="AD132" s="144"/>
      <c r="AE132" s="144"/>
    </row>
    <row r="133" hidden="1">
      <c r="A133" s="180" t="s">
        <v>458</v>
      </c>
      <c r="B133" s="181" t="str">
        <f t="array" ref="B133">IF(A133="","",IFERROR(INDEX(Don_hang!$B$2:$B$1000,MATCH(A133,Don_hang!$A$2:$A$1000,0)),""))</f>
        <v>27/03/2026</v>
      </c>
      <c r="C133" s="182" t="str">
        <f t="array" ref="C133">IF(A133="","",IFERROR(INDEX(Don_hang!$C$2:$C$1000,MATCH(A133,Don_hang!$A$2:$A$1000,0)),""))</f>
        <v>Chị Trần Lệ Ninh</v>
      </c>
      <c r="D133" s="183" t="s">
        <v>203</v>
      </c>
      <c r="E133" s="194" t="s">
        <v>196</v>
      </c>
      <c r="F133" s="195">
        <v>1.0</v>
      </c>
      <c r="G133" s="186">
        <f t="shared" si="1"/>
        <v>150</v>
      </c>
      <c r="H133" s="186">
        <v>36000.0</v>
      </c>
      <c r="I133" s="186">
        <f t="shared" si="2"/>
        <v>36000</v>
      </c>
      <c r="J133" s="186">
        <v>23811.50714285714</v>
      </c>
      <c r="K133" s="186">
        <f t="shared" si="3"/>
        <v>23811.50714</v>
      </c>
      <c r="L133" s="186">
        <f t="shared" si="4"/>
        <v>12188.49286</v>
      </c>
      <c r="M133" s="186">
        <f t="shared" si="5"/>
        <v>12188.49286</v>
      </c>
      <c r="N133" s="187">
        <v>0.1</v>
      </c>
      <c r="O133" s="188">
        <f t="shared" si="6"/>
        <v>8588.492857</v>
      </c>
      <c r="P133" s="189" t="str">
        <f>IF(D133="","",IF(COUNTIF(Combo_tong_hop!$B$3:$B$100,D133)&gt;0,"Combo","Món lẻ"))</f>
        <v>Món lẻ</v>
      </c>
      <c r="Q133" s="190" t="str">
        <f>IFERROR(__xludf.DUMMYFUNCTION("IF(P133&lt;&gt;""Combo"","""",IFERROR(""""&amp;TEXTJOIN("", ""&amp;char(10),TRUE,FILTER(Combo_chi_tiet!$I$3:$I$200,Combo_chi_tiet!$B$3:$B$200=D133)),""""))"),"")</f>
        <v/>
      </c>
      <c r="R133" s="144"/>
      <c r="S133" s="144"/>
      <c r="T133" s="144"/>
      <c r="U133" s="144"/>
      <c r="V133" s="144"/>
      <c r="W133" s="144"/>
      <c r="X133" s="144"/>
      <c r="Y133" s="144"/>
      <c r="Z133" s="144"/>
      <c r="AA133" s="144"/>
      <c r="AB133" s="144"/>
      <c r="AC133" s="144"/>
      <c r="AD133" s="144"/>
      <c r="AE133" s="144"/>
    </row>
    <row r="134" hidden="1">
      <c r="A134" s="180" t="s">
        <v>458</v>
      </c>
      <c r="B134" s="181" t="str">
        <f t="array" ref="B134">IF(A134="","",IFERROR(INDEX(Don_hang!$B$2:$B$1000,MATCH(A134,Don_hang!$A$2:$A$1000,0)),""))</f>
        <v>27/03/2026</v>
      </c>
      <c r="C134" s="182" t="str">
        <f t="array" ref="C134">IF(A134="","",IFERROR(INDEX(Don_hang!$C$2:$C$1000,MATCH(A134,Don_hang!$A$2:$A$1000,0)),""))</f>
        <v>Chị Trần Lệ Ninh</v>
      </c>
      <c r="D134" s="183" t="s">
        <v>206</v>
      </c>
      <c r="E134" s="194" t="s">
        <v>196</v>
      </c>
      <c r="F134" s="195">
        <v>1.0</v>
      </c>
      <c r="G134" s="186">
        <f t="shared" si="1"/>
        <v>150</v>
      </c>
      <c r="H134" s="186">
        <v>44000.0</v>
      </c>
      <c r="I134" s="186">
        <f t="shared" si="2"/>
        <v>44000</v>
      </c>
      <c r="J134" s="186">
        <v>29625.118622448983</v>
      </c>
      <c r="K134" s="186">
        <f t="shared" si="3"/>
        <v>29625.11862</v>
      </c>
      <c r="L134" s="186">
        <f t="shared" si="4"/>
        <v>14374.88138</v>
      </c>
      <c r="M134" s="186">
        <f t="shared" si="5"/>
        <v>14374.88138</v>
      </c>
      <c r="N134" s="187">
        <v>0.1</v>
      </c>
      <c r="O134" s="188">
        <f t="shared" si="6"/>
        <v>9974.881378</v>
      </c>
      <c r="P134" s="189" t="str">
        <f>IF(D134="","",IF(COUNTIF(Combo_tong_hop!$B$3:$B$100,D134)&gt;0,"Combo","Món lẻ"))</f>
        <v>Món lẻ</v>
      </c>
      <c r="Q134" s="190" t="str">
        <f>IFERROR(__xludf.DUMMYFUNCTION("IF(P134&lt;&gt;""Combo"","""",IFERROR(""""&amp;TEXTJOIN("", ""&amp;char(10),TRUE,FILTER(Combo_chi_tiet!$I$3:$I$200,Combo_chi_tiet!$B$3:$B$200=D134)),""""))"),"")</f>
        <v/>
      </c>
      <c r="R134" s="144"/>
      <c r="S134" s="144"/>
      <c r="T134" s="144"/>
      <c r="U134" s="144"/>
      <c r="V134" s="144"/>
      <c r="W134" s="144"/>
      <c r="X134" s="144"/>
      <c r="Y134" s="144"/>
      <c r="Z134" s="144"/>
      <c r="AA134" s="144"/>
      <c r="AB134" s="144"/>
      <c r="AC134" s="144"/>
      <c r="AD134" s="144"/>
      <c r="AE134" s="144"/>
    </row>
    <row r="135" hidden="1">
      <c r="A135" s="180" t="s">
        <v>458</v>
      </c>
      <c r="B135" s="181" t="str">
        <f t="array" ref="B135">IF(A135="","",IFERROR(INDEX(Don_hang!$B$2:$B$1000,MATCH(A135,Don_hang!$A$2:$A$1000,0)),""))</f>
        <v>27/03/2026</v>
      </c>
      <c r="C135" s="182" t="str">
        <f t="array" ref="C135">IF(A135="","",IFERROR(INDEX(Don_hang!$C$2:$C$1000,MATCH(A135,Don_hang!$A$2:$A$1000,0)),""))</f>
        <v>Chị Trần Lệ Ninh</v>
      </c>
      <c r="D135" s="183" t="s">
        <v>210</v>
      </c>
      <c r="E135" s="194" t="s">
        <v>196</v>
      </c>
      <c r="F135" s="195">
        <v>1.0</v>
      </c>
      <c r="G135" s="186">
        <f t="shared" si="1"/>
        <v>150</v>
      </c>
      <c r="H135" s="186">
        <v>44000.0</v>
      </c>
      <c r="I135" s="186">
        <f t="shared" si="2"/>
        <v>44000</v>
      </c>
      <c r="J135" s="186">
        <v>27766.34375</v>
      </c>
      <c r="K135" s="186">
        <f t="shared" si="3"/>
        <v>27766.34375</v>
      </c>
      <c r="L135" s="186">
        <f t="shared" si="4"/>
        <v>16233.65625</v>
      </c>
      <c r="M135" s="186">
        <f t="shared" si="5"/>
        <v>16233.65625</v>
      </c>
      <c r="N135" s="187">
        <v>0.1</v>
      </c>
      <c r="O135" s="188">
        <f t="shared" si="6"/>
        <v>11833.65625</v>
      </c>
      <c r="P135" s="189" t="str">
        <f>IF(D135="","",IF(COUNTIF(Combo_tong_hop!$B$3:$B$100,D135)&gt;0,"Combo","Món lẻ"))</f>
        <v>Món lẻ</v>
      </c>
      <c r="Q135" s="190" t="str">
        <f>IFERROR(__xludf.DUMMYFUNCTION("IF(P135&lt;&gt;""Combo"","""",IFERROR(""""&amp;TEXTJOIN("", ""&amp;char(10),TRUE,FILTER(Combo_chi_tiet!$I$3:$I$200,Combo_chi_tiet!$B$3:$B$200=D135)),""""))"),"")</f>
        <v/>
      </c>
      <c r="R135" s="144"/>
      <c r="S135" s="144"/>
      <c r="T135" s="144"/>
      <c r="U135" s="144"/>
      <c r="V135" s="144"/>
      <c r="W135" s="144"/>
      <c r="X135" s="144"/>
      <c r="Y135" s="144"/>
      <c r="Z135" s="144"/>
      <c r="AA135" s="144"/>
      <c r="AB135" s="144"/>
      <c r="AC135" s="144"/>
      <c r="AD135" s="144"/>
      <c r="AE135" s="144"/>
    </row>
    <row r="136" hidden="1">
      <c r="A136" s="180" t="s">
        <v>458</v>
      </c>
      <c r="B136" s="181" t="str">
        <f t="array" ref="B136">IF(A136="","",IFERROR(INDEX(Don_hang!$B$2:$B$1000,MATCH(A136,Don_hang!$A$2:$A$1000,0)),""))</f>
        <v>27/03/2026</v>
      </c>
      <c r="C136" s="182" t="str">
        <f t="array" ref="C136">IF(A136="","",IFERROR(INDEX(Don_hang!$C$2:$C$1000,MATCH(A136,Don_hang!$A$2:$A$1000,0)),""))</f>
        <v>Chị Trần Lệ Ninh</v>
      </c>
      <c r="D136" s="183" t="s">
        <v>214</v>
      </c>
      <c r="E136" s="194" t="s">
        <v>196</v>
      </c>
      <c r="F136" s="195">
        <v>1.0</v>
      </c>
      <c r="G136" s="186">
        <f t="shared" si="1"/>
        <v>150</v>
      </c>
      <c r="H136" s="186">
        <v>87000.0</v>
      </c>
      <c r="I136" s="186">
        <f t="shared" si="2"/>
        <v>87000</v>
      </c>
      <c r="J136" s="186">
        <v>56008.19402472528</v>
      </c>
      <c r="K136" s="186">
        <f t="shared" si="3"/>
        <v>56008.19402</v>
      </c>
      <c r="L136" s="186">
        <f t="shared" si="4"/>
        <v>30991.80598</v>
      </c>
      <c r="M136" s="186">
        <f t="shared" si="5"/>
        <v>30991.80598</v>
      </c>
      <c r="N136" s="187">
        <v>0.1</v>
      </c>
      <c r="O136" s="188">
        <f t="shared" si="6"/>
        <v>22291.80598</v>
      </c>
      <c r="P136" s="189" t="str">
        <f>IF(D136="","",IF(COUNTIF(Combo_tong_hop!$B$3:$B$100,D136)&gt;0,"Combo","Món lẻ"))</f>
        <v>Món lẻ</v>
      </c>
      <c r="Q136" s="190" t="str">
        <f>IFERROR(__xludf.DUMMYFUNCTION("IF(P136&lt;&gt;""Combo"","""",IFERROR(""""&amp;TEXTJOIN("", ""&amp;char(10),TRUE,FILTER(Combo_chi_tiet!$I$3:$I$200,Combo_chi_tiet!$B$3:$B$200=D136)),""""))"),"")</f>
        <v/>
      </c>
      <c r="R136" s="144"/>
      <c r="S136" s="144"/>
      <c r="T136" s="144"/>
      <c r="U136" s="144"/>
      <c r="V136" s="144"/>
      <c r="W136" s="144"/>
      <c r="X136" s="144"/>
      <c r="Y136" s="144"/>
      <c r="Z136" s="144"/>
      <c r="AA136" s="144"/>
      <c r="AB136" s="144"/>
      <c r="AC136" s="144"/>
      <c r="AD136" s="144"/>
      <c r="AE136" s="144"/>
    </row>
    <row r="137" hidden="1">
      <c r="A137" s="180" t="s">
        <v>458</v>
      </c>
      <c r="B137" s="181" t="str">
        <f t="array" ref="B137">IF(A137="","",IFERROR(INDEX(Don_hang!$B$2:$B$1000,MATCH(A137,Don_hang!$A$2:$A$1000,0)),""))</f>
        <v>27/03/2026</v>
      </c>
      <c r="C137" s="182" t="str">
        <f t="array" ref="C137">IF(A137="","",IFERROR(INDEX(Don_hang!$C$2:$C$1000,MATCH(A137,Don_hang!$A$2:$A$1000,0)),""))</f>
        <v>Chị Trần Lệ Ninh</v>
      </c>
      <c r="D137" s="183" t="s">
        <v>213</v>
      </c>
      <c r="E137" s="194" t="s">
        <v>196</v>
      </c>
      <c r="F137" s="195">
        <v>1.0</v>
      </c>
      <c r="G137" s="186">
        <f t="shared" si="1"/>
        <v>150</v>
      </c>
      <c r="H137" s="186">
        <v>87000.0</v>
      </c>
      <c r="I137" s="186">
        <f t="shared" si="2"/>
        <v>87000</v>
      </c>
      <c r="J137" s="186">
        <v>56055.612997658085</v>
      </c>
      <c r="K137" s="186">
        <f t="shared" si="3"/>
        <v>56055.613</v>
      </c>
      <c r="L137" s="186">
        <f t="shared" si="4"/>
        <v>30944.387</v>
      </c>
      <c r="M137" s="186">
        <f t="shared" si="5"/>
        <v>30944.387</v>
      </c>
      <c r="N137" s="187">
        <v>0.1</v>
      </c>
      <c r="O137" s="188">
        <f t="shared" si="6"/>
        <v>22244.387</v>
      </c>
      <c r="P137" s="189" t="str">
        <f>IF(D137="","",IF(COUNTIF(Combo_tong_hop!$B$3:$B$100,D137)&gt;0,"Combo","Món lẻ"))</f>
        <v>Món lẻ</v>
      </c>
      <c r="Q137" s="190" t="str">
        <f>IFERROR(__xludf.DUMMYFUNCTION("IF(P137&lt;&gt;""Combo"","""",IFERROR(""""&amp;TEXTJOIN("", ""&amp;char(10),TRUE,FILTER(Combo_chi_tiet!$I$3:$I$200,Combo_chi_tiet!$B$3:$B$200=D137)),""""))"),"")</f>
        <v/>
      </c>
      <c r="R137" s="144"/>
      <c r="S137" s="144"/>
      <c r="T137" s="144"/>
      <c r="U137" s="144"/>
      <c r="V137" s="144"/>
      <c r="W137" s="144"/>
      <c r="X137" s="144"/>
      <c r="Y137" s="144"/>
      <c r="Z137" s="144"/>
      <c r="AA137" s="144"/>
      <c r="AB137" s="144"/>
      <c r="AC137" s="144"/>
      <c r="AD137" s="144"/>
      <c r="AE137" s="144"/>
    </row>
    <row r="138" hidden="1">
      <c r="A138" s="180" t="s">
        <v>458</v>
      </c>
      <c r="B138" s="181" t="str">
        <f t="array" ref="B138">IF(A138="","",IFERROR(INDEX(Don_hang!$B$2:$B$1000,MATCH(A138,Don_hang!$A$2:$A$1000,0)),""))</f>
        <v>27/03/2026</v>
      </c>
      <c r="C138" s="182" t="str">
        <f t="array" ref="C138">IF(A138="","",IFERROR(INDEX(Don_hang!$C$2:$C$1000,MATCH(A138,Don_hang!$A$2:$A$1000,0)),""))</f>
        <v>Chị Trần Lệ Ninh</v>
      </c>
      <c r="D138" s="183" t="s">
        <v>221</v>
      </c>
      <c r="E138" s="194" t="s">
        <v>196</v>
      </c>
      <c r="F138" s="195">
        <v>1.0</v>
      </c>
      <c r="G138" s="186">
        <f t="shared" si="1"/>
        <v>150</v>
      </c>
      <c r="H138" s="186">
        <v>93000.0</v>
      </c>
      <c r="I138" s="186">
        <f t="shared" si="2"/>
        <v>93000</v>
      </c>
      <c r="J138" s="186">
        <v>68755.19402472528</v>
      </c>
      <c r="K138" s="186">
        <f t="shared" si="3"/>
        <v>68755.19402</v>
      </c>
      <c r="L138" s="186">
        <f t="shared" si="4"/>
        <v>24244.80598</v>
      </c>
      <c r="M138" s="186">
        <f t="shared" si="5"/>
        <v>24244.80598</v>
      </c>
      <c r="N138" s="187">
        <v>0.1</v>
      </c>
      <c r="O138" s="188">
        <f t="shared" si="6"/>
        <v>14944.80598</v>
      </c>
      <c r="P138" s="189" t="str">
        <f>IF(D138="","",IF(COUNTIF(Combo_tong_hop!$B$3:$B$100,D138)&gt;0,"Combo","Món lẻ"))</f>
        <v>Món lẻ</v>
      </c>
      <c r="Q138" s="190" t="str">
        <f>IFERROR(__xludf.DUMMYFUNCTION("IF(P138&lt;&gt;""Combo"","""",IFERROR(""""&amp;TEXTJOIN("", ""&amp;char(10),TRUE,FILTER(Combo_chi_tiet!$I$3:$I$200,Combo_chi_tiet!$B$3:$B$200=D138)),""""))"),"")</f>
        <v/>
      </c>
      <c r="R138" s="144"/>
      <c r="S138" s="144"/>
      <c r="T138" s="144"/>
      <c r="U138" s="144"/>
      <c r="V138" s="144"/>
      <c r="W138" s="144"/>
      <c r="X138" s="144"/>
      <c r="Y138" s="144"/>
      <c r="Z138" s="144"/>
      <c r="AA138" s="144"/>
      <c r="AB138" s="144"/>
      <c r="AC138" s="144"/>
      <c r="AD138" s="144"/>
      <c r="AE138" s="144"/>
    </row>
    <row r="139" hidden="1">
      <c r="A139" s="180" t="s">
        <v>458</v>
      </c>
      <c r="B139" s="181" t="str">
        <f t="array" ref="B139">IF(A139="","",IFERROR(INDEX(Don_hang!$B$2:$B$1000,MATCH(A139,Don_hang!$A$2:$A$1000,0)),""))</f>
        <v>27/03/2026</v>
      </c>
      <c r="C139" s="182" t="str">
        <f t="array" ref="C139">IF(A139="","",IFERROR(INDEX(Don_hang!$C$2:$C$1000,MATCH(A139,Don_hang!$A$2:$A$1000,0)),""))</f>
        <v>Chị Trần Lệ Ninh</v>
      </c>
      <c r="D139" s="183" t="s">
        <v>222</v>
      </c>
      <c r="E139" s="194" t="s">
        <v>196</v>
      </c>
      <c r="F139" s="195">
        <v>1.0</v>
      </c>
      <c r="G139" s="186">
        <f t="shared" si="1"/>
        <v>150</v>
      </c>
      <c r="H139" s="186">
        <v>93000.0</v>
      </c>
      <c r="I139" s="186">
        <f t="shared" si="2"/>
        <v>93000</v>
      </c>
      <c r="J139" s="186">
        <v>69032.39051522249</v>
      </c>
      <c r="K139" s="186">
        <f t="shared" si="3"/>
        <v>69032.39052</v>
      </c>
      <c r="L139" s="186">
        <f t="shared" si="4"/>
        <v>23967.60948</v>
      </c>
      <c r="M139" s="186">
        <f t="shared" si="5"/>
        <v>23967.60948</v>
      </c>
      <c r="N139" s="187">
        <v>0.1</v>
      </c>
      <c r="O139" s="188">
        <f t="shared" si="6"/>
        <v>14667.60948</v>
      </c>
      <c r="P139" s="189" t="str">
        <f>IF(D139="","",IF(COUNTIF(Combo_tong_hop!$B$3:$B$100,D139)&gt;0,"Combo","Món lẻ"))</f>
        <v>Món lẻ</v>
      </c>
      <c r="Q139" s="190" t="str">
        <f>IFERROR(__xludf.DUMMYFUNCTION("IF(P139&lt;&gt;""Combo"","""",IFERROR(""""&amp;TEXTJOIN("", ""&amp;char(10),TRUE,FILTER(Combo_chi_tiet!$I$3:$I$200,Combo_chi_tiet!$B$3:$B$200=D139)),""""))"),"")</f>
        <v/>
      </c>
      <c r="R139" s="144"/>
      <c r="S139" s="144"/>
      <c r="T139" s="144"/>
      <c r="U139" s="144"/>
      <c r="V139" s="144"/>
      <c r="W139" s="144"/>
      <c r="X139" s="144"/>
      <c r="Y139" s="144"/>
      <c r="Z139" s="144"/>
      <c r="AA139" s="144"/>
      <c r="AB139" s="144"/>
      <c r="AC139" s="144"/>
      <c r="AD139" s="144"/>
      <c r="AE139" s="144"/>
    </row>
    <row r="140" hidden="1">
      <c r="A140" s="180" t="s">
        <v>460</v>
      </c>
      <c r="B140" s="181" t="str">
        <f t="array" ref="B140">IF(A140="","",IFERROR(INDEX(Don_hang!$B$2:$B$1000,MATCH(A140,Don_hang!$A$2:$A$1000,0)),""))</f>
        <v>27/03/2026</v>
      </c>
      <c r="C140" s="182" t="str">
        <f t="array" ref="C140">IF(A140="","",IFERROR(INDEX(Don_hang!$C$2:$C$1000,MATCH(A140,Don_hang!$A$2:$A$1000,0)),""))</f>
        <v>Chị An Lạc (In Ấn)</v>
      </c>
      <c r="D140" s="183" t="s">
        <v>200</v>
      </c>
      <c r="E140" s="194" t="s">
        <v>192</v>
      </c>
      <c r="F140" s="195">
        <v>3.0</v>
      </c>
      <c r="G140" s="186">
        <f t="shared" si="1"/>
        <v>300</v>
      </c>
      <c r="H140" s="186">
        <v>25000.0</v>
      </c>
      <c r="I140" s="186">
        <f t="shared" si="2"/>
        <v>75000</v>
      </c>
      <c r="J140" s="186">
        <v>16458.796016483517</v>
      </c>
      <c r="K140" s="186">
        <f t="shared" si="3"/>
        <v>49376.38805</v>
      </c>
      <c r="L140" s="186">
        <f t="shared" si="4"/>
        <v>8541.203984</v>
      </c>
      <c r="M140" s="186">
        <f t="shared" si="5"/>
        <v>25623.61195</v>
      </c>
      <c r="N140" s="187">
        <v>0.1</v>
      </c>
      <c r="O140" s="188">
        <f t="shared" si="6"/>
        <v>18123.61195</v>
      </c>
      <c r="P140" s="189" t="str">
        <f>IF(D140="","",IF(COUNTIF(Combo_tong_hop!$B$3:$B$100,D140)&gt;0,"Combo","Món lẻ"))</f>
        <v>Món lẻ</v>
      </c>
      <c r="Q140" s="190" t="str">
        <f>IFERROR(__xludf.DUMMYFUNCTION("IF(P140&lt;&gt;""Combo"","""",IFERROR(""""&amp;TEXTJOIN("", ""&amp;char(10),TRUE,FILTER(Combo_chi_tiet!$I$3:$I$200,Combo_chi_tiet!$B$3:$B$200=D140)),""""))"),"")</f>
        <v/>
      </c>
      <c r="R140" s="144"/>
      <c r="S140" s="144"/>
      <c r="T140" s="144"/>
      <c r="U140" s="144"/>
      <c r="V140" s="144"/>
      <c r="W140" s="144"/>
      <c r="X140" s="144"/>
      <c r="Y140" s="144"/>
      <c r="Z140" s="144"/>
      <c r="AA140" s="144"/>
      <c r="AB140" s="144"/>
      <c r="AC140" s="144"/>
      <c r="AD140" s="144"/>
      <c r="AE140" s="144"/>
    </row>
    <row r="141" hidden="1">
      <c r="A141" s="180" t="s">
        <v>460</v>
      </c>
      <c r="B141" s="181" t="str">
        <f t="array" ref="B141">IF(A141="","",IFERROR(INDEX(Don_hang!$B$2:$B$1000,MATCH(A141,Don_hang!$A$2:$A$1000,0)),""))</f>
        <v>27/03/2026</v>
      </c>
      <c r="C141" s="182" t="str">
        <f t="array" ref="C141">IF(A141="","",IFERROR(INDEX(Don_hang!$C$2:$C$1000,MATCH(A141,Don_hang!$A$2:$A$1000,0)),""))</f>
        <v>Chị An Lạc (In Ấn)</v>
      </c>
      <c r="D141" s="183" t="s">
        <v>204</v>
      </c>
      <c r="E141" s="194" t="s">
        <v>192</v>
      </c>
      <c r="F141" s="195">
        <v>2.0</v>
      </c>
      <c r="G141" s="186">
        <f t="shared" si="1"/>
        <v>200</v>
      </c>
      <c r="H141" s="186">
        <v>25000.0</v>
      </c>
      <c r="I141" s="186">
        <f t="shared" si="2"/>
        <v>50000</v>
      </c>
      <c r="J141" s="186">
        <v>15769.551020408162</v>
      </c>
      <c r="K141" s="186">
        <f t="shared" si="3"/>
        <v>31539.10204</v>
      </c>
      <c r="L141" s="186">
        <f t="shared" si="4"/>
        <v>9230.44898</v>
      </c>
      <c r="M141" s="186">
        <f t="shared" si="5"/>
        <v>18460.89796</v>
      </c>
      <c r="N141" s="187">
        <v>0.1</v>
      </c>
      <c r="O141" s="188">
        <f t="shared" si="6"/>
        <v>13460.89796</v>
      </c>
      <c r="P141" s="189" t="str">
        <f>IF(D141="","",IF(COUNTIF(Combo_tong_hop!$B$3:$B$100,D141)&gt;0,"Combo","Món lẻ"))</f>
        <v>Món lẻ</v>
      </c>
      <c r="Q141" s="190" t="str">
        <f>IFERROR(__xludf.DUMMYFUNCTION("IF(P141&lt;&gt;""Combo"","""",IFERROR(""""&amp;TEXTJOIN("", ""&amp;char(10),TRUE,FILTER(Combo_chi_tiet!$I$3:$I$200,Combo_chi_tiet!$B$3:$B$200=D141)),""""))"),"")</f>
        <v/>
      </c>
      <c r="R141" s="144"/>
      <c r="S141" s="144"/>
      <c r="T141" s="144"/>
      <c r="U141" s="144"/>
      <c r="V141" s="144"/>
      <c r="W141" s="144"/>
      <c r="X141" s="144"/>
      <c r="Y141" s="144"/>
      <c r="Z141" s="144"/>
      <c r="AA141" s="144"/>
      <c r="AB141" s="144"/>
      <c r="AC141" s="144"/>
      <c r="AD141" s="144"/>
      <c r="AE141" s="144"/>
    </row>
    <row r="142" hidden="1">
      <c r="A142" s="180" t="s">
        <v>460</v>
      </c>
      <c r="B142" s="181" t="str">
        <f t="array" ref="B142">IF(A142="","",IFERROR(INDEX(Don_hang!$B$2:$B$1000,MATCH(A142,Don_hang!$A$2:$A$1000,0)),""))</f>
        <v>27/03/2026</v>
      </c>
      <c r="C142" s="182" t="str">
        <f t="array" ref="C142">IF(A142="","",IFERROR(INDEX(Don_hang!$C$2:$C$1000,MATCH(A142,Don_hang!$A$2:$A$1000,0)),""))</f>
        <v>Chị An Lạc (In Ấn)</v>
      </c>
      <c r="D142" s="183" t="s">
        <v>206</v>
      </c>
      <c r="E142" s="194" t="s">
        <v>192</v>
      </c>
      <c r="F142" s="195">
        <v>3.0</v>
      </c>
      <c r="G142" s="186">
        <f t="shared" si="1"/>
        <v>300</v>
      </c>
      <c r="H142" s="186">
        <v>30000.0</v>
      </c>
      <c r="I142" s="186">
        <f t="shared" si="2"/>
        <v>90000</v>
      </c>
      <c r="J142" s="186">
        <v>19750.079081632655</v>
      </c>
      <c r="K142" s="186">
        <f t="shared" si="3"/>
        <v>59250.23724</v>
      </c>
      <c r="L142" s="186">
        <f t="shared" si="4"/>
        <v>10249.92092</v>
      </c>
      <c r="M142" s="186">
        <f t="shared" si="5"/>
        <v>30749.76276</v>
      </c>
      <c r="N142" s="187">
        <v>0.1</v>
      </c>
      <c r="O142" s="188">
        <f t="shared" si="6"/>
        <v>21749.76276</v>
      </c>
      <c r="P142" s="189" t="str">
        <f>IF(D142="","",IF(COUNTIF(Combo_tong_hop!$B$3:$B$100,D142)&gt;0,"Combo","Món lẻ"))</f>
        <v>Món lẻ</v>
      </c>
      <c r="Q142" s="190" t="str">
        <f>IFERROR(__xludf.DUMMYFUNCTION("IF(P142&lt;&gt;""Combo"","""",IFERROR(""""&amp;TEXTJOIN("", ""&amp;char(10),TRUE,FILTER(Combo_chi_tiet!$I$3:$I$200,Combo_chi_tiet!$B$3:$B$200=D142)),""""))"),"")</f>
        <v/>
      </c>
      <c r="R142" s="144"/>
      <c r="S142" s="144"/>
      <c r="T142" s="144"/>
      <c r="U142" s="144"/>
      <c r="V142" s="144"/>
      <c r="W142" s="144"/>
      <c r="X142" s="144"/>
      <c r="Y142" s="144"/>
      <c r="Z142" s="144"/>
      <c r="AA142" s="144"/>
      <c r="AB142" s="144"/>
      <c r="AC142" s="144"/>
      <c r="AD142" s="144"/>
      <c r="AE142" s="144"/>
    </row>
    <row r="143" hidden="1">
      <c r="A143" s="180" t="s">
        <v>460</v>
      </c>
      <c r="B143" s="181" t="str">
        <f t="array" ref="B143">IF(A143="","",IFERROR(INDEX(Don_hang!$B$2:$B$1000,MATCH(A143,Don_hang!$A$2:$A$1000,0)),""))</f>
        <v>27/03/2026</v>
      </c>
      <c r="C143" s="182" t="str">
        <f t="array" ref="C143">IF(A143="","",IFERROR(INDEX(Don_hang!$C$2:$C$1000,MATCH(A143,Don_hang!$A$2:$A$1000,0)),""))</f>
        <v>Chị An Lạc (In Ấn)</v>
      </c>
      <c r="D143" s="183" t="s">
        <v>207</v>
      </c>
      <c r="E143" s="194" t="s">
        <v>192</v>
      </c>
      <c r="F143" s="195">
        <v>2.0</v>
      </c>
      <c r="G143" s="186">
        <f t="shared" si="1"/>
        <v>200</v>
      </c>
      <c r="H143" s="186">
        <v>30000.0</v>
      </c>
      <c r="I143" s="186">
        <f t="shared" si="2"/>
        <v>60000</v>
      </c>
      <c r="J143" s="186">
        <v>19674.338095238094</v>
      </c>
      <c r="K143" s="186">
        <f t="shared" si="3"/>
        <v>39348.67619</v>
      </c>
      <c r="L143" s="186">
        <f t="shared" si="4"/>
        <v>10325.6619</v>
      </c>
      <c r="M143" s="186">
        <f t="shared" si="5"/>
        <v>20651.32381</v>
      </c>
      <c r="N143" s="187">
        <v>0.1</v>
      </c>
      <c r="O143" s="188">
        <f t="shared" si="6"/>
        <v>14651.32381</v>
      </c>
      <c r="P143" s="189" t="str">
        <f>IF(D143="","",IF(COUNTIF(Combo_tong_hop!$B$3:$B$100,D143)&gt;0,"Combo","Món lẻ"))</f>
        <v>Món lẻ</v>
      </c>
      <c r="Q143" s="190" t="str">
        <f>IFERROR(__xludf.DUMMYFUNCTION("IF(P143&lt;&gt;""Combo"","""",IFERROR(""""&amp;TEXTJOIN("", ""&amp;char(10),TRUE,FILTER(Combo_chi_tiet!$I$3:$I$200,Combo_chi_tiet!$B$3:$B$200=D143)),""""))"),"")</f>
        <v/>
      </c>
      <c r="R143" s="144"/>
      <c r="S143" s="144"/>
      <c r="T143" s="144"/>
      <c r="U143" s="144"/>
      <c r="V143" s="144"/>
      <c r="W143" s="144"/>
      <c r="X143" s="144"/>
      <c r="Y143" s="144"/>
      <c r="Z143" s="144"/>
      <c r="AA143" s="144"/>
      <c r="AB143" s="144"/>
      <c r="AC143" s="144"/>
      <c r="AD143" s="144"/>
      <c r="AE143" s="144"/>
    </row>
    <row r="144" hidden="1">
      <c r="A144" s="180" t="s">
        <v>461</v>
      </c>
      <c r="B144" s="181" t="str">
        <f t="array" ref="B144">IF(A144="","",IFERROR(INDEX(Don_hang!$B$2:$B$1000,MATCH(A144,Don_hang!$A$2:$A$1000,0)),""))</f>
        <v>28/03/2026</v>
      </c>
      <c r="C144" s="182" t="str">
        <f t="array" ref="C144">IF(A144="","",IFERROR(INDEX(Don_hang!$C$2:$C$1000,MATCH(A144,Don_hang!$A$2:$A$1000,0)),""))</f>
        <v>Bích Trinh (VIB) 28.3</v>
      </c>
      <c r="D144" s="183" t="s">
        <v>216</v>
      </c>
      <c r="E144" s="194" t="s">
        <v>560</v>
      </c>
      <c r="F144" s="195">
        <v>1.0</v>
      </c>
      <c r="G144" s="186">
        <f t="shared" si="1"/>
        <v>190</v>
      </c>
      <c r="H144" s="186">
        <v>112100.0</v>
      </c>
      <c r="I144" s="186">
        <f t="shared" si="2"/>
        <v>112100</v>
      </c>
      <c r="J144" s="186">
        <v>91010.0</v>
      </c>
      <c r="K144" s="186">
        <f t="shared" si="3"/>
        <v>91010</v>
      </c>
      <c r="L144" s="186">
        <f t="shared" si="4"/>
        <v>21090</v>
      </c>
      <c r="M144" s="186">
        <f t="shared" si="5"/>
        <v>21090</v>
      </c>
      <c r="N144" s="187">
        <v>0.1</v>
      </c>
      <c r="O144" s="188">
        <f t="shared" si="6"/>
        <v>9880</v>
      </c>
      <c r="P144" s="189" t="str">
        <f>IF(D144="","",IF(COUNTIF(Combo_tong_hop!$B$3:$B$100,D144)&gt;0,"Combo","Món lẻ"))</f>
        <v>Món lẻ</v>
      </c>
      <c r="Q144" s="190" t="str">
        <f>IFERROR(__xludf.DUMMYFUNCTION("IF(P144&lt;&gt;""Combo"","""",IFERROR(""""&amp;TEXTJOIN("", ""&amp;char(10),TRUE,FILTER(Combo_chi_tiet!$I$3:$I$200,Combo_chi_tiet!$B$3:$B$200=D144)),""""))"),"")</f>
        <v/>
      </c>
      <c r="R144" s="144"/>
      <c r="S144" s="144"/>
      <c r="T144" s="144"/>
      <c r="U144" s="144"/>
      <c r="V144" s="144"/>
      <c r="W144" s="144"/>
      <c r="X144" s="144"/>
      <c r="Y144" s="144"/>
      <c r="Z144" s="144"/>
      <c r="AA144" s="144"/>
      <c r="AB144" s="144"/>
      <c r="AC144" s="144"/>
      <c r="AD144" s="144"/>
      <c r="AE144" s="144"/>
    </row>
    <row r="145" hidden="1">
      <c r="A145" s="180" t="s">
        <v>461</v>
      </c>
      <c r="B145" s="181" t="str">
        <f t="array" ref="B145">IF(A145="","",IFERROR(INDEX(Don_hang!$B$2:$B$1000,MATCH(A145,Don_hang!$A$2:$A$1000,0)),""))</f>
        <v>28/03/2026</v>
      </c>
      <c r="C145" s="182" t="str">
        <f t="array" ref="C145">IF(A145="","",IFERROR(INDEX(Don_hang!$C$2:$C$1000,MATCH(A145,Don_hang!$A$2:$A$1000,0)),""))</f>
        <v>Bích Trinh (VIB) 28.3</v>
      </c>
      <c r="D145" s="183" t="s">
        <v>221</v>
      </c>
      <c r="E145" s="194" t="s">
        <v>561</v>
      </c>
      <c r="F145" s="195">
        <v>1.0</v>
      </c>
      <c r="G145" s="186">
        <f t="shared" si="1"/>
        <v>140</v>
      </c>
      <c r="H145" s="186">
        <v>88200.0</v>
      </c>
      <c r="I145" s="186">
        <f t="shared" si="2"/>
        <v>88200</v>
      </c>
      <c r="J145" s="186">
        <v>64120.0</v>
      </c>
      <c r="K145" s="186">
        <f t="shared" si="3"/>
        <v>64120</v>
      </c>
      <c r="L145" s="186">
        <f t="shared" si="4"/>
        <v>24080</v>
      </c>
      <c r="M145" s="186">
        <f t="shared" si="5"/>
        <v>24080</v>
      </c>
      <c r="N145" s="187">
        <v>0.1</v>
      </c>
      <c r="O145" s="188">
        <f t="shared" si="6"/>
        <v>15260</v>
      </c>
      <c r="P145" s="189" t="str">
        <f>IF(D145="","",IF(COUNTIF(Combo_tong_hop!$B$3:$B$100,D145)&gt;0,"Combo","Món lẻ"))</f>
        <v>Món lẻ</v>
      </c>
      <c r="Q145" s="190" t="str">
        <f>IFERROR(__xludf.DUMMYFUNCTION("IF(P145&lt;&gt;""Combo"","""",IFERROR(""""&amp;TEXTJOIN("", ""&amp;char(10),TRUE,FILTER(Combo_chi_tiet!$I$3:$I$200,Combo_chi_tiet!$B$3:$B$200=D145)),""""))"),"")</f>
        <v/>
      </c>
      <c r="R145" s="144"/>
      <c r="S145" s="144"/>
      <c r="T145" s="144"/>
      <c r="U145" s="144"/>
      <c r="V145" s="144"/>
      <c r="W145" s="144"/>
      <c r="X145" s="144"/>
      <c r="Y145" s="144"/>
      <c r="Z145" s="144"/>
      <c r="AA145" s="144"/>
      <c r="AB145" s="144"/>
      <c r="AC145" s="144"/>
      <c r="AD145" s="144"/>
      <c r="AE145" s="144"/>
    </row>
    <row r="146" hidden="1">
      <c r="A146" s="180" t="s">
        <v>461</v>
      </c>
      <c r="B146" s="181" t="str">
        <f t="array" ref="B146">IF(A146="","",IFERROR(INDEX(Don_hang!$B$2:$B$1000,MATCH(A146,Don_hang!$A$2:$A$1000,0)),""))</f>
        <v>28/03/2026</v>
      </c>
      <c r="C146" s="182" t="str">
        <f t="array" ref="C146">IF(A146="","",IFERROR(INDEX(Don_hang!$C$2:$C$1000,MATCH(A146,Don_hang!$A$2:$A$1000,0)),""))</f>
        <v>Bích Trinh (VIB) 28.3</v>
      </c>
      <c r="D146" s="183" t="s">
        <v>221</v>
      </c>
      <c r="E146" s="194" t="s">
        <v>562</v>
      </c>
      <c r="F146" s="195">
        <v>1.0</v>
      </c>
      <c r="G146" s="186">
        <f t="shared" si="1"/>
        <v>180</v>
      </c>
      <c r="H146" s="186">
        <v>113400.0</v>
      </c>
      <c r="I146" s="186">
        <f t="shared" si="2"/>
        <v>113400</v>
      </c>
      <c r="J146" s="186">
        <v>82440.0</v>
      </c>
      <c r="K146" s="186">
        <f t="shared" si="3"/>
        <v>82440</v>
      </c>
      <c r="L146" s="186">
        <f t="shared" si="4"/>
        <v>30960</v>
      </c>
      <c r="M146" s="186">
        <f t="shared" si="5"/>
        <v>30960</v>
      </c>
      <c r="N146" s="187">
        <v>0.1</v>
      </c>
      <c r="O146" s="188">
        <f t="shared" si="6"/>
        <v>19620</v>
      </c>
      <c r="P146" s="189" t="str">
        <f>IF(D146="","",IF(COUNTIF(Combo_tong_hop!$B$3:$B$100,D146)&gt;0,"Combo","Món lẻ"))</f>
        <v>Món lẻ</v>
      </c>
      <c r="Q146" s="190" t="str">
        <f>IFERROR(__xludf.DUMMYFUNCTION("IF(P146&lt;&gt;""Combo"","""",IFERROR(""""&amp;TEXTJOIN("", ""&amp;char(10),TRUE,FILTER(Combo_chi_tiet!$I$3:$I$200,Combo_chi_tiet!$B$3:$B$200=D146)),""""))"),"")</f>
        <v/>
      </c>
      <c r="R146" s="144"/>
      <c r="S146" s="144"/>
      <c r="T146" s="144"/>
      <c r="U146" s="144"/>
      <c r="V146" s="144"/>
      <c r="W146" s="144"/>
      <c r="X146" s="144"/>
      <c r="Y146" s="144"/>
      <c r="Z146" s="144"/>
      <c r="AA146" s="144"/>
      <c r="AB146" s="144"/>
      <c r="AC146" s="144"/>
      <c r="AD146" s="144"/>
      <c r="AE146" s="144"/>
    </row>
    <row r="147" hidden="1">
      <c r="A147" s="180" t="s">
        <v>463</v>
      </c>
      <c r="B147" s="181" t="str">
        <f t="array" ref="B147">IF(A147="","",IFERROR(INDEX(Don_hang!$B$2:$B$1000,MATCH(A147,Don_hang!$A$2:$A$1000,0)),""))</f>
        <v>28/03/2026</v>
      </c>
      <c r="C147" s="182" t="str">
        <f t="array" ref="C147">IF(A147="","",IFERROR(INDEX(Don_hang!$C$2:$C$1000,MATCH(A147,Don_hang!$A$2:$A$1000,0)),""))</f>
        <v>Chị Oanh Auditor 28.3</v>
      </c>
      <c r="D147" s="183" t="s">
        <v>200</v>
      </c>
      <c r="E147" s="194" t="s">
        <v>192</v>
      </c>
      <c r="F147" s="195">
        <v>1.0</v>
      </c>
      <c r="G147" s="186">
        <f t="shared" si="1"/>
        <v>100</v>
      </c>
      <c r="H147" s="186">
        <v>25000.0</v>
      </c>
      <c r="I147" s="186">
        <f t="shared" si="2"/>
        <v>25000</v>
      </c>
      <c r="J147" s="186">
        <v>16458.796016483517</v>
      </c>
      <c r="K147" s="186">
        <f t="shared" si="3"/>
        <v>16458.79602</v>
      </c>
      <c r="L147" s="186">
        <f t="shared" si="4"/>
        <v>8541.203984</v>
      </c>
      <c r="M147" s="186">
        <f t="shared" si="5"/>
        <v>8541.203984</v>
      </c>
      <c r="N147" s="187">
        <v>0.1</v>
      </c>
      <c r="O147" s="188">
        <f t="shared" si="6"/>
        <v>6041.203984</v>
      </c>
      <c r="P147" s="189" t="str">
        <f>IF(D147="","",IF(COUNTIF(Combo_tong_hop!$B$3:$B$100,D147)&gt;0,"Combo","Món lẻ"))</f>
        <v>Món lẻ</v>
      </c>
      <c r="Q147" s="190" t="str">
        <f>IFERROR(__xludf.DUMMYFUNCTION("IF(P147&lt;&gt;""Combo"","""",IFERROR(""""&amp;TEXTJOIN("", ""&amp;char(10),TRUE,FILTER(Combo_chi_tiet!$I$3:$I$200,Combo_chi_tiet!$B$3:$B$200=D147)),""""))"),"")</f>
        <v/>
      </c>
      <c r="R147" s="144"/>
      <c r="S147" s="144"/>
      <c r="T147" s="144"/>
      <c r="U147" s="144"/>
      <c r="V147" s="144"/>
      <c r="W147" s="144"/>
      <c r="X147" s="144"/>
      <c r="Y147" s="144"/>
      <c r="Z147" s="144"/>
      <c r="AA147" s="144"/>
      <c r="AB147" s="144"/>
      <c r="AC147" s="144"/>
      <c r="AD147" s="144"/>
      <c r="AE147" s="144"/>
    </row>
    <row r="148" hidden="1">
      <c r="A148" s="180" t="s">
        <v>463</v>
      </c>
      <c r="B148" s="181" t="str">
        <f t="array" ref="B148">IF(A148="","",IFERROR(INDEX(Don_hang!$B$2:$B$1000,MATCH(A148,Don_hang!$A$2:$A$1000,0)),""))</f>
        <v>28/03/2026</v>
      </c>
      <c r="C148" s="182" t="str">
        <f t="array" ref="C148">IF(A148="","",IFERROR(INDEX(Don_hang!$C$2:$C$1000,MATCH(A148,Don_hang!$A$2:$A$1000,0)),""))</f>
        <v>Chị Oanh Auditor 28.3</v>
      </c>
      <c r="D148" s="183" t="s">
        <v>204</v>
      </c>
      <c r="E148" s="194" t="s">
        <v>555</v>
      </c>
      <c r="F148" s="195">
        <v>1.0</v>
      </c>
      <c r="G148" s="186">
        <f t="shared" si="1"/>
        <v>120</v>
      </c>
      <c r="H148" s="186">
        <v>30000.0</v>
      </c>
      <c r="I148" s="186">
        <f t="shared" si="2"/>
        <v>30000</v>
      </c>
      <c r="J148" s="186">
        <v>17760.0</v>
      </c>
      <c r="K148" s="186">
        <f t="shared" si="3"/>
        <v>17760</v>
      </c>
      <c r="L148" s="186">
        <f t="shared" si="4"/>
        <v>12240</v>
      </c>
      <c r="M148" s="186">
        <f t="shared" si="5"/>
        <v>12240</v>
      </c>
      <c r="N148" s="187">
        <v>0.1</v>
      </c>
      <c r="O148" s="188">
        <f t="shared" si="6"/>
        <v>9240</v>
      </c>
      <c r="P148" s="189" t="str">
        <f>IF(D148="","",IF(COUNTIF(Combo_tong_hop!$B$3:$B$100,D148)&gt;0,"Combo","Món lẻ"))</f>
        <v>Món lẻ</v>
      </c>
      <c r="Q148" s="190" t="str">
        <f>IFERROR(__xludf.DUMMYFUNCTION("IF(P148&lt;&gt;""Combo"","""",IFERROR(""""&amp;TEXTJOIN("", ""&amp;char(10),TRUE,FILTER(Combo_chi_tiet!$I$3:$I$200,Combo_chi_tiet!$B$3:$B$200=D148)),""""))"),"")</f>
        <v/>
      </c>
      <c r="R148" s="144"/>
      <c r="S148" s="144"/>
      <c r="T148" s="144"/>
      <c r="U148" s="144"/>
      <c r="V148" s="144"/>
      <c r="W148" s="144"/>
      <c r="X148" s="144"/>
      <c r="Y148" s="144"/>
      <c r="Z148" s="144"/>
      <c r="AA148" s="144"/>
      <c r="AB148" s="144"/>
      <c r="AC148" s="144"/>
      <c r="AD148" s="144"/>
      <c r="AE148" s="144"/>
    </row>
    <row r="149" hidden="1">
      <c r="A149" s="180" t="s">
        <v>463</v>
      </c>
      <c r="B149" s="181" t="str">
        <f t="array" ref="B149">IF(A149="","",IFERROR(INDEX(Don_hang!$B$2:$B$1000,MATCH(A149,Don_hang!$A$2:$A$1000,0)),""))</f>
        <v>28/03/2026</v>
      </c>
      <c r="C149" s="182" t="str">
        <f t="array" ref="C149">IF(A149="","",IFERROR(INDEX(Don_hang!$C$2:$C$1000,MATCH(A149,Don_hang!$A$2:$A$1000,0)),""))</f>
        <v>Chị Oanh Auditor 28.3</v>
      </c>
      <c r="D149" s="183" t="s">
        <v>202</v>
      </c>
      <c r="E149" s="194" t="s">
        <v>563</v>
      </c>
      <c r="F149" s="195">
        <v>1.0</v>
      </c>
      <c r="G149" s="186">
        <f t="shared" si="1"/>
        <v>195</v>
      </c>
      <c r="H149" s="186">
        <v>48750.0</v>
      </c>
      <c r="I149" s="186">
        <f t="shared" si="2"/>
        <v>48750</v>
      </c>
      <c r="J149" s="186">
        <v>28860.0</v>
      </c>
      <c r="K149" s="186">
        <f t="shared" si="3"/>
        <v>28860</v>
      </c>
      <c r="L149" s="186">
        <f t="shared" si="4"/>
        <v>19890</v>
      </c>
      <c r="M149" s="186">
        <f t="shared" si="5"/>
        <v>19890</v>
      </c>
      <c r="N149" s="187">
        <v>0.1</v>
      </c>
      <c r="O149" s="188">
        <f t="shared" si="6"/>
        <v>15015</v>
      </c>
      <c r="P149" s="189" t="str">
        <f>IF(D149="","",IF(COUNTIF(Combo_tong_hop!$B$3:$B$100,D149)&gt;0,"Combo","Món lẻ"))</f>
        <v>Món lẻ</v>
      </c>
      <c r="Q149" s="190" t="str">
        <f>IFERROR(__xludf.DUMMYFUNCTION("IF(P149&lt;&gt;""Combo"","""",IFERROR(""""&amp;TEXTJOIN("", ""&amp;char(10),TRUE,FILTER(Combo_chi_tiet!$I$3:$I$200,Combo_chi_tiet!$B$3:$B$200=D149)),""""))"),"")</f>
        <v/>
      </c>
      <c r="R149" s="144"/>
      <c r="S149" s="144"/>
      <c r="T149" s="144"/>
      <c r="U149" s="144"/>
      <c r="V149" s="144"/>
      <c r="W149" s="144"/>
      <c r="X149" s="144"/>
      <c r="Y149" s="144"/>
      <c r="Z149" s="144"/>
      <c r="AA149" s="144"/>
      <c r="AB149" s="144"/>
      <c r="AC149" s="144"/>
      <c r="AD149" s="144"/>
      <c r="AE149" s="144"/>
    </row>
    <row r="150" hidden="1">
      <c r="A150" s="180" t="s">
        <v>463</v>
      </c>
      <c r="B150" s="181" t="str">
        <f t="array" ref="B150">IF(A150="","",IFERROR(INDEX(Don_hang!$B$2:$B$1000,MATCH(A150,Don_hang!$A$2:$A$1000,0)),""))</f>
        <v>28/03/2026</v>
      </c>
      <c r="C150" s="182" t="str">
        <f t="array" ref="C150">IF(A150="","",IFERROR(INDEX(Don_hang!$C$2:$C$1000,MATCH(A150,Don_hang!$A$2:$A$1000,0)),""))</f>
        <v>Chị Oanh Auditor 28.3</v>
      </c>
      <c r="D150" s="183" t="s">
        <v>203</v>
      </c>
      <c r="E150" s="194" t="s">
        <v>561</v>
      </c>
      <c r="F150" s="195">
        <v>1.0</v>
      </c>
      <c r="G150" s="186">
        <f t="shared" si="1"/>
        <v>140</v>
      </c>
      <c r="H150" s="186">
        <v>35000.0</v>
      </c>
      <c r="I150" s="186">
        <f t="shared" si="2"/>
        <v>35000</v>
      </c>
      <c r="J150" s="186">
        <v>20720.0</v>
      </c>
      <c r="K150" s="186">
        <f t="shared" si="3"/>
        <v>20720</v>
      </c>
      <c r="L150" s="186">
        <f t="shared" si="4"/>
        <v>14280</v>
      </c>
      <c r="M150" s="186">
        <f t="shared" si="5"/>
        <v>14280</v>
      </c>
      <c r="N150" s="187">
        <v>0.1</v>
      </c>
      <c r="O150" s="188">
        <f t="shared" si="6"/>
        <v>10780</v>
      </c>
      <c r="P150" s="189" t="str">
        <f>IF(D150="","",IF(COUNTIF(Combo_tong_hop!$B$3:$B$100,D150)&gt;0,"Combo","Món lẻ"))</f>
        <v>Món lẻ</v>
      </c>
      <c r="Q150" s="190" t="str">
        <f>IFERROR(__xludf.DUMMYFUNCTION("IF(P150&lt;&gt;""Combo"","""",IFERROR(""""&amp;TEXTJOIN("", ""&amp;char(10),TRUE,FILTER(Combo_chi_tiet!$I$3:$I$200,Combo_chi_tiet!$B$3:$B$200=D150)),""""))"),"")</f>
        <v/>
      </c>
      <c r="R150" s="144"/>
      <c r="S150" s="144"/>
      <c r="T150" s="144"/>
      <c r="U150" s="144"/>
      <c r="V150" s="144"/>
      <c r="W150" s="144"/>
      <c r="X150" s="144"/>
      <c r="Y150" s="144"/>
      <c r="Z150" s="144"/>
      <c r="AA150" s="144"/>
      <c r="AB150" s="144"/>
      <c r="AC150" s="144"/>
      <c r="AD150" s="144"/>
      <c r="AE150" s="144"/>
    </row>
    <row r="151" hidden="1">
      <c r="A151" s="180" t="s">
        <v>463</v>
      </c>
      <c r="B151" s="181" t="str">
        <f t="array" ref="B151">IF(A151="","",IFERROR(INDEX(Don_hang!$B$2:$B$1000,MATCH(A151,Don_hang!$A$2:$A$1000,0)),""))</f>
        <v>28/03/2026</v>
      </c>
      <c r="C151" s="182" t="str">
        <f t="array" ref="C151">IF(A151="","",IFERROR(INDEX(Don_hang!$C$2:$C$1000,MATCH(A151,Don_hang!$A$2:$A$1000,0)),""))</f>
        <v>Chị Oanh Auditor 28.3</v>
      </c>
      <c r="D151" s="183" t="s">
        <v>206</v>
      </c>
      <c r="E151" s="194" t="s">
        <v>196</v>
      </c>
      <c r="F151" s="195">
        <v>1.0</v>
      </c>
      <c r="G151" s="186">
        <f t="shared" si="1"/>
        <v>150</v>
      </c>
      <c r="H151" s="186">
        <v>44000.0</v>
      </c>
      <c r="I151" s="186">
        <f t="shared" si="2"/>
        <v>44000</v>
      </c>
      <c r="J151" s="186">
        <v>29625.118622448983</v>
      </c>
      <c r="K151" s="186">
        <f t="shared" si="3"/>
        <v>29625.11862</v>
      </c>
      <c r="L151" s="186">
        <f t="shared" si="4"/>
        <v>14374.88138</v>
      </c>
      <c r="M151" s="186">
        <f t="shared" si="5"/>
        <v>14374.88138</v>
      </c>
      <c r="N151" s="187">
        <v>0.1</v>
      </c>
      <c r="O151" s="188">
        <f t="shared" si="6"/>
        <v>9974.881378</v>
      </c>
      <c r="P151" s="189" t="str">
        <f>IF(D151="","",IF(COUNTIF(Combo_tong_hop!$B$3:$B$100,D151)&gt;0,"Combo","Món lẻ"))</f>
        <v>Món lẻ</v>
      </c>
      <c r="Q151" s="190" t="str">
        <f>IFERROR(__xludf.DUMMYFUNCTION("IF(P151&lt;&gt;""Combo"","""",IFERROR(""""&amp;TEXTJOIN("", ""&amp;char(10),TRUE,FILTER(Combo_chi_tiet!$I$3:$I$200,Combo_chi_tiet!$B$3:$B$200=D151)),""""))"),"")</f>
        <v/>
      </c>
      <c r="R151" s="144"/>
      <c r="S151" s="144"/>
      <c r="T151" s="144"/>
      <c r="U151" s="144"/>
      <c r="V151" s="144"/>
      <c r="W151" s="144"/>
      <c r="X151" s="144"/>
      <c r="Y151" s="144"/>
      <c r="Z151" s="144"/>
      <c r="AA151" s="144"/>
      <c r="AB151" s="144"/>
      <c r="AC151" s="144"/>
      <c r="AD151" s="144"/>
      <c r="AE151" s="144"/>
    </row>
    <row r="152" hidden="1">
      <c r="A152" s="180" t="s">
        <v>463</v>
      </c>
      <c r="B152" s="181" t="str">
        <f t="array" ref="B152">IF(A152="","",IFERROR(INDEX(Don_hang!$B$2:$B$1000,MATCH(A152,Don_hang!$A$2:$A$1000,0)),""))</f>
        <v>28/03/2026</v>
      </c>
      <c r="C152" s="182" t="str">
        <f t="array" ref="C152">IF(A152="","",IFERROR(INDEX(Don_hang!$C$2:$C$1000,MATCH(A152,Don_hang!$A$2:$A$1000,0)),""))</f>
        <v>Chị Oanh Auditor 28.3</v>
      </c>
      <c r="D152" s="183" t="s">
        <v>214</v>
      </c>
      <c r="E152" s="194" t="s">
        <v>564</v>
      </c>
      <c r="F152" s="195">
        <v>1.0</v>
      </c>
      <c r="G152" s="186">
        <f t="shared" si="1"/>
        <v>170</v>
      </c>
      <c r="H152" s="186">
        <v>100300.0</v>
      </c>
      <c r="I152" s="186">
        <f t="shared" si="2"/>
        <v>100300</v>
      </c>
      <c r="J152" s="186">
        <v>62560.0</v>
      </c>
      <c r="K152" s="186">
        <f t="shared" si="3"/>
        <v>62560</v>
      </c>
      <c r="L152" s="186">
        <f t="shared" si="4"/>
        <v>37740</v>
      </c>
      <c r="M152" s="186">
        <f t="shared" si="5"/>
        <v>37740</v>
      </c>
      <c r="N152" s="187">
        <v>0.1</v>
      </c>
      <c r="O152" s="188">
        <f t="shared" si="6"/>
        <v>27710</v>
      </c>
      <c r="P152" s="189" t="str">
        <f>IF(D152="","",IF(COUNTIF(Combo_tong_hop!$B$3:$B$100,D152)&gt;0,"Combo","Món lẻ"))</f>
        <v>Món lẻ</v>
      </c>
      <c r="Q152" s="190" t="str">
        <f>IFERROR(__xludf.DUMMYFUNCTION("IF(P152&lt;&gt;""Combo"","""",IFERROR(""""&amp;TEXTJOIN("", ""&amp;char(10),TRUE,FILTER(Combo_chi_tiet!$I$3:$I$200,Combo_chi_tiet!$B$3:$B$200=D152)),""""))"),"")</f>
        <v/>
      </c>
      <c r="R152" s="144"/>
      <c r="S152" s="144"/>
      <c r="T152" s="144"/>
      <c r="U152" s="144"/>
      <c r="V152" s="144"/>
      <c r="W152" s="144"/>
      <c r="X152" s="144"/>
      <c r="Y152" s="144"/>
      <c r="Z152" s="144"/>
      <c r="AA152" s="144"/>
      <c r="AB152" s="144"/>
      <c r="AC152" s="144"/>
      <c r="AD152" s="144"/>
      <c r="AE152" s="144"/>
    </row>
    <row r="153" hidden="1">
      <c r="A153" s="180" t="s">
        <v>463</v>
      </c>
      <c r="B153" s="181" t="str">
        <f t="array" ref="B153">IF(A153="","",IFERROR(INDEX(Don_hang!$B$2:$B$1000,MATCH(A153,Don_hang!$A$2:$A$1000,0)),""))</f>
        <v>28/03/2026</v>
      </c>
      <c r="C153" s="182" t="str">
        <f t="array" ref="C153">IF(A153="","",IFERROR(INDEX(Don_hang!$C$2:$C$1000,MATCH(A153,Don_hang!$A$2:$A$1000,0)),""))</f>
        <v>Chị Oanh Auditor 28.3</v>
      </c>
      <c r="D153" s="183" t="s">
        <v>214</v>
      </c>
      <c r="E153" s="194" t="s">
        <v>196</v>
      </c>
      <c r="F153" s="195">
        <v>1.0</v>
      </c>
      <c r="G153" s="186">
        <f t="shared" si="1"/>
        <v>150</v>
      </c>
      <c r="H153" s="186">
        <v>87000.0</v>
      </c>
      <c r="I153" s="186">
        <f t="shared" si="2"/>
        <v>87000</v>
      </c>
      <c r="J153" s="186">
        <v>56008.19402472528</v>
      </c>
      <c r="K153" s="186">
        <f t="shared" si="3"/>
        <v>56008.19402</v>
      </c>
      <c r="L153" s="186">
        <f t="shared" si="4"/>
        <v>30991.80598</v>
      </c>
      <c r="M153" s="186">
        <f t="shared" si="5"/>
        <v>30991.80598</v>
      </c>
      <c r="N153" s="187">
        <v>0.1</v>
      </c>
      <c r="O153" s="188">
        <f t="shared" si="6"/>
        <v>22291.80598</v>
      </c>
      <c r="P153" s="189" t="str">
        <f>IF(D153="","",IF(COUNTIF(Combo_tong_hop!$B$3:$B$100,D153)&gt;0,"Combo","Món lẻ"))</f>
        <v>Món lẻ</v>
      </c>
      <c r="Q153" s="190" t="str">
        <f>IFERROR(__xludf.DUMMYFUNCTION("IF(P153&lt;&gt;""Combo"","""",IFERROR(""""&amp;TEXTJOIN("", ""&amp;char(10),TRUE,FILTER(Combo_chi_tiet!$I$3:$I$200,Combo_chi_tiet!$B$3:$B$200=D153)),""""))"),"")</f>
        <v/>
      </c>
      <c r="R153" s="144"/>
      <c r="S153" s="144"/>
      <c r="T153" s="144"/>
      <c r="U153" s="144"/>
      <c r="V153" s="144"/>
      <c r="W153" s="144"/>
      <c r="X153" s="144"/>
      <c r="Y153" s="144"/>
      <c r="Z153" s="144"/>
      <c r="AA153" s="144"/>
      <c r="AB153" s="144"/>
      <c r="AC153" s="144"/>
      <c r="AD153" s="144"/>
      <c r="AE153" s="144"/>
    </row>
    <row r="154" hidden="1">
      <c r="A154" s="180" t="s">
        <v>463</v>
      </c>
      <c r="B154" s="181" t="str">
        <f t="array" ref="B154">IF(A154="","",IFERROR(INDEX(Don_hang!$B$2:$B$1000,MATCH(A154,Don_hang!$A$2:$A$1000,0)),""))</f>
        <v>28/03/2026</v>
      </c>
      <c r="C154" s="182" t="str">
        <f t="array" ref="C154">IF(A154="","",IFERROR(INDEX(Don_hang!$C$2:$C$1000,MATCH(A154,Don_hang!$A$2:$A$1000,0)),""))</f>
        <v>Chị Oanh Auditor 28.3</v>
      </c>
      <c r="D154" s="183" t="s">
        <v>221</v>
      </c>
      <c r="E154" s="194" t="s">
        <v>192</v>
      </c>
      <c r="F154" s="195">
        <v>1.0</v>
      </c>
      <c r="G154" s="191">
        <v>100.0</v>
      </c>
      <c r="H154" s="186">
        <v>63000.0</v>
      </c>
      <c r="I154" s="186">
        <f t="shared" si="2"/>
        <v>63000</v>
      </c>
      <c r="J154" s="186">
        <v>45836.79601648352</v>
      </c>
      <c r="K154" s="186">
        <f t="shared" si="3"/>
        <v>45836.79602</v>
      </c>
      <c r="L154" s="186">
        <f t="shared" si="4"/>
        <v>17163.20398</v>
      </c>
      <c r="M154" s="186">
        <f t="shared" si="5"/>
        <v>17163.20398</v>
      </c>
      <c r="N154" s="187">
        <v>0.1</v>
      </c>
      <c r="O154" s="188">
        <f t="shared" si="6"/>
        <v>10863.20398</v>
      </c>
      <c r="P154" s="189" t="str">
        <f>IF(D154="","",IF(COUNTIF(Combo_tong_hop!$B$3:$B$100,D154)&gt;0,"Combo","Món lẻ"))</f>
        <v>Món lẻ</v>
      </c>
      <c r="Q154" s="190" t="str">
        <f>IFERROR(__xludf.DUMMYFUNCTION("IF(P154&lt;&gt;""Combo"","""",IFERROR(""""&amp;TEXTJOIN("", ""&amp;char(10),TRUE,FILTER(Combo_chi_tiet!$I$3:$I$200,Combo_chi_tiet!$B$3:$B$200=D154)),""""))"),"")</f>
        <v/>
      </c>
      <c r="R154" s="144"/>
      <c r="S154" s="144"/>
      <c r="T154" s="144"/>
      <c r="U154" s="144"/>
      <c r="V154" s="144"/>
      <c r="W154" s="144"/>
      <c r="X154" s="144"/>
      <c r="Y154" s="144"/>
      <c r="Z154" s="144"/>
      <c r="AA154" s="144"/>
      <c r="AB154" s="144"/>
      <c r="AC154" s="144"/>
      <c r="AD154" s="144"/>
      <c r="AE154" s="144"/>
    </row>
    <row r="155" hidden="1">
      <c r="A155" s="180" t="s">
        <v>464</v>
      </c>
      <c r="B155" s="181">
        <f t="array" ref="B155">IF(A155="","",IFERROR(INDEX(Don_hang!$B$2:$B$1000,MATCH(A155,Don_hang!$A$2:$A$1000,0)),""))</f>
        <v>46113</v>
      </c>
      <c r="C155" s="182" t="str">
        <f t="array" ref="C155">IF(A155="","",IFERROR(INDEX(Don_hang!$C$2:$C$1000,MATCH(A155,Don_hang!$A$2:$A$1000,0)),""))</f>
        <v>Trọng Dương</v>
      </c>
      <c r="D155" s="183" t="s">
        <v>202</v>
      </c>
      <c r="E155" s="194">
        <v>162.0</v>
      </c>
      <c r="F155" s="195">
        <v>1.0</v>
      </c>
      <c r="G155" s="186">
        <f t="shared" ref="G155:G179" si="7">IFERROR(VALUE(SUBSTITUTE(E155,"g",""))*F155,"")</f>
        <v>162</v>
      </c>
      <c r="H155" s="186">
        <v>40500.0</v>
      </c>
      <c r="I155" s="186">
        <f t="shared" si="2"/>
        <v>40500</v>
      </c>
      <c r="J155" s="186">
        <v>23976.0</v>
      </c>
      <c r="K155" s="186">
        <f t="shared" si="3"/>
        <v>23976</v>
      </c>
      <c r="L155" s="186">
        <f t="shared" si="4"/>
        <v>16524</v>
      </c>
      <c r="M155" s="186">
        <f t="shared" si="5"/>
        <v>16524</v>
      </c>
      <c r="N155" s="204">
        <v>0.05</v>
      </c>
      <c r="O155" s="188">
        <f t="shared" si="6"/>
        <v>14499</v>
      </c>
      <c r="P155" s="189" t="str">
        <f>IF(D155="","",IF(COUNTIF(Combo_tong_hop!$B$3:$B$100,D155)&gt;0,"Combo","Món lẻ"))</f>
        <v>Món lẻ</v>
      </c>
      <c r="Q155" s="190" t="str">
        <f>IFERROR(__xludf.DUMMYFUNCTION("IF(P155&lt;&gt;""Combo"","""",IFERROR(""""&amp;TEXTJOIN("", ""&amp;char(10),TRUE,FILTER(Combo_chi_tiet!$I$3:$I$200,Combo_chi_tiet!$B$3:$B$200=D155)),""""))"),"")</f>
        <v/>
      </c>
      <c r="R155" s="144"/>
      <c r="S155" s="144"/>
      <c r="T155" s="144"/>
      <c r="U155" s="144"/>
      <c r="V155" s="144"/>
      <c r="W155" s="144"/>
      <c r="X155" s="144"/>
      <c r="Y155" s="144"/>
      <c r="Z155" s="144"/>
      <c r="AA155" s="144"/>
      <c r="AB155" s="144"/>
      <c r="AC155" s="144"/>
      <c r="AD155" s="144"/>
      <c r="AE155" s="144"/>
    </row>
    <row r="156" hidden="1">
      <c r="A156" s="180" t="s">
        <v>464</v>
      </c>
      <c r="B156" s="181">
        <f t="array" ref="B156">IF(A156="","",IFERROR(INDEX(Don_hang!$B$2:$B$1000,MATCH(A156,Don_hang!$A$2:$A$1000,0)),""))</f>
        <v>46113</v>
      </c>
      <c r="C156" s="182" t="str">
        <f t="array" ref="C156">IF(A156="","",IFERROR(INDEX(Don_hang!$C$2:$C$1000,MATCH(A156,Don_hang!$A$2:$A$1000,0)),""))</f>
        <v>Trọng Dương</v>
      </c>
      <c r="D156" s="183" t="s">
        <v>207</v>
      </c>
      <c r="E156" s="194" t="s">
        <v>196</v>
      </c>
      <c r="F156" s="195">
        <v>1.0</v>
      </c>
      <c r="G156" s="186">
        <f t="shared" si="7"/>
        <v>150</v>
      </c>
      <c r="H156" s="191">
        <v>45000.0</v>
      </c>
      <c r="I156" s="186">
        <f t="shared" si="2"/>
        <v>45000</v>
      </c>
      <c r="J156" s="186">
        <v>29511.50714285714</v>
      </c>
      <c r="K156" s="186">
        <f t="shared" si="3"/>
        <v>29511.50714</v>
      </c>
      <c r="L156" s="186">
        <f t="shared" si="4"/>
        <v>15488.49286</v>
      </c>
      <c r="M156" s="186">
        <f t="shared" si="5"/>
        <v>15488.49286</v>
      </c>
      <c r="N156" s="204">
        <v>0.05</v>
      </c>
      <c r="O156" s="188">
        <f t="shared" si="6"/>
        <v>13238.49286</v>
      </c>
      <c r="P156" s="189" t="str">
        <f>IF(D156="","",IF(COUNTIF(Combo_tong_hop!$B$3:$B$100,D156)&gt;0,"Combo","Món lẻ"))</f>
        <v>Món lẻ</v>
      </c>
      <c r="Q156" s="190" t="str">
        <f>IFERROR(__xludf.DUMMYFUNCTION("IF(P156&lt;&gt;""Combo"","""",IFERROR(""""&amp;TEXTJOIN("", ""&amp;char(10),TRUE,FILTER(Combo_chi_tiet!$I$3:$I$200,Combo_chi_tiet!$B$3:$B$200=D156)),""""))"),"")</f>
        <v/>
      </c>
      <c r="R156" s="144"/>
      <c r="S156" s="144"/>
      <c r="T156" s="144"/>
      <c r="U156" s="144"/>
      <c r="V156" s="144"/>
      <c r="W156" s="144"/>
      <c r="X156" s="144"/>
      <c r="Y156" s="144"/>
      <c r="Z156" s="144"/>
      <c r="AA156" s="144"/>
      <c r="AB156" s="144"/>
      <c r="AC156" s="144"/>
      <c r="AD156" s="144"/>
      <c r="AE156" s="144"/>
    </row>
    <row r="157" hidden="1">
      <c r="A157" s="180" t="s">
        <v>464</v>
      </c>
      <c r="B157" s="181">
        <f t="array" ref="B157">IF(A157="","",IFERROR(INDEX(Don_hang!$B$2:$B$1000,MATCH(A157,Don_hang!$A$2:$A$1000,0)),""))</f>
        <v>46113</v>
      </c>
      <c r="C157" s="182" t="str">
        <f t="array" ref="C157">IF(A157="","",IFERROR(INDEX(Don_hang!$C$2:$C$1000,MATCH(A157,Don_hang!$A$2:$A$1000,0)),""))</f>
        <v>Trọng Dương</v>
      </c>
      <c r="D157" s="183" t="s">
        <v>210</v>
      </c>
      <c r="E157" s="194">
        <v>170.0</v>
      </c>
      <c r="F157" s="195">
        <v>1.0</v>
      </c>
      <c r="G157" s="186">
        <f t="shared" si="7"/>
        <v>170</v>
      </c>
      <c r="H157" s="186">
        <v>51000.0</v>
      </c>
      <c r="I157" s="186">
        <f t="shared" si="2"/>
        <v>51000</v>
      </c>
      <c r="J157" s="186">
        <v>46750.0</v>
      </c>
      <c r="K157" s="186">
        <f t="shared" si="3"/>
        <v>46750</v>
      </c>
      <c r="L157" s="186">
        <f t="shared" si="4"/>
        <v>4250</v>
      </c>
      <c r="M157" s="186">
        <f t="shared" si="5"/>
        <v>4250</v>
      </c>
      <c r="N157" s="204">
        <v>0.05</v>
      </c>
      <c r="O157" s="188">
        <f t="shared" si="6"/>
        <v>1700</v>
      </c>
      <c r="P157" s="189" t="str">
        <f>IF(D157="","",IF(COUNTIF(Combo_tong_hop!$B$3:$B$100,D157)&gt;0,"Combo","Món lẻ"))</f>
        <v>Món lẻ</v>
      </c>
      <c r="Q157" s="190" t="str">
        <f>IFERROR(__xludf.DUMMYFUNCTION("IF(P157&lt;&gt;""Combo"","""",IFERROR(""""&amp;TEXTJOIN("", ""&amp;char(10),TRUE,FILTER(Combo_chi_tiet!$I$3:$I$200,Combo_chi_tiet!$B$3:$B$200=D157)),""""))"),"")</f>
        <v/>
      </c>
      <c r="R157" s="144"/>
      <c r="S157" s="144"/>
      <c r="T157" s="144"/>
      <c r="U157" s="144"/>
      <c r="V157" s="144"/>
      <c r="W157" s="144"/>
      <c r="X157" s="144"/>
      <c r="Y157" s="144"/>
      <c r="Z157" s="144"/>
      <c r="AA157" s="144"/>
      <c r="AB157" s="144"/>
      <c r="AC157" s="144"/>
      <c r="AD157" s="144"/>
      <c r="AE157" s="144"/>
    </row>
    <row r="158" hidden="1">
      <c r="A158" s="180" t="s">
        <v>464</v>
      </c>
      <c r="B158" s="181">
        <f t="array" ref="B158">IF(A158="","",IFERROR(INDEX(Don_hang!$B$2:$B$1000,MATCH(A158,Don_hang!$A$2:$A$1000,0)),""))</f>
        <v>46113</v>
      </c>
      <c r="C158" s="182" t="str">
        <f t="array" ref="C158">IF(A158="","",IFERROR(INDEX(Don_hang!$C$2:$C$1000,MATCH(A158,Don_hang!$A$2:$A$1000,0)),""))</f>
        <v>Trọng Dương</v>
      </c>
      <c r="D158" s="183" t="s">
        <v>214</v>
      </c>
      <c r="E158" s="194">
        <v>160.0</v>
      </c>
      <c r="F158" s="195">
        <v>1.0</v>
      </c>
      <c r="G158" s="186">
        <f t="shared" si="7"/>
        <v>160</v>
      </c>
      <c r="H158" s="191">
        <v>94400.0</v>
      </c>
      <c r="I158" s="186">
        <f t="shared" si="2"/>
        <v>94400</v>
      </c>
      <c r="J158" s="186">
        <v>58880.0</v>
      </c>
      <c r="K158" s="186">
        <f t="shared" si="3"/>
        <v>58880</v>
      </c>
      <c r="L158" s="186">
        <f t="shared" si="4"/>
        <v>35520</v>
      </c>
      <c r="M158" s="186">
        <f t="shared" si="5"/>
        <v>35520</v>
      </c>
      <c r="N158" s="204">
        <v>0.05</v>
      </c>
      <c r="O158" s="188">
        <f t="shared" si="6"/>
        <v>30800</v>
      </c>
      <c r="P158" s="189" t="str">
        <f>IF(D158="","",IF(COUNTIF(Combo_tong_hop!$B$3:$B$100,D158)&gt;0,"Combo","Món lẻ"))</f>
        <v>Món lẻ</v>
      </c>
      <c r="Q158" s="190" t="str">
        <f>IFERROR(__xludf.DUMMYFUNCTION("IF(P158&lt;&gt;""Combo"","""",IFERROR(""""&amp;TEXTJOIN("", ""&amp;char(10),TRUE,FILTER(Combo_chi_tiet!$I$3:$I$200,Combo_chi_tiet!$B$3:$B$200=D158)),""""))"),"")</f>
        <v/>
      </c>
      <c r="R158" s="144"/>
      <c r="S158" s="144"/>
      <c r="T158" s="144"/>
      <c r="U158" s="144"/>
      <c r="V158" s="144"/>
      <c r="W158" s="144"/>
      <c r="X158" s="144"/>
      <c r="Y158" s="144"/>
      <c r="Z158" s="144"/>
      <c r="AA158" s="144"/>
      <c r="AB158" s="144"/>
      <c r="AC158" s="144"/>
      <c r="AD158" s="144"/>
      <c r="AE158" s="144"/>
    </row>
    <row r="159" hidden="1">
      <c r="A159" s="180" t="s">
        <v>464</v>
      </c>
      <c r="B159" s="181">
        <f t="array" ref="B159">IF(A159="","",IFERROR(INDEX(Don_hang!$B$2:$B$1000,MATCH(A159,Don_hang!$A$2:$A$1000,0)),""))</f>
        <v>46113</v>
      </c>
      <c r="C159" s="182" t="str">
        <f t="array" ref="C159">IF(A159="","",IFERROR(INDEX(Don_hang!$C$2:$C$1000,MATCH(A159,Don_hang!$A$2:$A$1000,0)),""))</f>
        <v>Trọng Dương</v>
      </c>
      <c r="D159" s="183" t="s">
        <v>215</v>
      </c>
      <c r="E159" s="194" t="s">
        <v>196</v>
      </c>
      <c r="F159" s="195">
        <v>1.0</v>
      </c>
      <c r="G159" s="186">
        <f t="shared" si="7"/>
        <v>150</v>
      </c>
      <c r="H159" s="191">
        <v>88900.0</v>
      </c>
      <c r="I159" s="186">
        <f t="shared" si="2"/>
        <v>88900</v>
      </c>
      <c r="J159" s="186">
        <v>71433.50714285715</v>
      </c>
      <c r="K159" s="186">
        <f t="shared" si="3"/>
        <v>71433.50714</v>
      </c>
      <c r="L159" s="186">
        <f t="shared" si="4"/>
        <v>17466.49286</v>
      </c>
      <c r="M159" s="186">
        <f t="shared" si="5"/>
        <v>17466.49286</v>
      </c>
      <c r="N159" s="204">
        <v>0.05</v>
      </c>
      <c r="O159" s="188">
        <f t="shared" si="6"/>
        <v>13021.49286</v>
      </c>
      <c r="P159" s="189" t="str">
        <f>IF(D159="","",IF(COUNTIF(Combo_tong_hop!$B$3:$B$100,D159)&gt;0,"Combo","Món lẻ"))</f>
        <v>Món lẻ</v>
      </c>
      <c r="Q159" s="190" t="str">
        <f>IFERROR(__xludf.DUMMYFUNCTION("IF(P159&lt;&gt;""Combo"","""",IFERROR(""""&amp;TEXTJOIN("", ""&amp;char(10),TRUE,FILTER(Combo_chi_tiet!$I$3:$I$200,Combo_chi_tiet!$B$3:$B$200=D159)),""""))"),"")</f>
        <v/>
      </c>
      <c r="R159" s="144"/>
      <c r="S159" s="144"/>
      <c r="T159" s="144"/>
      <c r="U159" s="144"/>
      <c r="V159" s="144"/>
      <c r="W159" s="144"/>
      <c r="X159" s="144"/>
      <c r="Y159" s="144"/>
      <c r="Z159" s="144"/>
      <c r="AA159" s="144"/>
      <c r="AB159" s="144"/>
      <c r="AC159" s="144"/>
      <c r="AD159" s="144"/>
      <c r="AE159" s="144"/>
    </row>
    <row r="160" hidden="1">
      <c r="A160" s="180" t="s">
        <v>465</v>
      </c>
      <c r="B160" s="181">
        <f t="array" ref="B160">IF(A160="","",IFERROR(INDEX(Don_hang!$B$2:$B$1000,MATCH(A160,Don_hang!$A$2:$A$1000,0)),""))</f>
        <v>46113</v>
      </c>
      <c r="C160" s="182" t="str">
        <f t="array" ref="C160">IF(A160="","",IFERROR(INDEX(Don_hang!$C$2:$C$1000,MATCH(A160,Don_hang!$A$2:$A$1000,0)),""))</f>
        <v>Phạm Lê Thùy Ngân (Lâm Đồng)</v>
      </c>
      <c r="D160" s="183" t="s">
        <v>200</v>
      </c>
      <c r="E160" s="194" t="s">
        <v>198</v>
      </c>
      <c r="F160" s="195">
        <v>1.0</v>
      </c>
      <c r="G160" s="186">
        <f t="shared" si="7"/>
        <v>200</v>
      </c>
      <c r="H160" s="186">
        <v>48000.0</v>
      </c>
      <c r="I160" s="186">
        <f t="shared" si="2"/>
        <v>48000</v>
      </c>
      <c r="J160" s="186">
        <v>32917.59203296703</v>
      </c>
      <c r="K160" s="186">
        <f t="shared" si="3"/>
        <v>32917.59203</v>
      </c>
      <c r="L160" s="186">
        <f t="shared" si="4"/>
        <v>15082.40797</v>
      </c>
      <c r="M160" s="186">
        <f t="shared" si="5"/>
        <v>15082.40797</v>
      </c>
      <c r="N160" s="204">
        <v>0.05</v>
      </c>
      <c r="O160" s="188">
        <f t="shared" si="6"/>
        <v>12682.40797</v>
      </c>
      <c r="P160" s="189" t="str">
        <f>IF(D160="","",IF(COUNTIF(Combo_tong_hop!$B$3:$B$100,D160)&gt;0,"Combo","Món lẻ"))</f>
        <v>Món lẻ</v>
      </c>
      <c r="Q160" s="190" t="str">
        <f>IFERROR(__xludf.DUMMYFUNCTION("IF(P160&lt;&gt;""Combo"","""",IFERROR(""""&amp;TEXTJOIN("", ""&amp;char(10),TRUE,FILTER(Combo_chi_tiet!$I$3:$I$200,Combo_chi_tiet!$B$3:$B$200=D160)),""""))"),"")</f>
        <v/>
      </c>
      <c r="R160" s="144"/>
      <c r="S160" s="144"/>
      <c r="T160" s="144"/>
      <c r="U160" s="144"/>
      <c r="V160" s="144"/>
      <c r="W160" s="144"/>
      <c r="X160" s="144"/>
      <c r="Y160" s="144"/>
      <c r="Z160" s="144"/>
      <c r="AA160" s="144"/>
      <c r="AB160" s="144"/>
      <c r="AC160" s="144"/>
      <c r="AD160" s="144"/>
      <c r="AE160" s="144"/>
    </row>
    <row r="161" hidden="1">
      <c r="A161" s="180" t="s">
        <v>465</v>
      </c>
      <c r="B161" s="181">
        <f t="array" ref="B161">IF(A161="","",IFERROR(INDEX(Don_hang!$B$2:$B$1000,MATCH(A161,Don_hang!$A$2:$A$1000,0)),""))</f>
        <v>46113</v>
      </c>
      <c r="C161" s="182" t="str">
        <f t="array" ref="C161">IF(A161="","",IFERROR(INDEX(Don_hang!$C$2:$C$1000,MATCH(A161,Don_hang!$A$2:$A$1000,0)),""))</f>
        <v>Phạm Lê Thùy Ngân (Lâm Đồng)</v>
      </c>
      <c r="D161" s="183" t="s">
        <v>210</v>
      </c>
      <c r="E161" s="194" t="s">
        <v>198</v>
      </c>
      <c r="F161" s="195">
        <v>1.0</v>
      </c>
      <c r="G161" s="186">
        <f t="shared" si="7"/>
        <v>200</v>
      </c>
      <c r="H161" s="186">
        <v>58000.0</v>
      </c>
      <c r="I161" s="186">
        <f t="shared" si="2"/>
        <v>58000</v>
      </c>
      <c r="J161" s="186">
        <v>37021.791666666664</v>
      </c>
      <c r="K161" s="186">
        <f t="shared" si="3"/>
        <v>37021.79167</v>
      </c>
      <c r="L161" s="186">
        <f t="shared" si="4"/>
        <v>20978.20833</v>
      </c>
      <c r="M161" s="186">
        <f t="shared" si="5"/>
        <v>20978.20833</v>
      </c>
      <c r="N161" s="204">
        <v>0.05</v>
      </c>
      <c r="O161" s="188">
        <f t="shared" si="6"/>
        <v>18078.20833</v>
      </c>
      <c r="P161" s="189" t="str">
        <f>IF(D161="","",IF(COUNTIF(Combo_tong_hop!$B$3:$B$100,D161)&gt;0,"Combo","Món lẻ"))</f>
        <v>Món lẻ</v>
      </c>
      <c r="Q161" s="190" t="str">
        <f>IFERROR(__xludf.DUMMYFUNCTION("IF(P161&lt;&gt;""Combo"","""",IFERROR(""""&amp;TEXTJOIN("", ""&amp;char(10),TRUE,FILTER(Combo_chi_tiet!$I$3:$I$200,Combo_chi_tiet!$B$3:$B$200=D161)),""""))"),"")</f>
        <v/>
      </c>
      <c r="R161" s="144"/>
      <c r="S161" s="144"/>
      <c r="T161" s="144"/>
      <c r="U161" s="144"/>
      <c r="V161" s="144"/>
      <c r="W161" s="144"/>
      <c r="X161" s="144"/>
      <c r="Y161" s="144"/>
      <c r="Z161" s="144"/>
      <c r="AA161" s="144"/>
      <c r="AB161" s="144"/>
      <c r="AC161" s="144"/>
      <c r="AD161" s="144"/>
      <c r="AE161" s="144"/>
    </row>
    <row r="162" hidden="1">
      <c r="A162" s="180" t="s">
        <v>465</v>
      </c>
      <c r="B162" s="181">
        <f t="array" ref="B162">IF(A162="","",IFERROR(INDEX(Don_hang!$B$2:$B$1000,MATCH(A162,Don_hang!$A$2:$A$1000,0)),""))</f>
        <v>46113</v>
      </c>
      <c r="C162" s="182" t="str">
        <f t="array" ref="C162">IF(A162="","",IFERROR(INDEX(Don_hang!$C$2:$C$1000,MATCH(A162,Don_hang!$A$2:$A$1000,0)),""))</f>
        <v>Phạm Lê Thùy Ngân (Lâm Đồng)</v>
      </c>
      <c r="D162" s="183" t="s">
        <v>208</v>
      </c>
      <c r="E162" s="194" t="s">
        <v>198</v>
      </c>
      <c r="F162" s="195">
        <v>1.0</v>
      </c>
      <c r="G162" s="186">
        <f t="shared" si="7"/>
        <v>200</v>
      </c>
      <c r="H162" s="191">
        <v>58000.0</v>
      </c>
      <c r="I162" s="186">
        <f t="shared" si="2"/>
        <v>58000</v>
      </c>
      <c r="J162" s="186">
        <v>36021.791666666664</v>
      </c>
      <c r="K162" s="186">
        <v>36021.791666666664</v>
      </c>
      <c r="L162" s="186">
        <f t="shared" si="4"/>
        <v>21978.20833</v>
      </c>
      <c r="M162" s="186">
        <f t="shared" si="5"/>
        <v>21978.20833</v>
      </c>
      <c r="N162" s="204">
        <v>0.05</v>
      </c>
      <c r="O162" s="188">
        <f t="shared" si="6"/>
        <v>19078.20833</v>
      </c>
      <c r="P162" s="189" t="str">
        <f>IF(D162="","",IF(COUNTIF(Combo_tong_hop!$B$3:$B$100,D162)&gt;0,"Combo","Món lẻ"))</f>
        <v>Món lẻ</v>
      </c>
      <c r="Q162" s="190" t="str">
        <f>IFERROR(__xludf.DUMMYFUNCTION("IF(P162&lt;&gt;""Combo"","""",IFERROR(""""&amp;TEXTJOIN("", ""&amp;char(10),TRUE,FILTER(Combo_chi_tiet!$I$3:$I$200,Combo_chi_tiet!$B$3:$B$200=D162)),""""))"),"")</f>
        <v/>
      </c>
      <c r="R162" s="144"/>
      <c r="S162" s="144"/>
      <c r="T162" s="144"/>
      <c r="U162" s="144"/>
      <c r="V162" s="144"/>
      <c r="W162" s="144"/>
      <c r="X162" s="144"/>
      <c r="Y162" s="144"/>
      <c r="Z162" s="144"/>
      <c r="AA162" s="144"/>
      <c r="AB162" s="144"/>
      <c r="AC162" s="144"/>
      <c r="AD162" s="144"/>
      <c r="AE162" s="144"/>
    </row>
    <row r="163" hidden="1">
      <c r="A163" s="180" t="s">
        <v>465</v>
      </c>
      <c r="B163" s="181">
        <f t="array" ref="B163">IF(A163="","",IFERROR(INDEX(Don_hang!$B$2:$B$1000,MATCH(A163,Don_hang!$A$2:$A$1000,0)),""))</f>
        <v>46113</v>
      </c>
      <c r="C163" s="182" t="str">
        <f t="array" ref="C163">IF(A163="","",IFERROR(INDEX(Don_hang!$C$2:$C$1000,MATCH(A163,Don_hang!$A$2:$A$1000,0)),""))</f>
        <v>Phạm Lê Thùy Ngân (Lâm Đồng)</v>
      </c>
      <c r="D163" s="183" t="s">
        <v>213</v>
      </c>
      <c r="E163" s="194" t="s">
        <v>198</v>
      </c>
      <c r="F163" s="195">
        <v>1.0</v>
      </c>
      <c r="G163" s="186">
        <f t="shared" si="7"/>
        <v>200</v>
      </c>
      <c r="H163" s="186">
        <v>116000.0</v>
      </c>
      <c r="I163" s="186">
        <f t="shared" si="2"/>
        <v>116000</v>
      </c>
      <c r="J163" s="186">
        <v>74740.81733021078</v>
      </c>
      <c r="K163" s="186">
        <f t="shared" ref="K163:K443" si="8">IF(OR(F163="",J163=""),"",F163*J163)</f>
        <v>74740.81733</v>
      </c>
      <c r="L163" s="186">
        <f t="shared" si="4"/>
        <v>41259.18267</v>
      </c>
      <c r="M163" s="186">
        <f t="shared" si="5"/>
        <v>41259.18267</v>
      </c>
      <c r="N163" s="204">
        <v>0.05</v>
      </c>
      <c r="O163" s="188">
        <f t="shared" si="6"/>
        <v>35459.18267</v>
      </c>
      <c r="P163" s="189" t="str">
        <f>IF(D163="","",IF(COUNTIF(Combo_tong_hop!$B$3:$B$100,D163)&gt;0,"Combo","Món lẻ"))</f>
        <v>Món lẻ</v>
      </c>
      <c r="Q163" s="190" t="str">
        <f>IFERROR(__xludf.DUMMYFUNCTION("IF(P163&lt;&gt;""Combo"","""",IFERROR(""""&amp;TEXTJOIN("", ""&amp;char(10),TRUE,FILTER(Combo_chi_tiet!$I$3:$I$200,Combo_chi_tiet!$B$3:$B$200=D163)),""""))"),"")</f>
        <v/>
      </c>
      <c r="R163" s="144"/>
      <c r="S163" s="144"/>
      <c r="T163" s="144"/>
      <c r="U163" s="144"/>
      <c r="V163" s="144"/>
      <c r="W163" s="144"/>
      <c r="X163" s="144"/>
      <c r="Y163" s="144"/>
      <c r="Z163" s="144"/>
      <c r="AA163" s="144"/>
      <c r="AB163" s="144"/>
      <c r="AC163" s="144"/>
      <c r="AD163" s="144"/>
      <c r="AE163" s="144"/>
    </row>
    <row r="164" hidden="1">
      <c r="A164" s="180" t="s">
        <v>465</v>
      </c>
      <c r="B164" s="181">
        <f t="array" ref="B164">IF(A164="","",IFERROR(INDEX(Don_hang!$B$2:$B$1000,MATCH(A164,Don_hang!$A$2:$A$1000,0)),""))</f>
        <v>46113</v>
      </c>
      <c r="C164" s="182" t="str">
        <f t="array" ref="C164">IF(A164="","",IFERROR(INDEX(Don_hang!$C$2:$C$1000,MATCH(A164,Don_hang!$A$2:$A$1000,0)),""))</f>
        <v>Phạm Lê Thùy Ngân (Lâm Đồng)</v>
      </c>
      <c r="D164" s="183" t="s">
        <v>214</v>
      </c>
      <c r="E164" s="194" t="s">
        <v>198</v>
      </c>
      <c r="F164" s="195">
        <v>1.0</v>
      </c>
      <c r="G164" s="186">
        <f t="shared" si="7"/>
        <v>200</v>
      </c>
      <c r="H164" s="186">
        <v>116000.0</v>
      </c>
      <c r="I164" s="186">
        <f t="shared" si="2"/>
        <v>116000</v>
      </c>
      <c r="J164" s="186">
        <v>74677.59203296703</v>
      </c>
      <c r="K164" s="186">
        <f t="shared" si="8"/>
        <v>74677.59203</v>
      </c>
      <c r="L164" s="186">
        <f t="shared" si="4"/>
        <v>41322.40797</v>
      </c>
      <c r="M164" s="186">
        <f t="shared" si="5"/>
        <v>41322.40797</v>
      </c>
      <c r="N164" s="204">
        <v>0.05</v>
      </c>
      <c r="O164" s="188">
        <f t="shared" si="6"/>
        <v>35522.40797</v>
      </c>
      <c r="P164" s="189" t="str">
        <f>IF(D164="","",IF(COUNTIF(Combo_tong_hop!$B$3:$B$100,D164)&gt;0,"Combo","Món lẻ"))</f>
        <v>Món lẻ</v>
      </c>
      <c r="Q164" s="190" t="str">
        <f>IFERROR(__xludf.DUMMYFUNCTION("IF(P164&lt;&gt;""Combo"","""",IFERROR(""""&amp;TEXTJOIN("", ""&amp;char(10),TRUE,FILTER(Combo_chi_tiet!$I$3:$I$200,Combo_chi_tiet!$B$3:$B$200=D164)),""""))"),"")</f>
        <v/>
      </c>
      <c r="R164" s="144"/>
      <c r="S164" s="144"/>
      <c r="T164" s="144"/>
      <c r="U164" s="144"/>
      <c r="V164" s="144"/>
      <c r="W164" s="144"/>
      <c r="X164" s="144"/>
      <c r="Y164" s="144"/>
      <c r="Z164" s="144"/>
      <c r="AA164" s="144"/>
      <c r="AB164" s="144"/>
      <c r="AC164" s="144"/>
      <c r="AD164" s="144"/>
      <c r="AE164" s="144"/>
    </row>
    <row r="165" hidden="1">
      <c r="A165" s="180" t="s">
        <v>465</v>
      </c>
      <c r="B165" s="181">
        <f t="array" ref="B165">IF(A165="","",IFERROR(INDEX(Don_hang!$B$2:$B$1000,MATCH(A165,Don_hang!$A$2:$A$1000,0)),""))</f>
        <v>46113</v>
      </c>
      <c r="C165" s="182" t="str">
        <f t="array" ref="C165">IF(A165="","",IFERROR(INDEX(Don_hang!$C$2:$C$1000,MATCH(A165,Don_hang!$A$2:$A$1000,0)),""))</f>
        <v>Phạm Lê Thùy Ngân (Lâm Đồng)</v>
      </c>
      <c r="D165" s="183" t="s">
        <v>217</v>
      </c>
      <c r="E165" s="194" t="s">
        <v>198</v>
      </c>
      <c r="F165" s="195">
        <v>1.0</v>
      </c>
      <c r="G165" s="186">
        <f t="shared" si="7"/>
        <v>200</v>
      </c>
      <c r="H165" s="191">
        <v>115000.0</v>
      </c>
      <c r="I165" s="186">
        <f t="shared" si="2"/>
        <v>115000</v>
      </c>
      <c r="J165" s="186">
        <v>95400.0</v>
      </c>
      <c r="K165" s="186">
        <f t="shared" si="8"/>
        <v>95400</v>
      </c>
      <c r="L165" s="186">
        <f t="shared" si="4"/>
        <v>19600</v>
      </c>
      <c r="M165" s="186">
        <f t="shared" si="5"/>
        <v>19600</v>
      </c>
      <c r="N165" s="204">
        <v>0.05</v>
      </c>
      <c r="O165" s="188">
        <f t="shared" si="6"/>
        <v>13850</v>
      </c>
      <c r="P165" s="189" t="str">
        <f>IF(D165="","",IF(COUNTIF(Combo_tong_hop!$B$3:$B$100,D165)&gt;0,"Combo","Món lẻ"))</f>
        <v>Món lẻ</v>
      </c>
      <c r="Q165" s="190" t="str">
        <f>IFERROR(__xludf.DUMMYFUNCTION("IF(P165&lt;&gt;""Combo"","""",IFERROR(""""&amp;TEXTJOIN("", ""&amp;char(10),TRUE,FILTER(Combo_chi_tiet!$I$3:$I$200,Combo_chi_tiet!$B$3:$B$200=D165)),""""))"),"")</f>
        <v/>
      </c>
      <c r="R165" s="144"/>
      <c r="S165" s="144"/>
      <c r="T165" s="144"/>
      <c r="U165" s="144"/>
      <c r="V165" s="144"/>
      <c r="W165" s="144"/>
      <c r="X165" s="144"/>
      <c r="Y165" s="144"/>
      <c r="Z165" s="144"/>
      <c r="AA165" s="144"/>
      <c r="AB165" s="144"/>
      <c r="AC165" s="144"/>
      <c r="AD165" s="144"/>
      <c r="AE165" s="144"/>
    </row>
    <row r="166" hidden="1">
      <c r="A166" s="180" t="s">
        <v>465</v>
      </c>
      <c r="B166" s="181">
        <f t="array" ref="B166">IF(A166="","",IFERROR(INDEX(Don_hang!$B$2:$B$1000,MATCH(A166,Don_hang!$A$2:$A$1000,0)),""))</f>
        <v>46113</v>
      </c>
      <c r="C166" s="182" t="str">
        <f t="array" ref="C166">IF(A166="","",IFERROR(INDEX(Don_hang!$C$2:$C$1000,MATCH(A166,Don_hang!$A$2:$A$1000,0)),""))</f>
        <v>Phạm Lê Thùy Ngân (Lâm Đồng)</v>
      </c>
      <c r="D166" s="183" t="s">
        <v>224</v>
      </c>
      <c r="E166" s="194" t="s">
        <v>198</v>
      </c>
      <c r="F166" s="195">
        <v>1.0</v>
      </c>
      <c r="G166" s="186">
        <f t="shared" si="7"/>
        <v>200</v>
      </c>
      <c r="H166" s="186">
        <v>97000.0</v>
      </c>
      <c r="I166" s="186">
        <f t="shared" si="2"/>
        <v>97000</v>
      </c>
      <c r="J166" s="186">
        <v>65244.67619047619</v>
      </c>
      <c r="K166" s="186">
        <f t="shared" si="8"/>
        <v>65244.67619</v>
      </c>
      <c r="L166" s="186">
        <f t="shared" si="4"/>
        <v>31755.32381</v>
      </c>
      <c r="M166" s="186">
        <f t="shared" si="5"/>
        <v>31755.32381</v>
      </c>
      <c r="N166" s="204">
        <v>0.05</v>
      </c>
      <c r="O166" s="188">
        <f t="shared" si="6"/>
        <v>26905.32381</v>
      </c>
      <c r="P166" s="189" t="str">
        <f>IF(D166="","",IF(COUNTIF(Combo_tong_hop!$B$3:$B$100,D166)&gt;0,"Combo","Món lẻ"))</f>
        <v>Món lẻ</v>
      </c>
      <c r="Q166" s="190" t="str">
        <f>IFERROR(__xludf.DUMMYFUNCTION("IF(P166&lt;&gt;""Combo"","""",IFERROR(""""&amp;TEXTJOIN("", ""&amp;char(10),TRUE,FILTER(Combo_chi_tiet!$I$3:$I$200,Combo_chi_tiet!$B$3:$B$200=D166)),""""))"),"")</f>
        <v/>
      </c>
      <c r="R166" s="144"/>
      <c r="S166" s="144"/>
      <c r="T166" s="144"/>
      <c r="U166" s="144"/>
      <c r="V166" s="144"/>
      <c r="W166" s="144"/>
      <c r="X166" s="144"/>
      <c r="Y166" s="144"/>
      <c r="Z166" s="144"/>
      <c r="AA166" s="144"/>
      <c r="AB166" s="144"/>
      <c r="AC166" s="144"/>
      <c r="AD166" s="144"/>
      <c r="AE166" s="144"/>
    </row>
    <row r="167" hidden="1">
      <c r="A167" s="180" t="s">
        <v>467</v>
      </c>
      <c r="B167" s="181">
        <f t="array" ref="B167">IF(A167="","",IFERROR(INDEX(Don_hang!$B$2:$B$1000,MATCH(A167,Don_hang!$A$2:$A$1000,0)),""))</f>
        <v>46113</v>
      </c>
      <c r="C167" s="182" t="str">
        <f t="array" ref="C167">IF(A167="","",IFERROR(INDEX(Don_hang!$C$2:$C$1000,MATCH(A167,Don_hang!$A$2:$A$1000,0)),""))</f>
        <v>Chị Thi (Vietcombank) </v>
      </c>
      <c r="D167" s="183" t="s">
        <v>200</v>
      </c>
      <c r="E167" s="194" t="s">
        <v>196</v>
      </c>
      <c r="F167" s="195">
        <v>1.0</v>
      </c>
      <c r="G167" s="186">
        <f t="shared" si="7"/>
        <v>150</v>
      </c>
      <c r="H167" s="186">
        <v>36000.0</v>
      </c>
      <c r="I167" s="186">
        <f t="shared" si="2"/>
        <v>36000</v>
      </c>
      <c r="J167" s="186">
        <v>24688.194024725275</v>
      </c>
      <c r="K167" s="186">
        <f t="shared" si="8"/>
        <v>24688.19402</v>
      </c>
      <c r="L167" s="186">
        <f t="shared" si="4"/>
        <v>11311.80598</v>
      </c>
      <c r="M167" s="186">
        <f t="shared" si="5"/>
        <v>11311.80598</v>
      </c>
      <c r="N167" s="187">
        <v>0.1</v>
      </c>
      <c r="O167" s="188">
        <f t="shared" si="6"/>
        <v>7711.805975</v>
      </c>
      <c r="P167" s="189" t="str">
        <f>IF(D167="","",IF(COUNTIF(Combo_tong_hop!$B$3:$B$100,D167)&gt;0,"Combo","Món lẻ"))</f>
        <v>Món lẻ</v>
      </c>
      <c r="Q167" s="190" t="str">
        <f>IFERROR(__xludf.DUMMYFUNCTION("IF(P167&lt;&gt;""Combo"","""",IFERROR(""""&amp;TEXTJOIN("", ""&amp;char(10),TRUE,FILTER(Combo_chi_tiet!$I$3:$I$200,Combo_chi_tiet!$B$3:$B$200=D167)),""""))"),"")</f>
        <v/>
      </c>
      <c r="R167" s="144"/>
      <c r="S167" s="144"/>
      <c r="T167" s="144"/>
      <c r="U167" s="144"/>
      <c r="V167" s="144"/>
      <c r="W167" s="144"/>
      <c r="X167" s="144"/>
      <c r="Y167" s="144"/>
      <c r="Z167" s="144"/>
      <c r="AA167" s="144"/>
      <c r="AB167" s="144"/>
      <c r="AC167" s="144"/>
      <c r="AD167" s="144"/>
      <c r="AE167" s="144"/>
    </row>
    <row r="168" hidden="1">
      <c r="A168" s="180" t="s">
        <v>467</v>
      </c>
      <c r="B168" s="181">
        <f t="array" ref="B168">IF(A168="","",IFERROR(INDEX(Don_hang!$B$2:$B$1000,MATCH(A168,Don_hang!$A$2:$A$1000,0)),""))</f>
        <v>46113</v>
      </c>
      <c r="C168" s="182" t="str">
        <f t="array" ref="C168">IF(A168="","",IFERROR(INDEX(Don_hang!$C$2:$C$1000,MATCH(A168,Don_hang!$A$2:$A$1000,0)),""))</f>
        <v>Chị Thi (Vietcombank) </v>
      </c>
      <c r="D168" s="183" t="s">
        <v>203</v>
      </c>
      <c r="E168" s="194" t="s">
        <v>196</v>
      </c>
      <c r="F168" s="195">
        <v>1.0</v>
      </c>
      <c r="G168" s="186">
        <f t="shared" si="7"/>
        <v>150</v>
      </c>
      <c r="H168" s="186">
        <v>36000.0</v>
      </c>
      <c r="I168" s="186">
        <f t="shared" si="2"/>
        <v>36000</v>
      </c>
      <c r="J168" s="186">
        <v>23811.50714285714</v>
      </c>
      <c r="K168" s="186">
        <f t="shared" si="8"/>
        <v>23811.50714</v>
      </c>
      <c r="L168" s="186">
        <f t="shared" si="4"/>
        <v>12188.49286</v>
      </c>
      <c r="M168" s="186">
        <f t="shared" si="5"/>
        <v>12188.49286</v>
      </c>
      <c r="N168" s="187">
        <v>0.1</v>
      </c>
      <c r="O168" s="188">
        <f t="shared" si="6"/>
        <v>8588.492857</v>
      </c>
      <c r="P168" s="189" t="str">
        <f>IF(D168="","",IF(COUNTIF(Combo_tong_hop!$B$3:$B$100,D168)&gt;0,"Combo","Món lẻ"))</f>
        <v>Món lẻ</v>
      </c>
      <c r="Q168" s="190" t="str">
        <f>IFERROR(__xludf.DUMMYFUNCTION("IF(P168&lt;&gt;""Combo"","""",IFERROR(""""&amp;TEXTJOIN("", ""&amp;char(10),TRUE,FILTER(Combo_chi_tiet!$I$3:$I$200,Combo_chi_tiet!$B$3:$B$200=D168)),""""))"),"")</f>
        <v/>
      </c>
      <c r="R168" s="144"/>
      <c r="S168" s="144"/>
      <c r="T168" s="144"/>
      <c r="U168" s="144"/>
      <c r="V168" s="144"/>
      <c r="W168" s="144"/>
      <c r="X168" s="144"/>
      <c r="Y168" s="144"/>
      <c r="Z168" s="144"/>
      <c r="AA168" s="144"/>
      <c r="AB168" s="144"/>
      <c r="AC168" s="144"/>
      <c r="AD168" s="144"/>
      <c r="AE168" s="144"/>
    </row>
    <row r="169" hidden="1">
      <c r="A169" s="180" t="s">
        <v>467</v>
      </c>
      <c r="B169" s="181">
        <f t="array" ref="B169">IF(A169="","",IFERROR(INDEX(Don_hang!$B$2:$B$1000,MATCH(A169,Don_hang!$A$2:$A$1000,0)),""))</f>
        <v>46113</v>
      </c>
      <c r="C169" s="182" t="str">
        <f t="array" ref="C169">IF(A169="","",IFERROR(INDEX(Don_hang!$C$2:$C$1000,MATCH(A169,Don_hang!$A$2:$A$1000,0)),""))</f>
        <v>Chị Thi (Vietcombank) </v>
      </c>
      <c r="D169" s="183" t="s">
        <v>202</v>
      </c>
      <c r="E169" s="194" t="s">
        <v>196</v>
      </c>
      <c r="F169" s="195">
        <v>1.0</v>
      </c>
      <c r="G169" s="186">
        <f t="shared" si="7"/>
        <v>150</v>
      </c>
      <c r="H169" s="186">
        <v>36000.0</v>
      </c>
      <c r="I169" s="186">
        <f t="shared" si="2"/>
        <v>36000</v>
      </c>
      <c r="J169" s="186">
        <v>23791.490683229815</v>
      </c>
      <c r="K169" s="186">
        <f t="shared" si="8"/>
        <v>23791.49068</v>
      </c>
      <c r="L169" s="186">
        <f t="shared" si="4"/>
        <v>12208.50932</v>
      </c>
      <c r="M169" s="186">
        <f t="shared" si="5"/>
        <v>12208.50932</v>
      </c>
      <c r="N169" s="187">
        <v>0.1</v>
      </c>
      <c r="O169" s="188">
        <f t="shared" si="6"/>
        <v>8608.509317</v>
      </c>
      <c r="P169" s="189" t="str">
        <f>IF(D169="","",IF(COUNTIF(Combo_tong_hop!$B$3:$B$100,D169)&gt;0,"Combo","Món lẻ"))</f>
        <v>Món lẻ</v>
      </c>
      <c r="Q169" s="190" t="str">
        <f>IFERROR(__xludf.DUMMYFUNCTION("IF(P169&lt;&gt;""Combo"","""",IFERROR(""""&amp;TEXTJOIN("", ""&amp;char(10),TRUE,FILTER(Combo_chi_tiet!$I$3:$I$200,Combo_chi_tiet!$B$3:$B$200=D169)),""""))"),"")</f>
        <v/>
      </c>
      <c r="R169" s="144"/>
      <c r="S169" s="144"/>
      <c r="T169" s="144"/>
      <c r="U169" s="144"/>
      <c r="V169" s="144"/>
      <c r="W169" s="144"/>
      <c r="X169" s="144"/>
      <c r="Y169" s="144"/>
      <c r="Z169" s="144"/>
      <c r="AA169" s="144"/>
      <c r="AB169" s="144"/>
      <c r="AC169" s="144"/>
      <c r="AD169" s="144"/>
      <c r="AE169" s="144"/>
    </row>
    <row r="170" hidden="1">
      <c r="A170" s="180" t="s">
        <v>467</v>
      </c>
      <c r="B170" s="181">
        <f t="array" ref="B170">IF(A170="","",IFERROR(INDEX(Don_hang!$B$2:$B$1000,MATCH(A170,Don_hang!$A$2:$A$1000,0)),""))</f>
        <v>46113</v>
      </c>
      <c r="C170" s="182" t="str">
        <f t="array" ref="C170">IF(A170="","",IFERROR(INDEX(Don_hang!$C$2:$C$1000,MATCH(A170,Don_hang!$A$2:$A$1000,0)),""))</f>
        <v>Chị Thi (Vietcombank) </v>
      </c>
      <c r="D170" s="183" t="s">
        <v>201</v>
      </c>
      <c r="E170" s="194" t="s">
        <v>196</v>
      </c>
      <c r="F170" s="195">
        <v>1.0</v>
      </c>
      <c r="G170" s="186">
        <f t="shared" si="7"/>
        <v>150</v>
      </c>
      <c r="H170" s="186">
        <v>36000.0</v>
      </c>
      <c r="I170" s="186">
        <f t="shared" si="2"/>
        <v>36000</v>
      </c>
      <c r="J170" s="186">
        <v>24305.840816326534</v>
      </c>
      <c r="K170" s="186">
        <f t="shared" si="8"/>
        <v>24305.84082</v>
      </c>
      <c r="L170" s="186">
        <f t="shared" si="4"/>
        <v>11694.15918</v>
      </c>
      <c r="M170" s="186">
        <f t="shared" si="5"/>
        <v>11694.15918</v>
      </c>
      <c r="N170" s="187">
        <v>0.1</v>
      </c>
      <c r="O170" s="188">
        <f t="shared" si="6"/>
        <v>8094.159184</v>
      </c>
      <c r="P170" s="189" t="str">
        <f>IF(D170="","",IF(COUNTIF(Combo_tong_hop!$B$3:$B$100,D170)&gt;0,"Combo","Món lẻ"))</f>
        <v>Món lẻ</v>
      </c>
      <c r="Q170" s="190" t="str">
        <f>IFERROR(__xludf.DUMMYFUNCTION("IF(P170&lt;&gt;""Combo"","""",IFERROR(""""&amp;TEXTJOIN("", ""&amp;char(10),TRUE,FILTER(Combo_chi_tiet!$I$3:$I$200,Combo_chi_tiet!$B$3:$B$200=D170)),""""))"),"")</f>
        <v/>
      </c>
      <c r="R170" s="144"/>
      <c r="S170" s="144"/>
      <c r="T170" s="144"/>
      <c r="U170" s="144"/>
      <c r="V170" s="144"/>
      <c r="W170" s="144"/>
      <c r="X170" s="144"/>
      <c r="Y170" s="144"/>
      <c r="Z170" s="144"/>
      <c r="AA170" s="144"/>
      <c r="AB170" s="144"/>
      <c r="AC170" s="144"/>
      <c r="AD170" s="144"/>
      <c r="AE170" s="144"/>
    </row>
    <row r="171" hidden="1">
      <c r="A171" s="180" t="s">
        <v>467</v>
      </c>
      <c r="B171" s="181">
        <f t="array" ref="B171">IF(A171="","",IFERROR(INDEX(Don_hang!$B$2:$B$1000,MATCH(A171,Don_hang!$A$2:$A$1000,0)),""))</f>
        <v>46113</v>
      </c>
      <c r="C171" s="182" t="str">
        <f t="array" ref="C171">IF(A171="","",IFERROR(INDEX(Don_hang!$C$2:$C$1000,MATCH(A171,Don_hang!$A$2:$A$1000,0)),""))</f>
        <v>Chị Thi (Vietcombank) </v>
      </c>
      <c r="D171" s="183" t="s">
        <v>207</v>
      </c>
      <c r="E171" s="194" t="s">
        <v>196</v>
      </c>
      <c r="F171" s="195">
        <v>1.0</v>
      </c>
      <c r="G171" s="186">
        <f t="shared" si="7"/>
        <v>150</v>
      </c>
      <c r="H171" s="186">
        <v>44000.0</v>
      </c>
      <c r="I171" s="186">
        <f t="shared" si="2"/>
        <v>44000</v>
      </c>
      <c r="J171" s="186">
        <v>29511.50714285714</v>
      </c>
      <c r="K171" s="186">
        <f t="shared" si="8"/>
        <v>29511.50714</v>
      </c>
      <c r="L171" s="186">
        <f t="shared" si="4"/>
        <v>14488.49286</v>
      </c>
      <c r="M171" s="186">
        <f t="shared" si="5"/>
        <v>14488.49286</v>
      </c>
      <c r="N171" s="187">
        <v>0.1</v>
      </c>
      <c r="O171" s="188">
        <f t="shared" si="6"/>
        <v>10088.49286</v>
      </c>
      <c r="P171" s="189" t="str">
        <f>IF(D171="","",IF(COUNTIF(Combo_tong_hop!$B$3:$B$100,D171)&gt;0,"Combo","Món lẻ"))</f>
        <v>Món lẻ</v>
      </c>
      <c r="Q171" s="190" t="str">
        <f>IFERROR(__xludf.DUMMYFUNCTION("IF(P171&lt;&gt;""Combo"","""",IFERROR(""""&amp;TEXTJOIN("", ""&amp;char(10),TRUE,FILTER(Combo_chi_tiet!$I$3:$I$200,Combo_chi_tiet!$B$3:$B$200=D171)),""""))"),"")</f>
        <v/>
      </c>
      <c r="R171" s="144"/>
      <c r="S171" s="144"/>
      <c r="T171" s="144"/>
      <c r="U171" s="144"/>
      <c r="V171" s="144"/>
      <c r="W171" s="144"/>
      <c r="X171" s="144"/>
      <c r="Y171" s="144"/>
      <c r="Z171" s="144"/>
      <c r="AA171" s="144"/>
      <c r="AB171" s="144"/>
      <c r="AC171" s="144"/>
      <c r="AD171" s="144"/>
      <c r="AE171" s="144"/>
    </row>
    <row r="172" hidden="1">
      <c r="A172" s="180" t="s">
        <v>467</v>
      </c>
      <c r="B172" s="181">
        <f t="array" ref="B172">IF(A172="","",IFERROR(INDEX(Don_hang!$B$2:$B$1000,MATCH(A172,Don_hang!$A$2:$A$1000,0)),""))</f>
        <v>46113</v>
      </c>
      <c r="C172" s="182" t="str">
        <f t="array" ref="C172">IF(A172="","",IFERROR(INDEX(Don_hang!$C$2:$C$1000,MATCH(A172,Don_hang!$A$2:$A$1000,0)),""))</f>
        <v>Chị Thi (Vietcombank) </v>
      </c>
      <c r="D172" s="183" t="s">
        <v>208</v>
      </c>
      <c r="E172" s="194" t="s">
        <v>196</v>
      </c>
      <c r="F172" s="195">
        <v>1.0</v>
      </c>
      <c r="G172" s="186">
        <f t="shared" si="7"/>
        <v>150</v>
      </c>
      <c r="H172" s="191">
        <v>44000.0</v>
      </c>
      <c r="I172" s="186">
        <f t="shared" si="2"/>
        <v>44000</v>
      </c>
      <c r="J172" s="186">
        <v>27082.0</v>
      </c>
      <c r="K172" s="186">
        <f t="shared" si="8"/>
        <v>27082</v>
      </c>
      <c r="L172" s="186">
        <f t="shared" si="4"/>
        <v>16918</v>
      </c>
      <c r="M172" s="186">
        <f t="shared" si="5"/>
        <v>16918</v>
      </c>
      <c r="N172" s="187">
        <v>0.1</v>
      </c>
      <c r="O172" s="188">
        <f t="shared" si="6"/>
        <v>12518</v>
      </c>
      <c r="P172" s="189" t="str">
        <f>IF(D172="","",IF(COUNTIF(Combo_tong_hop!$B$3:$B$100,D172)&gt;0,"Combo","Món lẻ"))</f>
        <v>Món lẻ</v>
      </c>
      <c r="Q172" s="190" t="str">
        <f>IFERROR(__xludf.DUMMYFUNCTION("IF(P172&lt;&gt;""Combo"","""",IFERROR(""""&amp;TEXTJOIN("", ""&amp;char(10),TRUE,FILTER(Combo_chi_tiet!$I$3:$I$200,Combo_chi_tiet!$B$3:$B$200=D172)),""""))"),"")</f>
        <v/>
      </c>
      <c r="R172" s="144"/>
      <c r="S172" s="144"/>
      <c r="T172" s="144"/>
      <c r="U172" s="144"/>
      <c r="V172" s="144"/>
      <c r="W172" s="144"/>
      <c r="X172" s="144"/>
      <c r="Y172" s="144"/>
      <c r="Z172" s="144"/>
      <c r="AA172" s="144"/>
      <c r="AB172" s="144"/>
      <c r="AC172" s="144"/>
      <c r="AD172" s="144"/>
      <c r="AE172" s="144"/>
    </row>
    <row r="173" hidden="1">
      <c r="A173" s="180" t="s">
        <v>469</v>
      </c>
      <c r="B173" s="181">
        <f t="array" ref="B173">IF(A173="","",IFERROR(INDEX(Don_hang!$B$2:$B$1000,MATCH(A173,Don_hang!$A$2:$A$1000,0)),""))</f>
        <v>46113</v>
      </c>
      <c r="C173" s="182" t="str">
        <f t="array" ref="C173">IF(A173="","",IFERROR(INDEX(Don_hang!$C$2:$C$1000,MATCH(A173,Don_hang!$A$2:$A$1000,0)),""))</f>
        <v>Trần Thị Hải Yến</v>
      </c>
      <c r="D173" s="183" t="s">
        <v>203</v>
      </c>
      <c r="E173" s="194">
        <v>140.0</v>
      </c>
      <c r="F173" s="195">
        <v>1.0</v>
      </c>
      <c r="G173" s="186">
        <f t="shared" si="7"/>
        <v>140</v>
      </c>
      <c r="H173" s="186">
        <v>35000.0</v>
      </c>
      <c r="I173" s="186">
        <f t="shared" si="2"/>
        <v>35000</v>
      </c>
      <c r="J173" s="186">
        <v>20300.0</v>
      </c>
      <c r="K173" s="186">
        <f t="shared" si="8"/>
        <v>20300</v>
      </c>
      <c r="L173" s="186">
        <f t="shared" si="4"/>
        <v>14700</v>
      </c>
      <c r="M173" s="186">
        <f t="shared" si="5"/>
        <v>14700</v>
      </c>
      <c r="N173" s="204">
        <v>0.05</v>
      </c>
      <c r="O173" s="188">
        <f t="shared" si="6"/>
        <v>12950</v>
      </c>
      <c r="P173" s="189" t="str">
        <f>IF(D173="","",IF(COUNTIF(Combo_tong_hop!$B$3:$B$100,D173)&gt;0,"Combo","Món lẻ"))</f>
        <v>Món lẻ</v>
      </c>
      <c r="Q173" s="190" t="str">
        <f>IFERROR(__xludf.DUMMYFUNCTION("IF(P173&lt;&gt;""Combo"","""",IFERROR(""""&amp;TEXTJOIN("", ""&amp;char(10),TRUE,FILTER(Combo_chi_tiet!$I$3:$I$200,Combo_chi_tiet!$B$3:$B$200=D173)),""""))"),"")</f>
        <v/>
      </c>
      <c r="R173" s="144"/>
      <c r="S173" s="144"/>
      <c r="T173" s="144"/>
      <c r="U173" s="144"/>
      <c r="V173" s="144"/>
      <c r="W173" s="144"/>
      <c r="X173" s="144"/>
      <c r="Y173" s="144"/>
      <c r="Z173" s="144"/>
      <c r="AA173" s="144"/>
      <c r="AB173" s="144"/>
      <c r="AC173" s="144"/>
      <c r="AD173" s="144"/>
      <c r="AE173" s="144"/>
    </row>
    <row r="174" hidden="1">
      <c r="A174" s="180" t="s">
        <v>469</v>
      </c>
      <c r="B174" s="181">
        <f t="array" ref="B174">IF(A174="","",IFERROR(INDEX(Don_hang!$B$2:$B$1000,MATCH(A174,Don_hang!$A$2:$A$1000,0)),""))</f>
        <v>46113</v>
      </c>
      <c r="C174" s="182" t="str">
        <f t="array" ref="C174">IF(A174="","",IFERROR(INDEX(Don_hang!$C$2:$C$1000,MATCH(A174,Don_hang!$A$2:$A$1000,0)),""))</f>
        <v>Trần Thị Hải Yến</v>
      </c>
      <c r="D174" s="183" t="s">
        <v>203</v>
      </c>
      <c r="E174" s="194" t="s">
        <v>192</v>
      </c>
      <c r="F174" s="195">
        <v>1.0</v>
      </c>
      <c r="G174" s="186">
        <f t="shared" si="7"/>
        <v>100</v>
      </c>
      <c r="H174" s="186">
        <v>25000.0</v>
      </c>
      <c r="I174" s="186">
        <f t="shared" si="2"/>
        <v>25000</v>
      </c>
      <c r="J174" s="186">
        <v>15874.338095238094</v>
      </c>
      <c r="K174" s="186">
        <f t="shared" si="8"/>
        <v>15874.3381</v>
      </c>
      <c r="L174" s="186">
        <f t="shared" si="4"/>
        <v>9125.661905</v>
      </c>
      <c r="M174" s="186">
        <f t="shared" si="5"/>
        <v>9125.661905</v>
      </c>
      <c r="N174" s="204">
        <v>0.05</v>
      </c>
      <c r="O174" s="188">
        <f t="shared" si="6"/>
        <v>7875.661905</v>
      </c>
      <c r="P174" s="189" t="str">
        <f>IF(D174="","",IF(COUNTIF(Combo_tong_hop!$B$3:$B$100,D174)&gt;0,"Combo","Món lẻ"))</f>
        <v>Món lẻ</v>
      </c>
      <c r="Q174" s="190" t="str">
        <f>IFERROR(__xludf.DUMMYFUNCTION("IF(P174&lt;&gt;""Combo"","""",IFERROR(""""&amp;TEXTJOIN("", ""&amp;char(10),TRUE,FILTER(Combo_chi_tiet!$I$3:$I$200,Combo_chi_tiet!$B$3:$B$200=D174)),""""))"),"")</f>
        <v/>
      </c>
      <c r="R174" s="144"/>
      <c r="S174" s="144"/>
      <c r="T174" s="144"/>
      <c r="U174" s="144"/>
      <c r="V174" s="144"/>
      <c r="W174" s="144"/>
      <c r="X174" s="144"/>
      <c r="Y174" s="144"/>
      <c r="Z174" s="144"/>
      <c r="AA174" s="144"/>
      <c r="AB174" s="144"/>
      <c r="AC174" s="144"/>
      <c r="AD174" s="144"/>
      <c r="AE174" s="144"/>
    </row>
    <row r="175" hidden="1">
      <c r="A175" s="180" t="s">
        <v>469</v>
      </c>
      <c r="B175" s="181">
        <f t="array" ref="B175">IF(A175="","",IFERROR(INDEX(Don_hang!$B$2:$B$1000,MATCH(A175,Don_hang!$A$2:$A$1000,0)),""))</f>
        <v>46113</v>
      </c>
      <c r="C175" s="182" t="str">
        <f t="array" ref="C175">IF(A175="","",IFERROR(INDEX(Don_hang!$C$2:$C$1000,MATCH(A175,Don_hang!$A$2:$A$1000,0)),""))</f>
        <v>Trần Thị Hải Yến</v>
      </c>
      <c r="D175" s="183" t="s">
        <v>206</v>
      </c>
      <c r="E175" s="194">
        <v>125.0</v>
      </c>
      <c r="F175" s="195">
        <v>1.0</v>
      </c>
      <c r="G175" s="186">
        <f t="shared" si="7"/>
        <v>125</v>
      </c>
      <c r="H175" s="186">
        <v>37500.0</v>
      </c>
      <c r="I175" s="186">
        <f t="shared" si="2"/>
        <v>37500</v>
      </c>
      <c r="J175" s="186">
        <v>23125.0</v>
      </c>
      <c r="K175" s="186">
        <f t="shared" si="8"/>
        <v>23125</v>
      </c>
      <c r="L175" s="186">
        <f t="shared" si="4"/>
        <v>14375</v>
      </c>
      <c r="M175" s="186">
        <f t="shared" si="5"/>
        <v>14375</v>
      </c>
      <c r="N175" s="204">
        <v>0.05</v>
      </c>
      <c r="O175" s="188">
        <f t="shared" si="6"/>
        <v>12500</v>
      </c>
      <c r="P175" s="189" t="str">
        <f>IF(D175="","",IF(COUNTIF(Combo_tong_hop!$B$3:$B$100,D175)&gt;0,"Combo","Món lẻ"))</f>
        <v>Món lẻ</v>
      </c>
      <c r="Q175" s="190" t="str">
        <f>IFERROR(__xludf.DUMMYFUNCTION("IF(P175&lt;&gt;""Combo"","""",IFERROR(""""&amp;TEXTJOIN("", ""&amp;char(10),TRUE,FILTER(Combo_chi_tiet!$I$3:$I$200,Combo_chi_tiet!$B$3:$B$200=D175)),""""))"),"")</f>
        <v/>
      </c>
      <c r="R175" s="144"/>
      <c r="S175" s="144"/>
      <c r="T175" s="144"/>
      <c r="U175" s="144"/>
      <c r="V175" s="144"/>
      <c r="W175" s="144"/>
      <c r="X175" s="144"/>
      <c r="Y175" s="144"/>
      <c r="Z175" s="144"/>
      <c r="AA175" s="144"/>
      <c r="AB175" s="144"/>
      <c r="AC175" s="144"/>
      <c r="AD175" s="144"/>
      <c r="AE175" s="144"/>
    </row>
    <row r="176" hidden="1">
      <c r="A176" s="180" t="s">
        <v>470</v>
      </c>
      <c r="B176" s="181">
        <f t="array" ref="B176">IF(A176="","",IFERROR(INDEX(Don_hang!$B$2:$B$1000,MATCH(A176,Don_hang!$A$2:$A$1000,0)),""))</f>
        <v>46113</v>
      </c>
      <c r="C176" s="182" t="str">
        <f t="array" ref="C176">IF(A176="","",IFERROR(INDEX(Don_hang!$C$2:$C$1000,MATCH(A176,Don_hang!$A$2:$A$1000,0)),""))</f>
        <v>Minh Thị Võ </v>
      </c>
      <c r="D176" s="183" t="s">
        <v>200</v>
      </c>
      <c r="E176" s="194" t="s">
        <v>196</v>
      </c>
      <c r="F176" s="195">
        <v>3.0</v>
      </c>
      <c r="G176" s="186">
        <f t="shared" si="7"/>
        <v>450</v>
      </c>
      <c r="H176" s="186">
        <v>36000.0</v>
      </c>
      <c r="I176" s="186">
        <f t="shared" si="2"/>
        <v>108000</v>
      </c>
      <c r="J176" s="186">
        <v>24688.194024725275</v>
      </c>
      <c r="K176" s="186">
        <f t="shared" si="8"/>
        <v>74064.58207</v>
      </c>
      <c r="L176" s="186">
        <f t="shared" si="4"/>
        <v>11311.80598</v>
      </c>
      <c r="M176" s="186">
        <f t="shared" si="5"/>
        <v>33935.41793</v>
      </c>
      <c r="N176" s="204">
        <v>0.05</v>
      </c>
      <c r="O176" s="188">
        <f t="shared" si="6"/>
        <v>28535.41793</v>
      </c>
      <c r="P176" s="189" t="str">
        <f>IF(D176="","",IF(COUNTIF(Combo_tong_hop!$B$3:$B$100,D176)&gt;0,"Combo","Món lẻ"))</f>
        <v>Món lẻ</v>
      </c>
      <c r="Q176" s="190" t="str">
        <f>IFERROR(__xludf.DUMMYFUNCTION("IF(P176&lt;&gt;""Combo"","""",IFERROR(""""&amp;TEXTJOIN("", ""&amp;char(10),TRUE,FILTER(Combo_chi_tiet!$I$3:$I$200,Combo_chi_tiet!$B$3:$B$200=D176)),""""))"),"")</f>
        <v/>
      </c>
      <c r="R176" s="144"/>
      <c r="S176" s="144"/>
      <c r="T176" s="144"/>
      <c r="U176" s="144"/>
      <c r="V176" s="144"/>
      <c r="W176" s="144"/>
      <c r="X176" s="144"/>
      <c r="Y176" s="144"/>
      <c r="Z176" s="144"/>
      <c r="AA176" s="144"/>
      <c r="AB176" s="144"/>
      <c r="AC176" s="144"/>
      <c r="AD176" s="144"/>
      <c r="AE176" s="144"/>
    </row>
    <row r="177" hidden="1">
      <c r="A177" s="180" t="s">
        <v>470</v>
      </c>
      <c r="B177" s="181">
        <f t="array" ref="B177">IF(A177="","",IFERROR(INDEX(Don_hang!$B$2:$B$1000,MATCH(A177,Don_hang!$A$2:$A$1000,0)),""))</f>
        <v>46113</v>
      </c>
      <c r="C177" s="182" t="str">
        <f t="array" ref="C177">IF(A177="","",IFERROR(INDEX(Don_hang!$C$2:$C$1000,MATCH(A177,Don_hang!$A$2:$A$1000,0)),""))</f>
        <v>Minh Thị Võ </v>
      </c>
      <c r="D177" s="183" t="s">
        <v>202</v>
      </c>
      <c r="E177" s="194" t="s">
        <v>196</v>
      </c>
      <c r="F177" s="195">
        <v>2.0</v>
      </c>
      <c r="G177" s="186">
        <f t="shared" si="7"/>
        <v>300</v>
      </c>
      <c r="H177" s="186">
        <v>36000.0</v>
      </c>
      <c r="I177" s="186">
        <f t="shared" si="2"/>
        <v>72000</v>
      </c>
      <c r="J177" s="186">
        <v>23791.490683229815</v>
      </c>
      <c r="K177" s="186">
        <f t="shared" si="8"/>
        <v>47582.98137</v>
      </c>
      <c r="L177" s="186">
        <f t="shared" si="4"/>
        <v>12208.50932</v>
      </c>
      <c r="M177" s="186">
        <f t="shared" si="5"/>
        <v>24417.01863</v>
      </c>
      <c r="N177" s="204">
        <v>0.05</v>
      </c>
      <c r="O177" s="188">
        <f t="shared" si="6"/>
        <v>20817.01863</v>
      </c>
      <c r="P177" s="189" t="str">
        <f>IF(D177="","",IF(COUNTIF(Combo_tong_hop!$B$3:$B$100,D177)&gt;0,"Combo","Món lẻ"))</f>
        <v>Món lẻ</v>
      </c>
      <c r="Q177" s="190" t="str">
        <f>IFERROR(__xludf.DUMMYFUNCTION("IF(P177&lt;&gt;""Combo"","""",IFERROR(""""&amp;TEXTJOIN("", ""&amp;char(10),TRUE,FILTER(Combo_chi_tiet!$I$3:$I$200,Combo_chi_tiet!$B$3:$B$200=D177)),""""))"),"")</f>
        <v/>
      </c>
      <c r="R177" s="144"/>
      <c r="S177" s="144"/>
      <c r="T177" s="144"/>
      <c r="U177" s="144"/>
      <c r="V177" s="144"/>
      <c r="W177" s="144"/>
      <c r="X177" s="144"/>
      <c r="Y177" s="144"/>
      <c r="Z177" s="144"/>
      <c r="AA177" s="144"/>
      <c r="AB177" s="144"/>
      <c r="AC177" s="144"/>
      <c r="AD177" s="144"/>
      <c r="AE177" s="144"/>
    </row>
    <row r="178" hidden="1">
      <c r="A178" s="180" t="s">
        <v>470</v>
      </c>
      <c r="B178" s="181">
        <f t="array" ref="B178">IF(A178="","",IFERROR(INDEX(Don_hang!$B$2:$B$1000,MATCH(A178,Don_hang!$A$2:$A$1000,0)),""))</f>
        <v>46113</v>
      </c>
      <c r="C178" s="182" t="str">
        <f t="array" ref="C178">IF(A178="","",IFERROR(INDEX(Don_hang!$C$2:$C$1000,MATCH(A178,Don_hang!$A$2:$A$1000,0)),""))</f>
        <v>Minh Thị Võ </v>
      </c>
      <c r="D178" s="183" t="s">
        <v>203</v>
      </c>
      <c r="E178" s="194" t="s">
        <v>196</v>
      </c>
      <c r="F178" s="195">
        <v>2.0</v>
      </c>
      <c r="G178" s="186">
        <f t="shared" si="7"/>
        <v>300</v>
      </c>
      <c r="H178" s="186">
        <v>36000.0</v>
      </c>
      <c r="I178" s="186">
        <f t="shared" si="2"/>
        <v>72000</v>
      </c>
      <c r="J178" s="186">
        <v>23811.50714285714</v>
      </c>
      <c r="K178" s="186">
        <f t="shared" si="8"/>
        <v>47623.01429</v>
      </c>
      <c r="L178" s="186">
        <f t="shared" si="4"/>
        <v>12188.49286</v>
      </c>
      <c r="M178" s="186">
        <f t="shared" si="5"/>
        <v>24376.98571</v>
      </c>
      <c r="N178" s="204">
        <v>0.05</v>
      </c>
      <c r="O178" s="188">
        <f t="shared" si="6"/>
        <v>20776.98571</v>
      </c>
      <c r="P178" s="189" t="str">
        <f>IF(D178="","",IF(COUNTIF(Combo_tong_hop!$B$3:$B$100,D178)&gt;0,"Combo","Món lẻ"))</f>
        <v>Món lẻ</v>
      </c>
      <c r="Q178" s="190" t="str">
        <f>IFERROR(__xludf.DUMMYFUNCTION("IF(P178&lt;&gt;""Combo"","""",IFERROR(""""&amp;TEXTJOIN("", ""&amp;char(10),TRUE,FILTER(Combo_chi_tiet!$I$3:$I$200,Combo_chi_tiet!$B$3:$B$200=D178)),""""))"),"")</f>
        <v/>
      </c>
      <c r="R178" s="144"/>
      <c r="S178" s="144"/>
      <c r="T178" s="144"/>
      <c r="U178" s="144"/>
      <c r="V178" s="144"/>
      <c r="W178" s="144"/>
      <c r="X178" s="144"/>
      <c r="Y178" s="144"/>
      <c r="Z178" s="144"/>
      <c r="AA178" s="144"/>
      <c r="AB178" s="144"/>
      <c r="AC178" s="144"/>
      <c r="AD178" s="144"/>
      <c r="AE178" s="144"/>
    </row>
    <row r="179" hidden="1">
      <c r="A179" s="180" t="s">
        <v>470</v>
      </c>
      <c r="B179" s="181">
        <f t="array" ref="B179">IF(A179="","",IFERROR(INDEX(Don_hang!$B$2:$B$1000,MATCH(A179,Don_hang!$A$2:$A$1000,0)),""))</f>
        <v>46113</v>
      </c>
      <c r="C179" s="182" t="str">
        <f t="array" ref="C179">IF(A179="","",IFERROR(INDEX(Don_hang!$C$2:$C$1000,MATCH(A179,Don_hang!$A$2:$A$1000,0)),""))</f>
        <v>Minh Thị Võ </v>
      </c>
      <c r="D179" s="183" t="s">
        <v>201</v>
      </c>
      <c r="E179" s="194" t="s">
        <v>196</v>
      </c>
      <c r="F179" s="195">
        <v>3.0</v>
      </c>
      <c r="G179" s="186">
        <f t="shared" si="7"/>
        <v>450</v>
      </c>
      <c r="H179" s="186">
        <v>36000.0</v>
      </c>
      <c r="I179" s="186">
        <f t="shared" si="2"/>
        <v>108000</v>
      </c>
      <c r="J179" s="186">
        <v>24305.840816326534</v>
      </c>
      <c r="K179" s="186">
        <f t="shared" si="8"/>
        <v>72917.52245</v>
      </c>
      <c r="L179" s="186">
        <f t="shared" si="4"/>
        <v>11694.15918</v>
      </c>
      <c r="M179" s="186">
        <f t="shared" si="5"/>
        <v>35082.47755</v>
      </c>
      <c r="N179" s="204">
        <v>0.05</v>
      </c>
      <c r="O179" s="188">
        <f t="shared" si="6"/>
        <v>29682.47755</v>
      </c>
      <c r="P179" s="189" t="str">
        <f>IF(D179="","",IF(COUNTIF(Combo_tong_hop!$B$3:$B$100,D179)&gt;0,"Combo","Món lẻ"))</f>
        <v>Món lẻ</v>
      </c>
      <c r="Q179" s="190" t="str">
        <f>IFERROR(__xludf.DUMMYFUNCTION("IF(P179&lt;&gt;""Combo"","""",IFERROR(""""&amp;TEXTJOIN("", ""&amp;char(10),TRUE,FILTER(Combo_chi_tiet!$I$3:$I$200,Combo_chi_tiet!$B$3:$B$200=D179)),""""))"),"")</f>
        <v/>
      </c>
      <c r="R179" s="144"/>
      <c r="S179" s="144"/>
      <c r="T179" s="144"/>
      <c r="U179" s="144"/>
      <c r="V179" s="144"/>
      <c r="W179" s="144"/>
      <c r="X179" s="144"/>
      <c r="Y179" s="144"/>
      <c r="Z179" s="144"/>
      <c r="AA179" s="144"/>
      <c r="AB179" s="144"/>
      <c r="AC179" s="144"/>
      <c r="AD179" s="144"/>
      <c r="AE179" s="144"/>
    </row>
    <row r="180" hidden="1">
      <c r="A180" s="180" t="s">
        <v>471</v>
      </c>
      <c r="B180" s="181">
        <f t="array" ref="B180">IF(A180="","",IFERROR(INDEX(Don_hang!$B$2:$B$1000,MATCH(A180,Don_hang!$A$2:$A$1000,0)),""))</f>
        <v>46113</v>
      </c>
      <c r="C180" s="182" t="str">
        <f t="array" ref="C180">IF(A180="","",IFERROR(INDEX(Don_hang!$C$2:$C$1000,MATCH(A180,Don_hang!$A$2:$A$1000,0)),""))</f>
        <v>Trịnh Châu </v>
      </c>
      <c r="D180" s="183" t="s">
        <v>241</v>
      </c>
      <c r="E180" s="194" t="s">
        <v>229</v>
      </c>
      <c r="F180" s="195">
        <v>1.0</v>
      </c>
      <c r="G180" s="186" t="str">
        <f t="shared" ref="G180:G236" si="9">IFERROR(VALUE(SUBSTITUTE(E180,"g",""))*F180,"-")</f>
        <v>-</v>
      </c>
      <c r="H180" s="191">
        <v>219000.0</v>
      </c>
      <c r="I180" s="186">
        <f t="shared" si="2"/>
        <v>219000</v>
      </c>
      <c r="J180" s="186">
        <v>165118.1285986139</v>
      </c>
      <c r="K180" s="186">
        <f t="shared" si="8"/>
        <v>165118.1286</v>
      </c>
      <c r="L180" s="186">
        <f t="shared" si="4"/>
        <v>53881.8714</v>
      </c>
      <c r="M180" s="186">
        <f t="shared" si="5"/>
        <v>53881.8714</v>
      </c>
      <c r="N180" s="204">
        <v>0.0</v>
      </c>
      <c r="O180" s="188">
        <f t="shared" si="6"/>
        <v>53881.8714</v>
      </c>
      <c r="P180" s="189" t="str">
        <f>IF(D180="","",IF(COUNTIF(Combo_tong_hop!$B$3:$B$100,D180)&gt;0,"Combo","Món lẻ"))</f>
        <v>Combo</v>
      </c>
      <c r="Q180" s="190" t="str">
        <f>IFERROR(__xludf.DUMMYFUNCTION("IF(P180&lt;&gt;""Combo"","""",IFERROR(""""&amp;TEXTJOIN("", ""&amp;char(10),TRUE,FILTER(Combo_chi_tiet!$I$3:$I$200,Combo_chi_tiet!$B$3:$B$200=D180)),""""))"),"Ức gà cajun 100g, 
Ức gà sả chanh 100g, 
Nạ̣c heo tây bắc 100g, 
Thăn bò̀ cajun 100g, 
Tôm kiểu Ý 100g, 
Cá tầm gừng tỏi 100g")</f>
        <v>Ức gà cajun 100g, 
Ức gà sả chanh 100g, 
Nạ̣c heo tây bắc 100g, 
Thăn bò̀ cajun 100g, 
Tôm kiểu Ý 100g, 
Cá tầm gừng tỏi 100g</v>
      </c>
      <c r="R180" s="144"/>
      <c r="S180" s="144"/>
      <c r="T180" s="144"/>
      <c r="U180" s="144"/>
      <c r="V180" s="144"/>
      <c r="W180" s="144"/>
      <c r="X180" s="144"/>
      <c r="Y180" s="144"/>
      <c r="Z180" s="144"/>
      <c r="AA180" s="144"/>
      <c r="AB180" s="144"/>
      <c r="AC180" s="144"/>
      <c r="AD180" s="144"/>
      <c r="AE180" s="144"/>
    </row>
    <row r="181" hidden="1">
      <c r="A181" s="180" t="s">
        <v>472</v>
      </c>
      <c r="B181" s="181">
        <f t="array" ref="B181">IF(A181="","",IFERROR(INDEX(Don_hang!$B$2:$B$1000,MATCH(A181,Don_hang!$A$2:$A$1000,0)),""))</f>
        <v>46114</v>
      </c>
      <c r="C181" s="182" t="str">
        <f t="array" ref="C181">IF(A181="","",IFERROR(INDEX(Don_hang!$C$2:$C$1000,MATCH(A181,Don_hang!$A$2:$A$1000,0)),""))</f>
        <v>Bích Nguyễn</v>
      </c>
      <c r="D181" s="183" t="s">
        <v>200</v>
      </c>
      <c r="E181" s="194" t="s">
        <v>198</v>
      </c>
      <c r="F181" s="195">
        <v>1.0</v>
      </c>
      <c r="G181" s="186">
        <f t="shared" si="9"/>
        <v>200</v>
      </c>
      <c r="H181" s="186">
        <v>48000.0</v>
      </c>
      <c r="I181" s="186">
        <f t="shared" si="2"/>
        <v>48000</v>
      </c>
      <c r="J181" s="186">
        <v>32917.59203296703</v>
      </c>
      <c r="K181" s="186">
        <f t="shared" si="8"/>
        <v>32917.59203</v>
      </c>
      <c r="L181" s="186">
        <f t="shared" si="4"/>
        <v>15082.40797</v>
      </c>
      <c r="M181" s="186">
        <f t="shared" si="5"/>
        <v>15082.40797</v>
      </c>
      <c r="N181" s="204">
        <v>0.05</v>
      </c>
      <c r="O181" s="188">
        <f t="shared" si="6"/>
        <v>12682.40797</v>
      </c>
      <c r="P181" s="189" t="str">
        <f>IF(D181="","",IF(COUNTIF(Combo_tong_hop!$B$3:$B$100,D181)&gt;0,"Combo","Món lẻ"))</f>
        <v>Món lẻ</v>
      </c>
      <c r="Q181" s="190" t="str">
        <f>IFERROR(__xludf.DUMMYFUNCTION("IF(P181&lt;&gt;""Combo"","""",IFERROR(""""&amp;TEXTJOIN("", ""&amp;char(10),TRUE,FILTER(Combo_chi_tiet!$I$3:$I$200,Combo_chi_tiet!$B$3:$B$200=D181)),""""))"),"")</f>
        <v/>
      </c>
      <c r="R181" s="144"/>
      <c r="S181" s="144"/>
      <c r="T181" s="144"/>
      <c r="U181" s="144"/>
      <c r="V181" s="144"/>
      <c r="W181" s="144"/>
      <c r="X181" s="144"/>
      <c r="Y181" s="144"/>
      <c r="Z181" s="144"/>
      <c r="AA181" s="144"/>
      <c r="AB181" s="144"/>
      <c r="AC181" s="144"/>
      <c r="AD181" s="144"/>
      <c r="AE181" s="144"/>
    </row>
    <row r="182" hidden="1">
      <c r="A182" s="180" t="s">
        <v>472</v>
      </c>
      <c r="B182" s="181">
        <f t="array" ref="B182">IF(A182="","",IFERROR(INDEX(Don_hang!$B$2:$B$1000,MATCH(A182,Don_hang!$A$2:$A$1000,0)),""))</f>
        <v>46114</v>
      </c>
      <c r="C182" s="182" t="str">
        <f t="array" ref="C182">IF(A182="","",IFERROR(INDEX(Don_hang!$C$2:$C$1000,MATCH(A182,Don_hang!$A$2:$A$1000,0)),""))</f>
        <v>Bích Nguyễn</v>
      </c>
      <c r="D182" s="183" t="s">
        <v>203</v>
      </c>
      <c r="E182" s="194" t="s">
        <v>198</v>
      </c>
      <c r="F182" s="195">
        <v>1.0</v>
      </c>
      <c r="G182" s="186">
        <f t="shared" si="9"/>
        <v>200</v>
      </c>
      <c r="H182" s="186">
        <v>48000.0</v>
      </c>
      <c r="I182" s="186">
        <f t="shared" si="2"/>
        <v>48000</v>
      </c>
      <c r="J182" s="186">
        <v>31748.676190476188</v>
      </c>
      <c r="K182" s="186">
        <f t="shared" si="8"/>
        <v>31748.67619</v>
      </c>
      <c r="L182" s="186">
        <f t="shared" si="4"/>
        <v>16251.32381</v>
      </c>
      <c r="M182" s="186">
        <f t="shared" si="5"/>
        <v>16251.32381</v>
      </c>
      <c r="N182" s="204">
        <v>0.05</v>
      </c>
      <c r="O182" s="188">
        <f t="shared" si="6"/>
        <v>13851.32381</v>
      </c>
      <c r="P182" s="189" t="str">
        <f>IF(D182="","",IF(COUNTIF(Combo_tong_hop!$B$3:$B$100,D182)&gt;0,"Combo","Món lẻ"))</f>
        <v>Món lẻ</v>
      </c>
      <c r="Q182" s="190" t="str">
        <f>IFERROR(__xludf.DUMMYFUNCTION("IF(P182&lt;&gt;""Combo"","""",IFERROR(""""&amp;TEXTJOIN("", ""&amp;char(10),TRUE,FILTER(Combo_chi_tiet!$I$3:$I$200,Combo_chi_tiet!$B$3:$B$200=D182)),""""))"),"")</f>
        <v/>
      </c>
      <c r="R182" s="144"/>
      <c r="S182" s="144"/>
      <c r="T182" s="144"/>
      <c r="U182" s="144"/>
      <c r="V182" s="144"/>
      <c r="W182" s="144"/>
      <c r="X182" s="144"/>
      <c r="Y182" s="144"/>
      <c r="Z182" s="144"/>
      <c r="AA182" s="144"/>
      <c r="AB182" s="144"/>
      <c r="AC182" s="144"/>
      <c r="AD182" s="144"/>
      <c r="AE182" s="144"/>
    </row>
    <row r="183" hidden="1">
      <c r="A183" s="180" t="s">
        <v>472</v>
      </c>
      <c r="B183" s="181">
        <f t="array" ref="B183">IF(A183="","",IFERROR(INDEX(Don_hang!$B$2:$B$1000,MATCH(A183,Don_hang!$A$2:$A$1000,0)),""))</f>
        <v>46114</v>
      </c>
      <c r="C183" s="182" t="str">
        <f t="array" ref="C183">IF(A183="","",IFERROR(INDEX(Don_hang!$C$2:$C$1000,MATCH(A183,Don_hang!$A$2:$A$1000,0)),""))</f>
        <v>Bích Nguyễn</v>
      </c>
      <c r="D183" s="183" t="s">
        <v>213</v>
      </c>
      <c r="E183" s="194" t="s">
        <v>196</v>
      </c>
      <c r="F183" s="195">
        <v>1.0</v>
      </c>
      <c r="G183" s="186">
        <f t="shared" si="9"/>
        <v>150</v>
      </c>
      <c r="H183" s="186">
        <v>87000.0</v>
      </c>
      <c r="I183" s="186">
        <f t="shared" si="2"/>
        <v>87000</v>
      </c>
      <c r="J183" s="186">
        <v>56055.612997658085</v>
      </c>
      <c r="K183" s="186">
        <f t="shared" si="8"/>
        <v>56055.613</v>
      </c>
      <c r="L183" s="186">
        <f t="shared" si="4"/>
        <v>30944.387</v>
      </c>
      <c r="M183" s="186">
        <f t="shared" si="5"/>
        <v>30944.387</v>
      </c>
      <c r="N183" s="204">
        <v>0.05</v>
      </c>
      <c r="O183" s="188">
        <f t="shared" si="6"/>
        <v>26594.387</v>
      </c>
      <c r="P183" s="189" t="str">
        <f>IF(D183="","",IF(COUNTIF(Combo_tong_hop!$B$3:$B$100,D183)&gt;0,"Combo","Món lẻ"))</f>
        <v>Món lẻ</v>
      </c>
      <c r="Q183" s="190" t="str">
        <f>IFERROR(__xludf.DUMMYFUNCTION("IF(P183&lt;&gt;""Combo"","""",IFERROR(""""&amp;TEXTJOIN("", ""&amp;char(10),TRUE,FILTER(Combo_chi_tiet!$I$3:$I$200,Combo_chi_tiet!$B$3:$B$200=D183)),""""))"),"")</f>
        <v/>
      </c>
      <c r="R183" s="144"/>
      <c r="S183" s="144"/>
      <c r="T183" s="144"/>
      <c r="U183" s="144"/>
      <c r="V183" s="144"/>
      <c r="W183" s="144"/>
      <c r="X183" s="144"/>
      <c r="Y183" s="144"/>
      <c r="Z183" s="144"/>
      <c r="AA183" s="144"/>
      <c r="AB183" s="144"/>
      <c r="AC183" s="144"/>
      <c r="AD183" s="144"/>
      <c r="AE183" s="144"/>
    </row>
    <row r="184" hidden="1">
      <c r="A184" s="180" t="s">
        <v>472</v>
      </c>
      <c r="B184" s="181">
        <f t="array" ref="B184">IF(A184="","",IFERROR(INDEX(Don_hang!$B$2:$B$1000,MATCH(A184,Don_hang!$A$2:$A$1000,0)),""))</f>
        <v>46114</v>
      </c>
      <c r="C184" s="182" t="str">
        <f t="array" ref="C184">IF(A184="","",IFERROR(INDEX(Don_hang!$C$2:$C$1000,MATCH(A184,Don_hang!$A$2:$A$1000,0)),""))</f>
        <v>Bích Nguyễn</v>
      </c>
      <c r="D184" s="183" t="s">
        <v>214</v>
      </c>
      <c r="E184" s="194" t="s">
        <v>196</v>
      </c>
      <c r="F184" s="195">
        <v>1.0</v>
      </c>
      <c r="G184" s="186">
        <f t="shared" si="9"/>
        <v>150</v>
      </c>
      <c r="H184" s="186">
        <v>87000.0</v>
      </c>
      <c r="I184" s="186">
        <f t="shared" si="2"/>
        <v>87000</v>
      </c>
      <c r="J184" s="186">
        <v>56008.19402472528</v>
      </c>
      <c r="K184" s="186">
        <f t="shared" si="8"/>
        <v>56008.19402</v>
      </c>
      <c r="L184" s="186">
        <f t="shared" si="4"/>
        <v>30991.80598</v>
      </c>
      <c r="M184" s="186">
        <f t="shared" si="5"/>
        <v>30991.80598</v>
      </c>
      <c r="N184" s="204">
        <v>0.05</v>
      </c>
      <c r="O184" s="188">
        <f t="shared" si="6"/>
        <v>26641.80598</v>
      </c>
      <c r="P184" s="189" t="str">
        <f>IF(D184="","",IF(COUNTIF(Combo_tong_hop!$B$3:$B$100,D184)&gt;0,"Combo","Món lẻ"))</f>
        <v>Món lẻ</v>
      </c>
      <c r="Q184" s="190" t="str">
        <f>IFERROR(__xludf.DUMMYFUNCTION("IF(P184&lt;&gt;""Combo"","""",IFERROR(""""&amp;TEXTJOIN("", ""&amp;char(10),TRUE,FILTER(Combo_chi_tiet!$I$3:$I$200,Combo_chi_tiet!$B$3:$B$200=D184)),""""))"),"")</f>
        <v/>
      </c>
      <c r="R184" s="144"/>
      <c r="S184" s="144"/>
      <c r="T184" s="144"/>
      <c r="U184" s="144"/>
      <c r="V184" s="144"/>
      <c r="W184" s="144"/>
      <c r="X184" s="144"/>
      <c r="Y184" s="144"/>
      <c r="Z184" s="144"/>
      <c r="AA184" s="144"/>
      <c r="AB184" s="144"/>
      <c r="AC184" s="144"/>
      <c r="AD184" s="144"/>
      <c r="AE184" s="144"/>
    </row>
    <row r="185" hidden="1">
      <c r="A185" s="180" t="s">
        <v>472</v>
      </c>
      <c r="B185" s="181">
        <f t="array" ref="B185">IF(A185="","",IFERROR(INDEX(Don_hang!$B$2:$B$1000,MATCH(A185,Don_hang!$A$2:$A$1000,0)),""))</f>
        <v>46114</v>
      </c>
      <c r="C185" s="182" t="str">
        <f t="array" ref="C185">IF(A185="","",IFERROR(INDEX(Don_hang!$C$2:$C$1000,MATCH(A185,Don_hang!$A$2:$A$1000,0)),""))</f>
        <v>Bích Nguyễn</v>
      </c>
      <c r="D185" s="183" t="s">
        <v>223</v>
      </c>
      <c r="E185" s="194" t="s">
        <v>198</v>
      </c>
      <c r="F185" s="195">
        <v>1.0</v>
      </c>
      <c r="G185" s="186">
        <f t="shared" si="9"/>
        <v>200</v>
      </c>
      <c r="H185" s="186">
        <v>97000.0</v>
      </c>
      <c r="I185" s="186">
        <f t="shared" si="2"/>
        <v>97000</v>
      </c>
      <c r="J185" s="186">
        <v>65990.60491071429</v>
      </c>
      <c r="K185" s="186">
        <f t="shared" si="8"/>
        <v>65990.60491</v>
      </c>
      <c r="L185" s="186">
        <f t="shared" si="4"/>
        <v>31009.39509</v>
      </c>
      <c r="M185" s="186">
        <f t="shared" si="5"/>
        <v>31009.39509</v>
      </c>
      <c r="N185" s="204">
        <v>0.05</v>
      </c>
      <c r="O185" s="188">
        <f t="shared" si="6"/>
        <v>26159.39509</v>
      </c>
      <c r="P185" s="189" t="str">
        <f>IF(D185="","",IF(COUNTIF(Combo_tong_hop!$B$3:$B$100,D185)&gt;0,"Combo","Món lẻ"))</f>
        <v>Món lẻ</v>
      </c>
      <c r="Q185" s="190" t="str">
        <f>IFERROR(__xludf.DUMMYFUNCTION("IF(P185&lt;&gt;""Combo"","""",IFERROR(""""&amp;TEXTJOIN("", ""&amp;char(10),TRUE,FILTER(Combo_chi_tiet!$I$3:$I$200,Combo_chi_tiet!$B$3:$B$200=D185)),""""))"),"")</f>
        <v/>
      </c>
      <c r="R185" s="144"/>
      <c r="S185" s="144"/>
      <c r="T185" s="144"/>
      <c r="U185" s="144"/>
      <c r="V185" s="144"/>
      <c r="W185" s="144"/>
      <c r="X185" s="144"/>
      <c r="Y185" s="144"/>
      <c r="Z185" s="144"/>
      <c r="AA185" s="144"/>
      <c r="AB185" s="144"/>
      <c r="AC185" s="144"/>
      <c r="AD185" s="144"/>
      <c r="AE185" s="144"/>
    </row>
    <row r="186" hidden="1">
      <c r="A186" s="180" t="s">
        <v>472</v>
      </c>
      <c r="B186" s="181">
        <f t="array" ref="B186">IF(A186="","",IFERROR(INDEX(Don_hang!$B$2:$B$1000,MATCH(A186,Don_hang!$A$2:$A$1000,0)),""))</f>
        <v>46114</v>
      </c>
      <c r="C186" s="182" t="str">
        <f t="array" ref="C186">IF(A186="","",IFERROR(INDEX(Don_hang!$C$2:$C$1000,MATCH(A186,Don_hang!$A$2:$A$1000,0)),""))</f>
        <v>Bích Nguyễn</v>
      </c>
      <c r="D186" s="183" t="s">
        <v>224</v>
      </c>
      <c r="E186" s="194" t="s">
        <v>198</v>
      </c>
      <c r="F186" s="195">
        <v>1.0</v>
      </c>
      <c r="G186" s="186">
        <f t="shared" si="9"/>
        <v>200</v>
      </c>
      <c r="H186" s="186">
        <v>97000.0</v>
      </c>
      <c r="I186" s="186">
        <f t="shared" si="2"/>
        <v>97000</v>
      </c>
      <c r="J186" s="186">
        <v>65244.67619047619</v>
      </c>
      <c r="K186" s="186">
        <f t="shared" si="8"/>
        <v>65244.67619</v>
      </c>
      <c r="L186" s="186">
        <f t="shared" si="4"/>
        <v>31755.32381</v>
      </c>
      <c r="M186" s="186">
        <f t="shared" si="5"/>
        <v>31755.32381</v>
      </c>
      <c r="N186" s="204">
        <v>0.05</v>
      </c>
      <c r="O186" s="188">
        <f t="shared" si="6"/>
        <v>26905.32381</v>
      </c>
      <c r="P186" s="189" t="str">
        <f>IF(D186="","",IF(COUNTIF(Combo_tong_hop!$B$3:$B$100,D186)&gt;0,"Combo","Món lẻ"))</f>
        <v>Món lẻ</v>
      </c>
      <c r="Q186" s="190" t="str">
        <f>IFERROR(__xludf.DUMMYFUNCTION("IF(P186&lt;&gt;""Combo"","""",IFERROR(""""&amp;TEXTJOIN("", ""&amp;char(10),TRUE,FILTER(Combo_chi_tiet!$I$3:$I$200,Combo_chi_tiet!$B$3:$B$200=D186)),""""))"),"")</f>
        <v/>
      </c>
      <c r="R186" s="144"/>
      <c r="S186" s="144"/>
      <c r="T186" s="144"/>
      <c r="U186" s="144"/>
      <c r="V186" s="144"/>
      <c r="W186" s="144"/>
      <c r="X186" s="144"/>
      <c r="Y186" s="144"/>
      <c r="Z186" s="144"/>
      <c r="AA186" s="144"/>
      <c r="AB186" s="144"/>
      <c r="AC186" s="144"/>
      <c r="AD186" s="144"/>
      <c r="AE186" s="144"/>
    </row>
    <row r="187" hidden="1">
      <c r="A187" s="180" t="s">
        <v>473</v>
      </c>
      <c r="B187" s="181">
        <f t="array" ref="B187">IF(A187="","",IFERROR(INDEX(Don_hang!$B$2:$B$1000,MATCH(A187,Don_hang!$A$2:$A$1000,0)),""))</f>
        <v>46114</v>
      </c>
      <c r="C187" s="182" t="str">
        <f t="array" ref="C187">IF(A187="","",IFERROR(INDEX(Don_hang!$C$2:$C$1000,MATCH(A187,Don_hang!$A$2:$A$1000,0)),""))</f>
        <v>Chị Thanh (bạn Được</v>
      </c>
      <c r="D187" s="183" t="s">
        <v>203</v>
      </c>
      <c r="E187" s="194" t="s">
        <v>196</v>
      </c>
      <c r="F187" s="195">
        <v>1.0</v>
      </c>
      <c r="G187" s="186">
        <f t="shared" si="9"/>
        <v>150</v>
      </c>
      <c r="H187" s="186">
        <v>36000.0</v>
      </c>
      <c r="I187" s="186">
        <f t="shared" si="2"/>
        <v>36000</v>
      </c>
      <c r="J187" s="186">
        <v>23811.50714285714</v>
      </c>
      <c r="K187" s="186">
        <f t="shared" si="8"/>
        <v>23811.50714</v>
      </c>
      <c r="L187" s="186">
        <f t="shared" si="4"/>
        <v>12188.49286</v>
      </c>
      <c r="M187" s="186">
        <f t="shared" si="5"/>
        <v>12188.49286</v>
      </c>
      <c r="N187" s="204">
        <v>0.05</v>
      </c>
      <c r="O187" s="188">
        <f t="shared" si="6"/>
        <v>10388.49286</v>
      </c>
      <c r="P187" s="189" t="str">
        <f>IF(D187="","",IF(COUNTIF(Combo_tong_hop!$B$3:$B$100,D187)&gt;0,"Combo","Món lẻ"))</f>
        <v>Món lẻ</v>
      </c>
      <c r="Q187" s="190" t="str">
        <f>IFERROR(__xludf.DUMMYFUNCTION("IF(P187&lt;&gt;""Combo"","""",IFERROR(""""&amp;TEXTJOIN("", ""&amp;char(10),TRUE,FILTER(Combo_chi_tiet!$I$3:$I$200,Combo_chi_tiet!$B$3:$B$200=D187)),""""))"),"")</f>
        <v/>
      </c>
      <c r="R187" s="144"/>
      <c r="S187" s="144"/>
      <c r="T187" s="144"/>
      <c r="U187" s="144"/>
      <c r="V187" s="144"/>
      <c r="W187" s="144"/>
      <c r="X187" s="144"/>
      <c r="Y187" s="144"/>
      <c r="Z187" s="144"/>
      <c r="AA187" s="144"/>
      <c r="AB187" s="144"/>
      <c r="AC187" s="144"/>
      <c r="AD187" s="144"/>
      <c r="AE187" s="144"/>
    </row>
    <row r="188" hidden="1">
      <c r="A188" s="180" t="s">
        <v>473</v>
      </c>
      <c r="B188" s="181">
        <f t="array" ref="B188">IF(A188="","",IFERROR(INDEX(Don_hang!$B$2:$B$1000,MATCH(A188,Don_hang!$A$2:$A$1000,0)),""))</f>
        <v>46114</v>
      </c>
      <c r="C188" s="182" t="str">
        <f t="array" ref="C188">IF(A188="","",IFERROR(INDEX(Don_hang!$C$2:$C$1000,MATCH(A188,Don_hang!$A$2:$A$1000,0)),""))</f>
        <v>Chị Thanh (bạn Được</v>
      </c>
      <c r="D188" s="183" t="s">
        <v>207</v>
      </c>
      <c r="E188" s="194">
        <v>140.0</v>
      </c>
      <c r="F188" s="195">
        <v>1.0</v>
      </c>
      <c r="G188" s="186">
        <f t="shared" si="9"/>
        <v>140</v>
      </c>
      <c r="H188" s="186">
        <v>42000.0</v>
      </c>
      <c r="I188" s="186">
        <f t="shared" si="2"/>
        <v>42000</v>
      </c>
      <c r="J188" s="186">
        <v>25900.0</v>
      </c>
      <c r="K188" s="186">
        <f t="shared" si="8"/>
        <v>25900</v>
      </c>
      <c r="L188" s="186">
        <f t="shared" si="4"/>
        <v>16100</v>
      </c>
      <c r="M188" s="186">
        <f t="shared" si="5"/>
        <v>16100</v>
      </c>
      <c r="N188" s="204">
        <v>0.05</v>
      </c>
      <c r="O188" s="188">
        <f t="shared" si="6"/>
        <v>14000</v>
      </c>
      <c r="P188" s="189" t="str">
        <f>IF(D188="","",IF(COUNTIF(Combo_tong_hop!$B$3:$B$100,D188)&gt;0,"Combo","Món lẻ"))</f>
        <v>Món lẻ</v>
      </c>
      <c r="Q188" s="190" t="str">
        <f>IFERROR(__xludf.DUMMYFUNCTION("IF(P188&lt;&gt;""Combo"","""",IFERROR(""""&amp;TEXTJOIN("", ""&amp;char(10),TRUE,FILTER(Combo_chi_tiet!$I$3:$I$200,Combo_chi_tiet!$B$3:$B$200=D188)),""""))"),"")</f>
        <v/>
      </c>
      <c r="R188" s="144"/>
      <c r="S188" s="144"/>
      <c r="T188" s="144"/>
      <c r="U188" s="144"/>
      <c r="V188" s="144"/>
      <c r="W188" s="144"/>
      <c r="X188" s="144"/>
      <c r="Y188" s="144"/>
      <c r="Z188" s="144"/>
      <c r="AA188" s="144"/>
      <c r="AB188" s="144"/>
      <c r="AC188" s="144"/>
      <c r="AD188" s="144"/>
      <c r="AE188" s="144"/>
    </row>
    <row r="189">
      <c r="A189" s="180" t="s">
        <v>473</v>
      </c>
      <c r="B189" s="181">
        <f t="array" ref="B189">IF(A189="","",IFERROR(INDEX(Don_hang!$B$2:$B$1000,MATCH(A189,Don_hang!$A$2:$A$1000,0)),""))</f>
        <v>46114</v>
      </c>
      <c r="C189" s="182" t="str">
        <f t="array" ref="C189">IF(A189="","",IFERROR(INDEX(Don_hang!$C$2:$C$1000,MATCH(A189,Don_hang!$A$2:$A$1000,0)),""))</f>
        <v>Chị Thanh (bạn Được</v>
      </c>
      <c r="D189" s="183" t="s">
        <v>215</v>
      </c>
      <c r="E189" s="194" t="s">
        <v>196</v>
      </c>
      <c r="F189" s="195">
        <v>1.0</v>
      </c>
      <c r="G189" s="186">
        <f t="shared" si="9"/>
        <v>150</v>
      </c>
      <c r="H189" s="186">
        <v>86000.0</v>
      </c>
      <c r="I189" s="186">
        <f t="shared" si="2"/>
        <v>86000</v>
      </c>
      <c r="J189" s="186">
        <v>71433.50714285715</v>
      </c>
      <c r="K189" s="186">
        <f t="shared" si="8"/>
        <v>71433.50714</v>
      </c>
      <c r="L189" s="186">
        <f t="shared" si="4"/>
        <v>14566.49286</v>
      </c>
      <c r="M189" s="186">
        <f t="shared" si="5"/>
        <v>14566.49286</v>
      </c>
      <c r="N189" s="204">
        <v>0.05</v>
      </c>
      <c r="O189" s="188">
        <f t="shared" si="6"/>
        <v>10266.49286</v>
      </c>
      <c r="P189" s="189" t="str">
        <f>IF(D189="","",IF(COUNTIF(Combo_tong_hop!$B$3:$B$100,D189)&gt;0,"Combo","Món lẻ"))</f>
        <v>Món lẻ</v>
      </c>
      <c r="Q189" s="190" t="str">
        <f>IFERROR(__xludf.DUMMYFUNCTION("IF(P189&lt;&gt;""Combo"","""",IFERROR(""""&amp;TEXTJOIN("", ""&amp;char(10),TRUE,FILTER(Combo_chi_tiet!$I$3:$I$200,Combo_chi_tiet!$B$3:$B$200=D189)),""""))"),"")</f>
        <v/>
      </c>
      <c r="R189" s="144"/>
      <c r="S189" s="144"/>
      <c r="T189" s="144"/>
      <c r="U189" s="144"/>
      <c r="V189" s="144"/>
      <c r="W189" s="144"/>
      <c r="X189" s="144"/>
      <c r="Y189" s="144"/>
      <c r="Z189" s="144"/>
      <c r="AA189" s="144"/>
      <c r="AB189" s="144"/>
      <c r="AC189" s="144"/>
      <c r="AD189" s="144"/>
      <c r="AE189" s="144"/>
    </row>
    <row r="190">
      <c r="A190" s="180" t="s">
        <v>473</v>
      </c>
      <c r="B190" s="181">
        <f t="array" ref="B190">IF(A190="","",IFERROR(INDEX(Don_hang!$B$2:$B$1000,MATCH(A190,Don_hang!$A$2:$A$1000,0)),""))</f>
        <v>46114</v>
      </c>
      <c r="C190" s="182" t="str">
        <f t="array" ref="C190">IF(A190="","",IFERROR(INDEX(Don_hang!$C$2:$C$1000,MATCH(A190,Don_hang!$A$2:$A$1000,0)),""))</f>
        <v>Chị Thanh (bạn Được</v>
      </c>
      <c r="D190" s="183" t="s">
        <v>216</v>
      </c>
      <c r="E190" s="194">
        <v>160.0</v>
      </c>
      <c r="F190" s="195">
        <v>1.0</v>
      </c>
      <c r="G190" s="186">
        <f t="shared" si="9"/>
        <v>160</v>
      </c>
      <c r="H190" s="186">
        <v>94400.0</v>
      </c>
      <c r="I190" s="186">
        <f t="shared" si="2"/>
        <v>94400</v>
      </c>
      <c r="J190" s="186">
        <v>76800.0</v>
      </c>
      <c r="K190" s="186">
        <f t="shared" si="8"/>
        <v>76800</v>
      </c>
      <c r="L190" s="186">
        <f t="shared" si="4"/>
        <v>17600</v>
      </c>
      <c r="M190" s="186">
        <f t="shared" si="5"/>
        <v>17600</v>
      </c>
      <c r="N190" s="204">
        <v>0.05</v>
      </c>
      <c r="O190" s="188">
        <f t="shared" si="6"/>
        <v>12880</v>
      </c>
      <c r="P190" s="189" t="str">
        <f>IF(D190="","",IF(COUNTIF(Combo_tong_hop!$B$3:$B$100,D190)&gt;0,"Combo","Món lẻ"))</f>
        <v>Món lẻ</v>
      </c>
      <c r="Q190" s="190" t="str">
        <f>IFERROR(__xludf.DUMMYFUNCTION("IF(P190&lt;&gt;""Combo"","""",IFERROR(""""&amp;TEXTJOIN("", ""&amp;char(10),TRUE,FILTER(Combo_chi_tiet!$I$3:$I$200,Combo_chi_tiet!$B$3:$B$200=D190)),""""))"),"")</f>
        <v/>
      </c>
      <c r="R190" s="144"/>
      <c r="S190" s="144"/>
      <c r="T190" s="144"/>
      <c r="U190" s="144"/>
      <c r="V190" s="144"/>
      <c r="W190" s="144"/>
      <c r="X190" s="144"/>
      <c r="Y190" s="144"/>
      <c r="Z190" s="144"/>
      <c r="AA190" s="144"/>
      <c r="AB190" s="144"/>
      <c r="AC190" s="144"/>
      <c r="AD190" s="144"/>
      <c r="AE190" s="144"/>
    </row>
    <row r="191">
      <c r="A191" s="180" t="s">
        <v>473</v>
      </c>
      <c r="B191" s="181">
        <f t="array" ref="B191">IF(A191="","",IFERROR(INDEX(Don_hang!$B$2:$B$1000,MATCH(A191,Don_hang!$A$2:$A$1000,0)),""))</f>
        <v>46114</v>
      </c>
      <c r="C191" s="182" t="str">
        <f t="array" ref="C191">IF(A191="","",IFERROR(INDEX(Don_hang!$C$2:$C$1000,MATCH(A191,Don_hang!$A$2:$A$1000,0)),""))</f>
        <v>Chị Thanh (bạn Được</v>
      </c>
      <c r="D191" s="183" t="s">
        <v>209</v>
      </c>
      <c r="E191" s="194">
        <v>130.0</v>
      </c>
      <c r="F191" s="195">
        <v>1.0</v>
      </c>
      <c r="G191" s="186">
        <f t="shared" si="9"/>
        <v>130</v>
      </c>
      <c r="H191" s="186">
        <v>39000.0</v>
      </c>
      <c r="I191" s="186">
        <f t="shared" si="2"/>
        <v>39000</v>
      </c>
      <c r="J191" s="186">
        <v>24050.0</v>
      </c>
      <c r="K191" s="186">
        <f t="shared" si="8"/>
        <v>24050</v>
      </c>
      <c r="L191" s="186">
        <f t="shared" si="4"/>
        <v>14950</v>
      </c>
      <c r="M191" s="186">
        <f t="shared" si="5"/>
        <v>14950</v>
      </c>
      <c r="N191" s="204">
        <v>0.05</v>
      </c>
      <c r="O191" s="188">
        <f t="shared" si="6"/>
        <v>13000</v>
      </c>
      <c r="P191" s="189" t="str">
        <f>IF(D191="","",IF(COUNTIF(Combo_tong_hop!$B$3:$B$100,D191)&gt;0,"Combo","Món lẻ"))</f>
        <v>Món lẻ</v>
      </c>
      <c r="Q191" s="190" t="str">
        <f>IFERROR(__xludf.DUMMYFUNCTION("IF(P191&lt;&gt;""Combo"","""",IFERROR(""""&amp;TEXTJOIN("", ""&amp;char(10),TRUE,FILTER(Combo_chi_tiet!$I$3:$I$200,Combo_chi_tiet!$B$3:$B$200=D191)),""""))"),"")</f>
        <v/>
      </c>
      <c r="R191" s="144"/>
      <c r="S191" s="144"/>
      <c r="T191" s="144"/>
      <c r="U191" s="144"/>
      <c r="V191" s="144"/>
      <c r="W191" s="144"/>
      <c r="X191" s="144"/>
      <c r="Y191" s="144"/>
      <c r="Z191" s="144"/>
      <c r="AA191" s="144"/>
      <c r="AB191" s="144"/>
      <c r="AC191" s="144"/>
      <c r="AD191" s="144"/>
      <c r="AE191" s="144"/>
    </row>
    <row r="192">
      <c r="A192" s="180" t="s">
        <v>475</v>
      </c>
      <c r="B192" s="181">
        <f t="array" ref="B192">IF(A192="","",IFERROR(INDEX(Don_hang!$B$2:$B$1000,MATCH(A192,Don_hang!$A$2:$A$1000,0)),""))</f>
        <v>46114</v>
      </c>
      <c r="C192" s="182" t="str">
        <f t="array" ref="C192">IF(A192="","",IFERROR(INDEX(Don_hang!$C$2:$C$1000,MATCH(A192,Don_hang!$A$2:$A$1000,0)),""))</f>
        <v>Cha Ỉn</v>
      </c>
      <c r="D192" s="183" t="s">
        <v>241</v>
      </c>
      <c r="E192" s="194" t="s">
        <v>229</v>
      </c>
      <c r="F192" s="195">
        <v>1.0</v>
      </c>
      <c r="G192" s="186" t="str">
        <f t="shared" si="9"/>
        <v>-</v>
      </c>
      <c r="H192" s="186">
        <v>219000.0</v>
      </c>
      <c r="I192" s="186">
        <f t="shared" si="2"/>
        <v>219000</v>
      </c>
      <c r="J192" s="186">
        <v>170678.1285986139</v>
      </c>
      <c r="K192" s="186">
        <f t="shared" si="8"/>
        <v>170678.1286</v>
      </c>
      <c r="L192" s="186">
        <f t="shared" si="4"/>
        <v>48321.8714</v>
      </c>
      <c r="M192" s="186">
        <f t="shared" si="5"/>
        <v>48321.8714</v>
      </c>
      <c r="N192" s="204"/>
      <c r="O192" s="188">
        <f t="shared" si="6"/>
        <v>48321.8714</v>
      </c>
      <c r="P192" s="189" t="str">
        <f>IF(D192="","",IF(COUNTIF(Combo_tong_hop!$B$3:$B$100,D192)&gt;0,"Combo","Món lẻ"))</f>
        <v>Combo</v>
      </c>
      <c r="Q192" s="190" t="str">
        <f>IFERROR(__xludf.DUMMYFUNCTION("IF(P192&lt;&gt;""Combo"","""",IFERROR(""""&amp;TEXTJOIN("", ""&amp;char(10),TRUE,FILTER(Combo_chi_tiet!$I$3:$I$200,Combo_chi_tiet!$B$3:$B$200=D192)),""""))"),"Ức gà cajun 100g, 
Ức gà sả chanh 100g, 
Nạ̣c heo tây bắc 100g, 
Thăn bò̀ cajun 100g, 
Tôm kiểu Ý 100g, 
Cá tầm gừng tỏi 100g")</f>
        <v>Ức gà cajun 100g, 
Ức gà sả chanh 100g, 
Nạ̣c heo tây bắc 100g, 
Thăn bò̀ cajun 100g, 
Tôm kiểu Ý 100g, 
Cá tầm gừng tỏi 100g</v>
      </c>
      <c r="R192" s="144"/>
      <c r="S192" s="144"/>
      <c r="T192" s="144"/>
      <c r="U192" s="144"/>
      <c r="V192" s="144"/>
      <c r="W192" s="144"/>
      <c r="X192" s="144"/>
      <c r="Y192" s="144"/>
      <c r="Z192" s="144"/>
      <c r="AA192" s="144"/>
      <c r="AB192" s="144"/>
      <c r="AC192" s="144"/>
      <c r="AD192" s="144"/>
      <c r="AE192" s="144"/>
    </row>
    <row r="193">
      <c r="A193" s="180" t="s">
        <v>476</v>
      </c>
      <c r="B193" s="181">
        <f t="array" ref="B193">IF(A193="","",IFERROR(INDEX(Don_hang!$B$2:$B$1000,MATCH(A193,Don_hang!$A$2:$A$1000,0)),""))</f>
        <v>46114</v>
      </c>
      <c r="C193" s="182" t="str">
        <f t="array" ref="C193">IF(A193="","",IFERROR(INDEX(Don_hang!$C$2:$C$1000,MATCH(A193,Don_hang!$A$2:$A$1000,0)),""))</f>
        <v>Cam Tran</v>
      </c>
      <c r="D193" s="183" t="s">
        <v>246</v>
      </c>
      <c r="E193" s="194" t="s">
        <v>229</v>
      </c>
      <c r="F193" s="195">
        <v>1.0</v>
      </c>
      <c r="G193" s="186" t="str">
        <f t="shared" si="9"/>
        <v>-</v>
      </c>
      <c r="H193" s="186">
        <v>395000.0</v>
      </c>
      <c r="I193" s="186">
        <f t="shared" si="2"/>
        <v>395000</v>
      </c>
      <c r="J193" s="186">
        <v>309472.9668419456</v>
      </c>
      <c r="K193" s="186">
        <f t="shared" si="8"/>
        <v>309472.9668</v>
      </c>
      <c r="L193" s="186">
        <f t="shared" si="4"/>
        <v>85527.03316</v>
      </c>
      <c r="M193" s="186">
        <f t="shared" si="5"/>
        <v>85527.03316</v>
      </c>
      <c r="N193" s="204"/>
      <c r="O193" s="188">
        <f t="shared" si="6"/>
        <v>85527.03316</v>
      </c>
      <c r="P193" s="189" t="str">
        <f>IF(D193="","",IF(COUNTIF(Combo_tong_hop!$B$3:$B$100,D193)&gt;0,"Combo","Món lẻ"))</f>
        <v>Combo</v>
      </c>
      <c r="Q193" s="190" t="str">
        <f>IFERROR(__xludf.DUMMYFUNCTION("IF(P193&lt;&gt;""Combo"","""",IFERROR(""""&amp;TEXTJOIN("", ""&amp;char(10),TRUE,FILTER(Combo_chi_tiet!$I$3:$I$200,Combo_chi_tiet!$B$3:$B$200=D193)),""""))"),"Ức gà cajun 150g, 
Ức gà sả chanh 150g, 
Ứ́c gà gừng tỏi 150g, 
Nạ̣c heo tây bắc 150g, 
Cốt lết ngũ vị 150g, 
Thăn bò̀ cajun 150g, 
Tôm gừng tỏi 150g, 
Cá tầm kiểu Ý 150g")</f>
        <v>Ức gà cajun 150g, 
Ức gà sả chanh 150g, 
Ứ́c gà gừng tỏi 150g, 
Nạ̣c heo tây bắc 150g, 
Cốt lết ngũ vị 150g, 
Thăn bò̀ cajun 150g, 
Tôm gừng tỏi 150g, 
Cá tầm kiểu Ý 150g</v>
      </c>
      <c r="R193" s="144"/>
      <c r="S193" s="144"/>
      <c r="T193" s="144"/>
      <c r="U193" s="144"/>
      <c r="V193" s="144"/>
      <c r="W193" s="144"/>
      <c r="X193" s="144"/>
      <c r="Y193" s="144"/>
      <c r="Z193" s="144"/>
      <c r="AA193" s="144"/>
      <c r="AB193" s="144"/>
      <c r="AC193" s="144"/>
      <c r="AD193" s="144"/>
      <c r="AE193" s="144"/>
    </row>
    <row r="194">
      <c r="A194" s="180" t="s">
        <v>477</v>
      </c>
      <c r="B194" s="181">
        <f t="array" ref="B194">IF(A194="","",IFERROR(INDEX(Don_hang!$B$2:$B$1000,MATCH(A194,Don_hang!$A$2:$A$1000,0)),""))</f>
        <v>46114</v>
      </c>
      <c r="C194" s="182" t="str">
        <f t="array" ref="C194">IF(A194="","",IFERROR(INDEX(Don_hang!$C$2:$C$1000,MATCH(A194,Don_hang!$A$2:$A$1000,0)),""))</f>
        <v>Vương Hải Oanh</v>
      </c>
      <c r="D194" s="183" t="s">
        <v>244</v>
      </c>
      <c r="E194" s="194" t="s">
        <v>229</v>
      </c>
      <c r="F194" s="195">
        <v>1.0</v>
      </c>
      <c r="G194" s="186" t="str">
        <f t="shared" si="9"/>
        <v>-</v>
      </c>
      <c r="H194" s="186">
        <v>345000.0</v>
      </c>
      <c r="I194" s="186">
        <f t="shared" si="2"/>
        <v>345000</v>
      </c>
      <c r="J194" s="186">
        <v>268446.4882902262</v>
      </c>
      <c r="K194" s="186">
        <f t="shared" si="8"/>
        <v>268446.4883</v>
      </c>
      <c r="L194" s="186">
        <f t="shared" si="4"/>
        <v>76553.51171</v>
      </c>
      <c r="M194" s="186">
        <f t="shared" si="5"/>
        <v>76553.51171</v>
      </c>
      <c r="N194" s="204"/>
      <c r="O194" s="188">
        <f t="shared" si="6"/>
        <v>76553.51171</v>
      </c>
      <c r="P194" s="189" t="str">
        <f>IF(D194="","",IF(COUNTIF(Combo_tong_hop!$B$3:$B$100,D194)&gt;0,"Combo","Món lẻ"))</f>
        <v>Combo</v>
      </c>
      <c r="Q194" s="190" t="str">
        <f>IFERROR(__xludf.DUMMYFUNCTION("IF(P194&lt;&gt;""Combo"","""",IFERROR(""""&amp;TEXTJOIN("", ""&amp;char(10),TRUE,FILTER(Combo_chi_tiet!$I$3:$I$200,Combo_chi_tiet!$B$3:$B$200=D194)),""""))"),"Ức gà cajun 100g, 
Ức gà sả chanh 100g, 
Ứ́c gà gừng tỏi 100g, 
Ức gà ngũ vị 100g, 
Nạc heo sả nghệ 100g, 
Cốt lết gừng tỏi 100g, 
Cá tầm kiểu Ý 100g, 
Tôm kiểu Ý 100g, 
Tôm gừng tỏi 100g, 
Thăn bò̀ cajun 100g")</f>
        <v>Ức gà cajun 100g, 
Ức gà sả chanh 100g, 
Ứ́c gà gừng tỏi 100g, 
Ức gà ngũ vị 100g, 
Nạc heo sả nghệ 100g, 
Cốt lết gừng tỏi 100g, 
Cá tầm kiểu Ý 100g, 
Tôm kiểu Ý 100g, 
Tôm gừng tỏi 100g, 
Thăn bò̀ cajun 100g</v>
      </c>
      <c r="R194" s="144"/>
      <c r="S194" s="144"/>
      <c r="T194" s="144"/>
      <c r="U194" s="144"/>
      <c r="V194" s="144"/>
      <c r="W194" s="144"/>
      <c r="X194" s="144"/>
      <c r="Y194" s="144"/>
      <c r="Z194" s="144"/>
      <c r="AA194" s="144"/>
      <c r="AB194" s="144"/>
      <c r="AC194" s="144"/>
      <c r="AD194" s="144"/>
      <c r="AE194" s="144"/>
    </row>
    <row r="195">
      <c r="A195" s="180" t="s">
        <v>478</v>
      </c>
      <c r="B195" s="181">
        <f t="array" ref="B195">IF(A195="","",IFERROR(INDEX(Don_hang!$B$2:$B$1000,MATCH(A195,Don_hang!$A$2:$A$1000,0)),""))</f>
        <v>46085</v>
      </c>
      <c r="C195" s="182" t="str">
        <f t="array" ref="C195">IF(A195="","",IFERROR(INDEX(Don_hang!$C$2:$C$1000,MATCH(A195,Don_hang!$A$2:$A$1000,0)),""))</f>
        <v>Ha Nguyen </v>
      </c>
      <c r="D195" s="183" t="s">
        <v>246</v>
      </c>
      <c r="E195" s="194" t="s">
        <v>229</v>
      </c>
      <c r="F195" s="195">
        <v>1.0</v>
      </c>
      <c r="G195" s="186" t="str">
        <f t="shared" si="9"/>
        <v>-</v>
      </c>
      <c r="H195" s="186">
        <v>395000.0</v>
      </c>
      <c r="I195" s="186">
        <f t="shared" si="2"/>
        <v>395000</v>
      </c>
      <c r="J195" s="186">
        <v>309472.9668419456</v>
      </c>
      <c r="K195" s="186">
        <f t="shared" si="8"/>
        <v>309472.9668</v>
      </c>
      <c r="L195" s="186">
        <f t="shared" si="4"/>
        <v>85527.03316</v>
      </c>
      <c r="M195" s="186">
        <f t="shared" si="5"/>
        <v>85527.03316</v>
      </c>
      <c r="N195" s="204"/>
      <c r="O195" s="188">
        <f t="shared" si="6"/>
        <v>85527.03316</v>
      </c>
      <c r="P195" s="189" t="str">
        <f>IF(D195="","",IF(COUNTIF(Combo_tong_hop!$B$3:$B$100,D195)&gt;0,"Combo","Món lẻ"))</f>
        <v>Combo</v>
      </c>
      <c r="Q195" s="190" t="str">
        <f>IFERROR(__xludf.DUMMYFUNCTION("IF(P195&lt;&gt;""Combo"","""",IFERROR(""""&amp;TEXTJOIN("", ""&amp;char(10),TRUE,FILTER(Combo_chi_tiet!$I$3:$I$200,Combo_chi_tiet!$B$3:$B$200=D195)),""""))"),"Ức gà cajun 150g, 
Ức gà sả chanh 150g, 
Ứ́c gà gừng tỏi 150g, 
Nạ̣c heo tây bắc 150g, 
Cốt lết ngũ vị 150g, 
Thăn bò̀ cajun 150g, 
Tôm gừng tỏi 150g, 
Cá tầm kiểu Ý 150g")</f>
        <v>Ức gà cajun 150g, 
Ức gà sả chanh 150g, 
Ứ́c gà gừng tỏi 150g, 
Nạ̣c heo tây bắc 150g, 
Cốt lết ngũ vị 150g, 
Thăn bò̀ cajun 150g, 
Tôm gừng tỏi 150g, 
Cá tầm kiểu Ý 150g</v>
      </c>
      <c r="R195" s="144"/>
      <c r="S195" s="144"/>
      <c r="T195" s="144"/>
      <c r="U195" s="144"/>
      <c r="V195" s="144"/>
      <c r="W195" s="144"/>
      <c r="X195" s="144"/>
      <c r="Y195" s="144"/>
      <c r="Z195" s="144"/>
      <c r="AA195" s="144"/>
      <c r="AB195" s="144"/>
      <c r="AC195" s="144"/>
      <c r="AD195" s="144"/>
      <c r="AE195" s="144"/>
    </row>
    <row r="196">
      <c r="A196" s="180" t="s">
        <v>479</v>
      </c>
      <c r="B196" s="181">
        <f t="array" ref="B196">IF(A196="","",IFERROR(INDEX(Don_hang!$B$2:$B$1000,MATCH(A196,Don_hang!$A$2:$A$1000,0)),""))</f>
        <v>46085</v>
      </c>
      <c r="C196" s="182" t="str">
        <f t="array" ref="C196">IF(A196="","",IFERROR(INDEX(Don_hang!$C$2:$C$1000,MATCH(A196,Don_hang!$A$2:$A$1000,0)),""))</f>
        <v>Hồng ngọc</v>
      </c>
      <c r="D196" s="183" t="s">
        <v>246</v>
      </c>
      <c r="E196" s="194" t="s">
        <v>229</v>
      </c>
      <c r="F196" s="195">
        <v>1.0</v>
      </c>
      <c r="G196" s="186" t="str">
        <f t="shared" si="9"/>
        <v>-</v>
      </c>
      <c r="H196" s="186">
        <v>395000.0</v>
      </c>
      <c r="I196" s="186">
        <f t="shared" si="2"/>
        <v>395000</v>
      </c>
      <c r="J196" s="186">
        <v>309472.9668419456</v>
      </c>
      <c r="K196" s="186">
        <f t="shared" si="8"/>
        <v>309472.9668</v>
      </c>
      <c r="L196" s="186">
        <f t="shared" si="4"/>
        <v>85527.03316</v>
      </c>
      <c r="M196" s="186">
        <f t="shared" si="5"/>
        <v>85527.03316</v>
      </c>
      <c r="N196" s="204"/>
      <c r="O196" s="188">
        <f t="shared" si="6"/>
        <v>85527.03316</v>
      </c>
      <c r="P196" s="189" t="str">
        <f>IF(D196="","",IF(COUNTIF(Combo_tong_hop!$B$3:$B$100,D196)&gt;0,"Combo","Món lẻ"))</f>
        <v>Combo</v>
      </c>
      <c r="Q196" s="190" t="str">
        <f>IFERROR(__xludf.DUMMYFUNCTION("IF(P196&lt;&gt;""Combo"","""",IFERROR(""""&amp;TEXTJOIN("", ""&amp;char(10),TRUE,FILTER(Combo_chi_tiet!$I$3:$I$200,Combo_chi_tiet!$B$3:$B$200=D196)),""""))"),"Ức gà cajun 150g, 
Ức gà sả chanh 150g, 
Ứ́c gà gừng tỏi 150g, 
Nạ̣c heo tây bắc 150g, 
Cốt lết ngũ vị 150g, 
Thăn bò̀ cajun 150g, 
Tôm gừng tỏi 150g, 
Cá tầm kiểu Ý 150g")</f>
        <v>Ức gà cajun 150g, 
Ức gà sả chanh 150g, 
Ứ́c gà gừng tỏi 150g, 
Nạ̣c heo tây bắc 150g, 
Cốt lết ngũ vị 150g, 
Thăn bò̀ cajun 150g, 
Tôm gừng tỏi 150g, 
Cá tầm kiểu Ý 150g</v>
      </c>
      <c r="R196" s="144"/>
      <c r="S196" s="144"/>
      <c r="T196" s="144"/>
      <c r="U196" s="144"/>
      <c r="V196" s="144"/>
      <c r="W196" s="144"/>
      <c r="X196" s="144"/>
      <c r="Y196" s="144"/>
      <c r="Z196" s="144"/>
      <c r="AA196" s="144"/>
      <c r="AB196" s="144"/>
      <c r="AC196" s="144"/>
      <c r="AD196" s="144"/>
      <c r="AE196" s="144"/>
    </row>
    <row r="197">
      <c r="A197" s="180" t="s">
        <v>480</v>
      </c>
      <c r="B197" s="181">
        <f t="array" ref="B197">IF(A197="","",IFERROR(INDEX(Don_hang!$B$2:$B$1000,MATCH(A197,Don_hang!$A$2:$A$1000,0)),""))</f>
        <v>46085</v>
      </c>
      <c r="C197" s="182" t="str">
        <f t="array" ref="C197">IF(A197="","",IFERROR(INDEX(Don_hang!$C$2:$C$1000,MATCH(A197,Don_hang!$A$2:$A$1000,0)),""))</f>
        <v>Tố Quyên (Shujen Phương FB)</v>
      </c>
      <c r="D197" s="183" t="s">
        <v>241</v>
      </c>
      <c r="E197" s="194" t="s">
        <v>229</v>
      </c>
      <c r="F197" s="195">
        <v>1.0</v>
      </c>
      <c r="G197" s="186" t="str">
        <f t="shared" si="9"/>
        <v>-</v>
      </c>
      <c r="H197" s="186">
        <v>219000.0</v>
      </c>
      <c r="I197" s="186">
        <f t="shared" si="2"/>
        <v>219000</v>
      </c>
      <c r="J197" s="186">
        <v>170678.1285986139</v>
      </c>
      <c r="K197" s="186">
        <f t="shared" si="8"/>
        <v>170678.1286</v>
      </c>
      <c r="L197" s="186">
        <f t="shared" si="4"/>
        <v>48321.8714</v>
      </c>
      <c r="M197" s="186">
        <f t="shared" si="5"/>
        <v>48321.8714</v>
      </c>
      <c r="N197" s="204"/>
      <c r="O197" s="188">
        <f t="shared" si="6"/>
        <v>48321.8714</v>
      </c>
      <c r="P197" s="189" t="str">
        <f>IF(D197="","",IF(COUNTIF(Combo_tong_hop!$B$3:$B$100,D197)&gt;0,"Combo","Món lẻ"))</f>
        <v>Combo</v>
      </c>
      <c r="Q197" s="190" t="str">
        <f>IFERROR(__xludf.DUMMYFUNCTION("IF(P197&lt;&gt;""Combo"","""",IFERROR(""""&amp;TEXTJOIN("", ""&amp;char(10),TRUE,FILTER(Combo_chi_tiet!$I$3:$I$200,Combo_chi_tiet!$B$3:$B$200=D197)),""""))"),"Ức gà cajun 100g, 
Ức gà sả chanh 100g, 
Nạ̣c heo tây bắc 100g, 
Thăn bò̀ cajun 100g, 
Tôm kiểu Ý 100g, 
Cá tầm gừng tỏi 100g")</f>
        <v>Ức gà cajun 100g, 
Ức gà sả chanh 100g, 
Nạ̣c heo tây bắc 100g, 
Thăn bò̀ cajun 100g, 
Tôm kiểu Ý 100g, 
Cá tầm gừng tỏi 100g</v>
      </c>
      <c r="R197" s="144"/>
      <c r="S197" s="144"/>
      <c r="T197" s="144"/>
      <c r="U197" s="144"/>
      <c r="V197" s="144"/>
      <c r="W197" s="144"/>
      <c r="X197" s="144"/>
      <c r="Y197" s="144"/>
      <c r="Z197" s="144"/>
      <c r="AA197" s="144"/>
      <c r="AB197" s="144"/>
      <c r="AC197" s="144"/>
      <c r="AD197" s="144"/>
      <c r="AE197" s="144"/>
    </row>
    <row r="198">
      <c r="A198" s="180" t="s">
        <v>481</v>
      </c>
      <c r="B198" s="181">
        <f t="array" ref="B198">IF(A198="","",IFERROR(INDEX(Don_hang!$B$2:$B$1000,MATCH(A198,Don_hang!$A$2:$A$1000,0)),""))</f>
        <v>46085</v>
      </c>
      <c r="C198" s="182" t="str">
        <f t="array" ref="C198">IF(A198="","",IFERROR(INDEX(Don_hang!$C$2:$C$1000,MATCH(A198,Don_hang!$A$2:$A$1000,0)),""))</f>
        <v>Emmy Ngoc</v>
      </c>
      <c r="D198" s="183" t="s">
        <v>246</v>
      </c>
      <c r="E198" s="194" t="s">
        <v>229</v>
      </c>
      <c r="F198" s="195">
        <v>1.0</v>
      </c>
      <c r="G198" s="186" t="str">
        <f t="shared" si="9"/>
        <v>-</v>
      </c>
      <c r="H198" s="186">
        <v>395000.0</v>
      </c>
      <c r="I198" s="186">
        <f t="shared" si="2"/>
        <v>395000</v>
      </c>
      <c r="J198" s="186">
        <v>309472.9668419456</v>
      </c>
      <c r="K198" s="186">
        <f t="shared" si="8"/>
        <v>309472.9668</v>
      </c>
      <c r="L198" s="186">
        <f t="shared" si="4"/>
        <v>85527.03316</v>
      </c>
      <c r="M198" s="186">
        <f t="shared" si="5"/>
        <v>85527.03316</v>
      </c>
      <c r="N198" s="204"/>
      <c r="O198" s="188">
        <f t="shared" si="6"/>
        <v>85527.03316</v>
      </c>
      <c r="P198" s="189" t="str">
        <f>IF(D198="","",IF(COUNTIF(Combo_tong_hop!$B$3:$B$100,D198)&gt;0,"Combo","Món lẻ"))</f>
        <v>Combo</v>
      </c>
      <c r="Q198" s="190" t="str">
        <f>IFERROR(__xludf.DUMMYFUNCTION("IF(P198&lt;&gt;""Combo"","""",IFERROR(""""&amp;TEXTJOIN("", ""&amp;char(10),TRUE,FILTER(Combo_chi_tiet!$I$3:$I$200,Combo_chi_tiet!$B$3:$B$200=D198)),""""))"),"Ức gà cajun 150g, 
Ức gà sả chanh 150g, 
Ứ́c gà gừng tỏi 150g, 
Nạ̣c heo tây bắc 150g, 
Cốt lết ngũ vị 150g, 
Thăn bò̀ cajun 150g, 
Tôm gừng tỏi 150g, 
Cá tầm kiểu Ý 150g")</f>
        <v>Ức gà cajun 150g, 
Ức gà sả chanh 150g, 
Ứ́c gà gừng tỏi 150g, 
Nạ̣c heo tây bắc 150g, 
Cốt lết ngũ vị 150g, 
Thăn bò̀ cajun 150g, 
Tôm gừng tỏi 150g, 
Cá tầm kiểu Ý 150g</v>
      </c>
      <c r="R198" s="144"/>
      <c r="S198" s="144"/>
      <c r="T198" s="144"/>
      <c r="U198" s="144"/>
      <c r="V198" s="144"/>
      <c r="W198" s="144"/>
      <c r="X198" s="144"/>
      <c r="Y198" s="144"/>
      <c r="Z198" s="144"/>
      <c r="AA198" s="144"/>
      <c r="AB198" s="144"/>
      <c r="AC198" s="144"/>
      <c r="AD198" s="144"/>
      <c r="AE198" s="144"/>
    </row>
    <row r="199">
      <c r="A199" s="180" t="s">
        <v>482</v>
      </c>
      <c r="B199" s="181">
        <f t="array" ref="B199">IF(A199="","",IFERROR(INDEX(Don_hang!$B$2:$B$1000,MATCH(A199,Don_hang!$A$2:$A$1000,0)),""))</f>
        <v>46116</v>
      </c>
      <c r="C199" s="182" t="str">
        <f t="array" ref="C199">IF(A199="","",IFERROR(INDEX(Don_hang!$C$2:$C$1000,MATCH(A199,Don_hang!$A$2:$A$1000,0)),""))</f>
        <v>Chị Ngân Nguyễn Vista T4</v>
      </c>
      <c r="D199" s="183" t="s">
        <v>213</v>
      </c>
      <c r="E199" s="194">
        <v>170.0</v>
      </c>
      <c r="F199" s="195">
        <v>1.0</v>
      </c>
      <c r="G199" s="186">
        <f t="shared" si="9"/>
        <v>170</v>
      </c>
      <c r="H199" s="191">
        <v>100000.0</v>
      </c>
      <c r="I199" s="186">
        <f t="shared" si="2"/>
        <v>100000</v>
      </c>
      <c r="J199" s="186">
        <v>63580.0</v>
      </c>
      <c r="K199" s="186">
        <f t="shared" si="8"/>
        <v>63580</v>
      </c>
      <c r="L199" s="186">
        <f t="shared" si="4"/>
        <v>36420</v>
      </c>
      <c r="M199" s="186">
        <f t="shared" si="5"/>
        <v>36420</v>
      </c>
      <c r="N199" s="204">
        <v>0.05</v>
      </c>
      <c r="O199" s="188">
        <f t="shared" si="6"/>
        <v>31420</v>
      </c>
      <c r="P199" s="189" t="str">
        <f>IF(D199="","",IF(COUNTIF(Combo_tong_hop!$B$3:$B$100,D199)&gt;0,"Combo","Món lẻ"))</f>
        <v>Món lẻ</v>
      </c>
      <c r="Q199" s="190" t="str">
        <f>IFERROR(__xludf.DUMMYFUNCTION("IF(P199&lt;&gt;""Combo"","""",IFERROR(""""&amp;TEXTJOIN("", ""&amp;char(10),TRUE,FILTER(Combo_chi_tiet!$I$3:$I$200,Combo_chi_tiet!$B$3:$B$200=D199)),""""))"),"")</f>
        <v/>
      </c>
      <c r="R199" s="144"/>
      <c r="S199" s="144"/>
      <c r="T199" s="144"/>
      <c r="U199" s="144"/>
      <c r="V199" s="144"/>
      <c r="W199" s="144"/>
      <c r="X199" s="144"/>
      <c r="Y199" s="144"/>
      <c r="Z199" s="144"/>
      <c r="AA199" s="144"/>
      <c r="AB199" s="144"/>
      <c r="AC199" s="144"/>
      <c r="AD199" s="144"/>
      <c r="AE199" s="144"/>
    </row>
    <row r="200">
      <c r="A200" s="180" t="s">
        <v>482</v>
      </c>
      <c r="B200" s="181">
        <f t="array" ref="B200">IF(A200="","",IFERROR(INDEX(Don_hang!$B$2:$B$1000,MATCH(A200,Don_hang!$A$2:$A$1000,0)),""))</f>
        <v>46116</v>
      </c>
      <c r="C200" s="182" t="str">
        <f t="array" ref="C200">IF(A200="","",IFERROR(INDEX(Don_hang!$C$2:$C$1000,MATCH(A200,Don_hang!$A$2:$A$1000,0)),""))</f>
        <v>Chị Ngân Nguyễn Vista T4</v>
      </c>
      <c r="D200" s="183" t="s">
        <v>214</v>
      </c>
      <c r="E200" s="194" t="s">
        <v>196</v>
      </c>
      <c r="F200" s="195">
        <v>2.0</v>
      </c>
      <c r="G200" s="186">
        <f t="shared" si="9"/>
        <v>300</v>
      </c>
      <c r="H200" s="186">
        <v>87000.0</v>
      </c>
      <c r="I200" s="186">
        <f t="shared" si="2"/>
        <v>174000</v>
      </c>
      <c r="J200" s="186">
        <v>56008.19402472528</v>
      </c>
      <c r="K200" s="186">
        <f t="shared" si="8"/>
        <v>112016.388</v>
      </c>
      <c r="L200" s="186">
        <f t="shared" si="4"/>
        <v>30991.80598</v>
      </c>
      <c r="M200" s="186">
        <f t="shared" si="5"/>
        <v>61983.61195</v>
      </c>
      <c r="N200" s="204">
        <v>0.05</v>
      </c>
      <c r="O200" s="188">
        <f t="shared" si="6"/>
        <v>53283.61195</v>
      </c>
      <c r="P200" s="189" t="str">
        <f>IF(D200="","",IF(COUNTIF(Combo_tong_hop!$B$3:$B$100,D200)&gt;0,"Combo","Món lẻ"))</f>
        <v>Món lẻ</v>
      </c>
      <c r="Q200" s="190" t="str">
        <f>IFERROR(__xludf.DUMMYFUNCTION("IF(P200&lt;&gt;""Combo"","""",IFERROR(""""&amp;TEXTJOIN("", ""&amp;char(10),TRUE,FILTER(Combo_chi_tiet!$I$3:$I$200,Combo_chi_tiet!$B$3:$B$200=D200)),""""))"),"")</f>
        <v/>
      </c>
      <c r="R200" s="144"/>
      <c r="S200" s="144"/>
      <c r="T200" s="144"/>
      <c r="U200" s="144"/>
      <c r="V200" s="144"/>
      <c r="W200" s="144"/>
      <c r="X200" s="144"/>
      <c r="Y200" s="144"/>
      <c r="Z200" s="144"/>
      <c r="AA200" s="144"/>
      <c r="AB200" s="144"/>
      <c r="AC200" s="144"/>
      <c r="AD200" s="144"/>
      <c r="AE200" s="144"/>
    </row>
    <row r="201">
      <c r="A201" s="180" t="s">
        <v>482</v>
      </c>
      <c r="B201" s="181">
        <f t="array" ref="B201">IF(A201="","",IFERROR(INDEX(Don_hang!$B$2:$B$1000,MATCH(A201,Don_hang!$A$2:$A$1000,0)),""))</f>
        <v>46116</v>
      </c>
      <c r="C201" s="182" t="str">
        <f t="array" ref="C201">IF(A201="","",IFERROR(INDEX(Don_hang!$C$2:$C$1000,MATCH(A201,Don_hang!$A$2:$A$1000,0)),""))</f>
        <v>Chị Ngân Nguyễn Vista T4</v>
      </c>
      <c r="D201" s="183" t="s">
        <v>214</v>
      </c>
      <c r="E201" s="194" t="s">
        <v>198</v>
      </c>
      <c r="F201" s="195">
        <v>1.0</v>
      </c>
      <c r="G201" s="186">
        <f t="shared" si="9"/>
        <v>200</v>
      </c>
      <c r="H201" s="186">
        <v>116000.0</v>
      </c>
      <c r="I201" s="186">
        <f t="shared" si="2"/>
        <v>116000</v>
      </c>
      <c r="J201" s="186">
        <v>74677.59203296703</v>
      </c>
      <c r="K201" s="186">
        <f t="shared" si="8"/>
        <v>74677.59203</v>
      </c>
      <c r="L201" s="186">
        <f t="shared" si="4"/>
        <v>41322.40797</v>
      </c>
      <c r="M201" s="186">
        <f t="shared" si="5"/>
        <v>41322.40797</v>
      </c>
      <c r="N201" s="204">
        <v>0.05</v>
      </c>
      <c r="O201" s="188">
        <f t="shared" si="6"/>
        <v>35522.40797</v>
      </c>
      <c r="P201" s="189" t="str">
        <f>IF(D201="","",IF(COUNTIF(Combo_tong_hop!$B$3:$B$100,D201)&gt;0,"Combo","Món lẻ"))</f>
        <v>Món lẻ</v>
      </c>
      <c r="Q201" s="190" t="str">
        <f>IFERROR(__xludf.DUMMYFUNCTION("IF(P201&lt;&gt;""Combo"","""",IFERROR(""""&amp;TEXTJOIN("", ""&amp;char(10),TRUE,FILTER(Combo_chi_tiet!$I$3:$I$200,Combo_chi_tiet!$B$3:$B$200=D201)),""""))"),"")</f>
        <v/>
      </c>
      <c r="R201" s="144"/>
      <c r="S201" s="144"/>
      <c r="T201" s="144"/>
      <c r="U201" s="144"/>
      <c r="V201" s="144"/>
      <c r="W201" s="144"/>
      <c r="X201" s="144"/>
      <c r="Y201" s="144"/>
      <c r="Z201" s="144"/>
      <c r="AA201" s="144"/>
      <c r="AB201" s="144"/>
      <c r="AC201" s="144"/>
      <c r="AD201" s="144"/>
      <c r="AE201" s="144"/>
    </row>
    <row r="202">
      <c r="A202" s="180" t="s">
        <v>482</v>
      </c>
      <c r="B202" s="181">
        <f t="array" ref="B202">IF(A202="","",IFERROR(INDEX(Don_hang!$B$2:$B$1000,MATCH(A202,Don_hang!$A$2:$A$1000,0)),""))</f>
        <v>46116</v>
      </c>
      <c r="C202" s="182" t="str">
        <f t="array" ref="C202">IF(A202="","",IFERROR(INDEX(Don_hang!$C$2:$C$1000,MATCH(A202,Don_hang!$A$2:$A$1000,0)),""))</f>
        <v>Chị Ngân Nguyễn Vista T4</v>
      </c>
      <c r="D202" s="183" t="s">
        <v>224</v>
      </c>
      <c r="E202" s="194" t="s">
        <v>198</v>
      </c>
      <c r="F202" s="195">
        <v>1.0</v>
      </c>
      <c r="G202" s="186">
        <f t="shared" si="9"/>
        <v>200</v>
      </c>
      <c r="H202" s="186">
        <v>97000.0</v>
      </c>
      <c r="I202" s="186">
        <f t="shared" si="2"/>
        <v>97000</v>
      </c>
      <c r="J202" s="186">
        <v>65244.67619047619</v>
      </c>
      <c r="K202" s="186">
        <f t="shared" si="8"/>
        <v>65244.67619</v>
      </c>
      <c r="L202" s="186">
        <f t="shared" si="4"/>
        <v>31755.32381</v>
      </c>
      <c r="M202" s="186">
        <f t="shared" si="5"/>
        <v>31755.32381</v>
      </c>
      <c r="N202" s="204">
        <v>0.05</v>
      </c>
      <c r="O202" s="188">
        <f t="shared" si="6"/>
        <v>26905.32381</v>
      </c>
      <c r="P202" s="189" t="str">
        <f>IF(D202="","",IF(COUNTIF(Combo_tong_hop!$B$3:$B$100,D202)&gt;0,"Combo","Món lẻ"))</f>
        <v>Món lẻ</v>
      </c>
      <c r="Q202" s="190" t="str">
        <f>IFERROR(__xludf.DUMMYFUNCTION("IF(P202&lt;&gt;""Combo"","""",IFERROR(""""&amp;TEXTJOIN("", ""&amp;char(10),TRUE,FILTER(Combo_chi_tiet!$I$3:$I$200,Combo_chi_tiet!$B$3:$B$200=D202)),""""))"),"")</f>
        <v/>
      </c>
      <c r="R202" s="144"/>
      <c r="S202" s="144"/>
      <c r="T202" s="144"/>
      <c r="U202" s="144"/>
      <c r="V202" s="144"/>
      <c r="W202" s="144"/>
      <c r="X202" s="144"/>
      <c r="Y202" s="144"/>
      <c r="Z202" s="144"/>
      <c r="AA202" s="144"/>
      <c r="AB202" s="144"/>
      <c r="AC202" s="144"/>
      <c r="AD202" s="144"/>
      <c r="AE202" s="144"/>
    </row>
    <row r="203">
      <c r="A203" s="180" t="s">
        <v>483</v>
      </c>
      <c r="B203" s="181">
        <f t="array" ref="B203">IF(A203="","",IFERROR(INDEX(Don_hang!$B$2:$B$1000,MATCH(A203,Don_hang!$A$2:$A$1000,0)),""))</f>
        <v>46118</v>
      </c>
      <c r="C203" s="205" t="str">
        <f t="array" ref="C203">IF(A203="","",IFERROR(INDEX(Don_hang!$C$2:$C$1000,MATCH(A203,Don_hang!$A$2:$A$1000,0)),""))</f>
        <v>Trang (khách vista)</v>
      </c>
      <c r="D203" s="183" t="s">
        <v>224</v>
      </c>
      <c r="E203" s="194" t="s">
        <v>198</v>
      </c>
      <c r="F203" s="195">
        <v>1.0</v>
      </c>
      <c r="G203" s="186">
        <f t="shared" si="9"/>
        <v>200</v>
      </c>
      <c r="H203" s="186">
        <v>97000.0</v>
      </c>
      <c r="I203" s="186">
        <f t="shared" si="2"/>
        <v>97000</v>
      </c>
      <c r="J203" s="186">
        <v>58384.67619047619</v>
      </c>
      <c r="K203" s="186">
        <f t="shared" si="8"/>
        <v>58384.67619</v>
      </c>
      <c r="L203" s="186">
        <f t="shared" si="4"/>
        <v>38615.32381</v>
      </c>
      <c r="M203" s="186">
        <f t="shared" si="5"/>
        <v>38615.32381</v>
      </c>
      <c r="N203" s="204">
        <v>0.05</v>
      </c>
      <c r="O203" s="188">
        <f t="shared" si="6"/>
        <v>33765.32381</v>
      </c>
      <c r="P203" s="189" t="str">
        <f>IF(D203="","",IF(COUNTIF(Combo_tong_hop!$B$3:$B$100,D203)&gt;0,"Combo","Món lẻ"))</f>
        <v>Món lẻ</v>
      </c>
      <c r="Q203" s="190" t="str">
        <f>IFERROR(__xludf.DUMMYFUNCTION("IF(P203&lt;&gt;""Combo"","""",IFERROR(""""&amp;TEXTJOIN("", ""&amp;char(10),TRUE,FILTER(Combo_chi_tiet!$I$3:$I$200,Combo_chi_tiet!$B$3:$B$200=D203)),""""))"),"")</f>
        <v/>
      </c>
      <c r="R203" s="144"/>
      <c r="S203" s="144"/>
      <c r="T203" s="144"/>
      <c r="U203" s="144"/>
      <c r="V203" s="144"/>
      <c r="W203" s="144"/>
      <c r="X203" s="144"/>
      <c r="Y203" s="144"/>
      <c r="Z203" s="144"/>
      <c r="AA203" s="144"/>
      <c r="AB203" s="144"/>
      <c r="AC203" s="144"/>
      <c r="AD203" s="144"/>
      <c r="AE203" s="144"/>
    </row>
    <row r="204">
      <c r="A204" s="180" t="s">
        <v>483</v>
      </c>
      <c r="B204" s="181">
        <f t="array" ref="B204">IF(A204="","",IFERROR(INDEX(Don_hang!$B$2:$B$1000,MATCH(A204,Don_hang!$A$2:$A$1000,0)),""))</f>
        <v>46118</v>
      </c>
      <c r="C204" s="205" t="str">
        <f t="array" ref="C204">IF(A204="","",IFERROR(INDEX(Don_hang!$C$2:$C$1000,MATCH(A204,Don_hang!$A$2:$A$1000,0)),""))</f>
        <v>Trang (khách vista)</v>
      </c>
      <c r="D204" s="183" t="s">
        <v>224</v>
      </c>
      <c r="E204" s="194" t="s">
        <v>192</v>
      </c>
      <c r="F204" s="195">
        <v>1.0</v>
      </c>
      <c r="G204" s="186">
        <f t="shared" si="9"/>
        <v>100</v>
      </c>
      <c r="H204" s="186">
        <v>49000.0</v>
      </c>
      <c r="I204" s="186">
        <f t="shared" si="2"/>
        <v>49000</v>
      </c>
      <c r="J204" s="186">
        <v>29192.338095238094</v>
      </c>
      <c r="K204" s="186">
        <f t="shared" si="8"/>
        <v>29192.3381</v>
      </c>
      <c r="L204" s="186">
        <f t="shared" si="4"/>
        <v>19807.6619</v>
      </c>
      <c r="M204" s="186">
        <f t="shared" si="5"/>
        <v>19807.6619</v>
      </c>
      <c r="N204" s="204">
        <v>0.05</v>
      </c>
      <c r="O204" s="188">
        <f t="shared" si="6"/>
        <v>17357.6619</v>
      </c>
      <c r="P204" s="189" t="str">
        <f>IF(D204="","",IF(COUNTIF(Combo_tong_hop!$B$3:$B$100,D204)&gt;0,"Combo","Món lẻ"))</f>
        <v>Món lẻ</v>
      </c>
      <c r="Q204" s="190" t="str">
        <f>IFERROR(__xludf.DUMMYFUNCTION("IF(P204&lt;&gt;""Combo"","""",IFERROR(""""&amp;TEXTJOIN("", ""&amp;char(10),TRUE,FILTER(Combo_chi_tiet!$I$3:$I$200,Combo_chi_tiet!$B$3:$B$200=D204)),""""))"),"")</f>
        <v/>
      </c>
      <c r="R204" s="144"/>
      <c r="S204" s="144"/>
      <c r="T204" s="144"/>
      <c r="U204" s="144"/>
      <c r="V204" s="144"/>
      <c r="W204" s="144"/>
      <c r="X204" s="144"/>
      <c r="Y204" s="144"/>
      <c r="Z204" s="144"/>
      <c r="AA204" s="144"/>
      <c r="AB204" s="144"/>
      <c r="AC204" s="144"/>
      <c r="AD204" s="144"/>
      <c r="AE204" s="144"/>
    </row>
    <row r="205">
      <c r="A205" s="180" t="s">
        <v>483</v>
      </c>
      <c r="B205" s="181">
        <f t="array" ref="B205">IF(A205="","",IFERROR(INDEX(Don_hang!$B$2:$B$1000,MATCH(A205,Don_hang!$A$2:$A$1000,0)),""))</f>
        <v>46118</v>
      </c>
      <c r="C205" s="205" t="str">
        <f t="array" ref="C205">IF(A205="","",IFERROR(INDEX(Don_hang!$C$2:$C$1000,MATCH(A205,Don_hang!$A$2:$A$1000,0)),""))</f>
        <v>Trang (khách vista)</v>
      </c>
      <c r="D205" s="183" t="s">
        <v>223</v>
      </c>
      <c r="E205" s="194">
        <v>180.0</v>
      </c>
      <c r="F205" s="195">
        <v>1.0</v>
      </c>
      <c r="G205" s="186">
        <f t="shared" si="9"/>
        <v>180</v>
      </c>
      <c r="H205" s="186">
        <v>88200.0</v>
      </c>
      <c r="I205" s="186">
        <f t="shared" si="2"/>
        <v>88200</v>
      </c>
      <c r="J205" s="186">
        <v>52560.0</v>
      </c>
      <c r="K205" s="186">
        <f t="shared" si="8"/>
        <v>52560</v>
      </c>
      <c r="L205" s="186">
        <f t="shared" si="4"/>
        <v>35640</v>
      </c>
      <c r="M205" s="186">
        <f t="shared" si="5"/>
        <v>35640</v>
      </c>
      <c r="N205" s="204">
        <v>0.05</v>
      </c>
      <c r="O205" s="188">
        <f t="shared" si="6"/>
        <v>31230</v>
      </c>
      <c r="P205" s="189" t="str">
        <f>IF(D205="","",IF(COUNTIF(Combo_tong_hop!$B$3:$B$100,D205)&gt;0,"Combo","Món lẻ"))</f>
        <v>Món lẻ</v>
      </c>
      <c r="Q205" s="190" t="str">
        <f>IFERROR(__xludf.DUMMYFUNCTION("IF(P205&lt;&gt;""Combo"","""",IFERROR(""""&amp;TEXTJOIN("", ""&amp;char(10),TRUE,FILTER(Combo_chi_tiet!$I$3:$I$200,Combo_chi_tiet!$B$3:$B$200=D205)),""""))"),"")</f>
        <v/>
      </c>
      <c r="R205" s="144"/>
      <c r="S205" s="144"/>
      <c r="T205" s="144"/>
      <c r="U205" s="144"/>
      <c r="V205" s="144"/>
      <c r="W205" s="144"/>
      <c r="X205" s="144"/>
      <c r="Y205" s="144"/>
      <c r="Z205" s="144"/>
      <c r="AA205" s="144"/>
      <c r="AB205" s="144"/>
      <c r="AC205" s="144"/>
      <c r="AD205" s="144"/>
      <c r="AE205" s="144"/>
    </row>
    <row r="206">
      <c r="A206" s="180" t="s">
        <v>483</v>
      </c>
      <c r="B206" s="181">
        <f t="array" ref="B206">IF(A206="","",IFERROR(INDEX(Don_hang!$B$2:$B$1000,MATCH(A206,Don_hang!$A$2:$A$1000,0)),""))</f>
        <v>46118</v>
      </c>
      <c r="C206" s="205" t="str">
        <f t="array" ref="C206">IF(A206="","",IFERROR(INDEX(Don_hang!$C$2:$C$1000,MATCH(A206,Don_hang!$A$2:$A$1000,0)),""))</f>
        <v>Trang (khách vista)</v>
      </c>
      <c r="D206" s="183" t="s">
        <v>210</v>
      </c>
      <c r="E206" s="194" t="s">
        <v>196</v>
      </c>
      <c r="F206" s="195">
        <v>1.0</v>
      </c>
      <c r="G206" s="186">
        <f t="shared" si="9"/>
        <v>150</v>
      </c>
      <c r="H206" s="186">
        <v>44000.0</v>
      </c>
      <c r="I206" s="186">
        <f t="shared" si="2"/>
        <v>44000</v>
      </c>
      <c r="J206" s="186">
        <v>27691.34375</v>
      </c>
      <c r="K206" s="186">
        <f t="shared" si="8"/>
        <v>27691.34375</v>
      </c>
      <c r="L206" s="186">
        <f t="shared" si="4"/>
        <v>16308.65625</v>
      </c>
      <c r="M206" s="186">
        <f t="shared" si="5"/>
        <v>16308.65625</v>
      </c>
      <c r="N206" s="204">
        <v>0.05</v>
      </c>
      <c r="O206" s="188">
        <f t="shared" si="6"/>
        <v>14108.65625</v>
      </c>
      <c r="P206" s="189" t="str">
        <f>IF(D206="","",IF(COUNTIF(Combo_tong_hop!$B$3:$B$100,D206)&gt;0,"Combo","Món lẻ"))</f>
        <v>Món lẻ</v>
      </c>
      <c r="Q206" s="190" t="str">
        <f>IFERROR(__xludf.DUMMYFUNCTION("IF(P206&lt;&gt;""Combo"","""",IFERROR(""""&amp;TEXTJOIN("", ""&amp;char(10),TRUE,FILTER(Combo_chi_tiet!$I$3:$I$200,Combo_chi_tiet!$B$3:$B$200=D206)),""""))"),"")</f>
        <v/>
      </c>
      <c r="R206" s="144"/>
      <c r="S206" s="144"/>
      <c r="T206" s="144"/>
      <c r="U206" s="144"/>
      <c r="V206" s="144"/>
      <c r="W206" s="144"/>
      <c r="X206" s="144"/>
      <c r="Y206" s="144"/>
      <c r="Z206" s="144"/>
      <c r="AA206" s="144"/>
      <c r="AB206" s="144"/>
      <c r="AC206" s="144"/>
      <c r="AD206" s="144"/>
      <c r="AE206" s="144"/>
    </row>
    <row r="207">
      <c r="A207" s="180" t="s">
        <v>483</v>
      </c>
      <c r="B207" s="181">
        <f t="array" ref="B207">IF(A207="","",IFERROR(INDEX(Don_hang!$B$2:$B$1000,MATCH(A207,Don_hang!$A$2:$A$1000,0)),""))</f>
        <v>46118</v>
      </c>
      <c r="C207" s="205" t="str">
        <f t="array" ref="C207">IF(A207="","",IFERROR(INDEX(Don_hang!$C$2:$C$1000,MATCH(A207,Don_hang!$A$2:$A$1000,0)),""))</f>
        <v>Trang (khách vista)</v>
      </c>
      <c r="D207" s="183" t="s">
        <v>209</v>
      </c>
      <c r="E207" s="194" t="s">
        <v>196</v>
      </c>
      <c r="F207" s="195">
        <v>1.0</v>
      </c>
      <c r="G207" s="186">
        <f t="shared" si="9"/>
        <v>150</v>
      </c>
      <c r="H207" s="186">
        <v>44000.0</v>
      </c>
      <c r="I207" s="186">
        <f t="shared" si="2"/>
        <v>44000</v>
      </c>
      <c r="J207" s="186">
        <v>30660.61299765808</v>
      </c>
      <c r="K207" s="186">
        <f t="shared" si="8"/>
        <v>30660.613</v>
      </c>
      <c r="L207" s="186">
        <f t="shared" si="4"/>
        <v>13339.387</v>
      </c>
      <c r="M207" s="186">
        <f t="shared" si="5"/>
        <v>13339.387</v>
      </c>
      <c r="N207" s="204">
        <v>0.05</v>
      </c>
      <c r="O207" s="188">
        <f t="shared" si="6"/>
        <v>11139.387</v>
      </c>
      <c r="P207" s="189" t="str">
        <f>IF(D207="","",IF(COUNTIF(Combo_tong_hop!$B$3:$B$100,D207)&gt;0,"Combo","Món lẻ"))</f>
        <v>Món lẻ</v>
      </c>
      <c r="Q207" s="190" t="str">
        <f>IFERROR(__xludf.DUMMYFUNCTION("IF(P207&lt;&gt;""Combo"","""",IFERROR(""""&amp;TEXTJOIN("", ""&amp;char(10),TRUE,FILTER(Combo_chi_tiet!$I$3:$I$200,Combo_chi_tiet!$B$3:$B$200=D207)),""""))"),"")</f>
        <v/>
      </c>
      <c r="R207" s="144"/>
      <c r="S207" s="144"/>
      <c r="T207" s="144"/>
      <c r="U207" s="144"/>
      <c r="V207" s="144"/>
      <c r="W207" s="144"/>
      <c r="X207" s="144"/>
      <c r="Y207" s="144"/>
      <c r="Z207" s="144"/>
      <c r="AA207" s="144"/>
      <c r="AB207" s="144"/>
      <c r="AC207" s="144"/>
      <c r="AD207" s="144"/>
      <c r="AE207" s="144"/>
    </row>
    <row r="208">
      <c r="A208" s="180" t="s">
        <v>486</v>
      </c>
      <c r="B208" s="181">
        <f t="array" ref="B208">IF(A208="","",IFERROR(INDEX(Don_hang!$B$2:$B$1000,MATCH(A208,Don_hang!$A$2:$A$1000,0)),""))</f>
        <v>46118</v>
      </c>
      <c r="C208" s="205" t="str">
        <f t="array" ref="C208">IF(A208="","",IFERROR(INDEX(Don_hang!$C$2:$C$1000,MATCH(A208,Don_hang!$A$2:$A$1000,0)),""))</f>
        <v>Thủy Tiên</v>
      </c>
      <c r="D208" s="183" t="s">
        <v>200</v>
      </c>
      <c r="E208" s="194" t="s">
        <v>196</v>
      </c>
      <c r="F208" s="195">
        <v>3.0</v>
      </c>
      <c r="G208" s="186">
        <f t="shared" si="9"/>
        <v>450</v>
      </c>
      <c r="H208" s="186">
        <v>36000.0</v>
      </c>
      <c r="I208" s="186">
        <f t="shared" si="2"/>
        <v>108000</v>
      </c>
      <c r="J208" s="186">
        <v>24613.194024725275</v>
      </c>
      <c r="K208" s="186">
        <f t="shared" si="8"/>
        <v>73839.58207</v>
      </c>
      <c r="L208" s="186">
        <f t="shared" si="4"/>
        <v>11386.80598</v>
      </c>
      <c r="M208" s="186">
        <f t="shared" si="5"/>
        <v>34160.41793</v>
      </c>
      <c r="N208" s="204">
        <v>0.05</v>
      </c>
      <c r="O208" s="188">
        <f t="shared" si="6"/>
        <v>28760.41793</v>
      </c>
      <c r="P208" s="189" t="str">
        <f>IF(D208="","",IF(COUNTIF(Combo_tong_hop!$B$3:$B$100,D208)&gt;0,"Combo","Món lẻ"))</f>
        <v>Món lẻ</v>
      </c>
      <c r="Q208" s="190" t="str">
        <f>IFERROR(__xludf.DUMMYFUNCTION("IF(P208&lt;&gt;""Combo"","""",IFERROR(""""&amp;TEXTJOIN("", ""&amp;char(10),TRUE,FILTER(Combo_chi_tiet!$I$3:$I$200,Combo_chi_tiet!$B$3:$B$200=D208)),""""))"),"")</f>
        <v/>
      </c>
      <c r="R208" s="144"/>
      <c r="S208" s="144"/>
      <c r="T208" s="144"/>
      <c r="U208" s="144"/>
      <c r="V208" s="144"/>
      <c r="W208" s="144"/>
      <c r="X208" s="144"/>
      <c r="Y208" s="144"/>
      <c r="Z208" s="144"/>
      <c r="AA208" s="144"/>
      <c r="AB208" s="144"/>
      <c r="AC208" s="144"/>
      <c r="AD208" s="144"/>
      <c r="AE208" s="144"/>
    </row>
    <row r="209">
      <c r="A209" s="180" t="s">
        <v>486</v>
      </c>
      <c r="B209" s="181">
        <f t="array" ref="B209">IF(A209="","",IFERROR(INDEX(Don_hang!$B$2:$B$1000,MATCH(A209,Don_hang!$A$2:$A$1000,0)),""))</f>
        <v>46118</v>
      </c>
      <c r="C209" s="205" t="str">
        <f t="array" ref="C209">IF(A209="","",IFERROR(INDEX(Don_hang!$C$2:$C$1000,MATCH(A209,Don_hang!$A$2:$A$1000,0)),""))</f>
        <v>Thủy Tiên</v>
      </c>
      <c r="D209" s="183" t="s">
        <v>203</v>
      </c>
      <c r="E209" s="194" t="s">
        <v>196</v>
      </c>
      <c r="F209" s="195">
        <v>3.0</v>
      </c>
      <c r="G209" s="186">
        <f t="shared" si="9"/>
        <v>450</v>
      </c>
      <c r="H209" s="186">
        <v>36000.0</v>
      </c>
      <c r="I209" s="186">
        <f t="shared" si="2"/>
        <v>108000</v>
      </c>
      <c r="J209" s="186">
        <v>23436.50714285714</v>
      </c>
      <c r="K209" s="186">
        <f t="shared" si="8"/>
        <v>70309.52143</v>
      </c>
      <c r="L209" s="186">
        <f t="shared" si="4"/>
        <v>12563.49286</v>
      </c>
      <c r="M209" s="186">
        <f t="shared" si="5"/>
        <v>37690.47857</v>
      </c>
      <c r="N209" s="204">
        <v>0.05</v>
      </c>
      <c r="O209" s="188">
        <f t="shared" si="6"/>
        <v>32290.47857</v>
      </c>
      <c r="P209" s="189" t="str">
        <f>IF(D209="","",IF(COUNTIF(Combo_tong_hop!$B$3:$B$100,D209)&gt;0,"Combo","Món lẻ"))</f>
        <v>Món lẻ</v>
      </c>
      <c r="Q209" s="190" t="str">
        <f>IFERROR(__xludf.DUMMYFUNCTION("IF(P209&lt;&gt;""Combo"","""",IFERROR(""""&amp;TEXTJOIN("", ""&amp;char(10),TRUE,FILTER(Combo_chi_tiet!$I$3:$I$200,Combo_chi_tiet!$B$3:$B$200=D209)),""""))"),"")</f>
        <v/>
      </c>
      <c r="R209" s="144"/>
      <c r="S209" s="144"/>
      <c r="T209" s="144"/>
      <c r="U209" s="144"/>
      <c r="V209" s="144"/>
      <c r="W209" s="144"/>
      <c r="X209" s="144"/>
      <c r="Y209" s="144"/>
      <c r="Z209" s="144"/>
      <c r="AA209" s="144"/>
      <c r="AB209" s="144"/>
      <c r="AC209" s="144"/>
      <c r="AD209" s="144"/>
      <c r="AE209" s="144"/>
    </row>
    <row r="210">
      <c r="A210" s="180" t="s">
        <v>486</v>
      </c>
      <c r="B210" s="181">
        <f t="array" ref="B210">IF(A210="","",IFERROR(INDEX(Don_hang!$B$2:$B$1000,MATCH(A210,Don_hang!$A$2:$A$1000,0)),""))</f>
        <v>46118</v>
      </c>
      <c r="C210" s="205" t="str">
        <f t="array" ref="C210">IF(A210="","",IFERROR(INDEX(Don_hang!$C$2:$C$1000,MATCH(A210,Don_hang!$A$2:$A$1000,0)),""))</f>
        <v>Thủy Tiên</v>
      </c>
      <c r="D210" s="183" t="s">
        <v>210</v>
      </c>
      <c r="E210" s="194" t="s">
        <v>196</v>
      </c>
      <c r="F210" s="195">
        <v>2.0</v>
      </c>
      <c r="G210" s="186">
        <f t="shared" si="9"/>
        <v>300</v>
      </c>
      <c r="H210" s="186">
        <v>44000.0</v>
      </c>
      <c r="I210" s="186">
        <f t="shared" si="2"/>
        <v>88000</v>
      </c>
      <c r="J210" s="186">
        <v>27691.34375</v>
      </c>
      <c r="K210" s="186">
        <f t="shared" si="8"/>
        <v>55382.6875</v>
      </c>
      <c r="L210" s="186">
        <f t="shared" si="4"/>
        <v>16308.65625</v>
      </c>
      <c r="M210" s="186">
        <f t="shared" si="5"/>
        <v>32617.3125</v>
      </c>
      <c r="N210" s="204">
        <v>0.05</v>
      </c>
      <c r="O210" s="188">
        <f t="shared" si="6"/>
        <v>28217.3125</v>
      </c>
      <c r="P210" s="189" t="str">
        <f>IF(D210="","",IF(COUNTIF(Combo_tong_hop!$B$3:$B$100,D210)&gt;0,"Combo","Món lẻ"))</f>
        <v>Món lẻ</v>
      </c>
      <c r="Q210" s="190" t="str">
        <f>IFERROR(__xludf.DUMMYFUNCTION("IF(P210&lt;&gt;""Combo"","""",IFERROR(""""&amp;TEXTJOIN("", ""&amp;char(10),TRUE,FILTER(Combo_chi_tiet!$I$3:$I$200,Combo_chi_tiet!$B$3:$B$200=D210)),""""))"),"")</f>
        <v/>
      </c>
      <c r="R210" s="144"/>
      <c r="S210" s="144"/>
      <c r="T210" s="144"/>
      <c r="U210" s="144"/>
      <c r="V210" s="144"/>
      <c r="W210" s="144"/>
      <c r="X210" s="144"/>
      <c r="Y210" s="144"/>
      <c r="Z210" s="144"/>
      <c r="AA210" s="144"/>
      <c r="AB210" s="144"/>
      <c r="AC210" s="144"/>
      <c r="AD210" s="144"/>
      <c r="AE210" s="144"/>
    </row>
    <row r="211">
      <c r="A211" s="180" t="s">
        <v>486</v>
      </c>
      <c r="B211" s="181">
        <f t="array" ref="B211">IF(A211="","",IFERROR(INDEX(Don_hang!$B$2:$B$1000,MATCH(A211,Don_hang!$A$2:$A$1000,0)),""))</f>
        <v>46118</v>
      </c>
      <c r="C211" s="205" t="str">
        <f t="array" ref="C211">IF(A211="","",IFERROR(INDEX(Don_hang!$C$2:$C$1000,MATCH(A211,Don_hang!$A$2:$A$1000,0)),""))</f>
        <v>Thủy Tiên</v>
      </c>
      <c r="D211" s="183" t="s">
        <v>209</v>
      </c>
      <c r="E211" s="194" t="s">
        <v>196</v>
      </c>
      <c r="F211" s="195">
        <v>1.0</v>
      </c>
      <c r="G211" s="186">
        <f t="shared" si="9"/>
        <v>150</v>
      </c>
      <c r="H211" s="186">
        <v>44000.0</v>
      </c>
      <c r="I211" s="186">
        <f t="shared" si="2"/>
        <v>44000</v>
      </c>
      <c r="J211" s="186">
        <v>30660.61299765808</v>
      </c>
      <c r="K211" s="186">
        <f t="shared" si="8"/>
        <v>30660.613</v>
      </c>
      <c r="L211" s="186">
        <f t="shared" si="4"/>
        <v>13339.387</v>
      </c>
      <c r="M211" s="186">
        <f t="shared" si="5"/>
        <v>13339.387</v>
      </c>
      <c r="N211" s="204">
        <v>0.05</v>
      </c>
      <c r="O211" s="188">
        <f t="shared" si="6"/>
        <v>11139.387</v>
      </c>
      <c r="P211" s="189" t="str">
        <f>IF(D211="","",IF(COUNTIF(Combo_tong_hop!$B$3:$B$100,D211)&gt;0,"Combo","Món lẻ"))</f>
        <v>Món lẻ</v>
      </c>
      <c r="Q211" s="190" t="str">
        <f>IFERROR(__xludf.DUMMYFUNCTION("IF(P211&lt;&gt;""Combo"","""",IFERROR(""""&amp;TEXTJOIN("", ""&amp;char(10),TRUE,FILTER(Combo_chi_tiet!$I$3:$I$200,Combo_chi_tiet!$B$3:$B$200=D211)),""""))"),"")</f>
        <v/>
      </c>
      <c r="R211" s="144"/>
      <c r="S211" s="144"/>
      <c r="T211" s="144"/>
      <c r="U211" s="144"/>
      <c r="V211" s="144"/>
      <c r="W211" s="144"/>
      <c r="X211" s="144"/>
      <c r="Y211" s="144"/>
      <c r="Z211" s="144"/>
      <c r="AA211" s="144"/>
      <c r="AB211" s="144"/>
      <c r="AC211" s="144"/>
      <c r="AD211" s="144"/>
      <c r="AE211" s="144"/>
    </row>
    <row r="212">
      <c r="A212" s="180" t="s">
        <v>488</v>
      </c>
      <c r="B212" s="181">
        <f t="array" ref="B212">IF(A212="","",IFERROR(INDEX(Don_hang!$B$2:$B$1000,MATCH(A212,Don_hang!$A$2:$A$1000,0)),""))</f>
        <v>46118</v>
      </c>
      <c r="C212" s="205" t="str">
        <f t="array" ref="C212">IF(A212="","",IFERROR(INDEX(Don_hang!$C$2:$C$1000,MATCH(A212,Don_hang!$A$2:$A$1000,0)),""))</f>
        <v>Tran Hien</v>
      </c>
      <c r="D212" s="183" t="s">
        <v>206</v>
      </c>
      <c r="E212" s="194" t="s">
        <v>192</v>
      </c>
      <c r="F212" s="195">
        <v>1.0</v>
      </c>
      <c r="G212" s="186">
        <f t="shared" si="9"/>
        <v>100</v>
      </c>
      <c r="H212" s="186">
        <v>30000.0</v>
      </c>
      <c r="I212" s="186">
        <f t="shared" si="2"/>
        <v>30000</v>
      </c>
      <c r="J212" s="186">
        <v>19700.079081632655</v>
      </c>
      <c r="K212" s="186">
        <f t="shared" si="8"/>
        <v>19700.07908</v>
      </c>
      <c r="L212" s="186">
        <f t="shared" si="4"/>
        <v>10299.92092</v>
      </c>
      <c r="M212" s="186">
        <f t="shared" si="5"/>
        <v>10299.92092</v>
      </c>
      <c r="N212" s="204">
        <v>0.05</v>
      </c>
      <c r="O212" s="188">
        <f t="shared" si="6"/>
        <v>8799.920918</v>
      </c>
      <c r="P212" s="189" t="str">
        <f>IF(D212="","",IF(COUNTIF(Combo_tong_hop!$B$3:$B$100,D212)&gt;0,"Combo","Món lẻ"))</f>
        <v>Món lẻ</v>
      </c>
      <c r="Q212" s="190" t="str">
        <f>IFERROR(__xludf.DUMMYFUNCTION("IF(P212&lt;&gt;""Combo"","""",IFERROR(""""&amp;TEXTJOIN("", ""&amp;char(10),TRUE,FILTER(Combo_chi_tiet!$I$3:$I$200,Combo_chi_tiet!$B$3:$B$200=D212)),""""))"),"")</f>
        <v/>
      </c>
      <c r="R212" s="144"/>
      <c r="S212" s="144"/>
      <c r="T212" s="144"/>
      <c r="U212" s="144"/>
      <c r="V212" s="144"/>
      <c r="W212" s="144"/>
      <c r="X212" s="144"/>
      <c r="Y212" s="144"/>
      <c r="Z212" s="144"/>
      <c r="AA212" s="144"/>
      <c r="AB212" s="144"/>
      <c r="AC212" s="144"/>
      <c r="AD212" s="144"/>
      <c r="AE212" s="144"/>
    </row>
    <row r="213">
      <c r="A213" s="180" t="s">
        <v>488</v>
      </c>
      <c r="B213" s="181">
        <f t="array" ref="B213">IF(A213="","",IFERROR(INDEX(Don_hang!$B$2:$B$1000,MATCH(A213,Don_hang!$A$2:$A$1000,0)),""))</f>
        <v>46118</v>
      </c>
      <c r="C213" s="205" t="str">
        <f t="array" ref="C213">IF(A213="","",IFERROR(INDEX(Don_hang!$C$2:$C$1000,MATCH(A213,Don_hang!$A$2:$A$1000,0)),""))</f>
        <v>Tran Hien</v>
      </c>
      <c r="D213" s="183" t="s">
        <v>210</v>
      </c>
      <c r="E213" s="194" t="s">
        <v>192</v>
      </c>
      <c r="F213" s="195">
        <v>1.0</v>
      </c>
      <c r="G213" s="186">
        <f t="shared" si="9"/>
        <v>100</v>
      </c>
      <c r="H213" s="186">
        <v>30000.0</v>
      </c>
      <c r="I213" s="186">
        <f t="shared" si="2"/>
        <v>30000</v>
      </c>
      <c r="J213" s="186">
        <v>18460.895833333332</v>
      </c>
      <c r="K213" s="186">
        <f t="shared" si="8"/>
        <v>18460.89583</v>
      </c>
      <c r="L213" s="186">
        <f t="shared" si="4"/>
        <v>11539.10417</v>
      </c>
      <c r="M213" s="186">
        <f t="shared" si="5"/>
        <v>11539.10417</v>
      </c>
      <c r="N213" s="204">
        <v>0.05</v>
      </c>
      <c r="O213" s="188">
        <f t="shared" si="6"/>
        <v>10039.10417</v>
      </c>
      <c r="P213" s="189" t="str">
        <f>IF(D213="","",IF(COUNTIF(Combo_tong_hop!$B$3:$B$100,D213)&gt;0,"Combo","Món lẻ"))</f>
        <v>Món lẻ</v>
      </c>
      <c r="Q213" s="190" t="str">
        <f>IFERROR(__xludf.DUMMYFUNCTION("IF(P213&lt;&gt;""Combo"","""",IFERROR(""""&amp;TEXTJOIN("", ""&amp;char(10),TRUE,FILTER(Combo_chi_tiet!$I$3:$I$200,Combo_chi_tiet!$B$3:$B$200=D213)),""""))"),"")</f>
        <v/>
      </c>
      <c r="R213" s="144"/>
      <c r="S213" s="144"/>
      <c r="T213" s="144"/>
      <c r="U213" s="144"/>
      <c r="V213" s="144"/>
      <c r="W213" s="144"/>
      <c r="X213" s="144"/>
      <c r="Y213" s="144"/>
      <c r="Z213" s="144"/>
      <c r="AA213" s="144"/>
      <c r="AB213" s="144"/>
      <c r="AC213" s="144"/>
      <c r="AD213" s="144"/>
      <c r="AE213" s="144"/>
    </row>
    <row r="214">
      <c r="A214" s="180" t="s">
        <v>488</v>
      </c>
      <c r="B214" s="181">
        <f t="array" ref="B214">IF(A214="","",IFERROR(INDEX(Don_hang!$B$2:$B$1000,MATCH(A214,Don_hang!$A$2:$A$1000,0)),""))</f>
        <v>46118</v>
      </c>
      <c r="C214" s="205" t="str">
        <f t="array" ref="C214">IF(A214="","",IFERROR(INDEX(Don_hang!$C$2:$C$1000,MATCH(A214,Don_hang!$A$2:$A$1000,0)),""))</f>
        <v>Tran Hien</v>
      </c>
      <c r="D214" s="183" t="s">
        <v>213</v>
      </c>
      <c r="E214" s="194" t="s">
        <v>192</v>
      </c>
      <c r="F214" s="195">
        <v>1.0</v>
      </c>
      <c r="G214" s="186">
        <f t="shared" si="9"/>
        <v>100</v>
      </c>
      <c r="H214" s="186">
        <v>59000.0</v>
      </c>
      <c r="I214" s="186">
        <f t="shared" si="2"/>
        <v>59000</v>
      </c>
      <c r="J214" s="186">
        <v>38940.40866510539</v>
      </c>
      <c r="K214" s="186">
        <f t="shared" si="8"/>
        <v>38940.40867</v>
      </c>
      <c r="L214" s="186">
        <f t="shared" si="4"/>
        <v>20059.59133</v>
      </c>
      <c r="M214" s="186">
        <f t="shared" si="5"/>
        <v>20059.59133</v>
      </c>
      <c r="N214" s="204">
        <v>0.05</v>
      </c>
      <c r="O214" s="188">
        <f t="shared" si="6"/>
        <v>17109.59133</v>
      </c>
      <c r="P214" s="189" t="str">
        <f>IF(D214="","",IF(COUNTIF(Combo_tong_hop!$B$3:$B$100,D214)&gt;0,"Combo","Món lẻ"))</f>
        <v>Món lẻ</v>
      </c>
      <c r="Q214" s="190" t="str">
        <f>IFERROR(__xludf.DUMMYFUNCTION("IF(P214&lt;&gt;""Combo"","""",IFERROR(""""&amp;TEXTJOIN("", ""&amp;char(10),TRUE,FILTER(Combo_chi_tiet!$I$3:$I$200,Combo_chi_tiet!$B$3:$B$200=D214)),""""))"),"")</f>
        <v/>
      </c>
      <c r="R214" s="144"/>
      <c r="S214" s="144"/>
      <c r="T214" s="144"/>
      <c r="U214" s="144"/>
      <c r="V214" s="144"/>
      <c r="W214" s="144"/>
      <c r="X214" s="144"/>
      <c r="Y214" s="144"/>
      <c r="Z214" s="144"/>
      <c r="AA214" s="144"/>
      <c r="AB214" s="144"/>
      <c r="AC214" s="144"/>
      <c r="AD214" s="144"/>
      <c r="AE214" s="144"/>
    </row>
    <row r="215">
      <c r="A215" s="180" t="s">
        <v>488</v>
      </c>
      <c r="B215" s="181">
        <f t="array" ref="B215">IF(A215="","",IFERROR(INDEX(Don_hang!$B$2:$B$1000,MATCH(A215,Don_hang!$A$2:$A$1000,0)),""))</f>
        <v>46118</v>
      </c>
      <c r="C215" s="205" t="str">
        <f t="array" ref="C215">IF(A215="","",IFERROR(INDEX(Don_hang!$C$2:$C$1000,MATCH(A215,Don_hang!$A$2:$A$1000,0)),""))</f>
        <v>Tran Hien</v>
      </c>
      <c r="D215" s="183" t="s">
        <v>220</v>
      </c>
      <c r="E215" s="194" t="s">
        <v>192</v>
      </c>
      <c r="F215" s="195">
        <v>1.0</v>
      </c>
      <c r="G215" s="186">
        <f t="shared" si="9"/>
        <v>100</v>
      </c>
      <c r="H215" s="186">
        <v>47000.0</v>
      </c>
      <c r="I215" s="186">
        <f t="shared" si="2"/>
        <v>47000</v>
      </c>
      <c r="J215" s="186">
        <v>28521.593676814984</v>
      </c>
      <c r="K215" s="186">
        <f t="shared" si="8"/>
        <v>28521.59368</v>
      </c>
      <c r="L215" s="186">
        <f t="shared" si="4"/>
        <v>18478.40632</v>
      </c>
      <c r="M215" s="186">
        <f t="shared" si="5"/>
        <v>18478.40632</v>
      </c>
      <c r="N215" s="204">
        <v>0.05</v>
      </c>
      <c r="O215" s="188">
        <f t="shared" si="6"/>
        <v>16128.40632</v>
      </c>
      <c r="P215" s="189" t="str">
        <f>IF(D215="","",IF(COUNTIF(Combo_tong_hop!$B$3:$B$100,D215)&gt;0,"Combo","Món lẻ"))</f>
        <v>Món lẻ</v>
      </c>
      <c r="Q215" s="190" t="str">
        <f>IFERROR(__xludf.DUMMYFUNCTION("IF(P215&lt;&gt;""Combo"","""",IFERROR(""""&amp;TEXTJOIN("", ""&amp;char(10),TRUE,FILTER(Combo_chi_tiet!$I$3:$I$200,Combo_chi_tiet!$B$3:$B$200=D215)),""""))"),"")</f>
        <v/>
      </c>
      <c r="R215" s="144"/>
      <c r="S215" s="144"/>
      <c r="T215" s="144"/>
      <c r="U215" s="144"/>
      <c r="V215" s="144"/>
      <c r="W215" s="144"/>
      <c r="X215" s="144"/>
      <c r="Y215" s="144"/>
      <c r="Z215" s="144"/>
      <c r="AA215" s="144"/>
      <c r="AB215" s="144"/>
      <c r="AC215" s="144"/>
      <c r="AD215" s="144"/>
      <c r="AE215" s="144"/>
    </row>
    <row r="216">
      <c r="A216" s="180" t="s">
        <v>488</v>
      </c>
      <c r="B216" s="181">
        <f t="array" ref="B216">IF(A216="","",IFERROR(INDEX(Don_hang!$B$2:$B$1000,MATCH(A216,Don_hang!$A$2:$A$1000,0)),""))</f>
        <v>46118</v>
      </c>
      <c r="C216" s="205" t="str">
        <f t="array" ref="C216">IF(A216="","",IFERROR(INDEX(Don_hang!$C$2:$C$1000,MATCH(A216,Don_hang!$A$2:$A$1000,0)),""))</f>
        <v>Tran Hien</v>
      </c>
      <c r="D216" s="183" t="s">
        <v>218</v>
      </c>
      <c r="E216" s="194" t="s">
        <v>192</v>
      </c>
      <c r="F216" s="195">
        <v>1.0</v>
      </c>
      <c r="G216" s="186">
        <f t="shared" si="9"/>
        <v>100</v>
      </c>
      <c r="H216" s="186">
        <v>59000.0</v>
      </c>
      <c r="I216" s="186">
        <f t="shared" si="2"/>
        <v>59000</v>
      </c>
      <c r="J216" s="186">
        <v>45094.76600985222</v>
      </c>
      <c r="K216" s="186">
        <f t="shared" si="8"/>
        <v>45094.76601</v>
      </c>
      <c r="L216" s="186">
        <f t="shared" si="4"/>
        <v>13905.23399</v>
      </c>
      <c r="M216" s="186">
        <f t="shared" si="5"/>
        <v>13905.23399</v>
      </c>
      <c r="N216" s="204">
        <v>0.05</v>
      </c>
      <c r="O216" s="188">
        <f t="shared" si="6"/>
        <v>10955.23399</v>
      </c>
      <c r="P216" s="189" t="str">
        <f>IF(D216="","",IF(COUNTIF(Combo_tong_hop!$B$3:$B$100,D216)&gt;0,"Combo","Món lẻ"))</f>
        <v>Món lẻ</v>
      </c>
      <c r="Q216" s="190" t="str">
        <f>IFERROR(__xludf.DUMMYFUNCTION("IF(P216&lt;&gt;""Combo"","""",IFERROR(""""&amp;TEXTJOIN("", ""&amp;char(10),TRUE,FILTER(Combo_chi_tiet!$I$3:$I$200,Combo_chi_tiet!$B$3:$B$200=D216)),""""))"),"")</f>
        <v/>
      </c>
      <c r="R216" s="144"/>
      <c r="S216" s="144"/>
      <c r="T216" s="144"/>
      <c r="U216" s="144"/>
      <c r="V216" s="144"/>
      <c r="W216" s="144"/>
      <c r="X216" s="144"/>
      <c r="Y216" s="144"/>
      <c r="Z216" s="144"/>
      <c r="AA216" s="144"/>
      <c r="AB216" s="144"/>
      <c r="AC216" s="144"/>
      <c r="AD216" s="144"/>
      <c r="AE216" s="144"/>
    </row>
    <row r="217">
      <c r="A217" s="180" t="s">
        <v>490</v>
      </c>
      <c r="B217" s="206">
        <v>46119.0</v>
      </c>
      <c r="C217" s="207" t="s">
        <v>384</v>
      </c>
      <c r="D217" s="183" t="s">
        <v>200</v>
      </c>
      <c r="E217" s="194" t="s">
        <v>192</v>
      </c>
      <c r="F217" s="195">
        <v>1.0</v>
      </c>
      <c r="G217" s="186">
        <f t="shared" si="9"/>
        <v>100</v>
      </c>
      <c r="H217" s="186">
        <f t="array" ref="H217">IF(OR(D217="",E217=""),"",IFERROR(INDEX(Bang_gia!$D$2:$D$1018,MATCH(D217&amp;" | "&amp;E217,Bang_gia!$A$2:$A$1018,0)),""))</f>
        <v>25000</v>
      </c>
      <c r="I217" s="186">
        <f t="shared" si="2"/>
        <v>25000</v>
      </c>
      <c r="J217" s="186">
        <f t="array" ref="J217">IF(OR(D217="",E217=""),"",IFERROR(INDEX(Bang_gia!$E$2:$E$1018,MATCH(D217&amp;" | "&amp;E217,Bang_gia!$A$2:$A$1018,0)),""))</f>
        <v>16408.79602</v>
      </c>
      <c r="K217" s="186">
        <f t="shared" si="8"/>
        <v>16408.79602</v>
      </c>
      <c r="L217" s="186">
        <f t="shared" si="4"/>
        <v>8591.203984</v>
      </c>
      <c r="M217" s="186">
        <f t="shared" si="5"/>
        <v>8591.203984</v>
      </c>
      <c r="N217" s="204">
        <v>0.1</v>
      </c>
      <c r="O217" s="188">
        <f t="shared" si="6"/>
        <v>6091.203984</v>
      </c>
      <c r="P217" s="189" t="str">
        <f>IF(D217="","",IF(COUNTIF(Combo_tong_hop!$B$3:$B$100,D217)&gt;0,"Combo","Món lẻ"))</f>
        <v>Món lẻ</v>
      </c>
      <c r="Q217" s="190" t="str">
        <f>IFERROR(__xludf.DUMMYFUNCTION("IF(P217&lt;&gt;""Combo"","""",IFERROR(""""&amp;TEXTJOIN("", ""&amp;char(10),TRUE,FILTER(Combo_chi_tiet!$I$3:$I$200,Combo_chi_tiet!$B$3:$B$200=D217)),""""))"),"")</f>
        <v/>
      </c>
      <c r="R217" s="144"/>
      <c r="S217" s="144"/>
      <c r="T217" s="144"/>
      <c r="U217" s="144"/>
      <c r="V217" s="144"/>
      <c r="W217" s="144"/>
      <c r="X217" s="144"/>
      <c r="Y217" s="144"/>
      <c r="Z217" s="144"/>
      <c r="AA217" s="144"/>
      <c r="AB217" s="144"/>
      <c r="AC217" s="144"/>
      <c r="AD217" s="144"/>
      <c r="AE217" s="144"/>
    </row>
    <row r="218">
      <c r="A218" s="180" t="s">
        <v>490</v>
      </c>
      <c r="B218" s="206">
        <v>46119.0</v>
      </c>
      <c r="C218" s="207" t="s">
        <v>384</v>
      </c>
      <c r="D218" s="183" t="s">
        <v>205</v>
      </c>
      <c r="E218" s="194" t="s">
        <v>192</v>
      </c>
      <c r="F218" s="195">
        <v>1.0</v>
      </c>
      <c r="G218" s="186">
        <f t="shared" si="9"/>
        <v>100</v>
      </c>
      <c r="H218" s="186">
        <f t="array" ref="H218">IF(OR(D218="",E218=""),"",IFERROR(INDEX(Bang_gia!$D$2:$D$1018,MATCH(D218&amp;" | "&amp;E218,Bang_gia!$A$2:$A$1018,0)),""))</f>
        <v>25000</v>
      </c>
      <c r="I218" s="186">
        <f t="shared" si="2"/>
        <v>25000</v>
      </c>
      <c r="J218" s="186">
        <f t="array" ref="J218">IF(OR(D218="",E218=""),"",IFERROR(INDEX(Bang_gia!$E$2:$E$1018,MATCH(D218&amp;" | "&amp;E218,Bang_gia!$A$2:$A$1018,0)),""))</f>
        <v>15526.76601</v>
      </c>
      <c r="K218" s="186">
        <f t="shared" si="8"/>
        <v>15526.76601</v>
      </c>
      <c r="L218" s="186">
        <f t="shared" si="4"/>
        <v>9473.23399</v>
      </c>
      <c r="M218" s="186">
        <f t="shared" si="5"/>
        <v>9473.23399</v>
      </c>
      <c r="N218" s="204">
        <v>0.1</v>
      </c>
      <c r="O218" s="188">
        <f t="shared" si="6"/>
        <v>6973.23399</v>
      </c>
      <c r="P218" s="189" t="str">
        <f>IF(D218="","",IF(COUNTIF(Combo_tong_hop!$B$3:$B$100,D218)&gt;0,"Combo","Món lẻ"))</f>
        <v>Món lẻ</v>
      </c>
      <c r="Q218" s="190" t="str">
        <f>IFERROR(__xludf.DUMMYFUNCTION("IF(P218&lt;&gt;""Combo"","""",IFERROR(""""&amp;TEXTJOIN("", ""&amp;char(10),TRUE,FILTER(Combo_chi_tiet!$I$3:$I$200,Combo_chi_tiet!$B$3:$B$200=D218)),""""))"),"")</f>
        <v/>
      </c>
      <c r="R218" s="144"/>
      <c r="S218" s="144"/>
      <c r="T218" s="144"/>
      <c r="U218" s="144"/>
      <c r="V218" s="144"/>
      <c r="W218" s="144"/>
      <c r="X218" s="144"/>
      <c r="Y218" s="144"/>
      <c r="Z218" s="144"/>
      <c r="AA218" s="144"/>
      <c r="AB218" s="144"/>
      <c r="AC218" s="144"/>
      <c r="AD218" s="144"/>
      <c r="AE218" s="144"/>
    </row>
    <row r="219">
      <c r="A219" s="180" t="s">
        <v>490</v>
      </c>
      <c r="B219" s="206">
        <v>46119.0</v>
      </c>
      <c r="C219" s="207" t="s">
        <v>384</v>
      </c>
      <c r="D219" s="183" t="s">
        <v>203</v>
      </c>
      <c r="E219" s="194" t="s">
        <v>192</v>
      </c>
      <c r="F219" s="195">
        <v>1.0</v>
      </c>
      <c r="G219" s="186">
        <f t="shared" si="9"/>
        <v>100</v>
      </c>
      <c r="H219" s="186">
        <f t="array" ref="H219">IF(OR(D219="",E219=""),"",IFERROR(INDEX(Bang_gia!$D$2:$D$1018,MATCH(D219&amp;" | "&amp;E219,Bang_gia!$A$2:$A$1018,0)),""))</f>
        <v>25000</v>
      </c>
      <c r="I219" s="186">
        <f t="shared" si="2"/>
        <v>25000</v>
      </c>
      <c r="J219" s="186">
        <f t="array" ref="J219">IF(OR(D219="",E219=""),"",IFERROR(INDEX(Bang_gia!$E$2:$E$1018,MATCH(D219&amp;" | "&amp;E219,Bang_gia!$A$2:$A$1018,0)),""))</f>
        <v>15624.3381</v>
      </c>
      <c r="K219" s="186">
        <f t="shared" si="8"/>
        <v>15624.3381</v>
      </c>
      <c r="L219" s="186">
        <f t="shared" si="4"/>
        <v>9375.661905</v>
      </c>
      <c r="M219" s="186">
        <f t="shared" si="5"/>
        <v>9375.661905</v>
      </c>
      <c r="N219" s="204">
        <v>0.1</v>
      </c>
      <c r="O219" s="188">
        <f t="shared" si="6"/>
        <v>6875.661905</v>
      </c>
      <c r="P219" s="189" t="str">
        <f>IF(D219="","",IF(COUNTIF(Combo_tong_hop!$B$3:$B$100,D219)&gt;0,"Combo","Món lẻ"))</f>
        <v>Món lẻ</v>
      </c>
      <c r="Q219" s="190" t="str">
        <f>IFERROR(__xludf.DUMMYFUNCTION("IF(P219&lt;&gt;""Combo"","""",IFERROR(""""&amp;TEXTJOIN("", ""&amp;char(10),TRUE,FILTER(Combo_chi_tiet!$I$3:$I$200,Combo_chi_tiet!$B$3:$B$200=D219)),""""))"),"")</f>
        <v/>
      </c>
      <c r="R219" s="144"/>
      <c r="S219" s="144"/>
      <c r="T219" s="144"/>
      <c r="U219" s="144"/>
      <c r="V219" s="144"/>
      <c r="W219" s="144"/>
      <c r="X219" s="144"/>
      <c r="Y219" s="144"/>
      <c r="Z219" s="144"/>
      <c r="AA219" s="144"/>
      <c r="AB219" s="144"/>
      <c r="AC219" s="144"/>
      <c r="AD219" s="144"/>
      <c r="AE219" s="144"/>
    </row>
    <row r="220">
      <c r="A220" s="180" t="s">
        <v>490</v>
      </c>
      <c r="B220" s="206">
        <v>46119.0</v>
      </c>
      <c r="C220" s="207" t="s">
        <v>384</v>
      </c>
      <c r="D220" s="183" t="s">
        <v>204</v>
      </c>
      <c r="E220" s="194" t="s">
        <v>192</v>
      </c>
      <c r="F220" s="195">
        <v>1.0</v>
      </c>
      <c r="G220" s="186">
        <f t="shared" si="9"/>
        <v>100</v>
      </c>
      <c r="H220" s="186">
        <f t="array" ref="H220">IF(OR(D220="",E220=""),"",IFERROR(INDEX(Bang_gia!$D$2:$D$1018,MATCH(D220&amp;" | "&amp;E220,Bang_gia!$A$2:$A$1018,0)),""))</f>
        <v>25000</v>
      </c>
      <c r="I220" s="186">
        <f t="shared" si="2"/>
        <v>25000</v>
      </c>
      <c r="J220" s="186">
        <f t="array" ref="J220">IF(OR(D220="",E220=""),"",IFERROR(INDEX(Bang_gia!$E$2:$E$1018,MATCH(D220&amp;" | "&amp;E220,Bang_gia!$A$2:$A$1018,0)),""))</f>
        <v>15519.55102</v>
      </c>
      <c r="K220" s="186">
        <f t="shared" si="8"/>
        <v>15519.55102</v>
      </c>
      <c r="L220" s="186">
        <f t="shared" si="4"/>
        <v>9480.44898</v>
      </c>
      <c r="M220" s="186">
        <f t="shared" si="5"/>
        <v>9480.44898</v>
      </c>
      <c r="N220" s="204">
        <v>0.1</v>
      </c>
      <c r="O220" s="188">
        <f t="shared" si="6"/>
        <v>6980.44898</v>
      </c>
      <c r="P220" s="189" t="str">
        <f>IF(D220="","",IF(COUNTIF(Combo_tong_hop!$B$3:$B$100,D220)&gt;0,"Combo","Món lẻ"))</f>
        <v>Món lẻ</v>
      </c>
      <c r="Q220" s="190" t="str">
        <f>IFERROR(__xludf.DUMMYFUNCTION("IF(P220&lt;&gt;""Combo"","""",IFERROR(""""&amp;TEXTJOIN("", ""&amp;char(10),TRUE,FILTER(Combo_chi_tiet!$I$3:$I$200,Combo_chi_tiet!$B$3:$B$200=D220)),""""))"),"")</f>
        <v/>
      </c>
      <c r="R220" s="144"/>
      <c r="S220" s="144"/>
      <c r="T220" s="144"/>
      <c r="U220" s="144"/>
      <c r="V220" s="144"/>
      <c r="W220" s="144"/>
      <c r="X220" s="144"/>
      <c r="Y220" s="144"/>
      <c r="Z220" s="144"/>
      <c r="AA220" s="144"/>
      <c r="AB220" s="144"/>
      <c r="AC220" s="144"/>
      <c r="AD220" s="144"/>
      <c r="AE220" s="144"/>
    </row>
    <row r="221">
      <c r="A221" s="180" t="s">
        <v>490</v>
      </c>
      <c r="B221" s="206">
        <v>46119.0</v>
      </c>
      <c r="C221" s="207" t="s">
        <v>384</v>
      </c>
      <c r="D221" s="183" t="s">
        <v>210</v>
      </c>
      <c r="E221" s="194" t="s">
        <v>192</v>
      </c>
      <c r="F221" s="195">
        <v>1.0</v>
      </c>
      <c r="G221" s="186">
        <f t="shared" si="9"/>
        <v>100</v>
      </c>
      <c r="H221" s="186">
        <f t="array" ref="H221">IF(OR(D221="",E221=""),"",IFERROR(INDEX(Bang_gia!$D$2:$D$1018,MATCH(D221&amp;" | "&amp;E221,Bang_gia!$A$2:$A$1018,0)),""))</f>
        <v>30000</v>
      </c>
      <c r="I221" s="186">
        <f t="shared" si="2"/>
        <v>30000</v>
      </c>
      <c r="J221" s="186">
        <f t="array" ref="J221">IF(OR(D221="",E221=""),"",IFERROR(INDEX(Bang_gia!$E$2:$E$1018,MATCH(D221&amp;" | "&amp;E221,Bang_gia!$A$2:$A$1018,0)),""))</f>
        <v>18460.89583</v>
      </c>
      <c r="K221" s="186">
        <f t="shared" si="8"/>
        <v>18460.89583</v>
      </c>
      <c r="L221" s="186">
        <f t="shared" si="4"/>
        <v>11539.10417</v>
      </c>
      <c r="M221" s="186">
        <f t="shared" si="5"/>
        <v>11539.10417</v>
      </c>
      <c r="N221" s="204">
        <v>0.1</v>
      </c>
      <c r="O221" s="188">
        <f t="shared" si="6"/>
        <v>8539.104167</v>
      </c>
      <c r="P221" s="189" t="str">
        <f>IF(D221="","",IF(COUNTIF(Combo_tong_hop!$B$3:$B$100,D221)&gt;0,"Combo","Món lẻ"))</f>
        <v>Món lẻ</v>
      </c>
      <c r="Q221" s="190" t="str">
        <f>IFERROR(__xludf.DUMMYFUNCTION("IF(P221&lt;&gt;""Combo"","""",IFERROR(""""&amp;TEXTJOIN("", ""&amp;char(10),TRUE,FILTER(Combo_chi_tiet!$I$3:$I$200,Combo_chi_tiet!$B$3:$B$200=D221)),""""))"),"")</f>
        <v/>
      </c>
      <c r="R221" s="144"/>
      <c r="S221" s="144"/>
      <c r="T221" s="144"/>
      <c r="U221" s="144"/>
      <c r="V221" s="144"/>
      <c r="W221" s="144"/>
      <c r="X221" s="144"/>
      <c r="Y221" s="144"/>
      <c r="Z221" s="144"/>
      <c r="AA221" s="144"/>
      <c r="AB221" s="144"/>
      <c r="AC221" s="144"/>
      <c r="AD221" s="144"/>
      <c r="AE221" s="144"/>
    </row>
    <row r="222">
      <c r="A222" s="180" t="s">
        <v>490</v>
      </c>
      <c r="B222" s="206">
        <v>46119.0</v>
      </c>
      <c r="C222" s="207" t="s">
        <v>384</v>
      </c>
      <c r="D222" s="183" t="s">
        <v>206</v>
      </c>
      <c r="E222" s="194" t="s">
        <v>192</v>
      </c>
      <c r="F222" s="195">
        <v>1.0</v>
      </c>
      <c r="G222" s="186">
        <f t="shared" si="9"/>
        <v>100</v>
      </c>
      <c r="H222" s="186">
        <f t="array" ref="H222">IF(OR(D222="",E222=""),"",IFERROR(INDEX(Bang_gia!$D$2:$D$1018,MATCH(D222&amp;" | "&amp;E222,Bang_gia!$A$2:$A$1018,0)),""))</f>
        <v>30000</v>
      </c>
      <c r="I222" s="186">
        <f t="shared" si="2"/>
        <v>30000</v>
      </c>
      <c r="J222" s="186">
        <f t="array" ref="J222">IF(OR(D222="",E222=""),"",IFERROR(INDEX(Bang_gia!$E$2:$E$1018,MATCH(D222&amp;" | "&amp;E222,Bang_gia!$A$2:$A$1018,0)),""))</f>
        <v>19700.07908</v>
      </c>
      <c r="K222" s="186">
        <f t="shared" si="8"/>
        <v>19700.07908</v>
      </c>
      <c r="L222" s="186">
        <f t="shared" si="4"/>
        <v>10299.92092</v>
      </c>
      <c r="M222" s="186">
        <f t="shared" si="5"/>
        <v>10299.92092</v>
      </c>
      <c r="N222" s="204">
        <v>0.1</v>
      </c>
      <c r="O222" s="188">
        <f t="shared" si="6"/>
        <v>7299.920918</v>
      </c>
      <c r="P222" s="189" t="str">
        <f>IF(D222="","",IF(COUNTIF(Combo_tong_hop!$B$3:$B$100,D222)&gt;0,"Combo","Món lẻ"))</f>
        <v>Món lẻ</v>
      </c>
      <c r="Q222" s="190" t="str">
        <f>IFERROR(__xludf.DUMMYFUNCTION("IF(P222&lt;&gt;""Combo"","""",IFERROR(""""&amp;TEXTJOIN("", ""&amp;char(10),TRUE,FILTER(Combo_chi_tiet!$I$3:$I$200,Combo_chi_tiet!$B$3:$B$200=D222)),""""))"),"")</f>
        <v/>
      </c>
      <c r="R222" s="144"/>
      <c r="S222" s="144"/>
      <c r="T222" s="144"/>
      <c r="U222" s="144"/>
      <c r="V222" s="144"/>
      <c r="W222" s="144"/>
      <c r="X222" s="144"/>
      <c r="Y222" s="144"/>
      <c r="Z222" s="144"/>
      <c r="AA222" s="144"/>
      <c r="AB222" s="144"/>
      <c r="AC222" s="144"/>
      <c r="AD222" s="144"/>
      <c r="AE222" s="144"/>
    </row>
    <row r="223">
      <c r="A223" s="180" t="s">
        <v>490</v>
      </c>
      <c r="B223" s="206">
        <v>46119.0</v>
      </c>
      <c r="C223" s="207" t="s">
        <v>384</v>
      </c>
      <c r="D223" s="183" t="s">
        <v>218</v>
      </c>
      <c r="E223" s="194" t="s">
        <v>192</v>
      </c>
      <c r="F223" s="195">
        <v>2.0</v>
      </c>
      <c r="G223" s="186">
        <f t="shared" si="9"/>
        <v>200</v>
      </c>
      <c r="H223" s="186">
        <f t="array" ref="H223">IF(OR(D223="",E223=""),"",IFERROR(INDEX(Bang_gia!$D$2:$D$1018,MATCH(D223&amp;" | "&amp;E223,Bang_gia!$A$2:$A$1018,0)),""))</f>
        <v>59000</v>
      </c>
      <c r="I223" s="186">
        <f t="shared" si="2"/>
        <v>118000</v>
      </c>
      <c r="J223" s="186">
        <f t="array" ref="J223">IF(OR(D223="",E223=""),"",IFERROR(INDEX(Bang_gia!$E$2:$E$1018,MATCH(D223&amp;" | "&amp;E223,Bang_gia!$A$2:$A$1018,0)),""))</f>
        <v>45094.76601</v>
      </c>
      <c r="K223" s="186">
        <f t="shared" si="8"/>
        <v>90189.53202</v>
      </c>
      <c r="L223" s="186">
        <f t="shared" si="4"/>
        <v>13905.23399</v>
      </c>
      <c r="M223" s="186">
        <f t="shared" si="5"/>
        <v>27810.46798</v>
      </c>
      <c r="N223" s="204">
        <v>0.1</v>
      </c>
      <c r="O223" s="188">
        <f t="shared" si="6"/>
        <v>16010.46798</v>
      </c>
      <c r="P223" s="189" t="str">
        <f>IF(D223="","",IF(COUNTIF(Combo_tong_hop!$B$3:$B$100,D223)&gt;0,"Combo","Món lẻ"))</f>
        <v>Món lẻ</v>
      </c>
      <c r="Q223" s="190" t="str">
        <f>IFERROR(__xludf.DUMMYFUNCTION("IF(P223&lt;&gt;""Combo"","""",IFERROR(""""&amp;TEXTJOIN("", ""&amp;char(10),TRUE,FILTER(Combo_chi_tiet!$I$3:$I$200,Combo_chi_tiet!$B$3:$B$200=D223)),""""))"),"")</f>
        <v/>
      </c>
      <c r="R223" s="144"/>
      <c r="S223" s="144"/>
      <c r="T223" s="144"/>
      <c r="U223" s="144"/>
      <c r="V223" s="144"/>
      <c r="W223" s="144"/>
      <c r="X223" s="144"/>
      <c r="Y223" s="144"/>
      <c r="Z223" s="144"/>
      <c r="AA223" s="144"/>
      <c r="AB223" s="144"/>
      <c r="AC223" s="144"/>
      <c r="AD223" s="144"/>
      <c r="AE223" s="144"/>
    </row>
    <row r="224">
      <c r="A224" s="180" t="s">
        <v>490</v>
      </c>
      <c r="B224" s="206">
        <v>46119.0</v>
      </c>
      <c r="C224" s="207" t="s">
        <v>384</v>
      </c>
      <c r="D224" s="183" t="s">
        <v>216</v>
      </c>
      <c r="E224" s="194" t="s">
        <v>192</v>
      </c>
      <c r="F224" s="195">
        <v>1.0</v>
      </c>
      <c r="G224" s="186">
        <f t="shared" si="9"/>
        <v>100</v>
      </c>
      <c r="H224" s="186">
        <f t="array" ref="H224">IF(OR(D224="",E224=""),"",IFERROR(INDEX(Bang_gia!$D$2:$D$1018,MATCH(D224&amp;" | "&amp;E224,Bang_gia!$A$2:$A$1018,0)),""))</f>
        <v>59000</v>
      </c>
      <c r="I224" s="186">
        <f t="shared" si="2"/>
        <v>59000</v>
      </c>
      <c r="J224" s="186">
        <f t="array" ref="J224">IF(OR(D224="",E224=""),"",IFERROR(INDEX(Bang_gia!$E$2:$E$1018,MATCH(D224&amp;" | "&amp;E224,Bang_gia!$A$2:$A$1018,0)),""))</f>
        <v>45476.79602</v>
      </c>
      <c r="K224" s="186">
        <f t="shared" si="8"/>
        <v>45476.79602</v>
      </c>
      <c r="L224" s="186">
        <f t="shared" si="4"/>
        <v>13523.20398</v>
      </c>
      <c r="M224" s="186">
        <f t="shared" si="5"/>
        <v>13523.20398</v>
      </c>
      <c r="N224" s="204">
        <v>0.1</v>
      </c>
      <c r="O224" s="188">
        <f t="shared" si="6"/>
        <v>7623.203984</v>
      </c>
      <c r="P224" s="189" t="str">
        <f>IF(D224="","",IF(COUNTIF(Combo_tong_hop!$B$3:$B$100,D224)&gt;0,"Combo","Món lẻ"))</f>
        <v>Món lẻ</v>
      </c>
      <c r="Q224" s="190" t="str">
        <f>IFERROR(__xludf.DUMMYFUNCTION("IF(P224&lt;&gt;""Combo"","""",IFERROR(""""&amp;TEXTJOIN("", ""&amp;char(10),TRUE,FILTER(Combo_chi_tiet!$I$3:$I$200,Combo_chi_tiet!$B$3:$B$200=D224)),""""))"),"")</f>
        <v/>
      </c>
      <c r="R224" s="144"/>
      <c r="S224" s="144"/>
      <c r="T224" s="144"/>
      <c r="U224" s="144"/>
      <c r="V224" s="144"/>
      <c r="W224" s="144"/>
      <c r="X224" s="144"/>
      <c r="Y224" s="144"/>
      <c r="Z224" s="144"/>
      <c r="AA224" s="144"/>
      <c r="AB224" s="144"/>
      <c r="AC224" s="144"/>
      <c r="AD224" s="144"/>
      <c r="AE224" s="144"/>
    </row>
    <row r="225">
      <c r="A225" s="180" t="s">
        <v>490</v>
      </c>
      <c r="B225" s="206">
        <v>46119.0</v>
      </c>
      <c r="C225" s="207" t="s">
        <v>384</v>
      </c>
      <c r="D225" s="183" t="s">
        <v>214</v>
      </c>
      <c r="E225" s="194" t="s">
        <v>192</v>
      </c>
      <c r="F225" s="195">
        <v>1.0</v>
      </c>
      <c r="G225" s="186">
        <f t="shared" si="9"/>
        <v>100</v>
      </c>
      <c r="H225" s="186">
        <f t="array" ref="H225">IF(OR(D225="",E225=""),"",IFERROR(INDEX(Bang_gia!$D$2:$D$1018,MATCH(D225&amp;" | "&amp;E225,Bang_gia!$A$2:$A$1018,0)),""))</f>
        <v>59000</v>
      </c>
      <c r="I225" s="186">
        <f t="shared" si="2"/>
        <v>59000</v>
      </c>
      <c r="J225" s="186">
        <f t="array" ref="J225">IF(OR(D225="",E225=""),"",IFERROR(INDEX(Bang_gia!$E$2:$E$1018,MATCH(D225&amp;" | "&amp;E225,Bang_gia!$A$2:$A$1018,0)),""))</f>
        <v>38908.79602</v>
      </c>
      <c r="K225" s="186">
        <f t="shared" si="8"/>
        <v>38908.79602</v>
      </c>
      <c r="L225" s="186">
        <f t="shared" si="4"/>
        <v>20091.20398</v>
      </c>
      <c r="M225" s="186">
        <f t="shared" si="5"/>
        <v>20091.20398</v>
      </c>
      <c r="N225" s="204">
        <v>0.1</v>
      </c>
      <c r="O225" s="188">
        <f t="shared" si="6"/>
        <v>14191.20398</v>
      </c>
      <c r="P225" s="189" t="str">
        <f>IF(D225="","",IF(COUNTIF(Combo_tong_hop!$B$3:$B$100,D225)&gt;0,"Combo","Món lẻ"))</f>
        <v>Món lẻ</v>
      </c>
      <c r="Q225" s="190" t="str">
        <f>IFERROR(__xludf.DUMMYFUNCTION("IF(P225&lt;&gt;""Combo"","""",IFERROR(""""&amp;TEXTJOIN("", ""&amp;char(10),TRUE,FILTER(Combo_chi_tiet!$I$3:$I$200,Combo_chi_tiet!$B$3:$B$200=D225)),""""))"),"")</f>
        <v/>
      </c>
      <c r="R225" s="144"/>
      <c r="S225" s="144"/>
      <c r="T225" s="144"/>
      <c r="U225" s="144"/>
      <c r="V225" s="144"/>
      <c r="W225" s="144"/>
      <c r="X225" s="144"/>
      <c r="Y225" s="144"/>
      <c r="Z225" s="144"/>
      <c r="AA225" s="144"/>
      <c r="AB225" s="144"/>
      <c r="AC225" s="144"/>
      <c r="AD225" s="144"/>
      <c r="AE225" s="144"/>
    </row>
    <row r="226">
      <c r="A226" s="180" t="s">
        <v>491</v>
      </c>
      <c r="B226" s="206">
        <v>46119.0</v>
      </c>
      <c r="C226" s="205" t="str">
        <f t="array" ref="C226">IF(A226="","",IFERROR(INDEX(Don_hang!$C$2:$C$1000,MATCH(A226,Don_hang!$A$2:$A$1000,0)),""))</f>
        <v>Thanh Tâm</v>
      </c>
      <c r="D226" s="183" t="s">
        <v>217</v>
      </c>
      <c r="E226" s="194" t="s">
        <v>196</v>
      </c>
      <c r="F226" s="195">
        <v>2.0</v>
      </c>
      <c r="G226" s="186">
        <f t="shared" si="9"/>
        <v>300</v>
      </c>
      <c r="H226" s="186">
        <f t="array" ref="H226">IF(OR(D226="",E226=""),"",IFERROR(INDEX(Bang_gia!$D$2:$D$1018,MATCH(D226&amp;" | "&amp;E226,Bang_gia!$A$2:$A$1018,0)),""))</f>
        <v>86000</v>
      </c>
      <c r="I226" s="186">
        <f t="shared" si="2"/>
        <v>172000</v>
      </c>
      <c r="J226" s="186">
        <f t="array" ref="J226">IF(OR(D226="",E226=""),"",IFERROR(INDEX(Bang_gia!$E$2:$E$1018,MATCH(D226&amp;" | "&amp;E226,Bang_gia!$A$2:$A$1018,0)),""))</f>
        <v>68215.19402</v>
      </c>
      <c r="K226" s="186">
        <f t="shared" si="8"/>
        <v>136430.388</v>
      </c>
      <c r="L226" s="186">
        <f t="shared" si="4"/>
        <v>17784.80598</v>
      </c>
      <c r="M226" s="186">
        <f t="shared" si="5"/>
        <v>35569.61195</v>
      </c>
      <c r="N226" s="204">
        <v>0.05</v>
      </c>
      <c r="O226" s="188">
        <f t="shared" si="6"/>
        <v>26969.61195</v>
      </c>
      <c r="P226" s="189" t="str">
        <f>IF(D226="","",IF(COUNTIF(Combo_tong_hop!$B$3:$B$100,D226)&gt;0,"Combo","Món lẻ"))</f>
        <v>Món lẻ</v>
      </c>
      <c r="Q226" s="190" t="str">
        <f>IFERROR(__xludf.DUMMYFUNCTION("IF(P226&lt;&gt;""Combo"","""",IFERROR(""""&amp;TEXTJOIN("", ""&amp;char(10),TRUE,FILTER(Combo_chi_tiet!$I$3:$I$200,Combo_chi_tiet!$B$3:$B$200=D226)),""""))"),"")</f>
        <v/>
      </c>
      <c r="R226" s="144"/>
      <c r="S226" s="144"/>
      <c r="T226" s="144"/>
      <c r="U226" s="144"/>
      <c r="V226" s="144"/>
      <c r="W226" s="144"/>
      <c r="X226" s="144"/>
      <c r="Y226" s="144"/>
      <c r="Z226" s="144"/>
      <c r="AA226" s="144"/>
      <c r="AB226" s="144"/>
      <c r="AC226" s="144"/>
      <c r="AD226" s="144"/>
      <c r="AE226" s="144"/>
    </row>
    <row r="227">
      <c r="A227" s="180" t="s">
        <v>491</v>
      </c>
      <c r="B227" s="206">
        <v>46119.0</v>
      </c>
      <c r="C227" s="205" t="str">
        <f t="array" ref="C227">IF(A227="","",IFERROR(INDEX(Don_hang!$C$2:$C$1000,MATCH(A227,Don_hang!$A$2:$A$1000,0)),""))</f>
        <v>Thanh Tâm</v>
      </c>
      <c r="D227" s="183" t="s">
        <v>208</v>
      </c>
      <c r="E227" s="194" t="s">
        <v>196</v>
      </c>
      <c r="F227" s="195">
        <v>2.0</v>
      </c>
      <c r="G227" s="186">
        <f t="shared" si="9"/>
        <v>300</v>
      </c>
      <c r="H227" s="186">
        <f t="array" ref="H227">IF(OR(D227="",E227=""),"",IFERROR(INDEX(Bang_gia!$D$2:$D$1018,MATCH(D227&amp;" | "&amp;E227,Bang_gia!$A$2:$A$1018,0)),""))</f>
        <v>44000</v>
      </c>
      <c r="I227" s="186">
        <f t="shared" si="2"/>
        <v>88000</v>
      </c>
      <c r="J227" s="186">
        <f t="array" ref="J227">IF(OR(D227="",E227=""),"",IFERROR(INDEX(Bang_gia!$E$2:$E$1018,MATCH(D227&amp;" | "&amp;E227,Bang_gia!$A$2:$A$1018,0)),""))</f>
        <v>29436.50714</v>
      </c>
      <c r="K227" s="186">
        <f t="shared" si="8"/>
        <v>58873.01429</v>
      </c>
      <c r="L227" s="186">
        <f t="shared" si="4"/>
        <v>14563.49286</v>
      </c>
      <c r="M227" s="186">
        <f t="shared" si="5"/>
        <v>29126.98571</v>
      </c>
      <c r="N227" s="204">
        <v>0.05</v>
      </c>
      <c r="O227" s="188">
        <f t="shared" si="6"/>
        <v>24726.98571</v>
      </c>
      <c r="P227" s="189" t="str">
        <f>IF(D227="","",IF(COUNTIF(Combo_tong_hop!$B$3:$B$100,D227)&gt;0,"Combo","Món lẻ"))</f>
        <v>Món lẻ</v>
      </c>
      <c r="Q227" s="190" t="str">
        <f>IFERROR(__xludf.DUMMYFUNCTION("IF(P227&lt;&gt;""Combo"","""",IFERROR(""""&amp;TEXTJOIN("", ""&amp;char(10),TRUE,FILTER(Combo_chi_tiet!$I$3:$I$200,Combo_chi_tiet!$B$3:$B$200=D227)),""""))"),"")</f>
        <v/>
      </c>
      <c r="R227" s="144"/>
      <c r="S227" s="144"/>
      <c r="T227" s="144"/>
      <c r="U227" s="144"/>
      <c r="V227" s="144"/>
      <c r="W227" s="144"/>
      <c r="X227" s="144"/>
      <c r="Y227" s="144"/>
      <c r="Z227" s="144"/>
      <c r="AA227" s="144"/>
      <c r="AB227" s="144"/>
      <c r="AC227" s="144"/>
      <c r="AD227" s="144"/>
      <c r="AE227" s="144"/>
    </row>
    <row r="228">
      <c r="A228" s="180" t="s">
        <v>491</v>
      </c>
      <c r="B228" s="206">
        <v>46119.0</v>
      </c>
      <c r="C228" s="205" t="str">
        <f t="array" ref="C228">IF(A228="","",IFERROR(INDEX(Don_hang!$C$2:$C$1000,MATCH(A228,Don_hang!$A$2:$A$1000,0)),""))</f>
        <v>Thanh Tâm</v>
      </c>
      <c r="D228" s="183" t="s">
        <v>202</v>
      </c>
      <c r="E228" s="194" t="s">
        <v>196</v>
      </c>
      <c r="F228" s="195">
        <v>1.0</v>
      </c>
      <c r="G228" s="186">
        <f t="shared" si="9"/>
        <v>150</v>
      </c>
      <c r="H228" s="186">
        <f t="array" ref="H228">IF(OR(D228="",E228=""),"",IFERROR(INDEX(Bang_gia!$D$2:$D$1018,MATCH(D228&amp;" | "&amp;E228,Bang_gia!$A$2:$A$1018,0)),""))</f>
        <v>36000</v>
      </c>
      <c r="I228" s="186">
        <f t="shared" si="2"/>
        <v>36000</v>
      </c>
      <c r="J228" s="186">
        <f t="array" ref="J228">IF(OR(D228="",E228=""),"",IFERROR(INDEX(Bang_gia!$E$2:$E$1018,MATCH(D228&amp;" | "&amp;E228,Bang_gia!$A$2:$A$1018,0)),""))</f>
        <v>23416.49068</v>
      </c>
      <c r="K228" s="186">
        <f t="shared" si="8"/>
        <v>23416.49068</v>
      </c>
      <c r="L228" s="186">
        <f t="shared" si="4"/>
        <v>12583.50932</v>
      </c>
      <c r="M228" s="186">
        <f t="shared" si="5"/>
        <v>12583.50932</v>
      </c>
      <c r="N228" s="204">
        <v>0.05</v>
      </c>
      <c r="O228" s="188">
        <f t="shared" si="6"/>
        <v>10783.50932</v>
      </c>
      <c r="P228" s="189" t="str">
        <f>IF(D228="","",IF(COUNTIF(Combo_tong_hop!$B$3:$B$100,D228)&gt;0,"Combo","Món lẻ"))</f>
        <v>Món lẻ</v>
      </c>
      <c r="Q228" s="190" t="str">
        <f>IFERROR(__xludf.DUMMYFUNCTION("IF(P228&lt;&gt;""Combo"","""",IFERROR(""""&amp;TEXTJOIN("", ""&amp;char(10),TRUE,FILTER(Combo_chi_tiet!$I$3:$I$200,Combo_chi_tiet!$B$3:$B$200=D228)),""""))"),"")</f>
        <v/>
      </c>
      <c r="R228" s="144"/>
      <c r="S228" s="144"/>
      <c r="T228" s="144"/>
      <c r="U228" s="144"/>
      <c r="V228" s="144"/>
      <c r="W228" s="144"/>
      <c r="X228" s="144"/>
      <c r="Y228" s="144"/>
      <c r="Z228" s="144"/>
      <c r="AA228" s="144"/>
      <c r="AB228" s="144"/>
      <c r="AC228" s="144"/>
      <c r="AD228" s="144"/>
      <c r="AE228" s="144"/>
    </row>
    <row r="229">
      <c r="A229" s="180" t="s">
        <v>491</v>
      </c>
      <c r="B229" s="206">
        <v>46119.0</v>
      </c>
      <c r="C229" s="205" t="str">
        <f t="array" ref="C229">IF(A229="","",IFERROR(INDEX(Don_hang!$C$2:$C$1000,MATCH(A229,Don_hang!$A$2:$A$1000,0)),""))</f>
        <v>Thanh Tâm</v>
      </c>
      <c r="D229" s="183" t="s">
        <v>202</v>
      </c>
      <c r="E229" s="194" t="s">
        <v>198</v>
      </c>
      <c r="F229" s="195">
        <v>1.0</v>
      </c>
      <c r="G229" s="186">
        <f t="shared" si="9"/>
        <v>200</v>
      </c>
      <c r="H229" s="186">
        <f t="array" ref="H229">IF(OR(D229="",E229=""),"",IFERROR(INDEX(Bang_gia!$D$2:$D$1018,MATCH(D229&amp;" | "&amp;E229,Bang_gia!$A$2:$A$1018,0)),""))</f>
        <v>48000</v>
      </c>
      <c r="I229" s="186">
        <f t="shared" si="2"/>
        <v>48000</v>
      </c>
      <c r="J229" s="186">
        <f t="array" ref="J229">IF(OR(D229="",E229=""),"",IFERROR(INDEX(Bang_gia!$E$2:$E$1018,MATCH(D229&amp;" | "&amp;E229,Bang_gia!$A$2:$A$1018,0)),""))</f>
        <v>31221.98758</v>
      </c>
      <c r="K229" s="186">
        <f t="shared" si="8"/>
        <v>31221.98758</v>
      </c>
      <c r="L229" s="186">
        <f t="shared" si="4"/>
        <v>16778.01242</v>
      </c>
      <c r="M229" s="186">
        <f t="shared" si="5"/>
        <v>16778.01242</v>
      </c>
      <c r="N229" s="204">
        <v>0.05</v>
      </c>
      <c r="O229" s="188">
        <f t="shared" si="6"/>
        <v>14378.01242</v>
      </c>
      <c r="P229" s="189" t="str">
        <f>IF(D229="","",IF(COUNTIF(Combo_tong_hop!$B$3:$B$100,D229)&gt;0,"Combo","Món lẻ"))</f>
        <v>Món lẻ</v>
      </c>
      <c r="Q229" s="190" t="str">
        <f>IFERROR(__xludf.DUMMYFUNCTION("IF(P229&lt;&gt;""Combo"","""",IFERROR(""""&amp;TEXTJOIN("", ""&amp;char(10),TRUE,FILTER(Combo_chi_tiet!$I$3:$I$200,Combo_chi_tiet!$B$3:$B$200=D229)),""""))"),"")</f>
        <v/>
      </c>
      <c r="R229" s="144"/>
      <c r="S229" s="144"/>
      <c r="T229" s="144"/>
      <c r="U229" s="144"/>
      <c r="V229" s="144"/>
      <c r="W229" s="144"/>
      <c r="X229" s="144"/>
      <c r="Y229" s="144"/>
      <c r="Z229" s="144"/>
      <c r="AA229" s="144"/>
      <c r="AB229" s="144"/>
      <c r="AC229" s="144"/>
      <c r="AD229" s="144"/>
      <c r="AE229" s="144"/>
    </row>
    <row r="230">
      <c r="A230" s="180" t="s">
        <v>492</v>
      </c>
      <c r="B230" s="206">
        <v>46119.0</v>
      </c>
      <c r="C230" s="205" t="str">
        <f t="array" ref="C230">IF(A230="","",IFERROR(INDEX(Don_hang!$C$2:$C$1000,MATCH(A230,Don_hang!$A$2:$A$1000,0)),""))</f>
        <v>Thanh Tâm</v>
      </c>
      <c r="D230" s="183" t="s">
        <v>231</v>
      </c>
      <c r="E230" s="194" t="s">
        <v>229</v>
      </c>
      <c r="F230" s="195">
        <v>2.0</v>
      </c>
      <c r="G230" s="186" t="str">
        <f t="shared" si="9"/>
        <v>-</v>
      </c>
      <c r="H230" s="186">
        <f t="array" ref="H230">IF(OR(D230="",E230=""),"",IFERROR(INDEX(Bang_gia!$D$2:$D$1018,MATCH(D230&amp;" | "&amp;E230,Bang_gia!$A$2:$A$1018,0)),""))</f>
        <v>345000</v>
      </c>
      <c r="I230" s="186">
        <f t="shared" si="2"/>
        <v>690000</v>
      </c>
      <c r="J230" s="186">
        <f t="array" ref="J230">IF(OR(D230="",E230=""),"",IFERROR(INDEX(Bang_gia!$E$2:$E$1018,MATCH(D230&amp;" | "&amp;E230,Bang_gia!$A$2:$A$1018,0)),""))</f>
        <v>259242.3778</v>
      </c>
      <c r="K230" s="186">
        <f t="shared" si="8"/>
        <v>518484.7556</v>
      </c>
      <c r="L230" s="186">
        <f t="shared" si="4"/>
        <v>85757.62222</v>
      </c>
      <c r="M230" s="186">
        <f t="shared" si="5"/>
        <v>171515.2444</v>
      </c>
      <c r="N230" s="204"/>
      <c r="O230" s="188">
        <f t="shared" si="6"/>
        <v>171515.2444</v>
      </c>
      <c r="P230" s="189" t="str">
        <f>IF(D230="","",IF(COUNTIF(Combo_tong_hop!$B$3:$B$100,D230)&gt;0,"Combo","Món lẻ"))</f>
        <v>Combo</v>
      </c>
      <c r="Q230" s="190" t="str">
        <f>IFERROR(__xludf.DUMMYFUNCTION("IF(P230&lt;&gt;""Combo"","""",IFERROR(""""&amp;TEXTJOIN("", ""&amp;char(10),TRUE,FILTER(Combo_chi_tiet!$I$3:$I$200,Combo_chi_tiet!$B$3:$B$200=D230)),""""))"),"Ức gà cajun 100g, 
Ức gà tiêu chanh 100g, 
Ứ́c gà gừng tỏi 100g, 
Ức gà̀ cà ri 100g, 
Nạc heo sả nghệ 100g, 
Cốt lết mè rang 100g, 
Cá thu kiểu Âu 100g, 
Tôm tiêu chanh 100g, 
Tôm cajun 100g, 
Thăn bò̀ cajun 100g")</f>
        <v>Ức gà cajun 100g, 
Ức gà tiêu chanh 100g, 
Ứ́c gà gừng tỏi 100g, 
Ức gà̀ cà ri 100g, 
Nạc heo sả nghệ 100g, 
Cốt lết mè rang 100g, 
Cá thu kiểu Âu 100g, 
Tôm tiêu chanh 100g, 
Tôm cajun 100g, 
Thăn bò̀ cajun 100g</v>
      </c>
      <c r="R230" s="144"/>
      <c r="S230" s="144"/>
      <c r="T230" s="144"/>
      <c r="U230" s="144"/>
      <c r="V230" s="144"/>
      <c r="W230" s="144"/>
      <c r="X230" s="144"/>
      <c r="Y230" s="144"/>
      <c r="Z230" s="144"/>
      <c r="AA230" s="144"/>
      <c r="AB230" s="144"/>
      <c r="AC230" s="144"/>
      <c r="AD230" s="144"/>
      <c r="AE230" s="144"/>
    </row>
    <row r="231">
      <c r="A231" s="180" t="s">
        <v>493</v>
      </c>
      <c r="B231" s="206">
        <v>46119.0</v>
      </c>
      <c r="C231" s="207" t="s">
        <v>565</v>
      </c>
      <c r="D231" s="183" t="s">
        <v>200</v>
      </c>
      <c r="E231" s="194" t="s">
        <v>198</v>
      </c>
      <c r="F231" s="195">
        <v>1.0</v>
      </c>
      <c r="G231" s="186">
        <f t="shared" si="9"/>
        <v>200</v>
      </c>
      <c r="H231" s="186">
        <f t="array" ref="H231">IF(OR(D231="",E231=""),"",IFERROR(INDEX(Bang_gia!$D$2:$D$1018,MATCH(D231&amp;" | "&amp;E231,Bang_gia!$A$2:$A$1018,0)),""))</f>
        <v>48000</v>
      </c>
      <c r="I231" s="186">
        <f t="shared" si="2"/>
        <v>48000</v>
      </c>
      <c r="J231" s="186">
        <f t="array" ref="J231">IF(OR(D231="",E231=""),"",IFERROR(INDEX(Bang_gia!$E$2:$E$1018,MATCH(D231&amp;" | "&amp;E231,Bang_gia!$A$2:$A$1018,0)),""))</f>
        <v>32817.59203</v>
      </c>
      <c r="K231" s="186">
        <f t="shared" si="8"/>
        <v>32817.59203</v>
      </c>
      <c r="L231" s="186">
        <f t="shared" si="4"/>
        <v>15182.40797</v>
      </c>
      <c r="M231" s="186">
        <f t="shared" si="5"/>
        <v>15182.40797</v>
      </c>
      <c r="N231" s="204">
        <v>0.05</v>
      </c>
      <c r="O231" s="188">
        <f t="shared" si="6"/>
        <v>12782.40797</v>
      </c>
      <c r="P231" s="189" t="str">
        <f>IF(D231="","",IF(COUNTIF(Combo_tong_hop!$B$3:$B$100,D231)&gt;0,"Combo","Món lẻ"))</f>
        <v>Món lẻ</v>
      </c>
      <c r="Q231" s="190" t="str">
        <f>IFERROR(__xludf.DUMMYFUNCTION("IF(P231&lt;&gt;""Combo"","""",IFERROR(""""&amp;TEXTJOIN("", ""&amp;char(10),TRUE,FILTER(Combo_chi_tiet!$I$3:$I$200,Combo_chi_tiet!$B$3:$B$200=D231)),""""))"),"")</f>
        <v/>
      </c>
      <c r="R231" s="144"/>
      <c r="S231" s="144"/>
      <c r="T231" s="144"/>
      <c r="U231" s="144"/>
      <c r="V231" s="144"/>
      <c r="W231" s="144"/>
      <c r="X231" s="144"/>
      <c r="Y231" s="144"/>
      <c r="Z231" s="144"/>
      <c r="AA231" s="144"/>
      <c r="AB231" s="144"/>
      <c r="AC231" s="144"/>
      <c r="AD231" s="144"/>
      <c r="AE231" s="144"/>
    </row>
    <row r="232">
      <c r="A232" s="180" t="s">
        <v>493</v>
      </c>
      <c r="B232" s="206">
        <v>46119.0</v>
      </c>
      <c r="C232" s="207" t="s">
        <v>565</v>
      </c>
      <c r="D232" s="183" t="s">
        <v>201</v>
      </c>
      <c r="E232" s="194" t="s">
        <v>198</v>
      </c>
      <c r="F232" s="195">
        <v>1.0</v>
      </c>
      <c r="G232" s="186">
        <f t="shared" si="9"/>
        <v>200</v>
      </c>
      <c r="H232" s="186">
        <f t="array" ref="H232">IF(OR(D232="",E232=""),"",IFERROR(INDEX(Bang_gia!$D$2:$D$1018,MATCH(D232&amp;" | "&amp;E232,Bang_gia!$A$2:$A$1018,0)),""))</f>
        <v>48000</v>
      </c>
      <c r="I232" s="186">
        <f t="shared" si="2"/>
        <v>48000</v>
      </c>
      <c r="J232" s="186">
        <f t="array" ref="J232">IF(OR(D232="",E232=""),"",IFERROR(INDEX(Bang_gia!$E$2:$E$1018,MATCH(D232&amp;" | "&amp;E232,Bang_gia!$A$2:$A$1018,0)),""))</f>
        <v>32307.78776</v>
      </c>
      <c r="K232" s="186">
        <f t="shared" si="8"/>
        <v>32307.78776</v>
      </c>
      <c r="L232" s="186">
        <f t="shared" si="4"/>
        <v>15692.21224</v>
      </c>
      <c r="M232" s="186">
        <f t="shared" si="5"/>
        <v>15692.21224</v>
      </c>
      <c r="N232" s="204">
        <v>0.05</v>
      </c>
      <c r="O232" s="188">
        <f t="shared" si="6"/>
        <v>13292.21224</v>
      </c>
      <c r="P232" s="189" t="str">
        <f>IF(D232="","",IF(COUNTIF(Combo_tong_hop!$B$3:$B$100,D232)&gt;0,"Combo","Món lẻ"))</f>
        <v>Món lẻ</v>
      </c>
      <c r="Q232" s="190" t="str">
        <f>IFERROR(__xludf.DUMMYFUNCTION("IF(P232&lt;&gt;""Combo"","""",IFERROR(""""&amp;TEXTJOIN("", ""&amp;char(10),TRUE,FILTER(Combo_chi_tiet!$I$3:$I$200,Combo_chi_tiet!$B$3:$B$200=D232)),""""))"),"")</f>
        <v/>
      </c>
      <c r="R232" s="144"/>
      <c r="S232" s="144"/>
      <c r="T232" s="144"/>
      <c r="U232" s="144"/>
      <c r="V232" s="144"/>
      <c r="W232" s="144"/>
      <c r="X232" s="144"/>
      <c r="Y232" s="144"/>
      <c r="Z232" s="144"/>
      <c r="AA232" s="144"/>
      <c r="AB232" s="144"/>
      <c r="AC232" s="144"/>
      <c r="AD232" s="144"/>
      <c r="AE232" s="144"/>
    </row>
    <row r="233">
      <c r="A233" s="180" t="s">
        <v>493</v>
      </c>
      <c r="B233" s="206">
        <v>46119.0</v>
      </c>
      <c r="C233" s="207" t="s">
        <v>565</v>
      </c>
      <c r="D233" s="183" t="s">
        <v>206</v>
      </c>
      <c r="E233" s="194">
        <v>89.0</v>
      </c>
      <c r="F233" s="195">
        <v>1.0</v>
      </c>
      <c r="G233" s="186">
        <f t="shared" si="9"/>
        <v>89</v>
      </c>
      <c r="H233" s="186">
        <f>300*E233</f>
        <v>26700</v>
      </c>
      <c r="I233" s="186">
        <f t="shared" si="2"/>
        <v>26700</v>
      </c>
      <c r="J233" s="186">
        <f>197*E233</f>
        <v>17533</v>
      </c>
      <c r="K233" s="186">
        <f t="shared" si="8"/>
        <v>17533</v>
      </c>
      <c r="L233" s="186">
        <f t="shared" si="4"/>
        <v>9167</v>
      </c>
      <c r="M233" s="186">
        <f t="shared" si="5"/>
        <v>9167</v>
      </c>
      <c r="N233" s="204">
        <v>0.05</v>
      </c>
      <c r="O233" s="188">
        <f t="shared" si="6"/>
        <v>7832</v>
      </c>
      <c r="P233" s="189" t="str">
        <f>IF(D233="","",IF(COUNTIF(Combo_tong_hop!$B$3:$B$100,D233)&gt;0,"Combo","Món lẻ"))</f>
        <v>Món lẻ</v>
      </c>
      <c r="Q233" s="190" t="str">
        <f>IFERROR(__xludf.DUMMYFUNCTION("IF(P233&lt;&gt;""Combo"","""",IFERROR(""""&amp;TEXTJOIN("", ""&amp;char(10),TRUE,FILTER(Combo_chi_tiet!$I$3:$I$200,Combo_chi_tiet!$B$3:$B$200=D233)),""""))"),"")</f>
        <v/>
      </c>
      <c r="R233" s="144"/>
      <c r="S233" s="144"/>
      <c r="T233" s="144"/>
      <c r="U233" s="144"/>
      <c r="V233" s="144"/>
      <c r="W233" s="144"/>
      <c r="X233" s="144"/>
      <c r="Y233" s="144"/>
      <c r="Z233" s="144"/>
      <c r="AA233" s="144"/>
      <c r="AB233" s="144"/>
      <c r="AC233" s="144"/>
      <c r="AD233" s="144"/>
      <c r="AE233" s="144"/>
    </row>
    <row r="234">
      <c r="A234" s="180" t="s">
        <v>493</v>
      </c>
      <c r="B234" s="206">
        <v>46119.0</v>
      </c>
      <c r="C234" s="207" t="s">
        <v>565</v>
      </c>
      <c r="D234" s="183" t="s">
        <v>208</v>
      </c>
      <c r="E234" s="194" t="s">
        <v>198</v>
      </c>
      <c r="F234" s="195">
        <v>1.0</v>
      </c>
      <c r="G234" s="186">
        <f t="shared" si="9"/>
        <v>200</v>
      </c>
      <c r="H234" s="186">
        <f t="array" ref="H234">IF(OR(D234="",E234=""),"",IFERROR(INDEX(Bang_gia!$D$2:$D$1018,MATCH(D234&amp;" | "&amp;E234,Bang_gia!$A$2:$A$1018,0)),""))</f>
        <v>58000</v>
      </c>
      <c r="I234" s="186">
        <f t="shared" si="2"/>
        <v>58000</v>
      </c>
      <c r="J234" s="186">
        <f t="array" ref="J234">IF(OR(D234="",E234=""),"",IFERROR(INDEX(Bang_gia!$E$2:$E$1018,MATCH(D234&amp;" | "&amp;E234,Bang_gia!$A$2:$A$1018,0)),""))</f>
        <v>39248.67619</v>
      </c>
      <c r="K234" s="186">
        <f t="shared" si="8"/>
        <v>39248.67619</v>
      </c>
      <c r="L234" s="186">
        <f t="shared" si="4"/>
        <v>18751.32381</v>
      </c>
      <c r="M234" s="186">
        <f t="shared" si="5"/>
        <v>18751.32381</v>
      </c>
      <c r="N234" s="204">
        <v>0.05</v>
      </c>
      <c r="O234" s="188">
        <f t="shared" si="6"/>
        <v>15851.32381</v>
      </c>
      <c r="P234" s="189" t="str">
        <f>IF(D234="","",IF(COUNTIF(Combo_tong_hop!$B$3:$B$100,D234)&gt;0,"Combo","Món lẻ"))</f>
        <v>Món lẻ</v>
      </c>
      <c r="Q234" s="190" t="str">
        <f>IFERROR(__xludf.DUMMYFUNCTION("IF(P234&lt;&gt;""Combo"","""",IFERROR(""""&amp;TEXTJOIN("", ""&amp;char(10),TRUE,FILTER(Combo_chi_tiet!$I$3:$I$200,Combo_chi_tiet!$B$3:$B$200=D234)),""""))"),"")</f>
        <v/>
      </c>
      <c r="R234" s="144"/>
      <c r="S234" s="144"/>
      <c r="T234" s="144"/>
      <c r="U234" s="144"/>
      <c r="V234" s="144"/>
      <c r="W234" s="144"/>
      <c r="X234" s="144"/>
      <c r="Y234" s="144"/>
      <c r="Z234" s="144"/>
      <c r="AA234" s="144"/>
      <c r="AB234" s="144"/>
      <c r="AC234" s="144"/>
      <c r="AD234" s="144"/>
      <c r="AE234" s="144"/>
    </row>
    <row r="235">
      <c r="A235" s="180" t="s">
        <v>493</v>
      </c>
      <c r="B235" s="206">
        <v>46119.0</v>
      </c>
      <c r="C235" s="207" t="s">
        <v>565</v>
      </c>
      <c r="D235" s="183" t="s">
        <v>223</v>
      </c>
      <c r="E235" s="194">
        <v>180.0</v>
      </c>
      <c r="F235" s="195">
        <v>1.0</v>
      </c>
      <c r="G235" s="186">
        <f t="shared" si="9"/>
        <v>180</v>
      </c>
      <c r="H235" s="186">
        <f>490*G235</f>
        <v>88200</v>
      </c>
      <c r="I235" s="186">
        <f t="shared" si="2"/>
        <v>88200</v>
      </c>
      <c r="J235" s="186">
        <f>295*G235</f>
        <v>53100</v>
      </c>
      <c r="K235" s="186">
        <f t="shared" si="8"/>
        <v>53100</v>
      </c>
      <c r="L235" s="186">
        <f t="shared" si="4"/>
        <v>35100</v>
      </c>
      <c r="M235" s="186">
        <f t="shared" si="5"/>
        <v>35100</v>
      </c>
      <c r="N235" s="204">
        <v>0.05</v>
      </c>
      <c r="O235" s="188">
        <f t="shared" si="6"/>
        <v>30690</v>
      </c>
      <c r="P235" s="189" t="str">
        <f>IF(D235="","",IF(COUNTIF(Combo_tong_hop!$B$3:$B$100,D235)&gt;0,"Combo","Món lẻ"))</f>
        <v>Món lẻ</v>
      </c>
      <c r="Q235" s="190" t="str">
        <f>IFERROR(__xludf.DUMMYFUNCTION("IF(P235&lt;&gt;""Combo"","""",IFERROR(""""&amp;TEXTJOIN("", ""&amp;char(10),TRUE,FILTER(Combo_chi_tiet!$I$3:$I$200,Combo_chi_tiet!$B$3:$B$200=D235)),""""))"),"")</f>
        <v/>
      </c>
      <c r="R235" s="144"/>
      <c r="S235" s="144"/>
      <c r="T235" s="144"/>
      <c r="U235" s="144"/>
      <c r="V235" s="144"/>
      <c r="W235" s="144"/>
      <c r="X235" s="144"/>
      <c r="Y235" s="144"/>
      <c r="Z235" s="144"/>
      <c r="AA235" s="144"/>
      <c r="AB235" s="144"/>
      <c r="AC235" s="144"/>
      <c r="AD235" s="144"/>
      <c r="AE235" s="144"/>
    </row>
    <row r="236">
      <c r="A236" s="180" t="s">
        <v>493</v>
      </c>
      <c r="B236" s="206">
        <v>46119.0</v>
      </c>
      <c r="C236" s="207" t="s">
        <v>565</v>
      </c>
      <c r="D236" s="183" t="s">
        <v>215</v>
      </c>
      <c r="E236" s="194" t="s">
        <v>196</v>
      </c>
      <c r="F236" s="195">
        <v>1.0</v>
      </c>
      <c r="G236" s="186">
        <f t="shared" si="9"/>
        <v>150</v>
      </c>
      <c r="H236" s="186">
        <f t="array" ref="H236">IF(OR(D236="",E236=""),"",IFERROR(INDEX(Bang_gia!$D$2:$D$1018,MATCH(D236&amp;" | "&amp;E236,Bang_gia!$A$2:$A$1018,0)),""))</f>
        <v>86000</v>
      </c>
      <c r="I236" s="186">
        <f t="shared" si="2"/>
        <v>86000</v>
      </c>
      <c r="J236" s="186">
        <f t="array" ref="J236">IF(OR(D236="",E236=""),"",IFERROR(INDEX(Bang_gia!$E$2:$E$1018,MATCH(D236&amp;" | "&amp;E236,Bang_gia!$A$2:$A$1018,0)),""))</f>
        <v>67788.50714</v>
      </c>
      <c r="K236" s="186">
        <f t="shared" si="8"/>
        <v>67788.50714</v>
      </c>
      <c r="L236" s="186">
        <f t="shared" si="4"/>
        <v>18211.49286</v>
      </c>
      <c r="M236" s="186">
        <f t="shared" si="5"/>
        <v>18211.49286</v>
      </c>
      <c r="N236" s="204">
        <v>0.05</v>
      </c>
      <c r="O236" s="188">
        <f t="shared" si="6"/>
        <v>13911.49286</v>
      </c>
      <c r="P236" s="189" t="str">
        <f>IF(D236="","",IF(COUNTIF(Combo_tong_hop!$B$3:$B$100,D236)&gt;0,"Combo","Món lẻ"))</f>
        <v>Món lẻ</v>
      </c>
      <c r="Q236" s="190" t="str">
        <f>IFERROR(__xludf.DUMMYFUNCTION("IF(P236&lt;&gt;""Combo"","""",IFERROR(""""&amp;TEXTJOIN("", ""&amp;char(10),TRUE,FILTER(Combo_chi_tiet!$I$3:$I$200,Combo_chi_tiet!$B$3:$B$200=D236)),""""))"),"")</f>
        <v/>
      </c>
      <c r="R236" s="144"/>
      <c r="S236" s="144"/>
      <c r="T236" s="144"/>
      <c r="U236" s="144"/>
      <c r="V236" s="144"/>
      <c r="W236" s="144"/>
      <c r="X236" s="144"/>
      <c r="Y236" s="144"/>
      <c r="Z236" s="144"/>
      <c r="AA236" s="144"/>
      <c r="AB236" s="144"/>
      <c r="AC236" s="144"/>
      <c r="AD236" s="144"/>
      <c r="AE236" s="144"/>
    </row>
    <row r="237">
      <c r="A237" s="180" t="s">
        <v>494</v>
      </c>
      <c r="B237" s="206">
        <v>46119.0</v>
      </c>
      <c r="C237" s="205" t="str">
        <f t="array" ref="C237">IF(A237="","",IFERROR(INDEX(Don_hang!$C$2:$C$1000,MATCH(A237,Don_hang!$A$2:$A$1000,0)),""))</f>
        <v>Bé Huyền (An Phú Q2)</v>
      </c>
      <c r="D237" s="183" t="s">
        <v>230</v>
      </c>
      <c r="E237" s="194" t="s">
        <v>229</v>
      </c>
      <c r="F237" s="195">
        <v>1.0</v>
      </c>
      <c r="G237" s="191">
        <v>1.0</v>
      </c>
      <c r="H237" s="186">
        <f t="array" ref="H237">IF(OR(D237="",E237=""),"",IFERROR(INDEX(Bang_gia!$D$2:$D$1018,MATCH(D237&amp;" | "&amp;E237,Bang_gia!$A$2:$A$1018,0)),""))</f>
        <v>219000</v>
      </c>
      <c r="I237" s="186">
        <f t="shared" si="2"/>
        <v>219000</v>
      </c>
      <c r="J237" s="186">
        <f t="array" ref="J237">IF(OR(D237="",E237=""),"",IFERROR(INDEX(Bang_gia!$E$2:$E$1018,MATCH(D237&amp;" | "&amp;E237,Bang_gia!$A$2:$A$1018,0)),""))</f>
        <v>163745.1839</v>
      </c>
      <c r="K237" s="186">
        <f t="shared" si="8"/>
        <v>163745.1839</v>
      </c>
      <c r="L237" s="186">
        <f t="shared" si="4"/>
        <v>55254.81612</v>
      </c>
      <c r="M237" s="186">
        <f t="shared" si="5"/>
        <v>55254.81612</v>
      </c>
      <c r="N237" s="204"/>
      <c r="O237" s="188">
        <f t="shared" si="6"/>
        <v>55254.81612</v>
      </c>
      <c r="P237" s="189" t="str">
        <f>IF(D237="","",IF(COUNTIF(Combo_tong_hop!$B$3:$B$100,D237)&gt;0,"Combo","Món lẻ"))</f>
        <v>Combo</v>
      </c>
      <c r="Q237" s="190" t="str">
        <f>IFERROR(__xludf.DUMMYFUNCTION("IF(P237&lt;&gt;""Combo"","""",IFERROR(""""&amp;TEXTJOIN("", ""&amp;char(10),TRUE,FILTER(Combo_chi_tiet!$I$3:$I$200,Combo_chi_tiet!$B$3:$B$200=D237)),""""))"),"Ứ́c gà gừng tỏi 100g, 
Ức gà tiêu chanh 100g, 
Cốt lết mè rang 100g, 
Cá thu cà ri 100g, 
Thăn bò tây bắc 100g, 
Tôm cajun 100g")</f>
        <v>Ứ́c gà gừng tỏi 100g, 
Ức gà tiêu chanh 100g, 
Cốt lết mè rang 100g, 
Cá thu cà ri 100g, 
Thăn bò tây bắc 100g, 
Tôm cajun 100g</v>
      </c>
      <c r="R237" s="144"/>
      <c r="S237" s="144"/>
      <c r="T237" s="144"/>
      <c r="U237" s="144"/>
      <c r="V237" s="144"/>
      <c r="W237" s="144"/>
      <c r="X237" s="144"/>
      <c r="Y237" s="144"/>
      <c r="Z237" s="144"/>
      <c r="AA237" s="144"/>
      <c r="AB237" s="144"/>
      <c r="AC237" s="144"/>
      <c r="AD237" s="144"/>
      <c r="AE237" s="144"/>
    </row>
    <row r="238">
      <c r="A238" s="208"/>
      <c r="B238" s="181" t="str">
        <f t="array" ref="B238">IF(A238="","",IFERROR(INDEX(Don_hang!$B$2:$B$1000,MATCH(A238,Don_hang!$A$2:$A$1000,0)),""))</f>
        <v/>
      </c>
      <c r="C238" s="205" t="str">
        <f t="array" ref="C238">IF(A238="","",IFERROR(INDEX(Don_hang!$C$2:$C$1000,MATCH(A238,Don_hang!$A$2:$A$1000,0)),""))</f>
        <v/>
      </c>
      <c r="D238" s="183"/>
      <c r="E238" s="194"/>
      <c r="F238" s="195"/>
      <c r="G238" s="186">
        <f t="shared" ref="G238:G1004" si="10">IFERROR(VALUE(SUBSTITUTE(E238,"g",""))*F238,"-")</f>
        <v>0</v>
      </c>
      <c r="H238" s="186" t="str">
        <f t="array" ref="H238">IF(OR(D238="",E238=""),"",IFERROR(INDEX(Bang_gia!$D$2:$D$1018,MATCH(D238&amp;" | "&amp;E238,Bang_gia!$A$2:$A$1018,0)),""))</f>
        <v/>
      </c>
      <c r="I238" s="186" t="str">
        <f t="shared" si="2"/>
        <v/>
      </c>
      <c r="J238" s="186" t="str">
        <f t="array" ref="J238">IF(OR(D238="",E238=""),"",IFERROR(INDEX(Bang_gia!$E$2:$E$1018,MATCH(D238&amp;" | "&amp;E238,Bang_gia!$A$2:$A$1018,0)),""))</f>
        <v/>
      </c>
      <c r="K238" s="186" t="str">
        <f t="shared" si="8"/>
        <v/>
      </c>
      <c r="L238" s="186" t="str">
        <f t="shared" si="4"/>
        <v/>
      </c>
      <c r="M238" s="186" t="str">
        <f t="shared" si="5"/>
        <v/>
      </c>
      <c r="N238" s="204"/>
      <c r="O238" s="188">
        <f t="shared" si="6"/>
        <v>0</v>
      </c>
      <c r="P238" s="189" t="str">
        <f>IF(D238="","",IF(COUNTIF(Combo_tong_hop!$B$3:$B$100,D238)&gt;0,"Combo","Món lẻ"))</f>
        <v/>
      </c>
      <c r="Q238" s="190" t="str">
        <f>IFERROR(__xludf.DUMMYFUNCTION("IF(P238&lt;&gt;""Combo"","""",IFERROR(""""&amp;TEXTJOIN("", ""&amp;char(10),TRUE,FILTER(Combo_chi_tiet!$I$3:$I$200,Combo_chi_tiet!$B$3:$B$200=D238)),""""))"),"")</f>
        <v/>
      </c>
      <c r="R238" s="144"/>
      <c r="S238" s="144"/>
      <c r="T238" s="144"/>
      <c r="U238" s="144"/>
      <c r="V238" s="144"/>
      <c r="W238" s="144"/>
      <c r="X238" s="144"/>
      <c r="Y238" s="144"/>
      <c r="Z238" s="144"/>
      <c r="AA238" s="144"/>
      <c r="AB238" s="144"/>
      <c r="AC238" s="144"/>
      <c r="AD238" s="144"/>
      <c r="AE238" s="144"/>
    </row>
    <row r="239">
      <c r="A239" s="208"/>
      <c r="B239" s="181" t="str">
        <f t="array" ref="B239">IF(A239="","",IFERROR(INDEX(Don_hang!$B$2:$B$1000,MATCH(A239,Don_hang!$A$2:$A$1000,0)),""))</f>
        <v/>
      </c>
      <c r="C239" s="205" t="str">
        <f t="array" ref="C239">IF(A239="","",IFERROR(INDEX(Don_hang!$C$2:$C$1000,MATCH(A239,Don_hang!$A$2:$A$1000,0)),""))</f>
        <v/>
      </c>
      <c r="D239" s="183"/>
      <c r="E239" s="209"/>
      <c r="F239" s="209"/>
      <c r="G239" s="186">
        <f t="shared" si="10"/>
        <v>0</v>
      </c>
      <c r="H239" s="186" t="str">
        <f t="array" ref="H239">IF(OR(D239="",E239=""),"",IFERROR(INDEX(Bang_gia!$D$2:$D$1018,MATCH(D239&amp;" | "&amp;E239,Bang_gia!$A$2:$A$1018,0)),""))</f>
        <v/>
      </c>
      <c r="I239" s="186" t="str">
        <f t="shared" si="2"/>
        <v/>
      </c>
      <c r="J239" s="186" t="str">
        <f t="array" ref="J239">IF(OR(D239="",E239=""),"",IFERROR(INDEX(Bang_gia!$E$2:$E$1018,MATCH(D239&amp;" | "&amp;E239,Bang_gia!$A$2:$A$1018,0)),""))</f>
        <v/>
      </c>
      <c r="K239" s="186" t="str">
        <f t="shared" si="8"/>
        <v/>
      </c>
      <c r="L239" s="186" t="str">
        <f t="shared" si="4"/>
        <v/>
      </c>
      <c r="M239" s="186" t="str">
        <f t="shared" si="5"/>
        <v/>
      </c>
      <c r="N239" s="204"/>
      <c r="O239" s="188">
        <f t="shared" si="6"/>
        <v>0</v>
      </c>
      <c r="P239" s="189" t="str">
        <f>IF(D239="","",IF(COUNTIF(Combo_tong_hop!$B$3:$B$100,D239)&gt;0,"Combo","Món lẻ"))</f>
        <v/>
      </c>
      <c r="Q239" s="190" t="str">
        <f>IFERROR(__xludf.DUMMYFUNCTION("IF(P239&lt;&gt;""Combo"","""",IFERROR(""""&amp;TEXTJOIN("", ""&amp;char(10),TRUE,FILTER(Combo_chi_tiet!$I$3:$I$200,Combo_chi_tiet!$B$3:$B$200=D239)),""""))"),"")</f>
        <v/>
      </c>
      <c r="R239" s="144"/>
      <c r="S239" s="144"/>
      <c r="T239" s="144"/>
      <c r="U239" s="144"/>
      <c r="V239" s="144"/>
      <c r="W239" s="144"/>
      <c r="X239" s="144"/>
      <c r="Y239" s="144"/>
      <c r="Z239" s="144"/>
      <c r="AA239" s="144"/>
      <c r="AB239" s="144"/>
      <c r="AC239" s="144"/>
      <c r="AD239" s="144"/>
      <c r="AE239" s="144"/>
    </row>
    <row r="240">
      <c r="A240" s="208"/>
      <c r="B240" s="181" t="str">
        <f t="array" ref="B240">IF(A240="","",IFERROR(INDEX(Don_hang!$B$2:$B$1000,MATCH(A240,Don_hang!$A$2:$A$1000,0)),""))</f>
        <v/>
      </c>
      <c r="C240" s="205" t="str">
        <f t="array" ref="C240">IF(A240="","",IFERROR(INDEX(Don_hang!$C$2:$C$1000,MATCH(A240,Don_hang!$A$2:$A$1000,0)),""))</f>
        <v/>
      </c>
      <c r="D240" s="183"/>
      <c r="E240" s="209"/>
      <c r="F240" s="209"/>
      <c r="G240" s="186">
        <f t="shared" si="10"/>
        <v>0</v>
      </c>
      <c r="H240" s="186" t="str">
        <f t="array" ref="H240">IF(OR(D240="",E240=""),"",IFERROR(INDEX(Bang_gia!$D$2:$D$1018,MATCH(D240&amp;" | "&amp;E240,Bang_gia!$A$2:$A$1018,0)),""))</f>
        <v/>
      </c>
      <c r="I240" s="186" t="str">
        <f t="shared" si="2"/>
        <v/>
      </c>
      <c r="J240" s="186" t="str">
        <f t="array" ref="J240">IF(OR(D240="",E240=""),"",IFERROR(INDEX(Bang_gia!$E$2:$E$1018,MATCH(D240&amp;" | "&amp;E240,Bang_gia!$A$2:$A$1018,0)),""))</f>
        <v/>
      </c>
      <c r="K240" s="186" t="str">
        <f t="shared" si="8"/>
        <v/>
      </c>
      <c r="L240" s="186" t="str">
        <f t="shared" si="4"/>
        <v/>
      </c>
      <c r="M240" s="186" t="str">
        <f t="shared" si="5"/>
        <v/>
      </c>
      <c r="N240" s="204"/>
      <c r="O240" s="188">
        <f t="shared" si="6"/>
        <v>0</v>
      </c>
      <c r="P240" s="189" t="str">
        <f>IF(D240="","",IF(COUNTIF(Combo_tong_hop!$B$3:$B$100,D240)&gt;0,"Combo","Món lẻ"))</f>
        <v/>
      </c>
      <c r="Q240" s="190" t="str">
        <f>IFERROR(__xludf.DUMMYFUNCTION("IF(P240&lt;&gt;""Combo"","""",IFERROR(""""&amp;TEXTJOIN("", ""&amp;char(10),TRUE,FILTER(Combo_chi_tiet!$I$3:$I$200,Combo_chi_tiet!$B$3:$B$200=D240)),""""))"),"")</f>
        <v/>
      </c>
      <c r="R240" s="144"/>
      <c r="S240" s="144"/>
      <c r="T240" s="144"/>
      <c r="U240" s="144"/>
      <c r="V240" s="144"/>
      <c r="W240" s="144"/>
      <c r="X240" s="144"/>
      <c r="Y240" s="144"/>
      <c r="Z240" s="144"/>
      <c r="AA240" s="144"/>
      <c r="AB240" s="144"/>
      <c r="AC240" s="144"/>
      <c r="AD240" s="144"/>
      <c r="AE240" s="144"/>
    </row>
    <row r="241">
      <c r="A241" s="208"/>
      <c r="B241" s="181" t="str">
        <f t="array" ref="B241">IF(A241="","",IFERROR(INDEX(Don_hang!$B$2:$B$1000,MATCH(A241,Don_hang!$A$2:$A$1000,0)),""))</f>
        <v/>
      </c>
      <c r="C241" s="205" t="str">
        <f t="array" ref="C241">IF(A241="","",IFERROR(INDEX(Don_hang!$C$2:$C$1000,MATCH(A241,Don_hang!$A$2:$A$1000,0)),""))</f>
        <v/>
      </c>
      <c r="D241" s="183"/>
      <c r="E241" s="209"/>
      <c r="F241" s="209"/>
      <c r="G241" s="186">
        <f t="shared" si="10"/>
        <v>0</v>
      </c>
      <c r="H241" s="186" t="str">
        <f t="array" ref="H241">IF(OR(D241="",E241=""),"",IFERROR(INDEX(Bang_gia!$D$2:$D$1018,MATCH(D241&amp;" | "&amp;E241,Bang_gia!$A$2:$A$1018,0)),""))</f>
        <v/>
      </c>
      <c r="I241" s="186" t="str">
        <f t="shared" si="2"/>
        <v/>
      </c>
      <c r="J241" s="186" t="str">
        <f t="array" ref="J241">IF(OR(D241="",E241=""),"",IFERROR(INDEX(Bang_gia!$E$2:$E$1018,MATCH(D241&amp;" | "&amp;E241,Bang_gia!$A$2:$A$1018,0)),""))</f>
        <v/>
      </c>
      <c r="K241" s="186" t="str">
        <f t="shared" si="8"/>
        <v/>
      </c>
      <c r="L241" s="186" t="str">
        <f t="shared" si="4"/>
        <v/>
      </c>
      <c r="M241" s="186" t="str">
        <f t="shared" si="5"/>
        <v/>
      </c>
      <c r="N241" s="204"/>
      <c r="O241" s="188">
        <f t="shared" si="6"/>
        <v>0</v>
      </c>
      <c r="P241" s="189" t="str">
        <f>IF(D241="","",IF(COUNTIF(Combo_tong_hop!$B$3:$B$100,D241)&gt;0,"Combo","Món lẻ"))</f>
        <v/>
      </c>
      <c r="Q241" s="190" t="str">
        <f>IFERROR(__xludf.DUMMYFUNCTION("IF(P241&lt;&gt;""Combo"","""",IFERROR(""""&amp;TEXTJOIN("", ""&amp;char(10),TRUE,FILTER(Combo_chi_tiet!$I$3:$I$200,Combo_chi_tiet!$B$3:$B$200=D241)),""""))"),"")</f>
        <v/>
      </c>
      <c r="R241" s="144"/>
      <c r="S241" s="144"/>
      <c r="T241" s="144"/>
      <c r="U241" s="144"/>
      <c r="V241" s="144"/>
      <c r="W241" s="144"/>
      <c r="X241" s="144"/>
      <c r="Y241" s="144"/>
      <c r="Z241" s="144"/>
      <c r="AA241" s="144"/>
      <c r="AB241" s="144"/>
      <c r="AC241" s="144"/>
      <c r="AD241" s="144"/>
      <c r="AE241" s="144"/>
    </row>
    <row r="242">
      <c r="A242" s="208"/>
      <c r="B242" s="181" t="str">
        <f t="array" ref="B242">IF(A242="","",IFERROR(INDEX(Don_hang!$B$2:$B$1000,MATCH(A242,Don_hang!$A$2:$A$1000,0)),""))</f>
        <v/>
      </c>
      <c r="C242" s="205" t="str">
        <f t="array" ref="C242">IF(A242="","",IFERROR(INDEX(Don_hang!$C$2:$C$1000,MATCH(A242,Don_hang!$A$2:$A$1000,0)),""))</f>
        <v/>
      </c>
      <c r="D242" s="183"/>
      <c r="E242" s="209"/>
      <c r="F242" s="209"/>
      <c r="G242" s="186">
        <f t="shared" si="10"/>
        <v>0</v>
      </c>
      <c r="H242" s="186" t="str">
        <f t="array" ref="H242">IF(OR(D242="",E242=""),"",IFERROR(INDEX(Bang_gia!$D$2:$D$1018,MATCH(D242&amp;" | "&amp;E242,Bang_gia!$A$2:$A$1018,0)),""))</f>
        <v/>
      </c>
      <c r="I242" s="186" t="str">
        <f t="shared" si="2"/>
        <v/>
      </c>
      <c r="J242" s="186" t="str">
        <f t="array" ref="J242">IF(OR(D242="",E242=""),"",IFERROR(INDEX(Bang_gia!$E$2:$E$1018,MATCH(D242&amp;" | "&amp;E242,Bang_gia!$A$2:$A$1018,0)),""))</f>
        <v/>
      </c>
      <c r="K242" s="186" t="str">
        <f t="shared" si="8"/>
        <v/>
      </c>
      <c r="L242" s="186" t="str">
        <f t="shared" si="4"/>
        <v/>
      </c>
      <c r="M242" s="186" t="str">
        <f t="shared" si="5"/>
        <v/>
      </c>
      <c r="N242" s="204"/>
      <c r="O242" s="188">
        <f t="shared" si="6"/>
        <v>0</v>
      </c>
      <c r="P242" s="189" t="str">
        <f>IF(D242="","",IF(COUNTIF(Combo_tong_hop!$B$3:$B$100,D242)&gt;0,"Combo","Món lẻ"))</f>
        <v/>
      </c>
      <c r="Q242" s="190" t="str">
        <f>IFERROR(__xludf.DUMMYFUNCTION("IF(P242&lt;&gt;""Combo"","""",IFERROR(""""&amp;TEXTJOIN("", ""&amp;char(10),TRUE,FILTER(Combo_chi_tiet!$I$3:$I$200,Combo_chi_tiet!$B$3:$B$200=D242)),""""))"),"")</f>
        <v/>
      </c>
      <c r="R242" s="144"/>
      <c r="S242" s="144"/>
      <c r="T242" s="144"/>
      <c r="U242" s="144"/>
      <c r="V242" s="144"/>
      <c r="W242" s="144"/>
      <c r="X242" s="144"/>
      <c r="Y242" s="144"/>
      <c r="Z242" s="144"/>
      <c r="AA242" s="144"/>
      <c r="AB242" s="144"/>
      <c r="AC242" s="144"/>
      <c r="AD242" s="144"/>
      <c r="AE242" s="144"/>
    </row>
    <row r="243">
      <c r="A243" s="208"/>
      <c r="B243" s="181" t="str">
        <f t="array" ref="B243">IF(A243="","",IFERROR(INDEX(Don_hang!$B$2:$B$1000,MATCH(A243,Don_hang!$A$2:$A$1000,0)),""))</f>
        <v/>
      </c>
      <c r="C243" s="205" t="str">
        <f t="array" ref="C243">IF(A243="","",IFERROR(INDEX(Don_hang!$C$2:$C$1000,MATCH(A243,Don_hang!$A$2:$A$1000,0)),""))</f>
        <v/>
      </c>
      <c r="D243" s="183"/>
      <c r="E243" s="209"/>
      <c r="F243" s="209"/>
      <c r="G243" s="186">
        <f t="shared" si="10"/>
        <v>0</v>
      </c>
      <c r="H243" s="186" t="str">
        <f t="array" ref="H243">IF(OR(D243="",E243=""),"",IFERROR(INDEX(Bang_gia!$D$2:$D$1018,MATCH(D243&amp;" | "&amp;E243,Bang_gia!$A$2:$A$1018,0)),""))</f>
        <v/>
      </c>
      <c r="I243" s="186" t="str">
        <f t="shared" si="2"/>
        <v/>
      </c>
      <c r="J243" s="186" t="str">
        <f t="array" ref="J243">IF(OR(D243="",E243=""),"",IFERROR(INDEX(Bang_gia!$E$2:$E$1018,MATCH(D243&amp;" | "&amp;E243,Bang_gia!$A$2:$A$1018,0)),""))</f>
        <v/>
      </c>
      <c r="K243" s="186" t="str">
        <f t="shared" si="8"/>
        <v/>
      </c>
      <c r="L243" s="186" t="str">
        <f t="shared" si="4"/>
        <v/>
      </c>
      <c r="M243" s="186" t="str">
        <f t="shared" si="5"/>
        <v/>
      </c>
      <c r="N243" s="204"/>
      <c r="O243" s="188">
        <f t="shared" si="6"/>
        <v>0</v>
      </c>
      <c r="P243" s="189" t="str">
        <f>IF(D243="","",IF(COUNTIF(Combo_tong_hop!$B$3:$B$100,D243)&gt;0,"Combo","Món lẻ"))</f>
        <v/>
      </c>
      <c r="Q243" s="190" t="str">
        <f>IFERROR(__xludf.DUMMYFUNCTION("IF(P243&lt;&gt;""Combo"","""",IFERROR(""""&amp;TEXTJOIN("", ""&amp;char(10),TRUE,FILTER(Combo_chi_tiet!$I$3:$I$200,Combo_chi_tiet!$B$3:$B$200=D243)),""""))"),"")</f>
        <v/>
      </c>
      <c r="R243" s="144"/>
      <c r="S243" s="144"/>
      <c r="T243" s="144"/>
      <c r="U243" s="144"/>
      <c r="V243" s="144"/>
      <c r="W243" s="144"/>
      <c r="X243" s="144"/>
      <c r="Y243" s="144"/>
      <c r="Z243" s="144"/>
      <c r="AA243" s="144"/>
      <c r="AB243" s="144"/>
      <c r="AC243" s="144"/>
      <c r="AD243" s="144"/>
      <c r="AE243" s="144"/>
    </row>
    <row r="244">
      <c r="A244" s="208"/>
      <c r="B244" s="181" t="str">
        <f t="array" ref="B244">IF(A244="","",IFERROR(INDEX(Don_hang!$B$2:$B$1000,MATCH(A244,Don_hang!$A$2:$A$1000,0)),""))</f>
        <v/>
      </c>
      <c r="C244" s="205" t="str">
        <f t="array" ref="C244">IF(A244="","",IFERROR(INDEX(Don_hang!$C$2:$C$1000,MATCH(A244,Don_hang!$A$2:$A$1000,0)),""))</f>
        <v/>
      </c>
      <c r="D244" s="183"/>
      <c r="E244" s="209"/>
      <c r="F244" s="209"/>
      <c r="G244" s="186">
        <f t="shared" si="10"/>
        <v>0</v>
      </c>
      <c r="H244" s="186" t="str">
        <f t="array" ref="H244">IF(OR(D244="",E244=""),"",IFERROR(INDEX(Bang_gia!$D$2:$D$1018,MATCH(D244&amp;" | "&amp;E244,Bang_gia!$A$2:$A$1018,0)),""))</f>
        <v/>
      </c>
      <c r="I244" s="186" t="str">
        <f t="shared" si="2"/>
        <v/>
      </c>
      <c r="J244" s="186" t="str">
        <f t="array" ref="J244">IF(OR(D244="",E244=""),"",IFERROR(INDEX(Bang_gia!$E$2:$E$1018,MATCH(D244&amp;" | "&amp;E244,Bang_gia!$A$2:$A$1018,0)),""))</f>
        <v/>
      </c>
      <c r="K244" s="186" t="str">
        <f t="shared" si="8"/>
        <v/>
      </c>
      <c r="L244" s="186" t="str">
        <f t="shared" si="4"/>
        <v/>
      </c>
      <c r="M244" s="186" t="str">
        <f t="shared" si="5"/>
        <v/>
      </c>
      <c r="N244" s="204"/>
      <c r="O244" s="188">
        <f t="shared" si="6"/>
        <v>0</v>
      </c>
      <c r="P244" s="189" t="str">
        <f>IF(D244="","",IF(COUNTIF(Combo_tong_hop!$B$3:$B$100,D244)&gt;0,"Combo","Món lẻ"))</f>
        <v/>
      </c>
      <c r="Q244" s="190" t="str">
        <f>IFERROR(__xludf.DUMMYFUNCTION("IF(P244&lt;&gt;""Combo"","""",IFERROR(""""&amp;TEXTJOIN("", ""&amp;char(10),TRUE,FILTER(Combo_chi_tiet!$I$3:$I$200,Combo_chi_tiet!$B$3:$B$200=D244)),""""))"),"")</f>
        <v/>
      </c>
      <c r="R244" s="144"/>
      <c r="S244" s="144"/>
      <c r="T244" s="144"/>
      <c r="U244" s="144"/>
      <c r="V244" s="144"/>
      <c r="W244" s="144"/>
      <c r="X244" s="144"/>
      <c r="Y244" s="144"/>
      <c r="Z244" s="144"/>
      <c r="AA244" s="144"/>
      <c r="AB244" s="144"/>
      <c r="AC244" s="144"/>
      <c r="AD244" s="144"/>
      <c r="AE244" s="144"/>
    </row>
    <row r="245">
      <c r="A245" s="208"/>
      <c r="B245" s="181" t="str">
        <f t="array" ref="B245">IF(A245="","",IFERROR(INDEX(Don_hang!$B$2:$B$1000,MATCH(A245,Don_hang!$A$2:$A$1000,0)),""))</f>
        <v/>
      </c>
      <c r="C245" s="205" t="str">
        <f t="array" ref="C245">IF(A245="","",IFERROR(INDEX(Don_hang!$C$2:$C$1000,MATCH(A245,Don_hang!$A$2:$A$1000,0)),""))</f>
        <v/>
      </c>
      <c r="D245" s="183"/>
      <c r="E245" s="209"/>
      <c r="F245" s="209"/>
      <c r="G245" s="186">
        <f t="shared" si="10"/>
        <v>0</v>
      </c>
      <c r="H245" s="186" t="str">
        <f t="array" ref="H245">IF(OR(D245="",E245=""),"",IFERROR(INDEX(Bang_gia!$D$2:$D$1018,MATCH(D245&amp;" | "&amp;E245,Bang_gia!$A$2:$A$1018,0)),""))</f>
        <v/>
      </c>
      <c r="I245" s="186" t="str">
        <f t="shared" si="2"/>
        <v/>
      </c>
      <c r="J245" s="186" t="str">
        <f t="array" ref="J245">IF(OR(D245="",E245=""),"",IFERROR(INDEX(Bang_gia!$E$2:$E$1018,MATCH(D245&amp;" | "&amp;E245,Bang_gia!$A$2:$A$1018,0)),""))</f>
        <v/>
      </c>
      <c r="K245" s="186" t="str">
        <f t="shared" si="8"/>
        <v/>
      </c>
      <c r="L245" s="186" t="str">
        <f t="shared" si="4"/>
        <v/>
      </c>
      <c r="M245" s="186" t="str">
        <f t="shared" si="5"/>
        <v/>
      </c>
      <c r="N245" s="204"/>
      <c r="O245" s="188">
        <f t="shared" si="6"/>
        <v>0</v>
      </c>
      <c r="P245" s="189" t="str">
        <f>IF(D245="","",IF(COUNTIF(Combo_tong_hop!$B$3:$B$100,D245)&gt;0,"Combo","Món lẻ"))</f>
        <v/>
      </c>
      <c r="Q245" s="190" t="str">
        <f>IFERROR(__xludf.DUMMYFUNCTION("IF(P245&lt;&gt;""Combo"","""",IFERROR(""""&amp;TEXTJOIN("", ""&amp;char(10),TRUE,FILTER(Combo_chi_tiet!$I$3:$I$200,Combo_chi_tiet!$B$3:$B$200=D245)),""""))"),"")</f>
        <v/>
      </c>
      <c r="R245" s="144"/>
      <c r="S245" s="144"/>
      <c r="T245" s="144"/>
      <c r="U245" s="144"/>
      <c r="V245" s="144"/>
      <c r="W245" s="144"/>
      <c r="X245" s="144"/>
      <c r="Y245" s="144"/>
      <c r="Z245" s="144"/>
      <c r="AA245" s="144"/>
      <c r="AB245" s="144"/>
      <c r="AC245" s="144"/>
      <c r="AD245" s="144"/>
      <c r="AE245" s="144"/>
    </row>
    <row r="246">
      <c r="A246" s="208"/>
      <c r="B246" s="181" t="str">
        <f t="array" ref="B246">IF(A246="","",IFERROR(INDEX(Don_hang!$B$2:$B$1000,MATCH(A246,Don_hang!$A$2:$A$1000,0)),""))</f>
        <v/>
      </c>
      <c r="C246" s="210" t="str">
        <f t="array" ref="C246">IF(A246="","",IFERROR(INDEX(Don_hang!$C$2:$C$1000,MATCH(A246,Don_hang!$A$2:$A$1000,0)),""))</f>
        <v/>
      </c>
      <c r="D246" s="211"/>
      <c r="E246" s="209"/>
      <c r="F246" s="209"/>
      <c r="G246" s="186">
        <f t="shared" si="10"/>
        <v>0</v>
      </c>
      <c r="H246" s="186" t="str">
        <f t="array" ref="H246">IF(OR(D246="",E246=""),"",IFERROR(INDEX(Bang_gia!$D$2:$D$1018,MATCH(D246&amp;" | "&amp;E246,Bang_gia!$A$2:$A$1018,0)),""))</f>
        <v/>
      </c>
      <c r="I246" s="186" t="str">
        <f t="shared" si="2"/>
        <v/>
      </c>
      <c r="J246" s="186" t="str">
        <f t="array" ref="J246">IF(OR(D246="",E246=""),"",IFERROR(INDEX(Bang_gia!$E$2:$E$1018,MATCH(D246&amp;" | "&amp;E246,Bang_gia!$A$2:$A$1018,0)),""))</f>
        <v/>
      </c>
      <c r="K246" s="186" t="str">
        <f t="shared" si="8"/>
        <v/>
      </c>
      <c r="L246" s="186" t="str">
        <f t="shared" si="4"/>
        <v/>
      </c>
      <c r="M246" s="186" t="str">
        <f t="shared" si="5"/>
        <v/>
      </c>
      <c r="N246" s="204"/>
      <c r="O246" s="188">
        <f t="shared" si="6"/>
        <v>0</v>
      </c>
      <c r="P246" s="189" t="str">
        <f>IF(D246="","",IF(COUNTIF(Combo_tong_hop!$B$3:$B$100,D246)&gt;0,"Combo","Món lẻ"))</f>
        <v/>
      </c>
      <c r="Q246" s="190" t="str">
        <f>IFERROR(__xludf.DUMMYFUNCTION("IF(P246&lt;&gt;""Combo"","""",IFERROR(""""&amp;TEXTJOIN("", ""&amp;char(10),TRUE,FILTER(Combo_chi_tiet!$I$3:$I$200,Combo_chi_tiet!$B$3:$B$200=D246)),""""))"),"")</f>
        <v/>
      </c>
      <c r="R246" s="144"/>
      <c r="S246" s="144"/>
      <c r="T246" s="144"/>
      <c r="U246" s="144"/>
      <c r="V246" s="144"/>
      <c r="W246" s="144"/>
      <c r="X246" s="144"/>
      <c r="Y246" s="144"/>
      <c r="Z246" s="144"/>
      <c r="AA246" s="144"/>
      <c r="AB246" s="144"/>
      <c r="AC246" s="144"/>
      <c r="AD246" s="144"/>
      <c r="AE246" s="144"/>
    </row>
    <row r="247">
      <c r="A247" s="208"/>
      <c r="B247" s="181" t="str">
        <f t="array" ref="B247">IF(A247="","",IFERROR(INDEX(Don_hang!$B$2:$B$1000,MATCH(A247,Don_hang!$A$2:$A$1000,0)),""))</f>
        <v/>
      </c>
      <c r="C247" s="210" t="str">
        <f t="array" ref="C247">IF(A247="","",IFERROR(INDEX(Don_hang!$C$2:$C$1000,MATCH(A247,Don_hang!$A$2:$A$1000,0)),""))</f>
        <v/>
      </c>
      <c r="D247" s="211"/>
      <c r="E247" s="209"/>
      <c r="F247" s="209"/>
      <c r="G247" s="186">
        <f t="shared" si="10"/>
        <v>0</v>
      </c>
      <c r="H247" s="186" t="str">
        <f t="array" ref="H247">IF(OR(D247="",E247=""),"",IFERROR(INDEX(Bang_gia!$D$2:$D$1018,MATCH(D247&amp;" | "&amp;E247,Bang_gia!$A$2:$A$1018,0)),""))</f>
        <v/>
      </c>
      <c r="I247" s="186" t="str">
        <f t="shared" si="2"/>
        <v/>
      </c>
      <c r="J247" s="186" t="str">
        <f t="array" ref="J247">IF(OR(D247="",E247=""),"",IFERROR(INDEX(Bang_gia!$E$2:$E$1018,MATCH(D247&amp;" | "&amp;E247,Bang_gia!$A$2:$A$1018,0)),""))</f>
        <v/>
      </c>
      <c r="K247" s="186" t="str">
        <f t="shared" si="8"/>
        <v/>
      </c>
      <c r="L247" s="186" t="str">
        <f t="shared" si="4"/>
        <v/>
      </c>
      <c r="M247" s="186" t="str">
        <f t="shared" si="5"/>
        <v/>
      </c>
      <c r="N247" s="204"/>
      <c r="O247" s="188">
        <f t="shared" si="6"/>
        <v>0</v>
      </c>
      <c r="P247" s="189" t="str">
        <f>IF(D247="","",IF(COUNTIF(Combo_tong_hop!$B$3:$B$100,D247)&gt;0,"Combo","Món lẻ"))</f>
        <v/>
      </c>
      <c r="Q247" s="190" t="str">
        <f>IFERROR(__xludf.DUMMYFUNCTION("IF(P247&lt;&gt;""Combo"","""",IFERROR(""""&amp;TEXTJOIN("", ""&amp;char(10),TRUE,FILTER(Combo_chi_tiet!$I$3:$I$200,Combo_chi_tiet!$B$3:$B$200=D247)),""""))"),"")</f>
        <v/>
      </c>
      <c r="R247" s="144"/>
      <c r="S247" s="144"/>
      <c r="T247" s="144"/>
      <c r="U247" s="144"/>
      <c r="V247" s="144"/>
      <c r="W247" s="144"/>
      <c r="X247" s="144"/>
      <c r="Y247" s="144"/>
      <c r="Z247" s="144"/>
      <c r="AA247" s="144"/>
      <c r="AB247" s="144"/>
      <c r="AC247" s="144"/>
      <c r="AD247" s="144"/>
      <c r="AE247" s="144"/>
    </row>
    <row r="248">
      <c r="A248" s="208"/>
      <c r="B248" s="181" t="str">
        <f t="array" ref="B248">IF(A248="","",IFERROR(INDEX(Don_hang!$B$2:$B$1000,MATCH(A248,Don_hang!$A$2:$A$1000,0)),""))</f>
        <v/>
      </c>
      <c r="C248" s="210" t="str">
        <f t="array" ref="C248">IF(A248="","",IFERROR(INDEX(Don_hang!$C$2:$C$1000,MATCH(A248,Don_hang!$A$2:$A$1000,0)),""))</f>
        <v/>
      </c>
      <c r="D248" s="211"/>
      <c r="E248" s="209"/>
      <c r="F248" s="209"/>
      <c r="G248" s="186">
        <f t="shared" si="10"/>
        <v>0</v>
      </c>
      <c r="H248" s="186" t="str">
        <f t="array" ref="H248">IF(OR(D248="",E248=""),"",IFERROR(INDEX(Bang_gia!$D$2:$D$1018,MATCH(D248&amp;" | "&amp;E248,Bang_gia!$A$2:$A$1018,0)),""))</f>
        <v/>
      </c>
      <c r="I248" s="186" t="str">
        <f t="shared" si="2"/>
        <v/>
      </c>
      <c r="J248" s="186" t="str">
        <f t="array" ref="J248">IF(OR(D248="",E248=""),"",IFERROR(INDEX(Bang_gia!$E$2:$E$1018,MATCH(D248&amp;" | "&amp;E248,Bang_gia!$A$2:$A$1018,0)),""))</f>
        <v/>
      </c>
      <c r="K248" s="186" t="str">
        <f t="shared" si="8"/>
        <v/>
      </c>
      <c r="L248" s="186" t="str">
        <f t="shared" si="4"/>
        <v/>
      </c>
      <c r="M248" s="186" t="str">
        <f t="shared" si="5"/>
        <v/>
      </c>
      <c r="N248" s="204"/>
      <c r="O248" s="188">
        <f t="shared" si="6"/>
        <v>0</v>
      </c>
      <c r="P248" s="189" t="str">
        <f>IF(D248="","",IF(COUNTIF(Combo_tong_hop!$B$3:$B$100,D248)&gt;0,"Combo","Món lẻ"))</f>
        <v/>
      </c>
      <c r="Q248" s="190" t="str">
        <f>IFERROR(__xludf.DUMMYFUNCTION("IF(P248&lt;&gt;""Combo"","""",IFERROR(""""&amp;TEXTJOIN("", ""&amp;char(10),TRUE,FILTER(Combo_chi_tiet!$I$3:$I$200,Combo_chi_tiet!$B$3:$B$200=D248)),""""))"),"")</f>
        <v/>
      </c>
      <c r="R248" s="144"/>
      <c r="S248" s="144"/>
      <c r="T248" s="144"/>
      <c r="U248" s="144"/>
      <c r="V248" s="144"/>
      <c r="W248" s="144"/>
      <c r="X248" s="144"/>
      <c r="Y248" s="144"/>
      <c r="Z248" s="144"/>
      <c r="AA248" s="144"/>
      <c r="AB248" s="144"/>
      <c r="AC248" s="144"/>
      <c r="AD248" s="144"/>
      <c r="AE248" s="144"/>
    </row>
    <row r="249">
      <c r="A249" s="208"/>
      <c r="B249" s="181" t="str">
        <f t="array" ref="B249">IF(A249="","",IFERROR(INDEX(Don_hang!$B$2:$B$1000,MATCH(A249,Don_hang!$A$2:$A$1000,0)),""))</f>
        <v/>
      </c>
      <c r="C249" s="210" t="str">
        <f t="array" ref="C249">IF(A249="","",IFERROR(INDEX(Don_hang!$C$2:$C$1000,MATCH(A249,Don_hang!$A$2:$A$1000,0)),""))</f>
        <v/>
      </c>
      <c r="D249" s="211"/>
      <c r="E249" s="209"/>
      <c r="F249" s="209"/>
      <c r="G249" s="186">
        <f t="shared" si="10"/>
        <v>0</v>
      </c>
      <c r="H249" s="186" t="str">
        <f t="array" ref="H249">IF(OR(D249="",E249=""),"",IFERROR(INDEX(Bang_gia!$D$2:$D$1018,MATCH(D249&amp;" | "&amp;E249,Bang_gia!$A$2:$A$1018,0)),""))</f>
        <v/>
      </c>
      <c r="I249" s="186" t="str">
        <f t="shared" si="2"/>
        <v/>
      </c>
      <c r="J249" s="186" t="str">
        <f t="array" ref="J249">IF(OR(D249="",E249=""),"",IFERROR(INDEX(Bang_gia!$E$2:$E$1018,MATCH(D249&amp;" | "&amp;E249,Bang_gia!$A$2:$A$1018,0)),""))</f>
        <v/>
      </c>
      <c r="K249" s="186" t="str">
        <f t="shared" si="8"/>
        <v/>
      </c>
      <c r="L249" s="186" t="str">
        <f t="shared" si="4"/>
        <v/>
      </c>
      <c r="M249" s="186" t="str">
        <f t="shared" si="5"/>
        <v/>
      </c>
      <c r="N249" s="204"/>
      <c r="O249" s="188">
        <f t="shared" si="6"/>
        <v>0</v>
      </c>
      <c r="P249" s="189" t="str">
        <f>IF(D249="","",IF(COUNTIF(Combo_tong_hop!$B$3:$B$100,D249)&gt;0,"Combo","Món lẻ"))</f>
        <v/>
      </c>
      <c r="Q249" s="190" t="str">
        <f>IFERROR(__xludf.DUMMYFUNCTION("IF(P249&lt;&gt;""Combo"","""",IFERROR(""""&amp;TEXTJOIN("", ""&amp;char(10),TRUE,FILTER(Combo_chi_tiet!$I$3:$I$200,Combo_chi_tiet!$B$3:$B$200=D249)),""""))"),"")</f>
        <v/>
      </c>
      <c r="R249" s="144"/>
      <c r="S249" s="144"/>
      <c r="T249" s="144"/>
      <c r="U249" s="144"/>
      <c r="V249" s="144"/>
      <c r="W249" s="144"/>
      <c r="X249" s="144"/>
      <c r="Y249" s="144"/>
      <c r="Z249" s="144"/>
      <c r="AA249" s="144"/>
      <c r="AB249" s="144"/>
      <c r="AC249" s="144"/>
      <c r="AD249" s="144"/>
      <c r="AE249" s="144"/>
    </row>
    <row r="250">
      <c r="A250" s="208"/>
      <c r="B250" s="181" t="str">
        <f t="array" ref="B250">IF(A250="","",IFERROR(INDEX(Don_hang!$B$2:$B$1000,MATCH(A250,Don_hang!$A$2:$A$1000,0)),""))</f>
        <v/>
      </c>
      <c r="C250" s="210" t="str">
        <f t="array" ref="C250">IF(A250="","",IFERROR(INDEX(Don_hang!$C$2:$C$1000,MATCH(A250,Don_hang!$A$2:$A$1000,0)),""))</f>
        <v/>
      </c>
      <c r="D250" s="211"/>
      <c r="E250" s="209"/>
      <c r="F250" s="209"/>
      <c r="G250" s="186">
        <f t="shared" si="10"/>
        <v>0</v>
      </c>
      <c r="H250" s="186" t="str">
        <f t="array" ref="H250">IF(OR(D250="",E250=""),"",IFERROR(INDEX(Bang_gia!$D$2:$D$1018,MATCH(D250&amp;" | "&amp;E250,Bang_gia!$A$2:$A$1018,0)),""))</f>
        <v/>
      </c>
      <c r="I250" s="186" t="str">
        <f t="shared" si="2"/>
        <v/>
      </c>
      <c r="J250" s="186" t="str">
        <f t="array" ref="J250">IF(OR(D250="",E250=""),"",IFERROR(INDEX(Bang_gia!$E$2:$E$1018,MATCH(D250&amp;" | "&amp;E250,Bang_gia!$A$2:$A$1018,0)),""))</f>
        <v/>
      </c>
      <c r="K250" s="186" t="str">
        <f t="shared" si="8"/>
        <v/>
      </c>
      <c r="L250" s="186" t="str">
        <f t="shared" si="4"/>
        <v/>
      </c>
      <c r="M250" s="186" t="str">
        <f t="shared" si="5"/>
        <v/>
      </c>
      <c r="N250" s="204"/>
      <c r="O250" s="188">
        <f t="shared" si="6"/>
        <v>0</v>
      </c>
      <c r="P250" s="189" t="str">
        <f>IF(D250="","",IF(COUNTIF(Combo_tong_hop!$B$3:$B$100,D250)&gt;0,"Combo","Món lẻ"))</f>
        <v/>
      </c>
      <c r="Q250" s="190" t="str">
        <f>IFERROR(__xludf.DUMMYFUNCTION("IF(P250&lt;&gt;""Combo"","""",IFERROR(""""&amp;TEXTJOIN("", ""&amp;char(10),TRUE,FILTER(Combo_chi_tiet!$I$3:$I$200,Combo_chi_tiet!$B$3:$B$200=D250)),""""))"),"")</f>
        <v/>
      </c>
      <c r="R250" s="144"/>
      <c r="S250" s="144"/>
      <c r="T250" s="144"/>
      <c r="U250" s="144"/>
      <c r="V250" s="144"/>
      <c r="W250" s="144"/>
      <c r="X250" s="144"/>
      <c r="Y250" s="144"/>
      <c r="Z250" s="144"/>
      <c r="AA250" s="144"/>
      <c r="AB250" s="144"/>
      <c r="AC250" s="144"/>
      <c r="AD250" s="144"/>
      <c r="AE250" s="144"/>
    </row>
    <row r="251">
      <c r="A251" s="208"/>
      <c r="B251" s="181" t="str">
        <f t="array" ref="B251">IF(A251="","",IFERROR(INDEX(Don_hang!$B$2:$B$1000,MATCH(A251,Don_hang!$A$2:$A$1000,0)),""))</f>
        <v/>
      </c>
      <c r="C251" s="210" t="str">
        <f t="array" ref="C251">IF(A251="","",IFERROR(INDEX(Don_hang!$C$2:$C$1000,MATCH(A251,Don_hang!$A$2:$A$1000,0)),""))</f>
        <v/>
      </c>
      <c r="D251" s="211"/>
      <c r="E251" s="209"/>
      <c r="F251" s="209"/>
      <c r="G251" s="186">
        <f t="shared" si="10"/>
        <v>0</v>
      </c>
      <c r="H251" s="186" t="str">
        <f t="array" ref="H251">IF(OR(D251="",E251=""),"",IFERROR(INDEX(Bang_gia!$D$2:$D$1018,MATCH(D251&amp;" | "&amp;E251,Bang_gia!$A$2:$A$1018,0)),""))</f>
        <v/>
      </c>
      <c r="I251" s="186" t="str">
        <f t="shared" si="2"/>
        <v/>
      </c>
      <c r="J251" s="186" t="str">
        <f t="array" ref="J251">IF(OR(D251="",E251=""),"",IFERROR(INDEX(Bang_gia!$E$2:$E$1018,MATCH(D251&amp;" | "&amp;E251,Bang_gia!$A$2:$A$1018,0)),""))</f>
        <v/>
      </c>
      <c r="K251" s="186" t="str">
        <f t="shared" si="8"/>
        <v/>
      </c>
      <c r="L251" s="186" t="str">
        <f t="shared" si="4"/>
        <v/>
      </c>
      <c r="M251" s="186" t="str">
        <f t="shared" si="5"/>
        <v/>
      </c>
      <c r="N251" s="204"/>
      <c r="O251" s="188">
        <f t="shared" si="6"/>
        <v>0</v>
      </c>
      <c r="P251" s="189" t="str">
        <f>IF(D251="","",IF(COUNTIF(Combo_tong_hop!$B$3:$B$100,D251)&gt;0,"Combo","Món lẻ"))</f>
        <v/>
      </c>
      <c r="Q251" s="190" t="str">
        <f>IFERROR(__xludf.DUMMYFUNCTION("IF(P251&lt;&gt;""Combo"","""",IFERROR(""""&amp;TEXTJOIN("", ""&amp;char(10),TRUE,FILTER(Combo_chi_tiet!$I$3:$I$200,Combo_chi_tiet!$B$3:$B$200=D251)),""""))"),"")</f>
        <v/>
      </c>
      <c r="R251" s="144"/>
      <c r="S251" s="144"/>
      <c r="T251" s="144"/>
      <c r="U251" s="144"/>
      <c r="V251" s="144"/>
      <c r="W251" s="144"/>
      <c r="X251" s="144"/>
      <c r="Y251" s="144"/>
      <c r="Z251" s="144"/>
      <c r="AA251" s="144"/>
      <c r="AB251" s="144"/>
      <c r="AC251" s="144"/>
      <c r="AD251" s="144"/>
      <c r="AE251" s="144"/>
    </row>
    <row r="252">
      <c r="A252" s="208"/>
      <c r="B252" s="181" t="str">
        <f t="array" ref="B252">IF(A252="","",IFERROR(INDEX(Don_hang!$B$2:$B$1000,MATCH(A252,Don_hang!$A$2:$A$1000,0)),""))</f>
        <v/>
      </c>
      <c r="C252" s="210" t="str">
        <f t="array" ref="C252">IF(A252="","",IFERROR(INDEX(Don_hang!$C$2:$C$1000,MATCH(A252,Don_hang!$A$2:$A$1000,0)),""))</f>
        <v/>
      </c>
      <c r="D252" s="211"/>
      <c r="E252" s="209"/>
      <c r="F252" s="209"/>
      <c r="G252" s="186">
        <f t="shared" si="10"/>
        <v>0</v>
      </c>
      <c r="H252" s="186" t="str">
        <f t="array" ref="H252">IF(OR(D252="",E252=""),"",IFERROR(INDEX(Bang_gia!$D$2:$D$1018,MATCH(D252&amp;" | "&amp;E252,Bang_gia!$A$2:$A$1018,0)),""))</f>
        <v/>
      </c>
      <c r="I252" s="186" t="str">
        <f t="shared" si="2"/>
        <v/>
      </c>
      <c r="J252" s="186" t="str">
        <f t="array" ref="J252">IF(OR(D252="",E252=""),"",IFERROR(INDEX(Bang_gia!$E$2:$E$1018,MATCH(D252&amp;" | "&amp;E252,Bang_gia!$A$2:$A$1018,0)),""))</f>
        <v/>
      </c>
      <c r="K252" s="186" t="str">
        <f t="shared" si="8"/>
        <v/>
      </c>
      <c r="L252" s="186" t="str">
        <f t="shared" si="4"/>
        <v/>
      </c>
      <c r="M252" s="186" t="str">
        <f t="shared" si="5"/>
        <v/>
      </c>
      <c r="N252" s="204"/>
      <c r="O252" s="188">
        <f t="shared" si="6"/>
        <v>0</v>
      </c>
      <c r="P252" s="189" t="str">
        <f>IF(D252="","",IF(COUNTIF(Combo_tong_hop!$B$3:$B$100,D252)&gt;0,"Combo","Món lẻ"))</f>
        <v/>
      </c>
      <c r="Q252" s="190" t="str">
        <f>IFERROR(__xludf.DUMMYFUNCTION("IF(P252&lt;&gt;""Combo"","""",IFERROR(""""&amp;TEXTJOIN("", ""&amp;char(10),TRUE,FILTER(Combo_chi_tiet!$I$3:$I$200,Combo_chi_tiet!$B$3:$B$200=D252)),""""))"),"")</f>
        <v/>
      </c>
      <c r="R252" s="144"/>
      <c r="S252" s="144"/>
      <c r="T252" s="144"/>
      <c r="U252" s="144"/>
      <c r="V252" s="144"/>
      <c r="W252" s="144"/>
      <c r="X252" s="144"/>
      <c r="Y252" s="144"/>
      <c r="Z252" s="144"/>
      <c r="AA252" s="144"/>
      <c r="AB252" s="144"/>
      <c r="AC252" s="144"/>
      <c r="AD252" s="144"/>
      <c r="AE252" s="144"/>
    </row>
    <row r="253">
      <c r="A253" s="208"/>
      <c r="B253" s="181" t="str">
        <f t="array" ref="B253">IF(A253="","",IFERROR(INDEX(Don_hang!$B$2:$B$1000,MATCH(A253,Don_hang!$A$2:$A$1000,0)),""))</f>
        <v/>
      </c>
      <c r="C253" s="210" t="str">
        <f t="array" ref="C253">IF(A253="","",IFERROR(INDEX(Don_hang!$C$2:$C$1000,MATCH(A253,Don_hang!$A$2:$A$1000,0)),""))</f>
        <v/>
      </c>
      <c r="D253" s="211"/>
      <c r="E253" s="209"/>
      <c r="F253" s="209"/>
      <c r="G253" s="186">
        <f t="shared" si="10"/>
        <v>0</v>
      </c>
      <c r="H253" s="186" t="str">
        <f t="array" ref="H253">IF(OR(D253="",E253=""),"",IFERROR(INDEX(Bang_gia!$D$2:$D$1018,MATCH(D253&amp;" | "&amp;E253,Bang_gia!$A$2:$A$1018,0)),""))</f>
        <v/>
      </c>
      <c r="I253" s="186" t="str">
        <f t="shared" si="2"/>
        <v/>
      </c>
      <c r="J253" s="186" t="str">
        <f t="array" ref="J253">IF(OR(D253="",E253=""),"",IFERROR(INDEX(Bang_gia!$E$2:$E$1018,MATCH(D253&amp;" | "&amp;E253,Bang_gia!$A$2:$A$1018,0)),""))</f>
        <v/>
      </c>
      <c r="K253" s="186" t="str">
        <f t="shared" si="8"/>
        <v/>
      </c>
      <c r="L253" s="186" t="str">
        <f t="shared" si="4"/>
        <v/>
      </c>
      <c r="M253" s="186" t="str">
        <f t="shared" si="5"/>
        <v/>
      </c>
      <c r="N253" s="204"/>
      <c r="O253" s="188">
        <f t="shared" si="6"/>
        <v>0</v>
      </c>
      <c r="P253" s="189" t="str">
        <f>IF(D253="","",IF(COUNTIF(Combo_tong_hop!$B$3:$B$100,D253)&gt;0,"Combo","Món lẻ"))</f>
        <v/>
      </c>
      <c r="Q253" s="190" t="str">
        <f>IFERROR(__xludf.DUMMYFUNCTION("IF(P253&lt;&gt;""Combo"","""",IFERROR(""""&amp;TEXTJOIN("", ""&amp;char(10),TRUE,FILTER(Combo_chi_tiet!$I$3:$I$200,Combo_chi_tiet!$B$3:$B$200=D253)),""""))"),"")</f>
        <v/>
      </c>
      <c r="R253" s="144"/>
      <c r="S253" s="144"/>
      <c r="T253" s="144"/>
      <c r="U253" s="144"/>
      <c r="V253" s="144"/>
      <c r="W253" s="144"/>
      <c r="X253" s="144"/>
      <c r="Y253" s="144"/>
      <c r="Z253" s="144"/>
      <c r="AA253" s="144"/>
      <c r="AB253" s="144"/>
      <c r="AC253" s="144"/>
      <c r="AD253" s="144"/>
      <c r="AE253" s="144"/>
    </row>
    <row r="254">
      <c r="A254" s="208"/>
      <c r="B254" s="181" t="str">
        <f t="array" ref="B254">IF(A254="","",IFERROR(INDEX(Don_hang!$B$2:$B$1000,MATCH(A254,Don_hang!$A$2:$A$1000,0)),""))</f>
        <v/>
      </c>
      <c r="C254" s="210" t="str">
        <f t="array" ref="C254">IF(A254="","",IFERROR(INDEX(Don_hang!$C$2:$C$1000,MATCH(A254,Don_hang!$A$2:$A$1000,0)),""))</f>
        <v/>
      </c>
      <c r="D254" s="211"/>
      <c r="E254" s="209"/>
      <c r="F254" s="209"/>
      <c r="G254" s="186">
        <f t="shared" si="10"/>
        <v>0</v>
      </c>
      <c r="H254" s="186" t="str">
        <f t="array" ref="H254">IF(OR(D254="",E254=""),"",IFERROR(INDEX(Bang_gia!$D$2:$D$1018,MATCH(D254&amp;" | "&amp;E254,Bang_gia!$A$2:$A$1018,0)),""))</f>
        <v/>
      </c>
      <c r="I254" s="186" t="str">
        <f t="shared" si="2"/>
        <v/>
      </c>
      <c r="J254" s="186" t="str">
        <f t="array" ref="J254">IF(OR(D254="",E254=""),"",IFERROR(INDEX(Bang_gia!$E$2:$E$1018,MATCH(D254&amp;" | "&amp;E254,Bang_gia!$A$2:$A$1018,0)),""))</f>
        <v/>
      </c>
      <c r="K254" s="186" t="str">
        <f t="shared" si="8"/>
        <v/>
      </c>
      <c r="L254" s="186" t="str">
        <f t="shared" si="4"/>
        <v/>
      </c>
      <c r="M254" s="186" t="str">
        <f t="shared" si="5"/>
        <v/>
      </c>
      <c r="N254" s="204"/>
      <c r="O254" s="188">
        <f t="shared" si="6"/>
        <v>0</v>
      </c>
      <c r="P254" s="189" t="str">
        <f>IF(D254="","",IF(COUNTIF(Combo_tong_hop!$B$3:$B$100,D254)&gt;0,"Combo","Món lẻ"))</f>
        <v/>
      </c>
      <c r="Q254" s="190" t="str">
        <f>IFERROR(__xludf.DUMMYFUNCTION("IF(P254&lt;&gt;""Combo"","""",IFERROR(""""&amp;TEXTJOIN("", ""&amp;char(10),TRUE,FILTER(Combo_chi_tiet!$I$3:$I$200,Combo_chi_tiet!$B$3:$B$200=D254)),""""))"),"")</f>
        <v/>
      </c>
      <c r="R254" s="144"/>
      <c r="S254" s="144"/>
      <c r="T254" s="144"/>
      <c r="U254" s="144"/>
      <c r="V254" s="144"/>
      <c r="W254" s="144"/>
      <c r="X254" s="144"/>
      <c r="Y254" s="144"/>
      <c r="Z254" s="144"/>
      <c r="AA254" s="144"/>
      <c r="AB254" s="144"/>
      <c r="AC254" s="144"/>
      <c r="AD254" s="144"/>
      <c r="AE254" s="144"/>
    </row>
    <row r="255">
      <c r="A255" s="208"/>
      <c r="B255" s="181" t="str">
        <f t="array" ref="B255">IF(A255="","",IFERROR(INDEX(Don_hang!$B$2:$B$1000,MATCH(A255,Don_hang!$A$2:$A$1000,0)),""))</f>
        <v/>
      </c>
      <c r="C255" s="210" t="str">
        <f t="array" ref="C255">IF(A255="","",IFERROR(INDEX(Don_hang!$C$2:$C$1000,MATCH(A255,Don_hang!$A$2:$A$1000,0)),""))</f>
        <v/>
      </c>
      <c r="D255" s="211"/>
      <c r="E255" s="209"/>
      <c r="F255" s="209"/>
      <c r="G255" s="186">
        <f t="shared" si="10"/>
        <v>0</v>
      </c>
      <c r="H255" s="186" t="str">
        <f t="array" ref="H255">IF(OR(D255="",E255=""),"",IFERROR(INDEX(Bang_gia!$D$2:$D$1018,MATCH(D255&amp;" | "&amp;E255,Bang_gia!$A$2:$A$1018,0)),""))</f>
        <v/>
      </c>
      <c r="I255" s="186" t="str">
        <f t="shared" si="2"/>
        <v/>
      </c>
      <c r="J255" s="186" t="str">
        <f t="array" ref="J255">IF(OR(D255="",E255=""),"",IFERROR(INDEX(Bang_gia!$E$2:$E$1018,MATCH(D255&amp;" | "&amp;E255,Bang_gia!$A$2:$A$1018,0)),""))</f>
        <v/>
      </c>
      <c r="K255" s="186" t="str">
        <f t="shared" si="8"/>
        <v/>
      </c>
      <c r="L255" s="186" t="str">
        <f t="shared" si="4"/>
        <v/>
      </c>
      <c r="M255" s="186" t="str">
        <f t="shared" si="5"/>
        <v/>
      </c>
      <c r="N255" s="204"/>
      <c r="O255" s="188">
        <f t="shared" si="6"/>
        <v>0</v>
      </c>
      <c r="P255" s="189" t="str">
        <f>IF(D255="","",IF(COUNTIF(Combo_tong_hop!$B$3:$B$100,D255)&gt;0,"Combo","Món lẻ"))</f>
        <v/>
      </c>
      <c r="Q255" s="190" t="str">
        <f>IFERROR(__xludf.DUMMYFUNCTION("IF(P255&lt;&gt;""Combo"","""",IFERROR(""""&amp;TEXTJOIN("", ""&amp;char(10),TRUE,FILTER(Combo_chi_tiet!$I$3:$I$200,Combo_chi_tiet!$B$3:$B$200=D255)),""""))"),"")</f>
        <v/>
      </c>
      <c r="R255" s="144"/>
      <c r="S255" s="144"/>
      <c r="T255" s="144"/>
      <c r="U255" s="144"/>
      <c r="V255" s="144"/>
      <c r="W255" s="144"/>
      <c r="X255" s="144"/>
      <c r="Y255" s="144"/>
      <c r="Z255" s="144"/>
      <c r="AA255" s="144"/>
      <c r="AB255" s="144"/>
      <c r="AC255" s="144"/>
      <c r="AD255" s="144"/>
      <c r="AE255" s="144"/>
    </row>
    <row r="256">
      <c r="A256" s="208"/>
      <c r="B256" s="181" t="str">
        <f t="array" ref="B256">IF(A256="","",IFERROR(INDEX(Don_hang!$B$2:$B$1000,MATCH(A256,Don_hang!$A$2:$A$1000,0)),""))</f>
        <v/>
      </c>
      <c r="C256" s="210" t="str">
        <f t="array" ref="C256">IF(A256="","",IFERROR(INDEX(Don_hang!$C$2:$C$1000,MATCH(A256,Don_hang!$A$2:$A$1000,0)),""))</f>
        <v/>
      </c>
      <c r="D256" s="211"/>
      <c r="E256" s="209"/>
      <c r="F256" s="209"/>
      <c r="G256" s="186">
        <f t="shared" si="10"/>
        <v>0</v>
      </c>
      <c r="H256" s="186" t="str">
        <f t="array" ref="H256">IF(OR(D256="",E256=""),"",IFERROR(INDEX(Bang_gia!$D$2:$D$1018,MATCH(D256&amp;" | "&amp;E256,Bang_gia!$A$2:$A$1018,0)),""))</f>
        <v/>
      </c>
      <c r="I256" s="186" t="str">
        <f t="shared" si="2"/>
        <v/>
      </c>
      <c r="J256" s="186" t="str">
        <f t="array" ref="J256">IF(OR(D256="",E256=""),"",IFERROR(INDEX(Bang_gia!$E$2:$E$1018,MATCH(D256&amp;" | "&amp;E256,Bang_gia!$A$2:$A$1018,0)),""))</f>
        <v/>
      </c>
      <c r="K256" s="186" t="str">
        <f t="shared" si="8"/>
        <v/>
      </c>
      <c r="L256" s="186" t="str">
        <f t="shared" si="4"/>
        <v/>
      </c>
      <c r="M256" s="186" t="str">
        <f t="shared" si="5"/>
        <v/>
      </c>
      <c r="N256" s="204"/>
      <c r="O256" s="188">
        <f t="shared" si="6"/>
        <v>0</v>
      </c>
      <c r="P256" s="189" t="str">
        <f>IF(D256="","",IF(COUNTIF(Combo_tong_hop!$B$3:$B$100,D256)&gt;0,"Combo","Món lẻ"))</f>
        <v/>
      </c>
      <c r="Q256" s="190" t="str">
        <f>IFERROR(__xludf.DUMMYFUNCTION("IF(P256&lt;&gt;""Combo"","""",IFERROR(""""&amp;TEXTJOIN("", ""&amp;char(10),TRUE,FILTER(Combo_chi_tiet!$I$3:$I$200,Combo_chi_tiet!$B$3:$B$200=D256)),""""))"),"")</f>
        <v/>
      </c>
      <c r="R256" s="144"/>
      <c r="S256" s="144"/>
      <c r="T256" s="144"/>
      <c r="U256" s="144"/>
      <c r="V256" s="144"/>
      <c r="W256" s="144"/>
      <c r="X256" s="144"/>
      <c r="Y256" s="144"/>
      <c r="Z256" s="144"/>
      <c r="AA256" s="144"/>
      <c r="AB256" s="144"/>
      <c r="AC256" s="144"/>
      <c r="AD256" s="144"/>
      <c r="AE256" s="144"/>
    </row>
    <row r="257">
      <c r="A257" s="208"/>
      <c r="B257" s="181" t="str">
        <f t="array" ref="B257">IF(A257="","",IFERROR(INDEX(Don_hang!$B$2:$B$1000,MATCH(A257,Don_hang!$A$2:$A$1000,0)),""))</f>
        <v/>
      </c>
      <c r="C257" s="210" t="str">
        <f t="array" ref="C257">IF(A257="","",IFERROR(INDEX(Don_hang!$C$2:$C$1000,MATCH(A257,Don_hang!$A$2:$A$1000,0)),""))</f>
        <v/>
      </c>
      <c r="D257" s="211"/>
      <c r="E257" s="209"/>
      <c r="F257" s="209"/>
      <c r="G257" s="186">
        <f t="shared" si="10"/>
        <v>0</v>
      </c>
      <c r="H257" s="186" t="str">
        <f t="array" ref="H257">IF(OR(D257="",E257=""),"",IFERROR(INDEX(Bang_gia!$D$2:$D$1018,MATCH(D257&amp;" | "&amp;E257,Bang_gia!$A$2:$A$1018,0)),""))</f>
        <v/>
      </c>
      <c r="I257" s="186" t="str">
        <f t="shared" si="2"/>
        <v/>
      </c>
      <c r="J257" s="186" t="str">
        <f t="array" ref="J257">IF(OR(D257="",E257=""),"",IFERROR(INDEX(Bang_gia!$E$2:$E$1018,MATCH(D257&amp;" | "&amp;E257,Bang_gia!$A$2:$A$1018,0)),""))</f>
        <v/>
      </c>
      <c r="K257" s="186" t="str">
        <f t="shared" si="8"/>
        <v/>
      </c>
      <c r="L257" s="186" t="str">
        <f t="shared" si="4"/>
        <v/>
      </c>
      <c r="M257" s="186" t="str">
        <f t="shared" si="5"/>
        <v/>
      </c>
      <c r="N257" s="204"/>
      <c r="O257" s="188">
        <f t="shared" si="6"/>
        <v>0</v>
      </c>
      <c r="P257" s="189" t="str">
        <f>IF(D257="","",IF(COUNTIF(Combo_tong_hop!$B$3:$B$100,D257)&gt;0,"Combo","Món lẻ"))</f>
        <v/>
      </c>
      <c r="Q257" s="190" t="str">
        <f>IFERROR(__xludf.DUMMYFUNCTION("IF(P257&lt;&gt;""Combo"","""",IFERROR(""""&amp;TEXTJOIN("", ""&amp;char(10),TRUE,FILTER(Combo_chi_tiet!$I$3:$I$200,Combo_chi_tiet!$B$3:$B$200=D257)),""""))"),"")</f>
        <v/>
      </c>
      <c r="R257" s="144"/>
      <c r="S257" s="144"/>
      <c r="T257" s="144"/>
      <c r="U257" s="144"/>
      <c r="V257" s="144"/>
      <c r="W257" s="144"/>
      <c r="X257" s="144"/>
      <c r="Y257" s="144"/>
      <c r="Z257" s="144"/>
      <c r="AA257" s="144"/>
      <c r="AB257" s="144"/>
      <c r="AC257" s="144"/>
      <c r="AD257" s="144"/>
      <c r="AE257" s="144"/>
    </row>
    <row r="258">
      <c r="A258" s="208"/>
      <c r="B258" s="181" t="str">
        <f t="array" ref="B258">IF(A258="","",IFERROR(INDEX(Don_hang!$B$2:$B$1000,MATCH(A258,Don_hang!$A$2:$A$1000,0)),""))</f>
        <v/>
      </c>
      <c r="C258" s="210" t="str">
        <f t="array" ref="C258">IF(A258="","",IFERROR(INDEX(Don_hang!$C$2:$C$1000,MATCH(A258,Don_hang!$A$2:$A$1000,0)),""))</f>
        <v/>
      </c>
      <c r="D258" s="211"/>
      <c r="E258" s="209"/>
      <c r="F258" s="209"/>
      <c r="G258" s="186">
        <f t="shared" si="10"/>
        <v>0</v>
      </c>
      <c r="H258" s="186" t="str">
        <f t="array" ref="H258">IF(OR(D258="",E258=""),"",IFERROR(INDEX(Bang_gia!$D$2:$D$1018,MATCH(D258&amp;" | "&amp;E258,Bang_gia!$A$2:$A$1018,0)),""))</f>
        <v/>
      </c>
      <c r="I258" s="186" t="str">
        <f t="shared" si="2"/>
        <v/>
      </c>
      <c r="J258" s="186" t="str">
        <f t="array" ref="J258">IF(OR(D258="",E258=""),"",IFERROR(INDEX(Bang_gia!$E$2:$E$1018,MATCH(D258&amp;" | "&amp;E258,Bang_gia!$A$2:$A$1018,0)),""))</f>
        <v/>
      </c>
      <c r="K258" s="186" t="str">
        <f t="shared" si="8"/>
        <v/>
      </c>
      <c r="L258" s="186" t="str">
        <f t="shared" si="4"/>
        <v/>
      </c>
      <c r="M258" s="186" t="str">
        <f t="shared" si="5"/>
        <v/>
      </c>
      <c r="N258" s="204"/>
      <c r="O258" s="188">
        <f t="shared" si="6"/>
        <v>0</v>
      </c>
      <c r="P258" s="189" t="str">
        <f>IF(D258="","",IF(COUNTIF(Combo_tong_hop!$B$3:$B$100,D258)&gt;0,"Combo","Món lẻ"))</f>
        <v/>
      </c>
      <c r="Q258" s="190" t="str">
        <f>IFERROR(__xludf.DUMMYFUNCTION("IF(P258&lt;&gt;""Combo"","""",IFERROR(""""&amp;TEXTJOIN("", ""&amp;char(10),TRUE,FILTER(Combo_chi_tiet!$I$3:$I$200,Combo_chi_tiet!$B$3:$B$200=D258)),""""))"),"")</f>
        <v/>
      </c>
      <c r="R258" s="144"/>
      <c r="S258" s="144"/>
      <c r="T258" s="144"/>
      <c r="U258" s="144"/>
      <c r="V258" s="144"/>
      <c r="W258" s="144"/>
      <c r="X258" s="144"/>
      <c r="Y258" s="144"/>
      <c r="Z258" s="144"/>
      <c r="AA258" s="144"/>
      <c r="AB258" s="144"/>
      <c r="AC258" s="144"/>
      <c r="AD258" s="144"/>
      <c r="AE258" s="144"/>
    </row>
    <row r="259">
      <c r="A259" s="208"/>
      <c r="B259" s="181" t="str">
        <f t="array" ref="B259">IF(A259="","",IFERROR(INDEX(Don_hang!$B$2:$B$1000,MATCH(A259,Don_hang!$A$2:$A$1000,0)),""))</f>
        <v/>
      </c>
      <c r="C259" s="210" t="str">
        <f t="array" ref="C259">IF(A259="","",IFERROR(INDEX(Don_hang!$C$2:$C$1000,MATCH(A259,Don_hang!$A$2:$A$1000,0)),""))</f>
        <v/>
      </c>
      <c r="D259" s="211"/>
      <c r="E259" s="209"/>
      <c r="F259" s="209"/>
      <c r="G259" s="186">
        <f t="shared" si="10"/>
        <v>0</v>
      </c>
      <c r="H259" s="186" t="str">
        <f t="array" ref="H259">IF(OR(D259="",E259=""),"",IFERROR(INDEX(Bang_gia!$D$2:$D$1018,MATCH(D259&amp;" | "&amp;E259,Bang_gia!$A$2:$A$1018,0)),""))</f>
        <v/>
      </c>
      <c r="I259" s="186" t="str">
        <f t="shared" si="2"/>
        <v/>
      </c>
      <c r="J259" s="186" t="str">
        <f t="array" ref="J259">IF(OR(D259="",E259=""),"",IFERROR(INDEX(Bang_gia!$E$2:$E$1018,MATCH(D259&amp;" | "&amp;E259,Bang_gia!$A$2:$A$1018,0)),""))</f>
        <v/>
      </c>
      <c r="K259" s="186" t="str">
        <f t="shared" si="8"/>
        <v/>
      </c>
      <c r="L259" s="186" t="str">
        <f t="shared" si="4"/>
        <v/>
      </c>
      <c r="M259" s="186" t="str">
        <f t="shared" si="5"/>
        <v/>
      </c>
      <c r="N259" s="204"/>
      <c r="O259" s="188">
        <f t="shared" si="6"/>
        <v>0</v>
      </c>
      <c r="P259" s="189" t="str">
        <f>IF(D259="","",IF(COUNTIF(Combo_tong_hop!$B$3:$B$100,D259)&gt;0,"Combo","Món lẻ"))</f>
        <v/>
      </c>
      <c r="Q259" s="190" t="str">
        <f>IFERROR(__xludf.DUMMYFUNCTION("IF(P259&lt;&gt;""Combo"","""",IFERROR(""""&amp;TEXTJOIN("", ""&amp;char(10),TRUE,FILTER(Combo_chi_tiet!$I$3:$I$200,Combo_chi_tiet!$B$3:$B$200=D259)),""""))"),"")</f>
        <v/>
      </c>
      <c r="R259" s="144"/>
      <c r="S259" s="144"/>
      <c r="T259" s="144"/>
      <c r="U259" s="144"/>
      <c r="V259" s="144"/>
      <c r="W259" s="144"/>
      <c r="X259" s="144"/>
      <c r="Y259" s="144"/>
      <c r="Z259" s="144"/>
      <c r="AA259" s="144"/>
      <c r="AB259" s="144"/>
      <c r="AC259" s="144"/>
      <c r="AD259" s="144"/>
      <c r="AE259" s="144"/>
    </row>
    <row r="260">
      <c r="A260" s="208"/>
      <c r="B260" s="181" t="str">
        <f t="array" ref="B260">IF(A260="","",IFERROR(INDEX(Don_hang!$B$2:$B$1000,MATCH(A260,Don_hang!$A$2:$A$1000,0)),""))</f>
        <v/>
      </c>
      <c r="C260" s="210" t="str">
        <f t="array" ref="C260">IF(A260="","",IFERROR(INDEX(Don_hang!$C$2:$C$1000,MATCH(A260,Don_hang!$A$2:$A$1000,0)),""))</f>
        <v/>
      </c>
      <c r="D260" s="211"/>
      <c r="E260" s="209"/>
      <c r="F260" s="209"/>
      <c r="G260" s="186">
        <f t="shared" si="10"/>
        <v>0</v>
      </c>
      <c r="H260" s="186" t="str">
        <f t="array" ref="H260">IF(OR(D260="",E260=""),"",IFERROR(INDEX(Bang_gia!$D$2:$D$1018,MATCH(D260&amp;" | "&amp;E260,Bang_gia!$A$2:$A$1018,0)),""))</f>
        <v/>
      </c>
      <c r="I260" s="186" t="str">
        <f t="shared" si="2"/>
        <v/>
      </c>
      <c r="J260" s="186" t="str">
        <f t="array" ref="J260">IF(OR(D260="",E260=""),"",IFERROR(INDEX(Bang_gia!$E$2:$E$1018,MATCH(D260&amp;" | "&amp;E260,Bang_gia!$A$2:$A$1018,0)),""))</f>
        <v/>
      </c>
      <c r="K260" s="186" t="str">
        <f t="shared" si="8"/>
        <v/>
      </c>
      <c r="L260" s="186" t="str">
        <f t="shared" si="4"/>
        <v/>
      </c>
      <c r="M260" s="186" t="str">
        <f t="shared" si="5"/>
        <v/>
      </c>
      <c r="N260" s="204"/>
      <c r="O260" s="188">
        <f t="shared" si="6"/>
        <v>0</v>
      </c>
      <c r="P260" s="189" t="str">
        <f>IF(D260="","",IF(COUNTIF(Combo_tong_hop!$B$3:$B$100,D260)&gt;0,"Combo","Món lẻ"))</f>
        <v/>
      </c>
      <c r="Q260" s="190" t="str">
        <f>IFERROR(__xludf.DUMMYFUNCTION("IF(P260&lt;&gt;""Combo"","""",IFERROR(""""&amp;TEXTJOIN("", ""&amp;char(10),TRUE,FILTER(Combo_chi_tiet!$I$3:$I$200,Combo_chi_tiet!$B$3:$B$200=D260)),""""))"),"")</f>
        <v/>
      </c>
      <c r="R260" s="144"/>
      <c r="S260" s="144"/>
      <c r="T260" s="144"/>
      <c r="U260" s="144"/>
      <c r="V260" s="144"/>
      <c r="W260" s="144"/>
      <c r="X260" s="144"/>
      <c r="Y260" s="144"/>
      <c r="Z260" s="144"/>
      <c r="AA260" s="144"/>
      <c r="AB260" s="144"/>
      <c r="AC260" s="144"/>
      <c r="AD260" s="144"/>
      <c r="AE260" s="144"/>
    </row>
    <row r="261">
      <c r="A261" s="208"/>
      <c r="B261" s="181" t="str">
        <f t="array" ref="B261">IF(A261="","",IFERROR(INDEX(Don_hang!$B$2:$B$1000,MATCH(A261,Don_hang!$A$2:$A$1000,0)),""))</f>
        <v/>
      </c>
      <c r="C261" s="210" t="str">
        <f t="array" ref="C261">IF(A261="","",IFERROR(INDEX(Don_hang!$C$2:$C$1000,MATCH(A261,Don_hang!$A$2:$A$1000,0)),""))</f>
        <v/>
      </c>
      <c r="D261" s="211"/>
      <c r="E261" s="209"/>
      <c r="F261" s="209"/>
      <c r="G261" s="186">
        <f t="shared" si="10"/>
        <v>0</v>
      </c>
      <c r="H261" s="186" t="str">
        <f t="array" ref="H261">IF(OR(D261="",E261=""),"",IFERROR(INDEX(Bang_gia!$D$2:$D$1018,MATCH(D261&amp;" | "&amp;E261,Bang_gia!$A$2:$A$1018,0)),""))</f>
        <v/>
      </c>
      <c r="I261" s="186" t="str">
        <f t="shared" si="2"/>
        <v/>
      </c>
      <c r="J261" s="186" t="str">
        <f t="array" ref="J261">IF(OR(D261="",E261=""),"",IFERROR(INDEX(Bang_gia!$E$2:$E$1018,MATCH(D261&amp;" | "&amp;E261,Bang_gia!$A$2:$A$1018,0)),""))</f>
        <v/>
      </c>
      <c r="K261" s="186" t="str">
        <f t="shared" si="8"/>
        <v/>
      </c>
      <c r="L261" s="186" t="str">
        <f t="shared" si="4"/>
        <v/>
      </c>
      <c r="M261" s="186" t="str">
        <f t="shared" si="5"/>
        <v/>
      </c>
      <c r="N261" s="204"/>
      <c r="O261" s="188">
        <f t="shared" si="6"/>
        <v>0</v>
      </c>
      <c r="P261" s="189" t="str">
        <f>IF(D261="","",IF(COUNTIF(Combo_tong_hop!$B$3:$B$100,D261)&gt;0,"Combo","Món lẻ"))</f>
        <v/>
      </c>
      <c r="Q261" s="190" t="str">
        <f>IFERROR(__xludf.DUMMYFUNCTION("IF(P261&lt;&gt;""Combo"","""",IFERROR(""""&amp;TEXTJOIN("", ""&amp;char(10),TRUE,FILTER(Combo_chi_tiet!$I$3:$I$200,Combo_chi_tiet!$B$3:$B$200=D261)),""""))"),"")</f>
        <v/>
      </c>
      <c r="R261" s="144"/>
      <c r="S261" s="144"/>
      <c r="T261" s="144"/>
      <c r="U261" s="144"/>
      <c r="V261" s="144"/>
      <c r="W261" s="144"/>
      <c r="X261" s="144"/>
      <c r="Y261" s="144"/>
      <c r="Z261" s="144"/>
      <c r="AA261" s="144"/>
      <c r="AB261" s="144"/>
      <c r="AC261" s="144"/>
      <c r="AD261" s="144"/>
      <c r="AE261" s="144"/>
    </row>
    <row r="262">
      <c r="A262" s="208"/>
      <c r="B262" s="181" t="str">
        <f t="array" ref="B262">IF(A262="","",IFERROR(INDEX(Don_hang!$B$2:$B$1000,MATCH(A262,Don_hang!$A$2:$A$1000,0)),""))</f>
        <v/>
      </c>
      <c r="C262" s="210" t="str">
        <f t="array" ref="C262">IF(A262="","",IFERROR(INDEX(Don_hang!$C$2:$C$1000,MATCH(A262,Don_hang!$A$2:$A$1000,0)),""))</f>
        <v/>
      </c>
      <c r="D262" s="211"/>
      <c r="E262" s="209"/>
      <c r="F262" s="209"/>
      <c r="G262" s="186">
        <f t="shared" si="10"/>
        <v>0</v>
      </c>
      <c r="H262" s="186" t="str">
        <f t="array" ref="H262">IF(OR(D262="",E262=""),"",IFERROR(INDEX(Bang_gia!$D$2:$D$1018,MATCH(D262&amp;" | "&amp;E262,Bang_gia!$A$2:$A$1018,0)),""))</f>
        <v/>
      </c>
      <c r="I262" s="186" t="str">
        <f t="shared" si="2"/>
        <v/>
      </c>
      <c r="J262" s="186" t="str">
        <f t="array" ref="J262">IF(OR(D262="",E262=""),"",IFERROR(INDEX(Bang_gia!$E$2:$E$1018,MATCH(D262&amp;" | "&amp;E262,Bang_gia!$A$2:$A$1018,0)),""))</f>
        <v/>
      </c>
      <c r="K262" s="186" t="str">
        <f t="shared" si="8"/>
        <v/>
      </c>
      <c r="L262" s="186" t="str">
        <f t="shared" si="4"/>
        <v/>
      </c>
      <c r="M262" s="186" t="str">
        <f t="shared" si="5"/>
        <v/>
      </c>
      <c r="N262" s="204"/>
      <c r="O262" s="188">
        <f t="shared" si="6"/>
        <v>0</v>
      </c>
      <c r="P262" s="189" t="str">
        <f>IF(D262="","",IF(COUNTIF(Combo_tong_hop!$B$3:$B$100,D262)&gt;0,"Combo","Món lẻ"))</f>
        <v/>
      </c>
      <c r="Q262" s="190" t="str">
        <f>IFERROR(__xludf.DUMMYFUNCTION("IF(P262&lt;&gt;""Combo"","""",IFERROR(""""&amp;TEXTJOIN("", ""&amp;char(10),TRUE,FILTER(Combo_chi_tiet!$I$3:$I$200,Combo_chi_tiet!$B$3:$B$200=D262)),""""))"),"")</f>
        <v/>
      </c>
      <c r="R262" s="144"/>
      <c r="S262" s="144"/>
      <c r="T262" s="144"/>
      <c r="U262" s="144"/>
      <c r="V262" s="144"/>
      <c r="W262" s="144"/>
      <c r="X262" s="144"/>
      <c r="Y262" s="144"/>
      <c r="Z262" s="144"/>
      <c r="AA262" s="144"/>
      <c r="AB262" s="144"/>
      <c r="AC262" s="144"/>
      <c r="AD262" s="144"/>
      <c r="AE262" s="144"/>
    </row>
    <row r="263">
      <c r="A263" s="208"/>
      <c r="B263" s="181" t="str">
        <f t="array" ref="B263">IF(A263="","",IFERROR(INDEX(Don_hang!$B$2:$B$1000,MATCH(A263,Don_hang!$A$2:$A$1000,0)),""))</f>
        <v/>
      </c>
      <c r="C263" s="210" t="str">
        <f t="array" ref="C263">IF(A263="","",IFERROR(INDEX(Don_hang!$C$2:$C$1000,MATCH(A263,Don_hang!$A$2:$A$1000,0)),""))</f>
        <v/>
      </c>
      <c r="D263" s="211"/>
      <c r="E263" s="209"/>
      <c r="F263" s="209"/>
      <c r="G263" s="186">
        <f t="shared" si="10"/>
        <v>0</v>
      </c>
      <c r="H263" s="186" t="str">
        <f t="array" ref="H263">IF(OR(D263="",E263=""),"",IFERROR(INDEX(Bang_gia!$D$2:$D$1018,MATCH(D263&amp;" | "&amp;E263,Bang_gia!$A$2:$A$1018,0)),""))</f>
        <v/>
      </c>
      <c r="I263" s="186" t="str">
        <f t="shared" si="2"/>
        <v/>
      </c>
      <c r="J263" s="186" t="str">
        <f t="array" ref="J263">IF(OR(D263="",E263=""),"",IFERROR(INDEX(Bang_gia!$E$2:$E$1018,MATCH(D263&amp;" | "&amp;E263,Bang_gia!$A$2:$A$1018,0)),""))</f>
        <v/>
      </c>
      <c r="K263" s="186" t="str">
        <f t="shared" si="8"/>
        <v/>
      </c>
      <c r="L263" s="186" t="str">
        <f t="shared" si="4"/>
        <v/>
      </c>
      <c r="M263" s="186" t="str">
        <f t="shared" si="5"/>
        <v/>
      </c>
      <c r="N263" s="204"/>
      <c r="O263" s="188">
        <f t="shared" si="6"/>
        <v>0</v>
      </c>
      <c r="P263" s="189" t="str">
        <f>IF(D263="","",IF(COUNTIF(Combo_tong_hop!$B$3:$B$100,D263)&gt;0,"Combo","Món lẻ"))</f>
        <v/>
      </c>
      <c r="Q263" s="190" t="str">
        <f>IFERROR(__xludf.DUMMYFUNCTION("IF(P263&lt;&gt;""Combo"","""",IFERROR(""""&amp;TEXTJOIN("", ""&amp;char(10),TRUE,FILTER(Combo_chi_tiet!$I$3:$I$200,Combo_chi_tiet!$B$3:$B$200=D263)),""""))"),"")</f>
        <v/>
      </c>
      <c r="R263" s="144"/>
      <c r="S263" s="144"/>
      <c r="T263" s="144"/>
      <c r="U263" s="144"/>
      <c r="V263" s="144"/>
      <c r="W263" s="144"/>
      <c r="X263" s="144"/>
      <c r="Y263" s="144"/>
      <c r="Z263" s="144"/>
      <c r="AA263" s="144"/>
      <c r="AB263" s="144"/>
      <c r="AC263" s="144"/>
      <c r="AD263" s="144"/>
      <c r="AE263" s="144"/>
    </row>
    <row r="264">
      <c r="A264" s="208"/>
      <c r="B264" s="181" t="str">
        <f t="array" ref="B264">IF(A264="","",IFERROR(INDEX(Don_hang!$B$2:$B$1000,MATCH(A264,Don_hang!$A$2:$A$1000,0)),""))</f>
        <v/>
      </c>
      <c r="C264" s="210" t="str">
        <f t="array" ref="C264">IF(A264="","",IFERROR(INDEX(Don_hang!$C$2:$C$1000,MATCH(A264,Don_hang!$A$2:$A$1000,0)),""))</f>
        <v/>
      </c>
      <c r="D264" s="211"/>
      <c r="E264" s="209"/>
      <c r="F264" s="209"/>
      <c r="G264" s="186">
        <f t="shared" si="10"/>
        <v>0</v>
      </c>
      <c r="H264" s="186" t="str">
        <f t="array" ref="H264">IF(OR(D264="",E264=""),"",IFERROR(INDEX(Bang_gia!$D$2:$D$1018,MATCH(D264&amp;" | "&amp;E264,Bang_gia!$A$2:$A$1018,0)),""))</f>
        <v/>
      </c>
      <c r="I264" s="186" t="str">
        <f t="shared" si="2"/>
        <v/>
      </c>
      <c r="J264" s="186" t="str">
        <f t="array" ref="J264">IF(OR(D264="",E264=""),"",IFERROR(INDEX(Bang_gia!$E$2:$E$1018,MATCH(D264&amp;" | "&amp;E264,Bang_gia!$A$2:$A$1018,0)),""))</f>
        <v/>
      </c>
      <c r="K264" s="186" t="str">
        <f t="shared" si="8"/>
        <v/>
      </c>
      <c r="L264" s="186" t="str">
        <f t="shared" si="4"/>
        <v/>
      </c>
      <c r="M264" s="186" t="str">
        <f t="shared" si="5"/>
        <v/>
      </c>
      <c r="N264" s="204"/>
      <c r="O264" s="188">
        <f t="shared" si="6"/>
        <v>0</v>
      </c>
      <c r="P264" s="189" t="str">
        <f>IF(D264="","",IF(COUNTIF(Combo_tong_hop!$B$3:$B$100,D264)&gt;0,"Combo","Món lẻ"))</f>
        <v/>
      </c>
      <c r="Q264" s="190" t="str">
        <f>IFERROR(__xludf.DUMMYFUNCTION("IF(P264&lt;&gt;""Combo"","""",IFERROR(""""&amp;TEXTJOIN("", ""&amp;char(10),TRUE,FILTER(Combo_chi_tiet!$I$3:$I$200,Combo_chi_tiet!$B$3:$B$200=D264)),""""))"),"")</f>
        <v/>
      </c>
      <c r="R264" s="144"/>
      <c r="S264" s="144"/>
      <c r="T264" s="144"/>
      <c r="U264" s="144"/>
      <c r="V264" s="144"/>
      <c r="W264" s="144"/>
      <c r="X264" s="144"/>
      <c r="Y264" s="144"/>
      <c r="Z264" s="144"/>
      <c r="AA264" s="144"/>
      <c r="AB264" s="144"/>
      <c r="AC264" s="144"/>
      <c r="AD264" s="144"/>
      <c r="AE264" s="144"/>
    </row>
    <row r="265">
      <c r="A265" s="208"/>
      <c r="B265" s="181" t="str">
        <f t="array" ref="B265">IF(A265="","",IFERROR(INDEX(Don_hang!$B$2:$B$1000,MATCH(A265,Don_hang!$A$2:$A$1000,0)),""))</f>
        <v/>
      </c>
      <c r="C265" s="210" t="str">
        <f t="array" ref="C265">IF(A265="","",IFERROR(INDEX(Don_hang!$C$2:$C$1000,MATCH(A265,Don_hang!$A$2:$A$1000,0)),""))</f>
        <v/>
      </c>
      <c r="D265" s="211"/>
      <c r="E265" s="209"/>
      <c r="F265" s="209"/>
      <c r="G265" s="186">
        <f t="shared" si="10"/>
        <v>0</v>
      </c>
      <c r="H265" s="186" t="str">
        <f t="array" ref="H265">IF(OR(D265="",E265=""),"",IFERROR(INDEX(Bang_gia!$D$2:$D$1018,MATCH(D265&amp;" | "&amp;E265,Bang_gia!$A$2:$A$1018,0)),""))</f>
        <v/>
      </c>
      <c r="I265" s="186" t="str">
        <f t="shared" si="2"/>
        <v/>
      </c>
      <c r="J265" s="186" t="str">
        <f t="array" ref="J265">IF(OR(D265="",E265=""),"",IFERROR(INDEX(Bang_gia!$E$2:$E$1018,MATCH(D265&amp;" | "&amp;E265,Bang_gia!$A$2:$A$1018,0)),""))</f>
        <v/>
      </c>
      <c r="K265" s="186" t="str">
        <f t="shared" si="8"/>
        <v/>
      </c>
      <c r="L265" s="186" t="str">
        <f t="shared" si="4"/>
        <v/>
      </c>
      <c r="M265" s="186" t="str">
        <f t="shared" si="5"/>
        <v/>
      </c>
      <c r="N265" s="204"/>
      <c r="O265" s="188">
        <f t="shared" si="6"/>
        <v>0</v>
      </c>
      <c r="P265" s="189" t="str">
        <f>IF(D265="","",IF(COUNTIF(Combo_tong_hop!$B$3:$B$100,D265)&gt;0,"Combo","Món lẻ"))</f>
        <v/>
      </c>
      <c r="Q265" s="190" t="str">
        <f>IFERROR(__xludf.DUMMYFUNCTION("IF(P265&lt;&gt;""Combo"","""",IFERROR(""""&amp;TEXTJOIN("", ""&amp;char(10),TRUE,FILTER(Combo_chi_tiet!$I$3:$I$200,Combo_chi_tiet!$B$3:$B$200=D265)),""""))"),"")</f>
        <v/>
      </c>
      <c r="R265" s="144"/>
      <c r="S265" s="144"/>
      <c r="T265" s="144"/>
      <c r="U265" s="144"/>
      <c r="V265" s="144"/>
      <c r="W265" s="144"/>
      <c r="X265" s="144"/>
      <c r="Y265" s="144"/>
      <c r="Z265" s="144"/>
      <c r="AA265" s="144"/>
      <c r="AB265" s="144"/>
      <c r="AC265" s="144"/>
      <c r="AD265" s="144"/>
      <c r="AE265" s="144"/>
    </row>
    <row r="266">
      <c r="A266" s="208"/>
      <c r="B266" s="181" t="str">
        <f t="array" ref="B266">IF(A266="","",IFERROR(INDEX(Don_hang!$B$2:$B$1000,MATCH(A266,Don_hang!$A$2:$A$1000,0)),""))</f>
        <v/>
      </c>
      <c r="C266" s="210" t="str">
        <f t="array" ref="C266">IF(A266="","",IFERROR(INDEX(Don_hang!$C$2:$C$1000,MATCH(A266,Don_hang!$A$2:$A$1000,0)),""))</f>
        <v/>
      </c>
      <c r="D266" s="211"/>
      <c r="E266" s="209"/>
      <c r="F266" s="209"/>
      <c r="G266" s="186">
        <f t="shared" si="10"/>
        <v>0</v>
      </c>
      <c r="H266" s="186" t="str">
        <f t="array" ref="H266">IF(OR(D266="",E266=""),"",IFERROR(INDEX(Bang_gia!$D$2:$D$1018,MATCH(D266&amp;" | "&amp;E266,Bang_gia!$A$2:$A$1018,0)),""))</f>
        <v/>
      </c>
      <c r="I266" s="186" t="str">
        <f t="shared" si="2"/>
        <v/>
      </c>
      <c r="J266" s="186" t="str">
        <f t="array" ref="J266">IF(OR(D266="",E266=""),"",IFERROR(INDEX(Bang_gia!$E$2:$E$1018,MATCH(D266&amp;" | "&amp;E266,Bang_gia!$A$2:$A$1018,0)),""))</f>
        <v/>
      </c>
      <c r="K266" s="186" t="str">
        <f t="shared" si="8"/>
        <v/>
      </c>
      <c r="L266" s="186" t="str">
        <f t="shared" si="4"/>
        <v/>
      </c>
      <c r="M266" s="186" t="str">
        <f t="shared" si="5"/>
        <v/>
      </c>
      <c r="N266" s="204"/>
      <c r="O266" s="188">
        <f t="shared" si="6"/>
        <v>0</v>
      </c>
      <c r="P266" s="189" t="str">
        <f>IF(D266="","",IF(COUNTIF(Combo_tong_hop!$B$3:$B$100,D266)&gt;0,"Combo","Món lẻ"))</f>
        <v/>
      </c>
      <c r="Q266" s="190" t="str">
        <f>IFERROR(__xludf.DUMMYFUNCTION("IF(P266&lt;&gt;""Combo"","""",IFERROR(""""&amp;TEXTJOIN("", ""&amp;char(10),TRUE,FILTER(Combo_chi_tiet!$I$3:$I$200,Combo_chi_tiet!$B$3:$B$200=D266)),""""))"),"")</f>
        <v/>
      </c>
      <c r="R266" s="144"/>
      <c r="S266" s="144"/>
      <c r="T266" s="144"/>
      <c r="U266" s="144"/>
      <c r="V266" s="144"/>
      <c r="W266" s="144"/>
      <c r="X266" s="144"/>
      <c r="Y266" s="144"/>
      <c r="Z266" s="144"/>
      <c r="AA266" s="144"/>
      <c r="AB266" s="144"/>
      <c r="AC266" s="144"/>
      <c r="AD266" s="144"/>
      <c r="AE266" s="144"/>
    </row>
    <row r="267">
      <c r="A267" s="208"/>
      <c r="B267" s="181" t="str">
        <f t="array" ref="B267">IF(A267="","",IFERROR(INDEX(Don_hang!$B$2:$B$1000,MATCH(A267,Don_hang!$A$2:$A$1000,0)),""))</f>
        <v/>
      </c>
      <c r="C267" s="210" t="str">
        <f t="array" ref="C267">IF(A267="","",IFERROR(INDEX(Don_hang!$C$2:$C$1000,MATCH(A267,Don_hang!$A$2:$A$1000,0)),""))</f>
        <v/>
      </c>
      <c r="D267" s="211"/>
      <c r="E267" s="209"/>
      <c r="F267" s="209"/>
      <c r="G267" s="186">
        <f t="shared" si="10"/>
        <v>0</v>
      </c>
      <c r="H267" s="186" t="str">
        <f t="array" ref="H267">IF(OR(D267="",E267=""),"",IFERROR(INDEX(Bang_gia!$D$2:$D$1018,MATCH(D267&amp;" | "&amp;E267,Bang_gia!$A$2:$A$1018,0)),""))</f>
        <v/>
      </c>
      <c r="I267" s="186" t="str">
        <f t="shared" si="2"/>
        <v/>
      </c>
      <c r="J267" s="186" t="str">
        <f t="array" ref="J267">IF(OR(D267="",E267=""),"",IFERROR(INDEX(Bang_gia!$E$2:$E$1018,MATCH(D267&amp;" | "&amp;E267,Bang_gia!$A$2:$A$1018,0)),""))</f>
        <v/>
      </c>
      <c r="K267" s="186" t="str">
        <f t="shared" si="8"/>
        <v/>
      </c>
      <c r="L267" s="186" t="str">
        <f t="shared" si="4"/>
        <v/>
      </c>
      <c r="M267" s="186" t="str">
        <f t="shared" si="5"/>
        <v/>
      </c>
      <c r="N267" s="204"/>
      <c r="O267" s="188">
        <f t="shared" si="6"/>
        <v>0</v>
      </c>
      <c r="P267" s="189" t="str">
        <f>IF(D267="","",IF(COUNTIF(Combo_tong_hop!$B$3:$B$100,D267)&gt;0,"Combo","Món lẻ"))</f>
        <v/>
      </c>
      <c r="Q267" s="190" t="str">
        <f>IFERROR(__xludf.DUMMYFUNCTION("IF(P267&lt;&gt;""Combo"","""",IFERROR(""""&amp;TEXTJOIN("", ""&amp;char(10),TRUE,FILTER(Combo_chi_tiet!$I$3:$I$200,Combo_chi_tiet!$B$3:$B$200=D267)),""""))"),"")</f>
        <v/>
      </c>
      <c r="R267" s="144"/>
      <c r="S267" s="144"/>
      <c r="T267" s="144"/>
      <c r="U267" s="144"/>
      <c r="V267" s="144"/>
      <c r="W267" s="144"/>
      <c r="X267" s="144"/>
      <c r="Y267" s="144"/>
      <c r="Z267" s="144"/>
      <c r="AA267" s="144"/>
      <c r="AB267" s="144"/>
      <c r="AC267" s="144"/>
      <c r="AD267" s="144"/>
      <c r="AE267" s="144"/>
    </row>
    <row r="268">
      <c r="A268" s="208"/>
      <c r="B268" s="181" t="str">
        <f t="array" ref="B268">IF(A268="","",IFERROR(INDEX(Don_hang!$B$2:$B$1000,MATCH(A268,Don_hang!$A$2:$A$1000,0)),""))</f>
        <v/>
      </c>
      <c r="C268" s="210" t="str">
        <f t="array" ref="C268">IF(A268="","",IFERROR(INDEX(Don_hang!$C$2:$C$1000,MATCH(A268,Don_hang!$A$2:$A$1000,0)),""))</f>
        <v/>
      </c>
      <c r="D268" s="211"/>
      <c r="E268" s="209"/>
      <c r="F268" s="209"/>
      <c r="G268" s="186">
        <f t="shared" si="10"/>
        <v>0</v>
      </c>
      <c r="H268" s="186" t="str">
        <f t="array" ref="H268">IF(OR(D268="",E268=""),"",IFERROR(INDEX(Bang_gia!$D$2:$D$1018,MATCH(D268&amp;" | "&amp;E268,Bang_gia!$A$2:$A$1018,0)),""))</f>
        <v/>
      </c>
      <c r="I268" s="186" t="str">
        <f t="shared" si="2"/>
        <v/>
      </c>
      <c r="J268" s="186" t="str">
        <f t="array" ref="J268">IF(OR(D268="",E268=""),"",IFERROR(INDEX(Bang_gia!$E$2:$E$1018,MATCH(D268&amp;" | "&amp;E268,Bang_gia!$A$2:$A$1018,0)),""))</f>
        <v/>
      </c>
      <c r="K268" s="186" t="str">
        <f t="shared" si="8"/>
        <v/>
      </c>
      <c r="L268" s="186" t="str">
        <f t="shared" si="4"/>
        <v/>
      </c>
      <c r="M268" s="186" t="str">
        <f t="shared" si="5"/>
        <v/>
      </c>
      <c r="N268" s="204"/>
      <c r="O268" s="188">
        <f t="shared" si="6"/>
        <v>0</v>
      </c>
      <c r="P268" s="189" t="str">
        <f>IF(D268="","",IF(COUNTIF(Combo_tong_hop!$B$3:$B$100,D268)&gt;0,"Combo","Món lẻ"))</f>
        <v/>
      </c>
      <c r="Q268" s="190" t="str">
        <f>IFERROR(__xludf.DUMMYFUNCTION("IF(P268&lt;&gt;""Combo"","""",IFERROR(""""&amp;TEXTJOIN("", ""&amp;char(10),TRUE,FILTER(Combo_chi_tiet!$I$3:$I$200,Combo_chi_tiet!$B$3:$B$200=D268)),""""))"),"")</f>
        <v/>
      </c>
      <c r="R268" s="144"/>
      <c r="S268" s="144"/>
      <c r="T268" s="144"/>
      <c r="U268" s="144"/>
      <c r="V268" s="144"/>
      <c r="W268" s="144"/>
      <c r="X268" s="144"/>
      <c r="Y268" s="144"/>
      <c r="Z268" s="144"/>
      <c r="AA268" s="144"/>
      <c r="AB268" s="144"/>
      <c r="AC268" s="144"/>
      <c r="AD268" s="144"/>
      <c r="AE268" s="144"/>
    </row>
    <row r="269">
      <c r="A269" s="208"/>
      <c r="B269" s="181" t="str">
        <f t="array" ref="B269">IF(A269="","",IFERROR(INDEX(Don_hang!$B$2:$B$1000,MATCH(A269,Don_hang!$A$2:$A$1000,0)),""))</f>
        <v/>
      </c>
      <c r="C269" s="210" t="str">
        <f t="array" ref="C269">IF(A269="","",IFERROR(INDEX(Don_hang!$C$2:$C$1000,MATCH(A269,Don_hang!$A$2:$A$1000,0)),""))</f>
        <v/>
      </c>
      <c r="D269" s="211"/>
      <c r="E269" s="209"/>
      <c r="F269" s="209"/>
      <c r="G269" s="186">
        <f t="shared" si="10"/>
        <v>0</v>
      </c>
      <c r="H269" s="186" t="str">
        <f t="array" ref="H269">IF(OR(D269="",E269=""),"",IFERROR(INDEX(Bang_gia!$D$2:$D$1018,MATCH(D269&amp;" | "&amp;E269,Bang_gia!$A$2:$A$1018,0)),""))</f>
        <v/>
      </c>
      <c r="I269" s="186" t="str">
        <f t="shared" si="2"/>
        <v/>
      </c>
      <c r="J269" s="186" t="str">
        <f t="array" ref="J269">IF(OR(D269="",E269=""),"",IFERROR(INDEX(Bang_gia!$E$2:$E$1018,MATCH(D269&amp;" | "&amp;E269,Bang_gia!$A$2:$A$1018,0)),""))</f>
        <v/>
      </c>
      <c r="K269" s="186" t="str">
        <f t="shared" si="8"/>
        <v/>
      </c>
      <c r="L269" s="186" t="str">
        <f t="shared" si="4"/>
        <v/>
      </c>
      <c r="M269" s="186" t="str">
        <f t="shared" si="5"/>
        <v/>
      </c>
      <c r="N269" s="204"/>
      <c r="O269" s="188">
        <f t="shared" si="6"/>
        <v>0</v>
      </c>
      <c r="P269" s="189" t="str">
        <f>IF(D269="","",IF(COUNTIF(Combo_tong_hop!$B$3:$B$100,D269)&gt;0,"Combo","Món lẻ"))</f>
        <v/>
      </c>
      <c r="Q269" s="190" t="str">
        <f>IFERROR(__xludf.DUMMYFUNCTION("IF(P269&lt;&gt;""Combo"","""",IFERROR(""""&amp;TEXTJOIN("", ""&amp;char(10),TRUE,FILTER(Combo_chi_tiet!$I$3:$I$200,Combo_chi_tiet!$B$3:$B$200=D269)),""""))"),"")</f>
        <v/>
      </c>
      <c r="R269" s="144"/>
      <c r="S269" s="144"/>
      <c r="T269" s="144"/>
      <c r="U269" s="144"/>
      <c r="V269" s="144"/>
      <c r="W269" s="144"/>
      <c r="X269" s="144"/>
      <c r="Y269" s="144"/>
      <c r="Z269" s="144"/>
      <c r="AA269" s="144"/>
      <c r="AB269" s="144"/>
      <c r="AC269" s="144"/>
      <c r="AD269" s="144"/>
      <c r="AE269" s="144"/>
    </row>
    <row r="270">
      <c r="A270" s="208"/>
      <c r="B270" s="181" t="str">
        <f t="array" ref="B270">IF(A270="","",IFERROR(INDEX(Don_hang!$B$2:$B$1000,MATCH(A270,Don_hang!$A$2:$A$1000,0)),""))</f>
        <v/>
      </c>
      <c r="C270" s="210" t="str">
        <f t="array" ref="C270">IF(A270="","",IFERROR(INDEX(Don_hang!$C$2:$C$1000,MATCH(A270,Don_hang!$A$2:$A$1000,0)),""))</f>
        <v/>
      </c>
      <c r="D270" s="211"/>
      <c r="E270" s="209"/>
      <c r="F270" s="209"/>
      <c r="G270" s="186">
        <f t="shared" si="10"/>
        <v>0</v>
      </c>
      <c r="H270" s="186" t="str">
        <f t="array" ref="H270">IF(OR(D270="",E270=""),"",IFERROR(INDEX(Bang_gia!$D$2:$D$1018,MATCH(D270&amp;" | "&amp;E270,Bang_gia!$A$2:$A$1018,0)),""))</f>
        <v/>
      </c>
      <c r="I270" s="186" t="str">
        <f t="shared" si="2"/>
        <v/>
      </c>
      <c r="J270" s="186" t="str">
        <f t="array" ref="J270">IF(OR(D270="",E270=""),"",IFERROR(INDEX(Bang_gia!$E$2:$E$1018,MATCH(D270&amp;" | "&amp;E270,Bang_gia!$A$2:$A$1018,0)),""))</f>
        <v/>
      </c>
      <c r="K270" s="186" t="str">
        <f t="shared" si="8"/>
        <v/>
      </c>
      <c r="L270" s="186" t="str">
        <f t="shared" si="4"/>
        <v/>
      </c>
      <c r="M270" s="186" t="str">
        <f t="shared" si="5"/>
        <v/>
      </c>
      <c r="N270" s="204"/>
      <c r="O270" s="188">
        <f t="shared" si="6"/>
        <v>0</v>
      </c>
      <c r="P270" s="189" t="str">
        <f>IF(D270="","",IF(COUNTIF(Combo_tong_hop!$B$3:$B$100,D270)&gt;0,"Combo","Món lẻ"))</f>
        <v/>
      </c>
      <c r="Q270" s="190" t="str">
        <f>IFERROR(__xludf.DUMMYFUNCTION("IF(P270&lt;&gt;""Combo"","""",IFERROR(""""&amp;TEXTJOIN("", ""&amp;char(10),TRUE,FILTER(Combo_chi_tiet!$I$3:$I$200,Combo_chi_tiet!$B$3:$B$200=D270)),""""))"),"")</f>
        <v/>
      </c>
      <c r="R270" s="144"/>
      <c r="S270" s="144"/>
      <c r="T270" s="144"/>
      <c r="U270" s="144"/>
      <c r="V270" s="144"/>
      <c r="W270" s="144"/>
      <c r="X270" s="144"/>
      <c r="Y270" s="144"/>
      <c r="Z270" s="144"/>
      <c r="AA270" s="144"/>
      <c r="AB270" s="144"/>
      <c r="AC270" s="144"/>
      <c r="AD270" s="144"/>
      <c r="AE270" s="144"/>
    </row>
    <row r="271">
      <c r="A271" s="208"/>
      <c r="B271" s="181" t="str">
        <f t="array" ref="B271">IF(A271="","",IFERROR(INDEX(Don_hang!$B$2:$B$1000,MATCH(A271,Don_hang!$A$2:$A$1000,0)),""))</f>
        <v/>
      </c>
      <c r="C271" s="210" t="str">
        <f t="array" ref="C271">IF(A271="","",IFERROR(INDEX(Don_hang!$C$2:$C$1000,MATCH(A271,Don_hang!$A$2:$A$1000,0)),""))</f>
        <v/>
      </c>
      <c r="D271" s="211"/>
      <c r="E271" s="209"/>
      <c r="F271" s="209"/>
      <c r="G271" s="186">
        <f t="shared" si="10"/>
        <v>0</v>
      </c>
      <c r="H271" s="186" t="str">
        <f t="array" ref="H271">IF(OR(D271="",E271=""),"",IFERROR(INDEX(Bang_gia!$D$2:$D$1018,MATCH(D271&amp;" | "&amp;E271,Bang_gia!$A$2:$A$1018,0)),""))</f>
        <v/>
      </c>
      <c r="I271" s="186" t="str">
        <f t="shared" si="2"/>
        <v/>
      </c>
      <c r="J271" s="186" t="str">
        <f t="array" ref="J271">IF(OR(D271="",E271=""),"",IFERROR(INDEX(Bang_gia!$E$2:$E$1018,MATCH(D271&amp;" | "&amp;E271,Bang_gia!$A$2:$A$1018,0)),""))</f>
        <v/>
      </c>
      <c r="K271" s="186" t="str">
        <f t="shared" si="8"/>
        <v/>
      </c>
      <c r="L271" s="186" t="str">
        <f t="shared" si="4"/>
        <v/>
      </c>
      <c r="M271" s="186" t="str">
        <f t="shared" si="5"/>
        <v/>
      </c>
      <c r="N271" s="204"/>
      <c r="O271" s="188">
        <f t="shared" si="6"/>
        <v>0</v>
      </c>
      <c r="P271" s="189" t="str">
        <f>IF(D271="","",IF(COUNTIF(Combo_tong_hop!$B$3:$B$100,D271)&gt;0,"Combo","Món lẻ"))</f>
        <v/>
      </c>
      <c r="Q271" s="190" t="str">
        <f>IFERROR(__xludf.DUMMYFUNCTION("IF(P271&lt;&gt;""Combo"","""",IFERROR(""""&amp;TEXTJOIN("", ""&amp;char(10),TRUE,FILTER(Combo_chi_tiet!$I$3:$I$200,Combo_chi_tiet!$B$3:$B$200=D271)),""""))"),"")</f>
        <v/>
      </c>
      <c r="R271" s="144"/>
      <c r="S271" s="144"/>
      <c r="T271" s="144"/>
      <c r="U271" s="144"/>
      <c r="V271" s="144"/>
      <c r="W271" s="144"/>
      <c r="X271" s="144"/>
      <c r="Y271" s="144"/>
      <c r="Z271" s="144"/>
      <c r="AA271" s="144"/>
      <c r="AB271" s="144"/>
      <c r="AC271" s="144"/>
      <c r="AD271" s="144"/>
      <c r="AE271" s="144"/>
    </row>
    <row r="272">
      <c r="A272" s="208"/>
      <c r="B272" s="181" t="str">
        <f t="array" ref="B272">IF(A272="","",IFERROR(INDEX(Don_hang!$B$2:$B$1000,MATCH(A272,Don_hang!$A$2:$A$1000,0)),""))</f>
        <v/>
      </c>
      <c r="C272" s="210" t="str">
        <f t="array" ref="C272">IF(A272="","",IFERROR(INDEX(Don_hang!$C$2:$C$1000,MATCH(A272,Don_hang!$A$2:$A$1000,0)),""))</f>
        <v/>
      </c>
      <c r="D272" s="211"/>
      <c r="E272" s="209"/>
      <c r="F272" s="209"/>
      <c r="G272" s="186">
        <f t="shared" si="10"/>
        <v>0</v>
      </c>
      <c r="H272" s="186" t="str">
        <f t="array" ref="H272">IF(OR(D272="",E272=""),"",IFERROR(INDEX(Bang_gia!$D$2:$D$1018,MATCH(D272&amp;" | "&amp;E272,Bang_gia!$A$2:$A$1018,0)),""))</f>
        <v/>
      </c>
      <c r="I272" s="186" t="str">
        <f t="shared" si="2"/>
        <v/>
      </c>
      <c r="J272" s="186" t="str">
        <f t="array" ref="J272">IF(OR(D272="",E272=""),"",IFERROR(INDEX(Bang_gia!$E$2:$E$1018,MATCH(D272&amp;" | "&amp;E272,Bang_gia!$A$2:$A$1018,0)),""))</f>
        <v/>
      </c>
      <c r="K272" s="186" t="str">
        <f t="shared" si="8"/>
        <v/>
      </c>
      <c r="L272" s="186" t="str">
        <f t="shared" si="4"/>
        <v/>
      </c>
      <c r="M272" s="186" t="str">
        <f t="shared" si="5"/>
        <v/>
      </c>
      <c r="N272" s="204"/>
      <c r="O272" s="188">
        <f t="shared" si="6"/>
        <v>0</v>
      </c>
      <c r="P272" s="189" t="str">
        <f>IF(D272="","",IF(COUNTIF(Combo_tong_hop!$B$3:$B$100,D272)&gt;0,"Combo","Món lẻ"))</f>
        <v/>
      </c>
      <c r="Q272" s="190" t="str">
        <f>IFERROR(__xludf.DUMMYFUNCTION("IF(P272&lt;&gt;""Combo"","""",IFERROR(""""&amp;TEXTJOIN("", ""&amp;char(10),TRUE,FILTER(Combo_chi_tiet!$I$3:$I$200,Combo_chi_tiet!$B$3:$B$200=D272)),""""))"),"")</f>
        <v/>
      </c>
      <c r="R272" s="144"/>
      <c r="S272" s="144"/>
      <c r="T272" s="144"/>
      <c r="U272" s="144"/>
      <c r="V272" s="144"/>
      <c r="W272" s="144"/>
      <c r="X272" s="144"/>
      <c r="Y272" s="144"/>
      <c r="Z272" s="144"/>
      <c r="AA272" s="144"/>
      <c r="AB272" s="144"/>
      <c r="AC272" s="144"/>
      <c r="AD272" s="144"/>
      <c r="AE272" s="144"/>
    </row>
    <row r="273">
      <c r="A273" s="208"/>
      <c r="B273" s="181" t="str">
        <f t="array" ref="B273">IF(A273="","",IFERROR(INDEX(Don_hang!$B$2:$B$1000,MATCH(A273,Don_hang!$A$2:$A$1000,0)),""))</f>
        <v/>
      </c>
      <c r="C273" s="210" t="str">
        <f t="array" ref="C273">IF(A273="","",IFERROR(INDEX(Don_hang!$C$2:$C$1000,MATCH(A273,Don_hang!$A$2:$A$1000,0)),""))</f>
        <v/>
      </c>
      <c r="D273" s="211"/>
      <c r="E273" s="209"/>
      <c r="F273" s="209"/>
      <c r="G273" s="186">
        <f t="shared" si="10"/>
        <v>0</v>
      </c>
      <c r="H273" s="186" t="str">
        <f t="array" ref="H273">IF(OR(D273="",E273=""),"",IFERROR(INDEX(Bang_gia!$D$2:$D$1018,MATCH(D273&amp;" | "&amp;E273,Bang_gia!$A$2:$A$1018,0)),""))</f>
        <v/>
      </c>
      <c r="I273" s="186" t="str">
        <f t="shared" si="2"/>
        <v/>
      </c>
      <c r="J273" s="186" t="str">
        <f t="array" ref="J273">IF(OR(D273="",E273=""),"",IFERROR(INDEX(Bang_gia!$E$2:$E$1018,MATCH(D273&amp;" | "&amp;E273,Bang_gia!$A$2:$A$1018,0)),""))</f>
        <v/>
      </c>
      <c r="K273" s="186" t="str">
        <f t="shared" si="8"/>
        <v/>
      </c>
      <c r="L273" s="186" t="str">
        <f t="shared" si="4"/>
        <v/>
      </c>
      <c r="M273" s="186" t="str">
        <f t="shared" si="5"/>
        <v/>
      </c>
      <c r="N273" s="204"/>
      <c r="O273" s="188">
        <f t="shared" si="6"/>
        <v>0</v>
      </c>
      <c r="P273" s="189" t="str">
        <f>IF(D273="","",IF(COUNTIF(Combo_tong_hop!$B$3:$B$100,D273)&gt;0,"Combo","Món lẻ"))</f>
        <v/>
      </c>
      <c r="Q273" s="190" t="str">
        <f>IFERROR(__xludf.DUMMYFUNCTION("IF(P273&lt;&gt;""Combo"","""",IFERROR(""""&amp;TEXTJOIN("", ""&amp;char(10),TRUE,FILTER(Combo_chi_tiet!$I$3:$I$200,Combo_chi_tiet!$B$3:$B$200=D273)),""""))"),"")</f>
        <v/>
      </c>
      <c r="R273" s="144"/>
      <c r="S273" s="144"/>
      <c r="T273" s="144"/>
      <c r="U273" s="144"/>
      <c r="V273" s="144"/>
      <c r="W273" s="144"/>
      <c r="X273" s="144"/>
      <c r="Y273" s="144"/>
      <c r="Z273" s="144"/>
      <c r="AA273" s="144"/>
      <c r="AB273" s="144"/>
      <c r="AC273" s="144"/>
      <c r="AD273" s="144"/>
      <c r="AE273" s="144"/>
    </row>
    <row r="274">
      <c r="A274" s="208"/>
      <c r="B274" s="181" t="str">
        <f t="array" ref="B274">IF(A274="","",IFERROR(INDEX(Don_hang!$B$2:$B$1000,MATCH(A274,Don_hang!$A$2:$A$1000,0)),""))</f>
        <v/>
      </c>
      <c r="C274" s="210" t="str">
        <f t="array" ref="C274">IF(A274="","",IFERROR(INDEX(Don_hang!$C$2:$C$1000,MATCH(A274,Don_hang!$A$2:$A$1000,0)),""))</f>
        <v/>
      </c>
      <c r="D274" s="211"/>
      <c r="E274" s="209"/>
      <c r="F274" s="209"/>
      <c r="G274" s="186">
        <f t="shared" si="10"/>
        <v>0</v>
      </c>
      <c r="H274" s="186" t="str">
        <f t="array" ref="H274">IF(OR(D274="",E274=""),"",IFERROR(INDEX(Bang_gia!$D$2:$D$1018,MATCH(D274&amp;" | "&amp;E274,Bang_gia!$A$2:$A$1018,0)),""))</f>
        <v/>
      </c>
      <c r="I274" s="186" t="str">
        <f t="shared" si="2"/>
        <v/>
      </c>
      <c r="J274" s="186" t="str">
        <f t="array" ref="J274">IF(OR(D274="",E274=""),"",IFERROR(INDEX(Bang_gia!$E$2:$E$1018,MATCH(D274&amp;" | "&amp;E274,Bang_gia!$A$2:$A$1018,0)),""))</f>
        <v/>
      </c>
      <c r="K274" s="186" t="str">
        <f t="shared" si="8"/>
        <v/>
      </c>
      <c r="L274" s="186" t="str">
        <f t="shared" si="4"/>
        <v/>
      </c>
      <c r="M274" s="186" t="str">
        <f t="shared" si="5"/>
        <v/>
      </c>
      <c r="N274" s="204"/>
      <c r="O274" s="188">
        <f t="shared" si="6"/>
        <v>0</v>
      </c>
      <c r="P274" s="189" t="str">
        <f>IF(D274="","",IF(COUNTIF(Combo_tong_hop!$B$3:$B$100,D274)&gt;0,"Combo","Món lẻ"))</f>
        <v/>
      </c>
      <c r="Q274" s="190" t="str">
        <f>IFERROR(__xludf.DUMMYFUNCTION("IF(P274&lt;&gt;""Combo"","""",IFERROR(""""&amp;TEXTJOIN("", ""&amp;char(10),TRUE,FILTER(Combo_chi_tiet!$I$3:$I$200,Combo_chi_tiet!$B$3:$B$200=D274)),""""))"),"")</f>
        <v/>
      </c>
      <c r="R274" s="144"/>
      <c r="S274" s="144"/>
      <c r="T274" s="144"/>
      <c r="U274" s="144"/>
      <c r="V274" s="144"/>
      <c r="W274" s="144"/>
      <c r="X274" s="144"/>
      <c r="Y274" s="144"/>
      <c r="Z274" s="144"/>
      <c r="AA274" s="144"/>
      <c r="AB274" s="144"/>
      <c r="AC274" s="144"/>
      <c r="AD274" s="144"/>
      <c r="AE274" s="144"/>
    </row>
    <row r="275">
      <c r="A275" s="208"/>
      <c r="B275" s="181" t="str">
        <f t="array" ref="B275">IF(A275="","",IFERROR(INDEX(Don_hang!$B$2:$B$1000,MATCH(A275,Don_hang!$A$2:$A$1000,0)),""))</f>
        <v/>
      </c>
      <c r="C275" s="210" t="str">
        <f t="array" ref="C275">IF(A275="","",IFERROR(INDEX(Don_hang!$C$2:$C$1000,MATCH(A275,Don_hang!$A$2:$A$1000,0)),""))</f>
        <v/>
      </c>
      <c r="D275" s="211"/>
      <c r="E275" s="209"/>
      <c r="F275" s="209"/>
      <c r="G275" s="186">
        <f t="shared" si="10"/>
        <v>0</v>
      </c>
      <c r="H275" s="186" t="str">
        <f t="array" ref="H275">IF(OR(D275="",E275=""),"",IFERROR(INDEX(Bang_gia!$D$2:$D$1018,MATCH(D275&amp;" | "&amp;E275,Bang_gia!$A$2:$A$1018,0)),""))</f>
        <v/>
      </c>
      <c r="I275" s="186" t="str">
        <f t="shared" si="2"/>
        <v/>
      </c>
      <c r="J275" s="186" t="str">
        <f t="array" ref="J275">IF(OR(D275="",E275=""),"",IFERROR(INDEX(Bang_gia!$E$2:$E$1018,MATCH(D275&amp;" | "&amp;E275,Bang_gia!$A$2:$A$1018,0)),""))</f>
        <v/>
      </c>
      <c r="K275" s="186" t="str">
        <f t="shared" si="8"/>
        <v/>
      </c>
      <c r="L275" s="186" t="str">
        <f t="shared" si="4"/>
        <v/>
      </c>
      <c r="M275" s="186" t="str">
        <f t="shared" si="5"/>
        <v/>
      </c>
      <c r="N275" s="204"/>
      <c r="O275" s="188">
        <f t="shared" si="6"/>
        <v>0</v>
      </c>
      <c r="P275" s="189" t="str">
        <f>IF(D275="","",IF(COUNTIF(Combo_tong_hop!$B$3:$B$100,D275)&gt;0,"Combo","Món lẻ"))</f>
        <v/>
      </c>
      <c r="Q275" s="190" t="str">
        <f>IFERROR(__xludf.DUMMYFUNCTION("IF(P275&lt;&gt;""Combo"","""",IFERROR(""""&amp;TEXTJOIN("", ""&amp;char(10),TRUE,FILTER(Combo_chi_tiet!$I$3:$I$200,Combo_chi_tiet!$B$3:$B$200=D275)),""""))"),"")</f>
        <v/>
      </c>
      <c r="R275" s="144"/>
      <c r="S275" s="144"/>
      <c r="T275" s="144"/>
      <c r="U275" s="144"/>
      <c r="V275" s="144"/>
      <c r="W275" s="144"/>
      <c r="X275" s="144"/>
      <c r="Y275" s="144"/>
      <c r="Z275" s="144"/>
      <c r="AA275" s="144"/>
      <c r="AB275" s="144"/>
      <c r="AC275" s="144"/>
      <c r="AD275" s="144"/>
      <c r="AE275" s="144"/>
    </row>
    <row r="276">
      <c r="A276" s="208"/>
      <c r="B276" s="181" t="str">
        <f t="array" ref="B276">IF(A276="","",IFERROR(INDEX(Don_hang!$B$2:$B$1000,MATCH(A276,Don_hang!$A$2:$A$1000,0)),""))</f>
        <v/>
      </c>
      <c r="C276" s="210" t="str">
        <f t="array" ref="C276">IF(A276="","",IFERROR(INDEX(Don_hang!$C$2:$C$1000,MATCH(A276,Don_hang!$A$2:$A$1000,0)),""))</f>
        <v/>
      </c>
      <c r="D276" s="211"/>
      <c r="E276" s="209"/>
      <c r="F276" s="209"/>
      <c r="G276" s="186">
        <f t="shared" si="10"/>
        <v>0</v>
      </c>
      <c r="H276" s="186" t="str">
        <f t="array" ref="H276">IF(OR(D276="",E276=""),"",IFERROR(INDEX(Bang_gia!$D$2:$D$1018,MATCH(D276&amp;" | "&amp;E276,Bang_gia!$A$2:$A$1018,0)),""))</f>
        <v/>
      </c>
      <c r="I276" s="186" t="str">
        <f t="shared" si="2"/>
        <v/>
      </c>
      <c r="J276" s="186" t="str">
        <f t="array" ref="J276">IF(OR(D276="",E276=""),"",IFERROR(INDEX(Bang_gia!$E$2:$E$1018,MATCH(D276&amp;" | "&amp;E276,Bang_gia!$A$2:$A$1018,0)),""))</f>
        <v/>
      </c>
      <c r="K276" s="186" t="str">
        <f t="shared" si="8"/>
        <v/>
      </c>
      <c r="L276" s="186" t="str">
        <f t="shared" si="4"/>
        <v/>
      </c>
      <c r="M276" s="186" t="str">
        <f t="shared" si="5"/>
        <v/>
      </c>
      <c r="N276" s="204"/>
      <c r="O276" s="188">
        <f t="shared" si="6"/>
        <v>0</v>
      </c>
      <c r="P276" s="189" t="str">
        <f>IF(D276="","",IF(COUNTIF(Combo_tong_hop!$B$3:$B$100,D276)&gt;0,"Combo","Món lẻ"))</f>
        <v/>
      </c>
      <c r="Q276" s="190" t="str">
        <f>IFERROR(__xludf.DUMMYFUNCTION("IF(P276&lt;&gt;""Combo"","""",IFERROR(""""&amp;TEXTJOIN("", ""&amp;char(10),TRUE,FILTER(Combo_chi_tiet!$I$3:$I$200,Combo_chi_tiet!$B$3:$B$200=D276)),""""))"),"")</f>
        <v/>
      </c>
      <c r="R276" s="144"/>
      <c r="S276" s="144"/>
      <c r="T276" s="144"/>
      <c r="U276" s="144"/>
      <c r="V276" s="144"/>
      <c r="W276" s="144"/>
      <c r="X276" s="144"/>
      <c r="Y276" s="144"/>
      <c r="Z276" s="144"/>
      <c r="AA276" s="144"/>
      <c r="AB276" s="144"/>
      <c r="AC276" s="144"/>
      <c r="AD276" s="144"/>
      <c r="AE276" s="144"/>
    </row>
    <row r="277">
      <c r="A277" s="208"/>
      <c r="B277" s="181" t="str">
        <f t="array" ref="B277">IF(A277="","",IFERROR(INDEX(Don_hang!$B$2:$B$1000,MATCH(A277,Don_hang!$A$2:$A$1000,0)),""))</f>
        <v/>
      </c>
      <c r="C277" s="210" t="str">
        <f t="array" ref="C277">IF(A277="","",IFERROR(INDEX(Don_hang!$C$2:$C$1000,MATCH(A277,Don_hang!$A$2:$A$1000,0)),""))</f>
        <v/>
      </c>
      <c r="D277" s="211"/>
      <c r="E277" s="209"/>
      <c r="F277" s="209"/>
      <c r="G277" s="186">
        <f t="shared" si="10"/>
        <v>0</v>
      </c>
      <c r="H277" s="186" t="str">
        <f t="array" ref="H277">IF(OR(D277="",E277=""),"",IFERROR(INDEX(Bang_gia!$D$2:$D$1018,MATCH(D277&amp;" | "&amp;E277,Bang_gia!$A$2:$A$1018,0)),""))</f>
        <v/>
      </c>
      <c r="I277" s="186" t="str">
        <f t="shared" si="2"/>
        <v/>
      </c>
      <c r="J277" s="186" t="str">
        <f t="array" ref="J277">IF(OR(D277="",E277=""),"",IFERROR(INDEX(Bang_gia!$E$2:$E$1018,MATCH(D277&amp;" | "&amp;E277,Bang_gia!$A$2:$A$1018,0)),""))</f>
        <v/>
      </c>
      <c r="K277" s="186" t="str">
        <f t="shared" si="8"/>
        <v/>
      </c>
      <c r="L277" s="186" t="str">
        <f t="shared" si="4"/>
        <v/>
      </c>
      <c r="M277" s="186" t="str">
        <f t="shared" si="5"/>
        <v/>
      </c>
      <c r="N277" s="204"/>
      <c r="O277" s="188">
        <f t="shared" si="6"/>
        <v>0</v>
      </c>
      <c r="P277" s="189" t="str">
        <f>IF(D277="","",IF(COUNTIF(Combo_tong_hop!$B$3:$B$100,D277)&gt;0,"Combo","Món lẻ"))</f>
        <v/>
      </c>
      <c r="Q277" s="190" t="str">
        <f>IFERROR(__xludf.DUMMYFUNCTION("IF(P277&lt;&gt;""Combo"","""",IFERROR(""""&amp;TEXTJOIN("", ""&amp;char(10),TRUE,FILTER(Combo_chi_tiet!$I$3:$I$200,Combo_chi_tiet!$B$3:$B$200=D277)),""""))"),"")</f>
        <v/>
      </c>
      <c r="R277" s="144"/>
      <c r="S277" s="144"/>
      <c r="T277" s="144"/>
      <c r="U277" s="144"/>
      <c r="V277" s="144"/>
      <c r="W277" s="144"/>
      <c r="X277" s="144"/>
      <c r="Y277" s="144"/>
      <c r="Z277" s="144"/>
      <c r="AA277" s="144"/>
      <c r="AB277" s="144"/>
      <c r="AC277" s="144"/>
      <c r="AD277" s="144"/>
      <c r="AE277" s="144"/>
    </row>
    <row r="278">
      <c r="A278" s="208"/>
      <c r="B278" s="181" t="str">
        <f t="array" ref="B278">IF(A278="","",IFERROR(INDEX(Don_hang!$B$2:$B$1000,MATCH(A278,Don_hang!$A$2:$A$1000,0)),""))</f>
        <v/>
      </c>
      <c r="C278" s="210" t="str">
        <f t="array" ref="C278">IF(A278="","",IFERROR(INDEX(Don_hang!$C$2:$C$1000,MATCH(A278,Don_hang!$A$2:$A$1000,0)),""))</f>
        <v/>
      </c>
      <c r="D278" s="211"/>
      <c r="E278" s="209"/>
      <c r="F278" s="209"/>
      <c r="G278" s="186">
        <f t="shared" si="10"/>
        <v>0</v>
      </c>
      <c r="H278" s="186" t="str">
        <f t="array" ref="H278">IF(OR(D278="",E278=""),"",IFERROR(INDEX(Bang_gia!$D$2:$D$1018,MATCH(D278&amp;" | "&amp;E278,Bang_gia!$A$2:$A$1018,0)),""))</f>
        <v/>
      </c>
      <c r="I278" s="186" t="str">
        <f t="shared" si="2"/>
        <v/>
      </c>
      <c r="J278" s="186" t="str">
        <f t="array" ref="J278">IF(OR(D278="",E278=""),"",IFERROR(INDEX(Bang_gia!$E$2:$E$1018,MATCH(D278&amp;" | "&amp;E278,Bang_gia!$A$2:$A$1018,0)),""))</f>
        <v/>
      </c>
      <c r="K278" s="186" t="str">
        <f t="shared" si="8"/>
        <v/>
      </c>
      <c r="L278" s="186" t="str">
        <f t="shared" si="4"/>
        <v/>
      </c>
      <c r="M278" s="186" t="str">
        <f t="shared" si="5"/>
        <v/>
      </c>
      <c r="N278" s="204"/>
      <c r="O278" s="188">
        <f t="shared" si="6"/>
        <v>0</v>
      </c>
      <c r="P278" s="189" t="str">
        <f>IF(D278="","",IF(COUNTIF(Combo_tong_hop!$B$3:$B$100,D278)&gt;0,"Combo","Món lẻ"))</f>
        <v/>
      </c>
      <c r="Q278" s="190" t="str">
        <f>IFERROR(__xludf.DUMMYFUNCTION("IF(P278&lt;&gt;""Combo"","""",IFERROR(""""&amp;TEXTJOIN("", ""&amp;char(10),TRUE,FILTER(Combo_chi_tiet!$I$3:$I$200,Combo_chi_tiet!$B$3:$B$200=D278)),""""))"),"")</f>
        <v/>
      </c>
      <c r="R278" s="144"/>
      <c r="S278" s="144"/>
      <c r="T278" s="144"/>
      <c r="U278" s="144"/>
      <c r="V278" s="144"/>
      <c r="W278" s="144"/>
      <c r="X278" s="144"/>
      <c r="Y278" s="144"/>
      <c r="Z278" s="144"/>
      <c r="AA278" s="144"/>
      <c r="AB278" s="144"/>
      <c r="AC278" s="144"/>
      <c r="AD278" s="144"/>
      <c r="AE278" s="144"/>
    </row>
    <row r="279">
      <c r="A279" s="208"/>
      <c r="B279" s="181" t="str">
        <f t="array" ref="B279">IF(A279="","",IFERROR(INDEX(Don_hang!$B$2:$B$1000,MATCH(A279,Don_hang!$A$2:$A$1000,0)),""))</f>
        <v/>
      </c>
      <c r="C279" s="210" t="str">
        <f t="array" ref="C279">IF(A279="","",IFERROR(INDEX(Don_hang!$C$2:$C$1000,MATCH(A279,Don_hang!$A$2:$A$1000,0)),""))</f>
        <v/>
      </c>
      <c r="D279" s="211"/>
      <c r="E279" s="209"/>
      <c r="F279" s="209"/>
      <c r="G279" s="186">
        <f t="shared" si="10"/>
        <v>0</v>
      </c>
      <c r="H279" s="186" t="str">
        <f t="array" ref="H279">IF(OR(D279="",E279=""),"",IFERROR(INDEX(Bang_gia!$D$2:$D$1018,MATCH(D279&amp;" | "&amp;E279,Bang_gia!$A$2:$A$1018,0)),""))</f>
        <v/>
      </c>
      <c r="I279" s="186" t="str">
        <f t="shared" si="2"/>
        <v/>
      </c>
      <c r="J279" s="186" t="str">
        <f t="array" ref="J279">IF(OR(D279="",E279=""),"",IFERROR(INDEX(Bang_gia!$E$2:$E$1018,MATCH(D279&amp;" | "&amp;E279,Bang_gia!$A$2:$A$1018,0)),""))</f>
        <v/>
      </c>
      <c r="K279" s="186" t="str">
        <f t="shared" si="8"/>
        <v/>
      </c>
      <c r="L279" s="186" t="str">
        <f t="shared" si="4"/>
        <v/>
      </c>
      <c r="M279" s="186" t="str">
        <f t="shared" si="5"/>
        <v/>
      </c>
      <c r="N279" s="204"/>
      <c r="O279" s="188">
        <f t="shared" si="6"/>
        <v>0</v>
      </c>
      <c r="P279" s="189" t="str">
        <f>IF(D279="","",IF(COUNTIF(Combo_tong_hop!$B$3:$B$100,D279)&gt;0,"Combo","Món lẻ"))</f>
        <v/>
      </c>
      <c r="Q279" s="190" t="str">
        <f>IFERROR(__xludf.DUMMYFUNCTION("IF(P279&lt;&gt;""Combo"","""",IFERROR(""""&amp;TEXTJOIN("", ""&amp;char(10),TRUE,FILTER(Combo_chi_tiet!$I$3:$I$200,Combo_chi_tiet!$B$3:$B$200=D279)),""""))"),"")</f>
        <v/>
      </c>
      <c r="R279" s="144"/>
      <c r="S279" s="144"/>
      <c r="T279" s="144"/>
      <c r="U279" s="144"/>
      <c r="V279" s="144"/>
      <c r="W279" s="144"/>
      <c r="X279" s="144"/>
      <c r="Y279" s="144"/>
      <c r="Z279" s="144"/>
      <c r="AA279" s="144"/>
      <c r="AB279" s="144"/>
      <c r="AC279" s="144"/>
      <c r="AD279" s="144"/>
      <c r="AE279" s="144"/>
    </row>
    <row r="280">
      <c r="A280" s="208"/>
      <c r="B280" s="181" t="str">
        <f t="array" ref="B280">IF(A280="","",IFERROR(INDEX(Don_hang!$B$2:$B$1000,MATCH(A280,Don_hang!$A$2:$A$1000,0)),""))</f>
        <v/>
      </c>
      <c r="C280" s="210" t="str">
        <f t="array" ref="C280">IF(A280="","",IFERROR(INDEX(Don_hang!$C$2:$C$1000,MATCH(A280,Don_hang!$A$2:$A$1000,0)),""))</f>
        <v/>
      </c>
      <c r="D280" s="211"/>
      <c r="E280" s="209"/>
      <c r="F280" s="209"/>
      <c r="G280" s="186">
        <f t="shared" si="10"/>
        <v>0</v>
      </c>
      <c r="H280" s="186" t="str">
        <f t="array" ref="H280">IF(OR(D280="",E280=""),"",IFERROR(INDEX(Bang_gia!$D$2:$D$1018,MATCH(D280&amp;" | "&amp;E280,Bang_gia!$A$2:$A$1018,0)),""))</f>
        <v/>
      </c>
      <c r="I280" s="186" t="str">
        <f t="shared" si="2"/>
        <v/>
      </c>
      <c r="J280" s="186" t="str">
        <f t="array" ref="J280">IF(OR(D280="",E280=""),"",IFERROR(INDEX(Bang_gia!$E$2:$E$1018,MATCH(D280&amp;" | "&amp;E280,Bang_gia!$A$2:$A$1018,0)),""))</f>
        <v/>
      </c>
      <c r="K280" s="186" t="str">
        <f t="shared" si="8"/>
        <v/>
      </c>
      <c r="L280" s="186" t="str">
        <f t="shared" si="4"/>
        <v/>
      </c>
      <c r="M280" s="186" t="str">
        <f t="shared" si="5"/>
        <v/>
      </c>
      <c r="N280" s="204"/>
      <c r="O280" s="188">
        <f t="shared" si="6"/>
        <v>0</v>
      </c>
      <c r="P280" s="189" t="str">
        <f>IF(D280="","",IF(COUNTIF(Combo_tong_hop!$B$3:$B$100,D280)&gt;0,"Combo","Món lẻ"))</f>
        <v/>
      </c>
      <c r="Q280" s="190" t="str">
        <f>IFERROR(__xludf.DUMMYFUNCTION("IF(P280&lt;&gt;""Combo"","""",IFERROR(""""&amp;TEXTJOIN("", ""&amp;char(10),TRUE,FILTER(Combo_chi_tiet!$I$3:$I$200,Combo_chi_tiet!$B$3:$B$200=D280)),""""))"),"")</f>
        <v/>
      </c>
      <c r="R280" s="144"/>
      <c r="S280" s="144"/>
      <c r="T280" s="144"/>
      <c r="U280" s="144"/>
      <c r="V280" s="144"/>
      <c r="W280" s="144"/>
      <c r="X280" s="144"/>
      <c r="Y280" s="144"/>
      <c r="Z280" s="144"/>
      <c r="AA280" s="144"/>
      <c r="AB280" s="144"/>
      <c r="AC280" s="144"/>
      <c r="AD280" s="144"/>
      <c r="AE280" s="144"/>
    </row>
    <row r="281">
      <c r="A281" s="208"/>
      <c r="B281" s="181" t="str">
        <f t="array" ref="B281">IF(A281="","",IFERROR(INDEX(Don_hang!$B$2:$B$1000,MATCH(A281,Don_hang!$A$2:$A$1000,0)),""))</f>
        <v/>
      </c>
      <c r="C281" s="210" t="str">
        <f t="array" ref="C281">IF(A281="","",IFERROR(INDEX(Don_hang!$C$2:$C$1000,MATCH(A281,Don_hang!$A$2:$A$1000,0)),""))</f>
        <v/>
      </c>
      <c r="D281" s="211"/>
      <c r="E281" s="209"/>
      <c r="F281" s="209"/>
      <c r="G281" s="186">
        <f t="shared" si="10"/>
        <v>0</v>
      </c>
      <c r="H281" s="186" t="str">
        <f t="array" ref="H281">IF(OR(D281="",E281=""),"",IFERROR(INDEX(Bang_gia!$D$2:$D$1018,MATCH(D281&amp;" | "&amp;E281,Bang_gia!$A$2:$A$1018,0)),""))</f>
        <v/>
      </c>
      <c r="I281" s="186" t="str">
        <f t="shared" si="2"/>
        <v/>
      </c>
      <c r="J281" s="186" t="str">
        <f t="array" ref="J281">IF(OR(D281="",E281=""),"",IFERROR(INDEX(Bang_gia!$E$2:$E$1018,MATCH(D281&amp;" | "&amp;E281,Bang_gia!$A$2:$A$1018,0)),""))</f>
        <v/>
      </c>
      <c r="K281" s="186" t="str">
        <f t="shared" si="8"/>
        <v/>
      </c>
      <c r="L281" s="186" t="str">
        <f t="shared" si="4"/>
        <v/>
      </c>
      <c r="M281" s="186" t="str">
        <f t="shared" si="5"/>
        <v/>
      </c>
      <c r="N281" s="204"/>
      <c r="O281" s="188">
        <f t="shared" si="6"/>
        <v>0</v>
      </c>
      <c r="P281" s="189" t="str">
        <f>IF(D281="","",IF(COUNTIF(Combo_tong_hop!$B$3:$B$100,D281)&gt;0,"Combo","Món lẻ"))</f>
        <v/>
      </c>
      <c r="Q281" s="190" t="str">
        <f>IFERROR(__xludf.DUMMYFUNCTION("IF(P281&lt;&gt;""Combo"","""",IFERROR(""""&amp;TEXTJOIN("", ""&amp;char(10),TRUE,FILTER(Combo_chi_tiet!$I$3:$I$200,Combo_chi_tiet!$B$3:$B$200=D281)),""""))"),"")</f>
        <v/>
      </c>
      <c r="R281" s="144"/>
      <c r="S281" s="144"/>
      <c r="T281" s="144"/>
      <c r="U281" s="144"/>
      <c r="V281" s="144"/>
      <c r="W281" s="144"/>
      <c r="X281" s="144"/>
      <c r="Y281" s="144"/>
      <c r="Z281" s="144"/>
      <c r="AA281" s="144"/>
      <c r="AB281" s="144"/>
      <c r="AC281" s="144"/>
      <c r="AD281" s="144"/>
      <c r="AE281" s="144"/>
    </row>
    <row r="282">
      <c r="A282" s="208"/>
      <c r="B282" s="181" t="str">
        <f t="array" ref="B282">IF(A282="","",IFERROR(INDEX(Don_hang!$B$2:$B$1000,MATCH(A282,Don_hang!$A$2:$A$1000,0)),""))</f>
        <v/>
      </c>
      <c r="C282" s="210" t="str">
        <f t="array" ref="C282">IF(A282="","",IFERROR(INDEX(Don_hang!$C$2:$C$1000,MATCH(A282,Don_hang!$A$2:$A$1000,0)),""))</f>
        <v/>
      </c>
      <c r="D282" s="211"/>
      <c r="E282" s="209"/>
      <c r="F282" s="209"/>
      <c r="G282" s="186">
        <f t="shared" si="10"/>
        <v>0</v>
      </c>
      <c r="H282" s="186" t="str">
        <f t="array" ref="H282">IF(OR(D282="",E282=""),"",IFERROR(INDEX(Bang_gia!$D$2:$D$1018,MATCH(D282&amp;" | "&amp;E282,Bang_gia!$A$2:$A$1018,0)),""))</f>
        <v/>
      </c>
      <c r="I282" s="186" t="str">
        <f t="shared" si="2"/>
        <v/>
      </c>
      <c r="J282" s="186" t="str">
        <f t="array" ref="J282">IF(OR(D282="",E282=""),"",IFERROR(INDEX(Bang_gia!$E$2:$E$1018,MATCH(D282&amp;" | "&amp;E282,Bang_gia!$A$2:$A$1018,0)),""))</f>
        <v/>
      </c>
      <c r="K282" s="186" t="str">
        <f t="shared" si="8"/>
        <v/>
      </c>
      <c r="L282" s="186" t="str">
        <f t="shared" si="4"/>
        <v/>
      </c>
      <c r="M282" s="186" t="str">
        <f t="shared" si="5"/>
        <v/>
      </c>
      <c r="N282" s="204"/>
      <c r="O282" s="188">
        <f t="shared" si="6"/>
        <v>0</v>
      </c>
      <c r="P282" s="189" t="str">
        <f>IF(D282="","",IF(COUNTIF(Combo_tong_hop!$B$3:$B$100,D282)&gt;0,"Combo","Món lẻ"))</f>
        <v/>
      </c>
      <c r="Q282" s="190" t="str">
        <f>IFERROR(__xludf.DUMMYFUNCTION("IF(P282&lt;&gt;""Combo"","""",IFERROR(""""&amp;TEXTJOIN("", ""&amp;char(10),TRUE,FILTER(Combo_chi_tiet!$I$3:$I$200,Combo_chi_tiet!$B$3:$B$200=D282)),""""))"),"")</f>
        <v/>
      </c>
      <c r="R282" s="144"/>
      <c r="S282" s="144"/>
      <c r="T282" s="144"/>
      <c r="U282" s="144"/>
      <c r="V282" s="144"/>
      <c r="W282" s="144"/>
      <c r="X282" s="144"/>
      <c r="Y282" s="144"/>
      <c r="Z282" s="144"/>
      <c r="AA282" s="144"/>
      <c r="AB282" s="144"/>
      <c r="AC282" s="144"/>
      <c r="AD282" s="144"/>
      <c r="AE282" s="144"/>
    </row>
    <row r="283">
      <c r="A283" s="208"/>
      <c r="B283" s="181" t="str">
        <f t="array" ref="B283">IF(A283="","",IFERROR(INDEX(Don_hang!$B$2:$B$1000,MATCH(A283,Don_hang!$A$2:$A$1000,0)),""))</f>
        <v/>
      </c>
      <c r="C283" s="210" t="str">
        <f t="array" ref="C283">IF(A283="","",IFERROR(INDEX(Don_hang!$C$2:$C$1000,MATCH(A283,Don_hang!$A$2:$A$1000,0)),""))</f>
        <v/>
      </c>
      <c r="D283" s="211"/>
      <c r="E283" s="209"/>
      <c r="F283" s="209"/>
      <c r="G283" s="186">
        <f t="shared" si="10"/>
        <v>0</v>
      </c>
      <c r="H283" s="186" t="str">
        <f t="array" ref="H283">IF(OR(D283="",E283=""),"",IFERROR(INDEX(Bang_gia!$D$2:$D$1018,MATCH(D283&amp;" | "&amp;E283,Bang_gia!$A$2:$A$1018,0)),""))</f>
        <v/>
      </c>
      <c r="I283" s="186" t="str">
        <f t="shared" si="2"/>
        <v/>
      </c>
      <c r="J283" s="186" t="str">
        <f t="array" ref="J283">IF(OR(D283="",E283=""),"",IFERROR(INDEX(Bang_gia!$E$2:$E$1018,MATCH(D283&amp;" | "&amp;E283,Bang_gia!$A$2:$A$1018,0)),""))</f>
        <v/>
      </c>
      <c r="K283" s="186" t="str">
        <f t="shared" si="8"/>
        <v/>
      </c>
      <c r="L283" s="186" t="str">
        <f t="shared" si="4"/>
        <v/>
      </c>
      <c r="M283" s="186" t="str">
        <f t="shared" si="5"/>
        <v/>
      </c>
      <c r="N283" s="204"/>
      <c r="O283" s="188">
        <f t="shared" si="6"/>
        <v>0</v>
      </c>
      <c r="P283" s="189" t="str">
        <f>IF(D283="","",IF(COUNTIF(Combo_tong_hop!$B$3:$B$100,D283)&gt;0,"Combo","Món lẻ"))</f>
        <v/>
      </c>
      <c r="Q283" s="190" t="str">
        <f>IFERROR(__xludf.DUMMYFUNCTION("IF(P283&lt;&gt;""Combo"","""",IFERROR(""""&amp;TEXTJOIN("", ""&amp;char(10),TRUE,FILTER(Combo_chi_tiet!$I$3:$I$200,Combo_chi_tiet!$B$3:$B$200=D283)),""""))"),"")</f>
        <v/>
      </c>
      <c r="R283" s="144"/>
      <c r="S283" s="144"/>
      <c r="T283" s="144"/>
      <c r="U283" s="144"/>
      <c r="V283" s="144"/>
      <c r="W283" s="144"/>
      <c r="X283" s="144"/>
      <c r="Y283" s="144"/>
      <c r="Z283" s="144"/>
      <c r="AA283" s="144"/>
      <c r="AB283" s="144"/>
      <c r="AC283" s="144"/>
      <c r="AD283" s="144"/>
      <c r="AE283" s="144"/>
    </row>
    <row r="284">
      <c r="A284" s="208"/>
      <c r="B284" s="181" t="str">
        <f t="array" ref="B284">IF(A284="","",IFERROR(INDEX(Don_hang!$B$2:$B$1000,MATCH(A284,Don_hang!$A$2:$A$1000,0)),""))</f>
        <v/>
      </c>
      <c r="C284" s="210" t="str">
        <f t="array" ref="C284">IF(A284="","",IFERROR(INDEX(Don_hang!$C$2:$C$1000,MATCH(A284,Don_hang!$A$2:$A$1000,0)),""))</f>
        <v/>
      </c>
      <c r="D284" s="211"/>
      <c r="E284" s="209"/>
      <c r="F284" s="209"/>
      <c r="G284" s="186">
        <f t="shared" si="10"/>
        <v>0</v>
      </c>
      <c r="H284" s="186" t="str">
        <f t="array" ref="H284">IF(OR(D284="",E284=""),"",IFERROR(INDEX(Bang_gia!$D$2:$D$1018,MATCH(D284&amp;" | "&amp;E284,Bang_gia!$A$2:$A$1018,0)),""))</f>
        <v/>
      </c>
      <c r="I284" s="186" t="str">
        <f t="shared" si="2"/>
        <v/>
      </c>
      <c r="J284" s="186" t="str">
        <f t="array" ref="J284">IF(OR(D284="",E284=""),"",IFERROR(INDEX(Bang_gia!$E$2:$E$1018,MATCH(D284&amp;" | "&amp;E284,Bang_gia!$A$2:$A$1018,0)),""))</f>
        <v/>
      </c>
      <c r="K284" s="186" t="str">
        <f t="shared" si="8"/>
        <v/>
      </c>
      <c r="L284" s="186" t="str">
        <f t="shared" si="4"/>
        <v/>
      </c>
      <c r="M284" s="186" t="str">
        <f t="shared" si="5"/>
        <v/>
      </c>
      <c r="N284" s="204"/>
      <c r="O284" s="188">
        <f t="shared" si="6"/>
        <v>0</v>
      </c>
      <c r="P284" s="189" t="str">
        <f>IF(D284="","",IF(COUNTIF(Combo_tong_hop!$B$3:$B$100,D284)&gt;0,"Combo","Món lẻ"))</f>
        <v/>
      </c>
      <c r="Q284" s="190" t="str">
        <f>IFERROR(__xludf.DUMMYFUNCTION("IF(P284&lt;&gt;""Combo"","""",IFERROR(""""&amp;TEXTJOIN("", ""&amp;char(10),TRUE,FILTER(Combo_chi_tiet!$I$3:$I$200,Combo_chi_tiet!$B$3:$B$200=D284)),""""))"),"")</f>
        <v/>
      </c>
      <c r="R284" s="144"/>
      <c r="S284" s="144"/>
      <c r="T284" s="144"/>
      <c r="U284" s="144"/>
      <c r="V284" s="144"/>
      <c r="W284" s="144"/>
      <c r="X284" s="144"/>
      <c r="Y284" s="144"/>
      <c r="Z284" s="144"/>
      <c r="AA284" s="144"/>
      <c r="AB284" s="144"/>
      <c r="AC284" s="144"/>
      <c r="AD284" s="144"/>
      <c r="AE284" s="144"/>
    </row>
    <row r="285">
      <c r="A285" s="208"/>
      <c r="B285" s="181" t="str">
        <f t="array" ref="B285">IF(A285="","",IFERROR(INDEX(Don_hang!$B$2:$B$1000,MATCH(A285,Don_hang!$A$2:$A$1000,0)),""))</f>
        <v/>
      </c>
      <c r="C285" s="210" t="str">
        <f t="array" ref="C285">IF(A285="","",IFERROR(INDEX(Don_hang!$C$2:$C$1000,MATCH(A285,Don_hang!$A$2:$A$1000,0)),""))</f>
        <v/>
      </c>
      <c r="D285" s="211"/>
      <c r="E285" s="209"/>
      <c r="F285" s="209"/>
      <c r="G285" s="186">
        <f t="shared" si="10"/>
        <v>0</v>
      </c>
      <c r="H285" s="186" t="str">
        <f t="array" ref="H285">IF(OR(D285="",E285=""),"",IFERROR(INDEX(Bang_gia!$D$2:$D$1018,MATCH(D285&amp;" | "&amp;E285,Bang_gia!$A$2:$A$1018,0)),""))</f>
        <v/>
      </c>
      <c r="I285" s="186" t="str">
        <f t="shared" si="2"/>
        <v/>
      </c>
      <c r="J285" s="186" t="str">
        <f t="array" ref="J285">IF(OR(D285="",E285=""),"",IFERROR(INDEX(Bang_gia!$E$2:$E$1018,MATCH(D285&amp;" | "&amp;E285,Bang_gia!$A$2:$A$1018,0)),""))</f>
        <v/>
      </c>
      <c r="K285" s="186" t="str">
        <f t="shared" si="8"/>
        <v/>
      </c>
      <c r="L285" s="186" t="str">
        <f t="shared" si="4"/>
        <v/>
      </c>
      <c r="M285" s="186" t="str">
        <f t="shared" si="5"/>
        <v/>
      </c>
      <c r="N285" s="204"/>
      <c r="O285" s="188">
        <f t="shared" si="6"/>
        <v>0</v>
      </c>
      <c r="P285" s="189" t="str">
        <f>IF(D285="","",IF(COUNTIF(Combo_tong_hop!$B$3:$B$100,D285)&gt;0,"Combo","Món lẻ"))</f>
        <v/>
      </c>
      <c r="Q285" s="190" t="str">
        <f>IFERROR(__xludf.DUMMYFUNCTION("IF(P285&lt;&gt;""Combo"","""",IFERROR(""""&amp;TEXTJOIN("", ""&amp;char(10),TRUE,FILTER(Combo_chi_tiet!$I$3:$I$200,Combo_chi_tiet!$B$3:$B$200=D285)),""""))"),"")</f>
        <v/>
      </c>
      <c r="R285" s="144"/>
      <c r="S285" s="144"/>
      <c r="T285" s="144"/>
      <c r="U285" s="144"/>
      <c r="V285" s="144"/>
      <c r="W285" s="144"/>
      <c r="X285" s="144"/>
      <c r="Y285" s="144"/>
      <c r="Z285" s="144"/>
      <c r="AA285" s="144"/>
      <c r="AB285" s="144"/>
      <c r="AC285" s="144"/>
      <c r="AD285" s="144"/>
      <c r="AE285" s="144"/>
    </row>
    <row r="286">
      <c r="A286" s="208"/>
      <c r="B286" s="181" t="str">
        <f t="array" ref="B286">IF(A286="","",IFERROR(INDEX(Don_hang!$B$2:$B$1000,MATCH(A286,Don_hang!$A$2:$A$1000,0)),""))</f>
        <v/>
      </c>
      <c r="C286" s="210" t="str">
        <f t="array" ref="C286">IF(A286="","",IFERROR(INDEX(Don_hang!$C$2:$C$1000,MATCH(A286,Don_hang!$A$2:$A$1000,0)),""))</f>
        <v/>
      </c>
      <c r="D286" s="211"/>
      <c r="E286" s="209"/>
      <c r="F286" s="209"/>
      <c r="G286" s="186">
        <f t="shared" si="10"/>
        <v>0</v>
      </c>
      <c r="H286" s="186" t="str">
        <f t="array" ref="H286">IF(OR(D286="",E286=""),"",IFERROR(INDEX(Bang_gia!$D$2:$D$1018,MATCH(D286&amp;" | "&amp;E286,Bang_gia!$A$2:$A$1018,0)),""))</f>
        <v/>
      </c>
      <c r="I286" s="186" t="str">
        <f t="shared" si="2"/>
        <v/>
      </c>
      <c r="J286" s="186" t="str">
        <f t="array" ref="J286">IF(OR(D286="",E286=""),"",IFERROR(INDEX(Bang_gia!$E$2:$E$1018,MATCH(D286&amp;" | "&amp;E286,Bang_gia!$A$2:$A$1018,0)),""))</f>
        <v/>
      </c>
      <c r="K286" s="186" t="str">
        <f t="shared" si="8"/>
        <v/>
      </c>
      <c r="L286" s="186" t="str">
        <f t="shared" si="4"/>
        <v/>
      </c>
      <c r="M286" s="186" t="str">
        <f t="shared" si="5"/>
        <v/>
      </c>
      <c r="N286" s="204"/>
      <c r="O286" s="188">
        <f t="shared" si="6"/>
        <v>0</v>
      </c>
      <c r="P286" s="189" t="str">
        <f>IF(D286="","",IF(COUNTIF(Combo_tong_hop!$B$3:$B$100,D286)&gt;0,"Combo","Món lẻ"))</f>
        <v/>
      </c>
      <c r="Q286" s="190" t="str">
        <f>IFERROR(__xludf.DUMMYFUNCTION("IF(P286&lt;&gt;""Combo"","""",IFERROR(""""&amp;TEXTJOIN("", ""&amp;char(10),TRUE,FILTER(Combo_chi_tiet!$I$3:$I$200,Combo_chi_tiet!$B$3:$B$200=D286)),""""))"),"")</f>
        <v/>
      </c>
      <c r="R286" s="144"/>
      <c r="S286" s="144"/>
      <c r="T286" s="144"/>
      <c r="U286" s="144"/>
      <c r="V286" s="144"/>
      <c r="W286" s="144"/>
      <c r="X286" s="144"/>
      <c r="Y286" s="144"/>
      <c r="Z286" s="144"/>
      <c r="AA286" s="144"/>
      <c r="AB286" s="144"/>
      <c r="AC286" s="144"/>
      <c r="AD286" s="144"/>
      <c r="AE286" s="144"/>
    </row>
    <row r="287">
      <c r="A287" s="208"/>
      <c r="B287" s="181" t="str">
        <f t="array" ref="B287">IF(A287="","",IFERROR(INDEX(Don_hang!$B$2:$B$1000,MATCH(A287,Don_hang!$A$2:$A$1000,0)),""))</f>
        <v/>
      </c>
      <c r="C287" s="210" t="str">
        <f t="array" ref="C287">IF(A287="","",IFERROR(INDEX(Don_hang!$C$2:$C$1000,MATCH(A287,Don_hang!$A$2:$A$1000,0)),""))</f>
        <v/>
      </c>
      <c r="D287" s="211"/>
      <c r="E287" s="209"/>
      <c r="F287" s="209"/>
      <c r="G287" s="186">
        <f t="shared" si="10"/>
        <v>0</v>
      </c>
      <c r="H287" s="186" t="str">
        <f t="array" ref="H287">IF(OR(D287="",E287=""),"",IFERROR(INDEX(Bang_gia!$D$2:$D$1018,MATCH(D287&amp;" | "&amp;E287,Bang_gia!$A$2:$A$1018,0)),""))</f>
        <v/>
      </c>
      <c r="I287" s="186" t="str">
        <f t="shared" si="2"/>
        <v/>
      </c>
      <c r="J287" s="186" t="str">
        <f t="array" ref="J287">IF(OR(D287="",E287=""),"",IFERROR(INDEX(Bang_gia!$E$2:$E$1018,MATCH(D287&amp;" | "&amp;E287,Bang_gia!$A$2:$A$1018,0)),""))</f>
        <v/>
      </c>
      <c r="K287" s="186" t="str">
        <f t="shared" si="8"/>
        <v/>
      </c>
      <c r="L287" s="186" t="str">
        <f t="shared" si="4"/>
        <v/>
      </c>
      <c r="M287" s="186" t="str">
        <f t="shared" si="5"/>
        <v/>
      </c>
      <c r="N287" s="204"/>
      <c r="O287" s="188">
        <f t="shared" si="6"/>
        <v>0</v>
      </c>
      <c r="P287" s="189" t="str">
        <f>IF(D287="","",IF(COUNTIF(Combo_tong_hop!$B$3:$B$100,D287)&gt;0,"Combo","Món lẻ"))</f>
        <v/>
      </c>
      <c r="Q287" s="190" t="str">
        <f>IFERROR(__xludf.DUMMYFUNCTION("IF(P287&lt;&gt;""Combo"","""",IFERROR(""""&amp;TEXTJOIN("", ""&amp;char(10),TRUE,FILTER(Combo_chi_tiet!$I$3:$I$200,Combo_chi_tiet!$B$3:$B$200=D287)),""""))"),"")</f>
        <v/>
      </c>
      <c r="R287" s="144"/>
      <c r="S287" s="144"/>
      <c r="T287" s="144"/>
      <c r="U287" s="144"/>
      <c r="V287" s="144"/>
      <c r="W287" s="144"/>
      <c r="X287" s="144"/>
      <c r="Y287" s="144"/>
      <c r="Z287" s="144"/>
      <c r="AA287" s="144"/>
      <c r="AB287" s="144"/>
      <c r="AC287" s="144"/>
      <c r="AD287" s="144"/>
      <c r="AE287" s="144"/>
    </row>
    <row r="288">
      <c r="A288" s="208"/>
      <c r="B288" s="181" t="str">
        <f t="array" ref="B288">IF(A288="","",IFERROR(INDEX(Don_hang!$B$2:$B$1000,MATCH(A288,Don_hang!$A$2:$A$1000,0)),""))</f>
        <v/>
      </c>
      <c r="C288" s="210" t="str">
        <f t="array" ref="C288">IF(A288="","",IFERROR(INDEX(Don_hang!$C$2:$C$1000,MATCH(A288,Don_hang!$A$2:$A$1000,0)),""))</f>
        <v/>
      </c>
      <c r="D288" s="211"/>
      <c r="E288" s="209"/>
      <c r="F288" s="209"/>
      <c r="G288" s="186">
        <f t="shared" si="10"/>
        <v>0</v>
      </c>
      <c r="H288" s="186" t="str">
        <f t="array" ref="H288">IF(OR(D288="",E288=""),"",IFERROR(INDEX(Bang_gia!$D$2:$D$1018,MATCH(D288&amp;" | "&amp;E288,Bang_gia!$A$2:$A$1018,0)),""))</f>
        <v/>
      </c>
      <c r="I288" s="186" t="str">
        <f t="shared" si="2"/>
        <v/>
      </c>
      <c r="J288" s="186" t="str">
        <f t="array" ref="J288">IF(OR(D288="",E288=""),"",IFERROR(INDEX(Bang_gia!$E$2:$E$1018,MATCH(D288&amp;" | "&amp;E288,Bang_gia!$A$2:$A$1018,0)),""))</f>
        <v/>
      </c>
      <c r="K288" s="186" t="str">
        <f t="shared" si="8"/>
        <v/>
      </c>
      <c r="L288" s="186" t="str">
        <f t="shared" si="4"/>
        <v/>
      </c>
      <c r="M288" s="186" t="str">
        <f t="shared" si="5"/>
        <v/>
      </c>
      <c r="N288" s="204"/>
      <c r="O288" s="188">
        <f t="shared" si="6"/>
        <v>0</v>
      </c>
      <c r="P288" s="189" t="str">
        <f>IF(D288="","",IF(COUNTIF(Combo_tong_hop!$B$3:$B$100,D288)&gt;0,"Combo","Món lẻ"))</f>
        <v/>
      </c>
      <c r="Q288" s="190" t="str">
        <f>IFERROR(__xludf.DUMMYFUNCTION("IF(P288&lt;&gt;""Combo"","""",IFERROR(""""&amp;TEXTJOIN("", ""&amp;char(10),TRUE,FILTER(Combo_chi_tiet!$I$3:$I$200,Combo_chi_tiet!$B$3:$B$200=D288)),""""))"),"")</f>
        <v/>
      </c>
      <c r="R288" s="144"/>
      <c r="S288" s="144"/>
      <c r="T288" s="144"/>
      <c r="U288" s="144"/>
      <c r="V288" s="144"/>
      <c r="W288" s="144"/>
      <c r="X288" s="144"/>
      <c r="Y288" s="144"/>
      <c r="Z288" s="144"/>
      <c r="AA288" s="144"/>
      <c r="AB288" s="144"/>
      <c r="AC288" s="144"/>
      <c r="AD288" s="144"/>
      <c r="AE288" s="144"/>
    </row>
    <row r="289">
      <c r="A289" s="208"/>
      <c r="B289" s="181" t="str">
        <f t="array" ref="B289">IF(A289="","",IFERROR(INDEX(Don_hang!$B$2:$B$1000,MATCH(A289,Don_hang!$A$2:$A$1000,0)),""))</f>
        <v/>
      </c>
      <c r="C289" s="210" t="str">
        <f t="array" ref="C289">IF(A289="","",IFERROR(INDEX(Don_hang!$C$2:$C$1000,MATCH(A289,Don_hang!$A$2:$A$1000,0)),""))</f>
        <v/>
      </c>
      <c r="D289" s="211"/>
      <c r="E289" s="209"/>
      <c r="F289" s="209"/>
      <c r="G289" s="186">
        <f t="shared" si="10"/>
        <v>0</v>
      </c>
      <c r="H289" s="186" t="str">
        <f t="array" ref="H289">IF(OR(D289="",E289=""),"",IFERROR(INDEX(Bang_gia!$D$2:$D$1018,MATCH(D289&amp;" | "&amp;E289,Bang_gia!$A$2:$A$1018,0)),""))</f>
        <v/>
      </c>
      <c r="I289" s="186" t="str">
        <f t="shared" si="2"/>
        <v/>
      </c>
      <c r="J289" s="186" t="str">
        <f t="array" ref="J289">IF(OR(D289="",E289=""),"",IFERROR(INDEX(Bang_gia!$E$2:$E$1018,MATCH(D289&amp;" | "&amp;E289,Bang_gia!$A$2:$A$1018,0)),""))</f>
        <v/>
      </c>
      <c r="K289" s="186" t="str">
        <f t="shared" si="8"/>
        <v/>
      </c>
      <c r="L289" s="186" t="str">
        <f t="shared" si="4"/>
        <v/>
      </c>
      <c r="M289" s="186" t="str">
        <f t="shared" si="5"/>
        <v/>
      </c>
      <c r="N289" s="204"/>
      <c r="O289" s="188">
        <f t="shared" si="6"/>
        <v>0</v>
      </c>
      <c r="P289" s="189" t="str">
        <f>IF(D289="","",IF(COUNTIF(Combo_tong_hop!$B$3:$B$100,D289)&gt;0,"Combo","Món lẻ"))</f>
        <v/>
      </c>
      <c r="Q289" s="190" t="str">
        <f>IFERROR(__xludf.DUMMYFUNCTION("IF(P289&lt;&gt;""Combo"","""",IFERROR(""""&amp;TEXTJOIN("", ""&amp;char(10),TRUE,FILTER(Combo_chi_tiet!$I$3:$I$200,Combo_chi_tiet!$B$3:$B$200=D289)),""""))"),"")</f>
        <v/>
      </c>
      <c r="R289" s="144"/>
      <c r="S289" s="144"/>
      <c r="T289" s="144"/>
      <c r="U289" s="144"/>
      <c r="V289" s="144"/>
      <c r="W289" s="144"/>
      <c r="X289" s="144"/>
      <c r="Y289" s="144"/>
      <c r="Z289" s="144"/>
      <c r="AA289" s="144"/>
      <c r="AB289" s="144"/>
      <c r="AC289" s="144"/>
      <c r="AD289" s="144"/>
      <c r="AE289" s="144"/>
    </row>
    <row r="290">
      <c r="A290" s="208"/>
      <c r="B290" s="181" t="str">
        <f t="array" ref="B290">IF(A290="","",IFERROR(INDEX(Don_hang!$B$2:$B$1000,MATCH(A290,Don_hang!$A$2:$A$1000,0)),""))</f>
        <v/>
      </c>
      <c r="C290" s="210" t="str">
        <f t="array" ref="C290">IF(A290="","",IFERROR(INDEX(Don_hang!$C$2:$C$1000,MATCH(A290,Don_hang!$A$2:$A$1000,0)),""))</f>
        <v/>
      </c>
      <c r="D290" s="211"/>
      <c r="E290" s="209"/>
      <c r="F290" s="209"/>
      <c r="G290" s="186">
        <f t="shared" si="10"/>
        <v>0</v>
      </c>
      <c r="H290" s="186" t="str">
        <f t="array" ref="H290">IF(OR(D290="",E290=""),"",IFERROR(INDEX(Bang_gia!$D$2:$D$1018,MATCH(D290&amp;" | "&amp;E290,Bang_gia!$A$2:$A$1018,0)),""))</f>
        <v/>
      </c>
      <c r="I290" s="186" t="str">
        <f t="shared" si="2"/>
        <v/>
      </c>
      <c r="J290" s="186" t="str">
        <f t="array" ref="J290">IF(OR(D290="",E290=""),"",IFERROR(INDEX(Bang_gia!$E$2:$E$1018,MATCH(D290&amp;" | "&amp;E290,Bang_gia!$A$2:$A$1018,0)),""))</f>
        <v/>
      </c>
      <c r="K290" s="186" t="str">
        <f t="shared" si="8"/>
        <v/>
      </c>
      <c r="L290" s="186" t="str">
        <f t="shared" si="4"/>
        <v/>
      </c>
      <c r="M290" s="186" t="str">
        <f t="shared" si="5"/>
        <v/>
      </c>
      <c r="N290" s="204"/>
      <c r="O290" s="188">
        <f t="shared" si="6"/>
        <v>0</v>
      </c>
      <c r="P290" s="189" t="str">
        <f>IF(D290="","",IF(COUNTIF(Combo_tong_hop!$B$3:$B$100,D290)&gt;0,"Combo","Món lẻ"))</f>
        <v/>
      </c>
      <c r="Q290" s="190" t="str">
        <f>IFERROR(__xludf.DUMMYFUNCTION("IF(P290&lt;&gt;""Combo"","""",IFERROR(""""&amp;TEXTJOIN("", ""&amp;char(10),TRUE,FILTER(Combo_chi_tiet!$I$3:$I$200,Combo_chi_tiet!$B$3:$B$200=D290)),""""))"),"")</f>
        <v/>
      </c>
      <c r="R290" s="144"/>
      <c r="S290" s="144"/>
      <c r="T290" s="144"/>
      <c r="U290" s="144"/>
      <c r="V290" s="144"/>
      <c r="W290" s="144"/>
      <c r="X290" s="144"/>
      <c r="Y290" s="144"/>
      <c r="Z290" s="144"/>
      <c r="AA290" s="144"/>
      <c r="AB290" s="144"/>
      <c r="AC290" s="144"/>
      <c r="AD290" s="144"/>
      <c r="AE290" s="144"/>
    </row>
    <row r="291">
      <c r="A291" s="208"/>
      <c r="B291" s="181" t="str">
        <f t="array" ref="B291">IF(A291="","",IFERROR(INDEX(Don_hang!$B$2:$B$1000,MATCH(A291,Don_hang!$A$2:$A$1000,0)),""))</f>
        <v/>
      </c>
      <c r="C291" s="210" t="str">
        <f t="array" ref="C291">IF(A291="","",IFERROR(INDEX(Don_hang!$C$2:$C$1000,MATCH(A291,Don_hang!$A$2:$A$1000,0)),""))</f>
        <v/>
      </c>
      <c r="D291" s="211"/>
      <c r="E291" s="209"/>
      <c r="F291" s="209"/>
      <c r="G291" s="186">
        <f t="shared" si="10"/>
        <v>0</v>
      </c>
      <c r="H291" s="186" t="str">
        <f t="array" ref="H291">IF(OR(D291="",E291=""),"",IFERROR(INDEX(Bang_gia!$D$2:$D$1018,MATCH(D291&amp;" | "&amp;E291,Bang_gia!$A$2:$A$1018,0)),""))</f>
        <v/>
      </c>
      <c r="I291" s="186" t="str">
        <f t="shared" si="2"/>
        <v/>
      </c>
      <c r="J291" s="186" t="str">
        <f t="array" ref="J291">IF(OR(D291="",E291=""),"",IFERROR(INDEX(Bang_gia!$E$2:$E$1018,MATCH(D291&amp;" | "&amp;E291,Bang_gia!$A$2:$A$1018,0)),""))</f>
        <v/>
      </c>
      <c r="K291" s="186" t="str">
        <f t="shared" si="8"/>
        <v/>
      </c>
      <c r="L291" s="186" t="str">
        <f t="shared" si="4"/>
        <v/>
      </c>
      <c r="M291" s="186" t="str">
        <f t="shared" si="5"/>
        <v/>
      </c>
      <c r="N291" s="204"/>
      <c r="O291" s="188">
        <f t="shared" si="6"/>
        <v>0</v>
      </c>
      <c r="P291" s="189" t="str">
        <f>IF(D291="","",IF(COUNTIF(Combo_tong_hop!$B$3:$B$100,D291)&gt;0,"Combo","Món lẻ"))</f>
        <v/>
      </c>
      <c r="Q291" s="190" t="str">
        <f>IFERROR(__xludf.DUMMYFUNCTION("IF(P291&lt;&gt;""Combo"","""",IFERROR(""""&amp;TEXTJOIN("", ""&amp;char(10),TRUE,FILTER(Combo_chi_tiet!$I$3:$I$200,Combo_chi_tiet!$B$3:$B$200=D291)),""""))"),"")</f>
        <v/>
      </c>
      <c r="R291" s="144"/>
      <c r="S291" s="144"/>
      <c r="T291" s="144"/>
      <c r="U291" s="144"/>
      <c r="V291" s="144"/>
      <c r="W291" s="144"/>
      <c r="X291" s="144"/>
      <c r="Y291" s="144"/>
      <c r="Z291" s="144"/>
      <c r="AA291" s="144"/>
      <c r="AB291" s="144"/>
      <c r="AC291" s="144"/>
      <c r="AD291" s="144"/>
      <c r="AE291" s="144"/>
    </row>
    <row r="292">
      <c r="A292" s="208"/>
      <c r="B292" s="181" t="str">
        <f t="array" ref="B292">IF(A292="","",IFERROR(INDEX(Don_hang!$B$2:$B$1000,MATCH(A292,Don_hang!$A$2:$A$1000,0)),""))</f>
        <v/>
      </c>
      <c r="C292" s="210" t="str">
        <f t="array" ref="C292">IF(A292="","",IFERROR(INDEX(Don_hang!$C$2:$C$1000,MATCH(A292,Don_hang!$A$2:$A$1000,0)),""))</f>
        <v/>
      </c>
      <c r="D292" s="211"/>
      <c r="E292" s="209"/>
      <c r="F292" s="209"/>
      <c r="G292" s="186">
        <f t="shared" si="10"/>
        <v>0</v>
      </c>
      <c r="H292" s="186" t="str">
        <f t="array" ref="H292">IF(OR(D292="",E292=""),"",IFERROR(INDEX(Bang_gia!$D$2:$D$1018,MATCH(D292&amp;" | "&amp;E292,Bang_gia!$A$2:$A$1018,0)),""))</f>
        <v/>
      </c>
      <c r="I292" s="186" t="str">
        <f t="shared" si="2"/>
        <v/>
      </c>
      <c r="J292" s="186" t="str">
        <f t="array" ref="J292">IF(OR(D292="",E292=""),"",IFERROR(INDEX(Bang_gia!$E$2:$E$1018,MATCH(D292&amp;" | "&amp;E292,Bang_gia!$A$2:$A$1018,0)),""))</f>
        <v/>
      </c>
      <c r="K292" s="186" t="str">
        <f t="shared" si="8"/>
        <v/>
      </c>
      <c r="L292" s="186" t="str">
        <f t="shared" si="4"/>
        <v/>
      </c>
      <c r="M292" s="186" t="str">
        <f t="shared" si="5"/>
        <v/>
      </c>
      <c r="N292" s="204"/>
      <c r="O292" s="188">
        <f t="shared" si="6"/>
        <v>0</v>
      </c>
      <c r="P292" s="189" t="str">
        <f>IF(D292="","",IF(COUNTIF(Combo_tong_hop!$B$3:$B$100,D292)&gt;0,"Combo","Món lẻ"))</f>
        <v/>
      </c>
      <c r="Q292" s="190" t="str">
        <f>IFERROR(__xludf.DUMMYFUNCTION("IF(P292&lt;&gt;""Combo"","""",IFERROR(""""&amp;TEXTJOIN("", ""&amp;char(10),TRUE,FILTER(Combo_chi_tiet!$I$3:$I$200,Combo_chi_tiet!$B$3:$B$200=D292)),""""))"),"")</f>
        <v/>
      </c>
      <c r="R292" s="144"/>
      <c r="S292" s="144"/>
      <c r="T292" s="144"/>
      <c r="U292" s="144"/>
      <c r="V292" s="144"/>
      <c r="W292" s="144"/>
      <c r="X292" s="144"/>
      <c r="Y292" s="144"/>
      <c r="Z292" s="144"/>
      <c r="AA292" s="144"/>
      <c r="AB292" s="144"/>
      <c r="AC292" s="144"/>
      <c r="AD292" s="144"/>
      <c r="AE292" s="144"/>
    </row>
    <row r="293">
      <c r="A293" s="208"/>
      <c r="B293" s="181" t="str">
        <f t="array" ref="B293">IF(A293="","",IFERROR(INDEX(Don_hang!$B$2:$B$1000,MATCH(A293,Don_hang!$A$2:$A$1000,0)),""))</f>
        <v/>
      </c>
      <c r="C293" s="210" t="str">
        <f t="array" ref="C293">IF(A293="","",IFERROR(INDEX(Don_hang!$C$2:$C$1000,MATCH(A293,Don_hang!$A$2:$A$1000,0)),""))</f>
        <v/>
      </c>
      <c r="D293" s="211"/>
      <c r="E293" s="209"/>
      <c r="F293" s="209"/>
      <c r="G293" s="186">
        <f t="shared" si="10"/>
        <v>0</v>
      </c>
      <c r="H293" s="186" t="str">
        <f t="array" ref="H293">IF(OR(D293="",E293=""),"",IFERROR(INDEX(Bang_gia!$D$2:$D$1018,MATCH(D293&amp;" | "&amp;E293,Bang_gia!$A$2:$A$1018,0)),""))</f>
        <v/>
      </c>
      <c r="I293" s="186" t="str">
        <f t="shared" si="2"/>
        <v/>
      </c>
      <c r="J293" s="186" t="str">
        <f t="array" ref="J293">IF(OR(D293="",E293=""),"",IFERROR(INDEX(Bang_gia!$E$2:$E$1018,MATCH(D293&amp;" | "&amp;E293,Bang_gia!$A$2:$A$1018,0)),""))</f>
        <v/>
      </c>
      <c r="K293" s="186" t="str">
        <f t="shared" si="8"/>
        <v/>
      </c>
      <c r="L293" s="186" t="str">
        <f t="shared" si="4"/>
        <v/>
      </c>
      <c r="M293" s="186" t="str">
        <f t="shared" si="5"/>
        <v/>
      </c>
      <c r="N293" s="204"/>
      <c r="O293" s="188">
        <f t="shared" si="6"/>
        <v>0</v>
      </c>
      <c r="P293" s="189" t="str">
        <f>IF(D293="","",IF(COUNTIF(Combo_tong_hop!$B$3:$B$100,D293)&gt;0,"Combo","Món lẻ"))</f>
        <v/>
      </c>
      <c r="Q293" s="190" t="str">
        <f>IFERROR(__xludf.DUMMYFUNCTION("IF(P293&lt;&gt;""Combo"","""",IFERROR(""""&amp;TEXTJOIN("", ""&amp;char(10),TRUE,FILTER(Combo_chi_tiet!$I$3:$I$200,Combo_chi_tiet!$B$3:$B$200=D293)),""""))"),"")</f>
        <v/>
      </c>
      <c r="R293" s="144"/>
      <c r="S293" s="144"/>
      <c r="T293" s="144"/>
      <c r="U293" s="144"/>
      <c r="V293" s="144"/>
      <c r="W293" s="144"/>
      <c r="X293" s="144"/>
      <c r="Y293" s="144"/>
      <c r="Z293" s="144"/>
      <c r="AA293" s="144"/>
      <c r="AB293" s="144"/>
      <c r="AC293" s="144"/>
      <c r="AD293" s="144"/>
      <c r="AE293" s="144"/>
    </row>
    <row r="294">
      <c r="A294" s="208"/>
      <c r="B294" s="181" t="str">
        <f t="array" ref="B294">IF(A294="","",IFERROR(INDEX(Don_hang!$B$2:$B$1000,MATCH(A294,Don_hang!$A$2:$A$1000,0)),""))</f>
        <v/>
      </c>
      <c r="C294" s="210" t="str">
        <f t="array" ref="C294">IF(A294="","",IFERROR(INDEX(Don_hang!$C$2:$C$1000,MATCH(A294,Don_hang!$A$2:$A$1000,0)),""))</f>
        <v/>
      </c>
      <c r="D294" s="211"/>
      <c r="E294" s="209"/>
      <c r="F294" s="209"/>
      <c r="G294" s="186">
        <f t="shared" si="10"/>
        <v>0</v>
      </c>
      <c r="H294" s="186" t="str">
        <f t="array" ref="H294">IF(OR(D294="",E294=""),"",IFERROR(INDEX(Bang_gia!$D$2:$D$1018,MATCH(D294&amp;" | "&amp;E294,Bang_gia!$A$2:$A$1018,0)),""))</f>
        <v/>
      </c>
      <c r="I294" s="186" t="str">
        <f t="shared" si="2"/>
        <v/>
      </c>
      <c r="J294" s="186" t="str">
        <f t="array" ref="J294">IF(OR(D294="",E294=""),"",IFERROR(INDEX(Bang_gia!$E$2:$E$1018,MATCH(D294&amp;" | "&amp;E294,Bang_gia!$A$2:$A$1018,0)),""))</f>
        <v/>
      </c>
      <c r="K294" s="186" t="str">
        <f t="shared" si="8"/>
        <v/>
      </c>
      <c r="L294" s="186" t="str">
        <f t="shared" si="4"/>
        <v/>
      </c>
      <c r="M294" s="186" t="str">
        <f t="shared" si="5"/>
        <v/>
      </c>
      <c r="N294" s="204"/>
      <c r="O294" s="188">
        <f t="shared" si="6"/>
        <v>0</v>
      </c>
      <c r="P294" s="189" t="str">
        <f>IF(D294="","",IF(COUNTIF(Combo_tong_hop!$B$3:$B$100,D294)&gt;0,"Combo","Món lẻ"))</f>
        <v/>
      </c>
      <c r="Q294" s="190" t="str">
        <f>IFERROR(__xludf.DUMMYFUNCTION("IF(P294&lt;&gt;""Combo"","""",IFERROR(""""&amp;TEXTJOIN("", ""&amp;char(10),TRUE,FILTER(Combo_chi_tiet!$I$3:$I$200,Combo_chi_tiet!$B$3:$B$200=D294)),""""))"),"")</f>
        <v/>
      </c>
      <c r="R294" s="144"/>
      <c r="S294" s="144"/>
      <c r="T294" s="144"/>
      <c r="U294" s="144"/>
      <c r="V294" s="144"/>
      <c r="W294" s="144"/>
      <c r="X294" s="144"/>
      <c r="Y294" s="144"/>
      <c r="Z294" s="144"/>
      <c r="AA294" s="144"/>
      <c r="AB294" s="144"/>
      <c r="AC294" s="144"/>
      <c r="AD294" s="144"/>
      <c r="AE294" s="144"/>
    </row>
    <row r="295">
      <c r="A295" s="208"/>
      <c r="B295" s="181" t="str">
        <f t="array" ref="B295">IF(A295="","",IFERROR(INDEX(Don_hang!$B$2:$B$1000,MATCH(A295,Don_hang!$A$2:$A$1000,0)),""))</f>
        <v/>
      </c>
      <c r="C295" s="210" t="str">
        <f t="array" ref="C295">IF(A295="","",IFERROR(INDEX(Don_hang!$C$2:$C$1000,MATCH(A295,Don_hang!$A$2:$A$1000,0)),""))</f>
        <v/>
      </c>
      <c r="D295" s="211"/>
      <c r="E295" s="209"/>
      <c r="F295" s="209"/>
      <c r="G295" s="186">
        <f t="shared" si="10"/>
        <v>0</v>
      </c>
      <c r="H295" s="186" t="str">
        <f t="array" ref="H295">IF(OR(D295="",E295=""),"",IFERROR(INDEX(Bang_gia!$D$2:$D$1018,MATCH(D295&amp;" | "&amp;E295,Bang_gia!$A$2:$A$1018,0)),""))</f>
        <v/>
      </c>
      <c r="I295" s="186" t="str">
        <f t="shared" si="2"/>
        <v/>
      </c>
      <c r="J295" s="186" t="str">
        <f t="array" ref="J295">IF(OR(D295="",E295=""),"",IFERROR(INDEX(Bang_gia!$E$2:$E$1018,MATCH(D295&amp;" | "&amp;E295,Bang_gia!$A$2:$A$1018,0)),""))</f>
        <v/>
      </c>
      <c r="K295" s="186" t="str">
        <f t="shared" si="8"/>
        <v/>
      </c>
      <c r="L295" s="186" t="str">
        <f t="shared" si="4"/>
        <v/>
      </c>
      <c r="M295" s="186" t="str">
        <f t="shared" si="5"/>
        <v/>
      </c>
      <c r="N295" s="204"/>
      <c r="O295" s="188">
        <f t="shared" si="6"/>
        <v>0</v>
      </c>
      <c r="P295" s="189" t="str">
        <f>IF(D295="","",IF(COUNTIF(Combo_tong_hop!$B$3:$B$100,D295)&gt;0,"Combo","Món lẻ"))</f>
        <v/>
      </c>
      <c r="Q295" s="190" t="str">
        <f>IFERROR(__xludf.DUMMYFUNCTION("IF(P295&lt;&gt;""Combo"","""",IFERROR(""""&amp;TEXTJOIN("", ""&amp;char(10),TRUE,FILTER(Combo_chi_tiet!$I$3:$I$200,Combo_chi_tiet!$B$3:$B$200=D295)),""""))"),"")</f>
        <v/>
      </c>
      <c r="R295" s="144"/>
      <c r="S295" s="144"/>
      <c r="T295" s="144"/>
      <c r="U295" s="144"/>
      <c r="V295" s="144"/>
      <c r="W295" s="144"/>
      <c r="X295" s="144"/>
      <c r="Y295" s="144"/>
      <c r="Z295" s="144"/>
      <c r="AA295" s="144"/>
      <c r="AB295" s="144"/>
      <c r="AC295" s="144"/>
      <c r="AD295" s="144"/>
      <c r="AE295" s="144"/>
    </row>
    <row r="296">
      <c r="A296" s="208"/>
      <c r="B296" s="181" t="str">
        <f t="array" ref="B296">IF(A296="","",IFERROR(INDEX(Don_hang!$B$2:$B$1000,MATCH(A296,Don_hang!$A$2:$A$1000,0)),""))</f>
        <v/>
      </c>
      <c r="C296" s="210" t="str">
        <f t="array" ref="C296">IF(A296="","",IFERROR(INDEX(Don_hang!$C$2:$C$1000,MATCH(A296,Don_hang!$A$2:$A$1000,0)),""))</f>
        <v/>
      </c>
      <c r="D296" s="211"/>
      <c r="E296" s="209"/>
      <c r="F296" s="209"/>
      <c r="G296" s="186">
        <f t="shared" si="10"/>
        <v>0</v>
      </c>
      <c r="H296" s="186" t="str">
        <f t="array" ref="H296">IF(OR(D296="",E296=""),"",IFERROR(INDEX(Bang_gia!$D$2:$D$1018,MATCH(D296&amp;" | "&amp;E296,Bang_gia!$A$2:$A$1018,0)),""))</f>
        <v/>
      </c>
      <c r="I296" s="186" t="str">
        <f t="shared" si="2"/>
        <v/>
      </c>
      <c r="J296" s="186" t="str">
        <f t="array" ref="J296">IF(OR(D296="",E296=""),"",IFERROR(INDEX(Bang_gia!$E$2:$E$1018,MATCH(D296&amp;" | "&amp;E296,Bang_gia!$A$2:$A$1018,0)),""))</f>
        <v/>
      </c>
      <c r="K296" s="186" t="str">
        <f t="shared" si="8"/>
        <v/>
      </c>
      <c r="L296" s="186" t="str">
        <f t="shared" si="4"/>
        <v/>
      </c>
      <c r="M296" s="186" t="str">
        <f t="shared" si="5"/>
        <v/>
      </c>
      <c r="N296" s="204"/>
      <c r="O296" s="188">
        <f t="shared" si="6"/>
        <v>0</v>
      </c>
      <c r="P296" s="189" t="str">
        <f>IF(D296="","",IF(COUNTIF(Combo_tong_hop!$B$3:$B$100,D296)&gt;0,"Combo","Món lẻ"))</f>
        <v/>
      </c>
      <c r="Q296" s="190" t="str">
        <f>IFERROR(__xludf.DUMMYFUNCTION("IF(P296&lt;&gt;""Combo"","""",IFERROR(""""&amp;TEXTJOIN("", ""&amp;char(10),TRUE,FILTER(Combo_chi_tiet!$I$3:$I$200,Combo_chi_tiet!$B$3:$B$200=D296)),""""))"),"")</f>
        <v/>
      </c>
      <c r="R296" s="144"/>
      <c r="S296" s="144"/>
      <c r="T296" s="144"/>
      <c r="U296" s="144"/>
      <c r="V296" s="144"/>
      <c r="W296" s="144"/>
      <c r="X296" s="144"/>
      <c r="Y296" s="144"/>
      <c r="Z296" s="144"/>
      <c r="AA296" s="144"/>
      <c r="AB296" s="144"/>
      <c r="AC296" s="144"/>
      <c r="AD296" s="144"/>
      <c r="AE296" s="144"/>
    </row>
    <row r="297">
      <c r="A297" s="208"/>
      <c r="B297" s="181" t="str">
        <f t="array" ref="B297">IF(A297="","",IFERROR(INDEX(Don_hang!$B$2:$B$1000,MATCH(A297,Don_hang!$A$2:$A$1000,0)),""))</f>
        <v/>
      </c>
      <c r="C297" s="210" t="str">
        <f t="array" ref="C297">IF(A297="","",IFERROR(INDEX(Don_hang!$C$2:$C$1000,MATCH(A297,Don_hang!$A$2:$A$1000,0)),""))</f>
        <v/>
      </c>
      <c r="D297" s="211"/>
      <c r="E297" s="209"/>
      <c r="F297" s="209"/>
      <c r="G297" s="186">
        <f t="shared" si="10"/>
        <v>0</v>
      </c>
      <c r="H297" s="186" t="str">
        <f t="array" ref="H297">IF(OR(D297="",E297=""),"",IFERROR(INDEX(Bang_gia!$D$2:$D$1018,MATCH(D297&amp;" | "&amp;E297,Bang_gia!$A$2:$A$1018,0)),""))</f>
        <v/>
      </c>
      <c r="I297" s="186" t="str">
        <f t="shared" si="2"/>
        <v/>
      </c>
      <c r="J297" s="186" t="str">
        <f t="array" ref="J297">IF(OR(D297="",E297=""),"",IFERROR(INDEX(Bang_gia!$E$2:$E$1018,MATCH(D297&amp;" | "&amp;E297,Bang_gia!$A$2:$A$1018,0)),""))</f>
        <v/>
      </c>
      <c r="K297" s="186" t="str">
        <f t="shared" si="8"/>
        <v/>
      </c>
      <c r="L297" s="186" t="str">
        <f t="shared" si="4"/>
        <v/>
      </c>
      <c r="M297" s="186" t="str">
        <f t="shared" si="5"/>
        <v/>
      </c>
      <c r="N297" s="204"/>
      <c r="O297" s="188">
        <f t="shared" si="6"/>
        <v>0</v>
      </c>
      <c r="P297" s="189" t="str">
        <f>IF(D297="","",IF(COUNTIF(Combo_tong_hop!$B$3:$B$100,D297)&gt;0,"Combo","Món lẻ"))</f>
        <v/>
      </c>
      <c r="Q297" s="190" t="str">
        <f>IFERROR(__xludf.DUMMYFUNCTION("IF(P297&lt;&gt;""Combo"","""",IFERROR(""""&amp;TEXTJOIN("", ""&amp;char(10),TRUE,FILTER(Combo_chi_tiet!$I$3:$I$200,Combo_chi_tiet!$B$3:$B$200=D297)),""""))"),"")</f>
        <v/>
      </c>
      <c r="R297" s="144"/>
      <c r="S297" s="144"/>
      <c r="T297" s="144"/>
      <c r="U297" s="144"/>
      <c r="V297" s="144"/>
      <c r="W297" s="144"/>
      <c r="X297" s="144"/>
      <c r="Y297" s="144"/>
      <c r="Z297" s="144"/>
      <c r="AA297" s="144"/>
      <c r="AB297" s="144"/>
      <c r="AC297" s="144"/>
      <c r="AD297" s="144"/>
      <c r="AE297" s="144"/>
    </row>
    <row r="298">
      <c r="A298" s="208"/>
      <c r="B298" s="181" t="str">
        <f t="array" ref="B298">IF(A298="","",IFERROR(INDEX(Don_hang!$B$2:$B$1000,MATCH(A298,Don_hang!$A$2:$A$1000,0)),""))</f>
        <v/>
      </c>
      <c r="C298" s="210" t="str">
        <f t="array" ref="C298">IF(A298="","",IFERROR(INDEX(Don_hang!$C$2:$C$1000,MATCH(A298,Don_hang!$A$2:$A$1000,0)),""))</f>
        <v/>
      </c>
      <c r="D298" s="211"/>
      <c r="E298" s="209"/>
      <c r="F298" s="209"/>
      <c r="G298" s="186">
        <f t="shared" si="10"/>
        <v>0</v>
      </c>
      <c r="H298" s="186" t="str">
        <f t="array" ref="H298">IF(OR(D298="",E298=""),"",IFERROR(INDEX(Bang_gia!$D$2:$D$1018,MATCH(D298&amp;" | "&amp;E298,Bang_gia!$A$2:$A$1018,0)),""))</f>
        <v/>
      </c>
      <c r="I298" s="186" t="str">
        <f t="shared" si="2"/>
        <v/>
      </c>
      <c r="J298" s="186" t="str">
        <f t="array" ref="J298">IF(OR(D298="",E298=""),"",IFERROR(INDEX(Bang_gia!$E$2:$E$1018,MATCH(D298&amp;" | "&amp;E298,Bang_gia!$A$2:$A$1018,0)),""))</f>
        <v/>
      </c>
      <c r="K298" s="186" t="str">
        <f t="shared" si="8"/>
        <v/>
      </c>
      <c r="L298" s="186" t="str">
        <f t="shared" si="4"/>
        <v/>
      </c>
      <c r="M298" s="186" t="str">
        <f t="shared" si="5"/>
        <v/>
      </c>
      <c r="N298" s="204"/>
      <c r="O298" s="188">
        <f t="shared" si="6"/>
        <v>0</v>
      </c>
      <c r="P298" s="189" t="str">
        <f>IF(D298="","",IF(COUNTIF(Combo_tong_hop!$B$3:$B$100,D298)&gt;0,"Combo","Món lẻ"))</f>
        <v/>
      </c>
      <c r="Q298" s="190" t="str">
        <f>IFERROR(__xludf.DUMMYFUNCTION("IF(P298&lt;&gt;""Combo"","""",IFERROR(""""&amp;TEXTJOIN("", ""&amp;char(10),TRUE,FILTER(Combo_chi_tiet!$I$3:$I$200,Combo_chi_tiet!$B$3:$B$200=D298)),""""))"),"")</f>
        <v/>
      </c>
      <c r="R298" s="144"/>
      <c r="S298" s="144"/>
      <c r="T298" s="144"/>
      <c r="U298" s="144"/>
      <c r="V298" s="144"/>
      <c r="W298" s="144"/>
      <c r="X298" s="144"/>
      <c r="Y298" s="144"/>
      <c r="Z298" s="144"/>
      <c r="AA298" s="144"/>
      <c r="AB298" s="144"/>
      <c r="AC298" s="144"/>
      <c r="AD298" s="144"/>
      <c r="AE298" s="144"/>
    </row>
    <row r="299">
      <c r="A299" s="208"/>
      <c r="B299" s="181" t="str">
        <f t="array" ref="B299">IF(A299="","",IFERROR(INDEX(Don_hang!$B$2:$B$1000,MATCH(A299,Don_hang!$A$2:$A$1000,0)),""))</f>
        <v/>
      </c>
      <c r="C299" s="210" t="str">
        <f t="array" ref="C299">IF(A299="","",IFERROR(INDEX(Don_hang!$C$2:$C$1000,MATCH(A299,Don_hang!$A$2:$A$1000,0)),""))</f>
        <v/>
      </c>
      <c r="D299" s="211"/>
      <c r="E299" s="209"/>
      <c r="F299" s="209"/>
      <c r="G299" s="186">
        <f t="shared" si="10"/>
        <v>0</v>
      </c>
      <c r="H299" s="186" t="str">
        <f t="array" ref="H299">IF(OR(D299="",E299=""),"",IFERROR(INDEX(Bang_gia!$D$2:$D$1018,MATCH(D299&amp;" | "&amp;E299,Bang_gia!$A$2:$A$1018,0)),""))</f>
        <v/>
      </c>
      <c r="I299" s="186" t="str">
        <f t="shared" si="2"/>
        <v/>
      </c>
      <c r="J299" s="186" t="str">
        <f t="array" ref="J299">IF(OR(D299="",E299=""),"",IFERROR(INDEX(Bang_gia!$E$2:$E$1018,MATCH(D299&amp;" | "&amp;E299,Bang_gia!$A$2:$A$1018,0)),""))</f>
        <v/>
      </c>
      <c r="K299" s="186" t="str">
        <f t="shared" si="8"/>
        <v/>
      </c>
      <c r="L299" s="186" t="str">
        <f t="shared" si="4"/>
        <v/>
      </c>
      <c r="M299" s="186" t="str">
        <f t="shared" si="5"/>
        <v/>
      </c>
      <c r="N299" s="204"/>
      <c r="O299" s="188">
        <f t="shared" si="6"/>
        <v>0</v>
      </c>
      <c r="P299" s="189" t="str">
        <f>IF(D299="","",IF(COUNTIF(Combo_tong_hop!$B$3:$B$100,D299)&gt;0,"Combo","Món lẻ"))</f>
        <v/>
      </c>
      <c r="Q299" s="190" t="str">
        <f>IFERROR(__xludf.DUMMYFUNCTION("IF(P299&lt;&gt;""Combo"","""",IFERROR(""""&amp;TEXTJOIN("", ""&amp;char(10),TRUE,FILTER(Combo_chi_tiet!$I$3:$I$200,Combo_chi_tiet!$B$3:$B$200=D299)),""""))"),"")</f>
        <v/>
      </c>
      <c r="R299" s="144"/>
      <c r="S299" s="144"/>
      <c r="T299" s="144"/>
      <c r="U299" s="144"/>
      <c r="V299" s="144"/>
      <c r="W299" s="144"/>
      <c r="X299" s="144"/>
      <c r="Y299" s="144"/>
      <c r="Z299" s="144"/>
      <c r="AA299" s="144"/>
      <c r="AB299" s="144"/>
      <c r="AC299" s="144"/>
      <c r="AD299" s="144"/>
      <c r="AE299" s="144"/>
    </row>
    <row r="300">
      <c r="A300" s="208"/>
      <c r="B300" s="181" t="str">
        <f t="array" ref="B300">IF(A300="","",IFERROR(INDEX(Don_hang!$B$2:$B$1000,MATCH(A300,Don_hang!$A$2:$A$1000,0)),""))</f>
        <v/>
      </c>
      <c r="C300" s="210" t="str">
        <f t="array" ref="C300">IF(A300="","",IFERROR(INDEX(Don_hang!$C$2:$C$1000,MATCH(A300,Don_hang!$A$2:$A$1000,0)),""))</f>
        <v/>
      </c>
      <c r="D300" s="211"/>
      <c r="E300" s="209"/>
      <c r="F300" s="209"/>
      <c r="G300" s="186">
        <f t="shared" si="10"/>
        <v>0</v>
      </c>
      <c r="H300" s="186" t="str">
        <f t="array" ref="H300">IF(OR(D300="",E300=""),"",IFERROR(INDEX(Bang_gia!$D$2:$D$1018,MATCH(D300&amp;" | "&amp;E300,Bang_gia!$A$2:$A$1018,0)),""))</f>
        <v/>
      </c>
      <c r="I300" s="186" t="str">
        <f t="shared" si="2"/>
        <v/>
      </c>
      <c r="J300" s="186" t="str">
        <f t="array" ref="J300">IF(OR(D300="",E300=""),"",IFERROR(INDEX(Bang_gia!$E$2:$E$1018,MATCH(D300&amp;" | "&amp;E300,Bang_gia!$A$2:$A$1018,0)),""))</f>
        <v/>
      </c>
      <c r="K300" s="186" t="str">
        <f t="shared" si="8"/>
        <v/>
      </c>
      <c r="L300" s="186" t="str">
        <f t="shared" si="4"/>
        <v/>
      </c>
      <c r="M300" s="186" t="str">
        <f t="shared" si="5"/>
        <v/>
      </c>
      <c r="N300" s="204"/>
      <c r="O300" s="188">
        <f t="shared" si="6"/>
        <v>0</v>
      </c>
      <c r="P300" s="189" t="str">
        <f>IF(D300="","",IF(COUNTIF(Combo_tong_hop!$B$3:$B$100,D300)&gt;0,"Combo","Món lẻ"))</f>
        <v/>
      </c>
      <c r="Q300" s="190" t="str">
        <f>IFERROR(__xludf.DUMMYFUNCTION("IF(P300&lt;&gt;""Combo"","""",IFERROR(""""&amp;TEXTJOIN("", ""&amp;char(10),TRUE,FILTER(Combo_chi_tiet!$I$3:$I$200,Combo_chi_tiet!$B$3:$B$200=D300)),""""))"),"")</f>
        <v/>
      </c>
      <c r="R300" s="144"/>
      <c r="S300" s="144"/>
      <c r="T300" s="144"/>
      <c r="U300" s="144"/>
      <c r="V300" s="144"/>
      <c r="W300" s="144"/>
      <c r="X300" s="144"/>
      <c r="Y300" s="144"/>
      <c r="Z300" s="144"/>
      <c r="AA300" s="144"/>
      <c r="AB300" s="144"/>
      <c r="AC300" s="144"/>
      <c r="AD300" s="144"/>
      <c r="AE300" s="144"/>
    </row>
    <row r="301">
      <c r="A301" s="208"/>
      <c r="B301" s="181" t="str">
        <f t="array" ref="B301">IF(A301="","",IFERROR(INDEX(Don_hang!$B$2:$B$1000,MATCH(A301,Don_hang!$A$2:$A$1000,0)),""))</f>
        <v/>
      </c>
      <c r="C301" s="210" t="str">
        <f t="array" ref="C301">IF(A301="","",IFERROR(INDEX(Don_hang!$C$2:$C$1000,MATCH(A301,Don_hang!$A$2:$A$1000,0)),""))</f>
        <v/>
      </c>
      <c r="D301" s="211"/>
      <c r="E301" s="209"/>
      <c r="F301" s="209"/>
      <c r="G301" s="186">
        <f t="shared" si="10"/>
        <v>0</v>
      </c>
      <c r="H301" s="186" t="str">
        <f t="array" ref="H301">IF(OR(D301="",E301=""),"",IFERROR(INDEX(Bang_gia!$D$2:$D$1018,MATCH(D301&amp;" | "&amp;E301,Bang_gia!$A$2:$A$1018,0)),""))</f>
        <v/>
      </c>
      <c r="I301" s="186" t="str">
        <f t="shared" si="2"/>
        <v/>
      </c>
      <c r="J301" s="186" t="str">
        <f t="array" ref="J301">IF(OR(D301="",E301=""),"",IFERROR(INDEX(Bang_gia!$E$2:$E$1018,MATCH(D301&amp;" | "&amp;E301,Bang_gia!$A$2:$A$1018,0)),""))</f>
        <v/>
      </c>
      <c r="K301" s="186" t="str">
        <f t="shared" si="8"/>
        <v/>
      </c>
      <c r="L301" s="186" t="str">
        <f t="shared" si="4"/>
        <v/>
      </c>
      <c r="M301" s="186" t="str">
        <f t="shared" si="5"/>
        <v/>
      </c>
      <c r="N301" s="204"/>
      <c r="O301" s="188">
        <f t="shared" si="6"/>
        <v>0</v>
      </c>
      <c r="P301" s="189" t="str">
        <f>IF(D301="","",IF(COUNTIF(Combo_tong_hop!$B$3:$B$100,D301)&gt;0,"Combo","Món lẻ"))</f>
        <v/>
      </c>
      <c r="Q301" s="190" t="str">
        <f>IFERROR(__xludf.DUMMYFUNCTION("IF(P301&lt;&gt;""Combo"","""",IFERROR(""""&amp;TEXTJOIN("", ""&amp;char(10),TRUE,FILTER(Combo_chi_tiet!$I$3:$I$200,Combo_chi_tiet!$B$3:$B$200=D301)),""""))"),"")</f>
        <v/>
      </c>
      <c r="R301" s="144"/>
      <c r="S301" s="144"/>
      <c r="T301" s="144"/>
      <c r="U301" s="144"/>
      <c r="V301" s="144"/>
      <c r="W301" s="144"/>
      <c r="X301" s="144"/>
      <c r="Y301" s="144"/>
      <c r="Z301" s="144"/>
      <c r="AA301" s="144"/>
      <c r="AB301" s="144"/>
      <c r="AC301" s="144"/>
      <c r="AD301" s="144"/>
      <c r="AE301" s="144"/>
    </row>
    <row r="302">
      <c r="A302" s="208"/>
      <c r="B302" s="181" t="str">
        <f t="array" ref="B302">IF(A302="","",IFERROR(INDEX(Don_hang!$B$2:$B$1000,MATCH(A302,Don_hang!$A$2:$A$1000,0)),""))</f>
        <v/>
      </c>
      <c r="C302" s="210" t="str">
        <f t="array" ref="C302">IF(A302="","",IFERROR(INDEX(Don_hang!$C$2:$C$1000,MATCH(A302,Don_hang!$A$2:$A$1000,0)),""))</f>
        <v/>
      </c>
      <c r="D302" s="211"/>
      <c r="E302" s="209"/>
      <c r="F302" s="209"/>
      <c r="G302" s="186">
        <f t="shared" si="10"/>
        <v>0</v>
      </c>
      <c r="H302" s="186" t="str">
        <f t="array" ref="H302">IF(OR(D302="",E302=""),"",IFERROR(INDEX(Bang_gia!$D$2:$D$1018,MATCH(D302&amp;" | "&amp;E302,Bang_gia!$A$2:$A$1018,0)),""))</f>
        <v/>
      </c>
      <c r="I302" s="186" t="str">
        <f t="shared" si="2"/>
        <v/>
      </c>
      <c r="J302" s="186" t="str">
        <f t="array" ref="J302">IF(OR(D302="",E302=""),"",IFERROR(INDEX(Bang_gia!$E$2:$E$1018,MATCH(D302&amp;" | "&amp;E302,Bang_gia!$A$2:$A$1018,0)),""))</f>
        <v/>
      </c>
      <c r="K302" s="186" t="str">
        <f t="shared" si="8"/>
        <v/>
      </c>
      <c r="L302" s="186" t="str">
        <f t="shared" si="4"/>
        <v/>
      </c>
      <c r="M302" s="186" t="str">
        <f t="shared" si="5"/>
        <v/>
      </c>
      <c r="N302" s="204"/>
      <c r="O302" s="188">
        <f t="shared" si="6"/>
        <v>0</v>
      </c>
      <c r="P302" s="189" t="str">
        <f>IF(D302="","",IF(COUNTIF(Combo_tong_hop!$B$3:$B$100,D302)&gt;0,"Combo","Món lẻ"))</f>
        <v/>
      </c>
      <c r="Q302" s="190" t="str">
        <f>IFERROR(__xludf.DUMMYFUNCTION("IF(P302&lt;&gt;""Combo"","""",IFERROR(""""&amp;TEXTJOIN("", ""&amp;char(10),TRUE,FILTER(Combo_chi_tiet!$I$3:$I$200,Combo_chi_tiet!$B$3:$B$200=D302)),""""))"),"")</f>
        <v/>
      </c>
      <c r="R302" s="144"/>
      <c r="S302" s="144"/>
      <c r="T302" s="144"/>
      <c r="U302" s="144"/>
      <c r="V302" s="144"/>
      <c r="W302" s="144"/>
      <c r="X302" s="144"/>
      <c r="Y302" s="144"/>
      <c r="Z302" s="144"/>
      <c r="AA302" s="144"/>
      <c r="AB302" s="144"/>
      <c r="AC302" s="144"/>
      <c r="AD302" s="144"/>
      <c r="AE302" s="144"/>
    </row>
    <row r="303">
      <c r="A303" s="208"/>
      <c r="B303" s="181" t="str">
        <f t="array" ref="B303">IF(A303="","",IFERROR(INDEX(Don_hang!$B$2:$B$1000,MATCH(A303,Don_hang!$A$2:$A$1000,0)),""))</f>
        <v/>
      </c>
      <c r="C303" s="210" t="str">
        <f t="array" ref="C303">IF(A303="","",IFERROR(INDEX(Don_hang!$C$2:$C$1000,MATCH(A303,Don_hang!$A$2:$A$1000,0)),""))</f>
        <v/>
      </c>
      <c r="D303" s="211"/>
      <c r="E303" s="209"/>
      <c r="F303" s="209"/>
      <c r="G303" s="186">
        <f t="shared" si="10"/>
        <v>0</v>
      </c>
      <c r="H303" s="186" t="str">
        <f t="array" ref="H303">IF(OR(D303="",E303=""),"",IFERROR(INDEX(Bang_gia!$D$2:$D$1018,MATCH(D303&amp;" | "&amp;E303,Bang_gia!$A$2:$A$1018,0)),""))</f>
        <v/>
      </c>
      <c r="I303" s="186" t="str">
        <f t="shared" si="2"/>
        <v/>
      </c>
      <c r="J303" s="186" t="str">
        <f t="array" ref="J303">IF(OR(D303="",E303=""),"",IFERROR(INDEX(Bang_gia!$E$2:$E$1018,MATCH(D303&amp;" | "&amp;E303,Bang_gia!$A$2:$A$1018,0)),""))</f>
        <v/>
      </c>
      <c r="K303" s="186" t="str">
        <f t="shared" si="8"/>
        <v/>
      </c>
      <c r="L303" s="186" t="str">
        <f t="shared" si="4"/>
        <v/>
      </c>
      <c r="M303" s="186" t="str">
        <f t="shared" si="5"/>
        <v/>
      </c>
      <c r="N303" s="204"/>
      <c r="O303" s="188">
        <f t="shared" si="6"/>
        <v>0</v>
      </c>
      <c r="P303" s="189" t="str">
        <f>IF(D303="","",IF(COUNTIF(Combo_tong_hop!$B$3:$B$100,D303)&gt;0,"Combo","Món lẻ"))</f>
        <v/>
      </c>
      <c r="Q303" s="190" t="str">
        <f>IFERROR(__xludf.DUMMYFUNCTION("IF(P303&lt;&gt;""Combo"","""",IFERROR(""""&amp;TEXTJOIN("", ""&amp;char(10),TRUE,FILTER(Combo_chi_tiet!$I$3:$I$200,Combo_chi_tiet!$B$3:$B$200=D303)),""""))"),"")</f>
        <v/>
      </c>
      <c r="R303" s="144"/>
      <c r="S303" s="144"/>
      <c r="T303" s="144"/>
      <c r="U303" s="144"/>
      <c r="V303" s="144"/>
      <c r="W303" s="144"/>
      <c r="X303" s="144"/>
      <c r="Y303" s="144"/>
      <c r="Z303" s="144"/>
      <c r="AA303" s="144"/>
      <c r="AB303" s="144"/>
      <c r="AC303" s="144"/>
      <c r="AD303" s="144"/>
      <c r="AE303" s="144"/>
    </row>
    <row r="304">
      <c r="A304" s="208"/>
      <c r="B304" s="181" t="str">
        <f t="array" ref="B304">IF(A304="","",IFERROR(INDEX(Don_hang!$B$2:$B$1000,MATCH(A304,Don_hang!$A$2:$A$1000,0)),""))</f>
        <v/>
      </c>
      <c r="C304" s="210" t="str">
        <f t="array" ref="C304">IF(A304="","",IFERROR(INDEX(Don_hang!$C$2:$C$1000,MATCH(A304,Don_hang!$A$2:$A$1000,0)),""))</f>
        <v/>
      </c>
      <c r="D304" s="211"/>
      <c r="E304" s="209"/>
      <c r="F304" s="209"/>
      <c r="G304" s="186">
        <f t="shared" si="10"/>
        <v>0</v>
      </c>
      <c r="H304" s="186" t="str">
        <f t="array" ref="H304">IF(OR(D304="",E304=""),"",IFERROR(INDEX(Bang_gia!$D$2:$D$1018,MATCH(D304&amp;" | "&amp;E304,Bang_gia!$A$2:$A$1018,0)),""))</f>
        <v/>
      </c>
      <c r="I304" s="186" t="str">
        <f t="shared" si="2"/>
        <v/>
      </c>
      <c r="J304" s="186" t="str">
        <f t="array" ref="J304">IF(OR(D304="",E304=""),"",IFERROR(INDEX(Bang_gia!$E$2:$E$1018,MATCH(D304&amp;" | "&amp;E304,Bang_gia!$A$2:$A$1018,0)),""))</f>
        <v/>
      </c>
      <c r="K304" s="186" t="str">
        <f t="shared" si="8"/>
        <v/>
      </c>
      <c r="L304" s="186" t="str">
        <f t="shared" si="4"/>
        <v/>
      </c>
      <c r="M304" s="186" t="str">
        <f t="shared" si="5"/>
        <v/>
      </c>
      <c r="N304" s="204"/>
      <c r="O304" s="188">
        <f t="shared" si="6"/>
        <v>0</v>
      </c>
      <c r="P304" s="189" t="str">
        <f>IF(D304="","",IF(COUNTIF(Combo_tong_hop!$B$3:$B$100,D304)&gt;0,"Combo","Món lẻ"))</f>
        <v/>
      </c>
      <c r="Q304" s="190" t="str">
        <f>IFERROR(__xludf.DUMMYFUNCTION("IF(P304&lt;&gt;""Combo"","""",IFERROR(""""&amp;TEXTJOIN("", ""&amp;char(10),TRUE,FILTER(Combo_chi_tiet!$I$3:$I$200,Combo_chi_tiet!$B$3:$B$200=D304)),""""))"),"")</f>
        <v/>
      </c>
      <c r="R304" s="144"/>
      <c r="S304" s="144"/>
      <c r="T304" s="144"/>
      <c r="U304" s="144"/>
      <c r="V304" s="144"/>
      <c r="W304" s="144"/>
      <c r="X304" s="144"/>
      <c r="Y304" s="144"/>
      <c r="Z304" s="144"/>
      <c r="AA304" s="144"/>
      <c r="AB304" s="144"/>
      <c r="AC304" s="144"/>
      <c r="AD304" s="144"/>
      <c r="AE304" s="144"/>
    </row>
    <row r="305">
      <c r="A305" s="208"/>
      <c r="B305" s="181" t="str">
        <f t="array" ref="B305">IF(A305="","",IFERROR(INDEX(Don_hang!$B$2:$B$1000,MATCH(A305,Don_hang!$A$2:$A$1000,0)),""))</f>
        <v/>
      </c>
      <c r="C305" s="210" t="str">
        <f t="array" ref="C305">IF(A305="","",IFERROR(INDEX(Don_hang!$C$2:$C$1000,MATCH(A305,Don_hang!$A$2:$A$1000,0)),""))</f>
        <v/>
      </c>
      <c r="D305" s="211"/>
      <c r="E305" s="209"/>
      <c r="F305" s="209"/>
      <c r="G305" s="186">
        <f t="shared" si="10"/>
        <v>0</v>
      </c>
      <c r="H305" s="186" t="str">
        <f t="array" ref="H305">IF(OR(D305="",E305=""),"",IFERROR(INDEX(Bang_gia!$D$2:$D$1018,MATCH(D305&amp;" | "&amp;E305,Bang_gia!$A$2:$A$1018,0)),""))</f>
        <v/>
      </c>
      <c r="I305" s="186" t="str">
        <f t="shared" si="2"/>
        <v/>
      </c>
      <c r="J305" s="186" t="str">
        <f t="array" ref="J305">IF(OR(D305="",E305=""),"",IFERROR(INDEX(Bang_gia!$E$2:$E$1018,MATCH(D305&amp;" | "&amp;E305,Bang_gia!$A$2:$A$1018,0)),""))</f>
        <v/>
      </c>
      <c r="K305" s="186" t="str">
        <f t="shared" si="8"/>
        <v/>
      </c>
      <c r="L305" s="186" t="str">
        <f t="shared" si="4"/>
        <v/>
      </c>
      <c r="M305" s="186" t="str">
        <f t="shared" si="5"/>
        <v/>
      </c>
      <c r="N305" s="204"/>
      <c r="O305" s="188">
        <f t="shared" si="6"/>
        <v>0</v>
      </c>
      <c r="P305" s="189" t="str">
        <f>IF(D305="","",IF(COUNTIF(Combo_tong_hop!$B$3:$B$100,D305)&gt;0,"Combo","Món lẻ"))</f>
        <v/>
      </c>
      <c r="Q305" s="190" t="str">
        <f>IFERROR(__xludf.DUMMYFUNCTION("IF(P305&lt;&gt;""Combo"","""",IFERROR(""""&amp;TEXTJOIN("", ""&amp;char(10),TRUE,FILTER(Combo_chi_tiet!$I$3:$I$200,Combo_chi_tiet!$B$3:$B$200=D305)),""""))"),"")</f>
        <v/>
      </c>
      <c r="R305" s="144"/>
      <c r="S305" s="144"/>
      <c r="T305" s="144"/>
      <c r="U305" s="144"/>
      <c r="V305" s="144"/>
      <c r="W305" s="144"/>
      <c r="X305" s="144"/>
      <c r="Y305" s="144"/>
      <c r="Z305" s="144"/>
      <c r="AA305" s="144"/>
      <c r="AB305" s="144"/>
      <c r="AC305" s="144"/>
      <c r="AD305" s="144"/>
      <c r="AE305" s="144"/>
    </row>
    <row r="306">
      <c r="A306" s="208"/>
      <c r="B306" s="181" t="str">
        <f t="array" ref="B306">IF(A306="","",IFERROR(INDEX(Don_hang!$B$2:$B$1000,MATCH(A306,Don_hang!$A$2:$A$1000,0)),""))</f>
        <v/>
      </c>
      <c r="C306" s="210" t="str">
        <f t="array" ref="C306">IF(A306="","",IFERROR(INDEX(Don_hang!$C$2:$C$1000,MATCH(A306,Don_hang!$A$2:$A$1000,0)),""))</f>
        <v/>
      </c>
      <c r="D306" s="211"/>
      <c r="E306" s="209"/>
      <c r="F306" s="209"/>
      <c r="G306" s="186">
        <f t="shared" si="10"/>
        <v>0</v>
      </c>
      <c r="H306" s="186" t="str">
        <f t="array" ref="H306">IF(OR(D306="",E306=""),"",IFERROR(INDEX(Bang_gia!$D$2:$D$1018,MATCH(D306&amp;" | "&amp;E306,Bang_gia!$A$2:$A$1018,0)),""))</f>
        <v/>
      </c>
      <c r="I306" s="186" t="str">
        <f t="shared" si="2"/>
        <v/>
      </c>
      <c r="J306" s="186" t="str">
        <f t="array" ref="J306">IF(OR(D306="",E306=""),"",IFERROR(INDEX(Bang_gia!$E$2:$E$1018,MATCH(D306&amp;" | "&amp;E306,Bang_gia!$A$2:$A$1018,0)),""))</f>
        <v/>
      </c>
      <c r="K306" s="186" t="str">
        <f t="shared" si="8"/>
        <v/>
      </c>
      <c r="L306" s="186" t="str">
        <f t="shared" si="4"/>
        <v/>
      </c>
      <c r="M306" s="186" t="str">
        <f t="shared" si="5"/>
        <v/>
      </c>
      <c r="N306" s="204"/>
      <c r="O306" s="188">
        <f t="shared" si="6"/>
        <v>0</v>
      </c>
      <c r="P306" s="189" t="str">
        <f>IF(D306="","",IF(COUNTIF(Combo_tong_hop!$B$3:$B$100,D306)&gt;0,"Combo","Món lẻ"))</f>
        <v/>
      </c>
      <c r="Q306" s="190" t="str">
        <f>IFERROR(__xludf.DUMMYFUNCTION("IF(P306&lt;&gt;""Combo"","""",IFERROR(""""&amp;TEXTJOIN("", ""&amp;char(10),TRUE,FILTER(Combo_chi_tiet!$I$3:$I$200,Combo_chi_tiet!$B$3:$B$200=D306)),""""))"),"")</f>
        <v/>
      </c>
      <c r="R306" s="144"/>
      <c r="S306" s="144"/>
      <c r="T306" s="144"/>
      <c r="U306" s="144"/>
      <c r="V306" s="144"/>
      <c r="W306" s="144"/>
      <c r="X306" s="144"/>
      <c r="Y306" s="144"/>
      <c r="Z306" s="144"/>
      <c r="AA306" s="144"/>
      <c r="AB306" s="144"/>
      <c r="AC306" s="144"/>
      <c r="AD306" s="144"/>
      <c r="AE306" s="144"/>
    </row>
    <row r="307">
      <c r="A307" s="208"/>
      <c r="B307" s="181" t="str">
        <f t="array" ref="B307">IF(A307="","",IFERROR(INDEX(Don_hang!$B$2:$B$1000,MATCH(A307,Don_hang!$A$2:$A$1000,0)),""))</f>
        <v/>
      </c>
      <c r="C307" s="210" t="str">
        <f t="array" ref="C307">IF(A307="","",IFERROR(INDEX(Don_hang!$C$2:$C$1000,MATCH(A307,Don_hang!$A$2:$A$1000,0)),""))</f>
        <v/>
      </c>
      <c r="D307" s="211"/>
      <c r="E307" s="209"/>
      <c r="F307" s="209"/>
      <c r="G307" s="186">
        <f t="shared" si="10"/>
        <v>0</v>
      </c>
      <c r="H307" s="186" t="str">
        <f t="array" ref="H307">IF(OR(D307="",E307=""),"",IFERROR(INDEX(Bang_gia!$D$2:$D$1018,MATCH(D307&amp;" | "&amp;E307,Bang_gia!$A$2:$A$1018,0)),""))</f>
        <v/>
      </c>
      <c r="I307" s="186" t="str">
        <f t="shared" si="2"/>
        <v/>
      </c>
      <c r="J307" s="186" t="str">
        <f t="array" ref="J307">IF(OR(D307="",E307=""),"",IFERROR(INDEX(Bang_gia!$E$2:$E$1018,MATCH(D307&amp;" | "&amp;E307,Bang_gia!$A$2:$A$1018,0)),""))</f>
        <v/>
      </c>
      <c r="K307" s="186" t="str">
        <f t="shared" si="8"/>
        <v/>
      </c>
      <c r="L307" s="186" t="str">
        <f t="shared" si="4"/>
        <v/>
      </c>
      <c r="M307" s="186" t="str">
        <f t="shared" si="5"/>
        <v/>
      </c>
      <c r="N307" s="204"/>
      <c r="O307" s="188">
        <f t="shared" si="6"/>
        <v>0</v>
      </c>
      <c r="P307" s="189" t="str">
        <f>IF(D307="","",IF(COUNTIF(Combo_tong_hop!$B$3:$B$100,D307)&gt;0,"Combo","Món lẻ"))</f>
        <v/>
      </c>
      <c r="Q307" s="190" t="str">
        <f>IFERROR(__xludf.DUMMYFUNCTION("IF(P307&lt;&gt;""Combo"","""",IFERROR(""""&amp;TEXTJOIN("", ""&amp;char(10),TRUE,FILTER(Combo_chi_tiet!$I$3:$I$200,Combo_chi_tiet!$B$3:$B$200=D307)),""""))"),"")</f>
        <v/>
      </c>
      <c r="R307" s="144"/>
      <c r="S307" s="144"/>
      <c r="T307" s="144"/>
      <c r="U307" s="144"/>
      <c r="V307" s="144"/>
      <c r="W307" s="144"/>
      <c r="X307" s="144"/>
      <c r="Y307" s="144"/>
      <c r="Z307" s="144"/>
      <c r="AA307" s="144"/>
      <c r="AB307" s="144"/>
      <c r="AC307" s="144"/>
      <c r="AD307" s="144"/>
      <c r="AE307" s="144"/>
    </row>
    <row r="308">
      <c r="A308" s="208"/>
      <c r="B308" s="181" t="str">
        <f t="array" ref="B308">IF(A308="","",IFERROR(INDEX(Don_hang!$B$2:$B$1000,MATCH(A308,Don_hang!$A$2:$A$1000,0)),""))</f>
        <v/>
      </c>
      <c r="C308" s="210" t="str">
        <f t="array" ref="C308">IF(A308="","",IFERROR(INDEX(Don_hang!$C$2:$C$1000,MATCH(A308,Don_hang!$A$2:$A$1000,0)),""))</f>
        <v/>
      </c>
      <c r="D308" s="211"/>
      <c r="E308" s="209"/>
      <c r="F308" s="209"/>
      <c r="G308" s="186">
        <f t="shared" si="10"/>
        <v>0</v>
      </c>
      <c r="H308" s="186" t="str">
        <f t="array" ref="H308">IF(OR(D308="",E308=""),"",IFERROR(INDEX(Bang_gia!$D$2:$D$1018,MATCH(D308&amp;" | "&amp;E308,Bang_gia!$A$2:$A$1018,0)),""))</f>
        <v/>
      </c>
      <c r="I308" s="186" t="str">
        <f t="shared" si="2"/>
        <v/>
      </c>
      <c r="J308" s="186" t="str">
        <f t="array" ref="J308">IF(OR(D308="",E308=""),"",IFERROR(INDEX(Bang_gia!$E$2:$E$1018,MATCH(D308&amp;" | "&amp;E308,Bang_gia!$A$2:$A$1018,0)),""))</f>
        <v/>
      </c>
      <c r="K308" s="186" t="str">
        <f t="shared" si="8"/>
        <v/>
      </c>
      <c r="L308" s="186" t="str">
        <f t="shared" si="4"/>
        <v/>
      </c>
      <c r="M308" s="186" t="str">
        <f t="shared" si="5"/>
        <v/>
      </c>
      <c r="N308" s="204"/>
      <c r="O308" s="188">
        <f t="shared" si="6"/>
        <v>0</v>
      </c>
      <c r="P308" s="189" t="str">
        <f>IF(D308="","",IF(COUNTIF(Combo_tong_hop!$B$3:$B$100,D308)&gt;0,"Combo","Món lẻ"))</f>
        <v/>
      </c>
      <c r="Q308" s="190" t="str">
        <f>IFERROR(__xludf.DUMMYFUNCTION("IF(P308&lt;&gt;""Combo"","""",IFERROR(""""&amp;TEXTJOIN("", ""&amp;char(10),TRUE,FILTER(Combo_chi_tiet!$I$3:$I$200,Combo_chi_tiet!$B$3:$B$200=D308)),""""))"),"")</f>
        <v/>
      </c>
      <c r="R308" s="144"/>
      <c r="S308" s="144"/>
      <c r="T308" s="144"/>
      <c r="U308" s="144"/>
      <c r="V308" s="144"/>
      <c r="W308" s="144"/>
      <c r="X308" s="144"/>
      <c r="Y308" s="144"/>
      <c r="Z308" s="144"/>
      <c r="AA308" s="144"/>
      <c r="AB308" s="144"/>
      <c r="AC308" s="144"/>
      <c r="AD308" s="144"/>
      <c r="AE308" s="144"/>
    </row>
    <row r="309">
      <c r="A309" s="208"/>
      <c r="B309" s="181" t="str">
        <f t="array" ref="B309">IF(A309="","",IFERROR(INDEX(Don_hang!$B$2:$B$1000,MATCH(A309,Don_hang!$A$2:$A$1000,0)),""))</f>
        <v/>
      </c>
      <c r="C309" s="210" t="str">
        <f t="array" ref="C309">IF(A309="","",IFERROR(INDEX(Don_hang!$C$2:$C$1000,MATCH(A309,Don_hang!$A$2:$A$1000,0)),""))</f>
        <v/>
      </c>
      <c r="D309" s="211"/>
      <c r="E309" s="209"/>
      <c r="F309" s="209"/>
      <c r="G309" s="186">
        <f t="shared" si="10"/>
        <v>0</v>
      </c>
      <c r="H309" s="186" t="str">
        <f t="array" ref="H309">IF(OR(D309="",E309=""),"",IFERROR(INDEX(Bang_gia!$D$2:$D$1018,MATCH(D309&amp;" | "&amp;E309,Bang_gia!$A$2:$A$1018,0)),""))</f>
        <v/>
      </c>
      <c r="I309" s="186" t="str">
        <f t="shared" si="2"/>
        <v/>
      </c>
      <c r="J309" s="186" t="str">
        <f t="array" ref="J309">IF(OR(D309="",E309=""),"",IFERROR(INDEX(Bang_gia!$E$2:$E$1018,MATCH(D309&amp;" | "&amp;E309,Bang_gia!$A$2:$A$1018,0)),""))</f>
        <v/>
      </c>
      <c r="K309" s="186" t="str">
        <f t="shared" si="8"/>
        <v/>
      </c>
      <c r="L309" s="186" t="str">
        <f t="shared" si="4"/>
        <v/>
      </c>
      <c r="M309" s="186" t="str">
        <f t="shared" si="5"/>
        <v/>
      </c>
      <c r="N309" s="204"/>
      <c r="O309" s="188">
        <f t="shared" si="6"/>
        <v>0</v>
      </c>
      <c r="P309" s="189" t="str">
        <f>IF(D309="","",IF(COUNTIF(Combo_tong_hop!$B$3:$B$100,D309)&gt;0,"Combo","Món lẻ"))</f>
        <v/>
      </c>
      <c r="Q309" s="190" t="str">
        <f>IFERROR(__xludf.DUMMYFUNCTION("IF(P309&lt;&gt;""Combo"","""",IFERROR(""""&amp;TEXTJOIN("", ""&amp;char(10),TRUE,FILTER(Combo_chi_tiet!$I$3:$I$200,Combo_chi_tiet!$B$3:$B$200=D309)),""""))"),"")</f>
        <v/>
      </c>
      <c r="R309" s="144"/>
      <c r="S309" s="144"/>
      <c r="T309" s="144"/>
      <c r="U309" s="144"/>
      <c r="V309" s="144"/>
      <c r="W309" s="144"/>
      <c r="X309" s="144"/>
      <c r="Y309" s="144"/>
      <c r="Z309" s="144"/>
      <c r="AA309" s="144"/>
      <c r="AB309" s="144"/>
      <c r="AC309" s="144"/>
      <c r="AD309" s="144"/>
      <c r="AE309" s="144"/>
    </row>
    <row r="310">
      <c r="A310" s="208"/>
      <c r="B310" s="181" t="str">
        <f t="array" ref="B310">IF(A310="","",IFERROR(INDEX(Don_hang!$B$2:$B$1000,MATCH(A310,Don_hang!$A$2:$A$1000,0)),""))</f>
        <v/>
      </c>
      <c r="C310" s="210" t="str">
        <f t="array" ref="C310">IF(A310="","",IFERROR(INDEX(Don_hang!$C$2:$C$1000,MATCH(A310,Don_hang!$A$2:$A$1000,0)),""))</f>
        <v/>
      </c>
      <c r="D310" s="211"/>
      <c r="E310" s="209"/>
      <c r="F310" s="209"/>
      <c r="G310" s="186">
        <f t="shared" si="10"/>
        <v>0</v>
      </c>
      <c r="H310" s="186" t="str">
        <f t="array" ref="H310">IF(OR(D310="",E310=""),"",IFERROR(INDEX(Bang_gia!$D$2:$D$1018,MATCH(D310&amp;" | "&amp;E310,Bang_gia!$A$2:$A$1018,0)),""))</f>
        <v/>
      </c>
      <c r="I310" s="186" t="str">
        <f t="shared" si="2"/>
        <v/>
      </c>
      <c r="J310" s="186" t="str">
        <f t="array" ref="J310">IF(OR(D310="",E310=""),"",IFERROR(INDEX(Bang_gia!$E$2:$E$1018,MATCH(D310&amp;" | "&amp;E310,Bang_gia!$A$2:$A$1018,0)),""))</f>
        <v/>
      </c>
      <c r="K310" s="186" t="str">
        <f t="shared" si="8"/>
        <v/>
      </c>
      <c r="L310" s="186" t="str">
        <f t="shared" si="4"/>
        <v/>
      </c>
      <c r="M310" s="186" t="str">
        <f t="shared" si="5"/>
        <v/>
      </c>
      <c r="N310" s="204"/>
      <c r="O310" s="188">
        <f t="shared" si="6"/>
        <v>0</v>
      </c>
      <c r="P310" s="189" t="str">
        <f>IF(D310="","",IF(COUNTIF(Combo_tong_hop!$B$3:$B$100,D310)&gt;0,"Combo","Món lẻ"))</f>
        <v/>
      </c>
      <c r="Q310" s="190" t="str">
        <f>IFERROR(__xludf.DUMMYFUNCTION("IF(P310&lt;&gt;""Combo"","""",IFERROR(""""&amp;TEXTJOIN("", ""&amp;char(10),TRUE,FILTER(Combo_chi_tiet!$I$3:$I$200,Combo_chi_tiet!$B$3:$B$200=D310)),""""))"),"")</f>
        <v/>
      </c>
      <c r="R310" s="144"/>
      <c r="S310" s="144"/>
      <c r="T310" s="144"/>
      <c r="U310" s="144"/>
      <c r="V310" s="144"/>
      <c r="W310" s="144"/>
      <c r="X310" s="144"/>
      <c r="Y310" s="144"/>
      <c r="Z310" s="144"/>
      <c r="AA310" s="144"/>
      <c r="AB310" s="144"/>
      <c r="AC310" s="144"/>
      <c r="AD310" s="144"/>
      <c r="AE310" s="144"/>
    </row>
    <row r="311">
      <c r="A311" s="208"/>
      <c r="B311" s="181" t="str">
        <f t="array" ref="B311">IF(A311="","",IFERROR(INDEX(Don_hang!$B$2:$B$1000,MATCH(A311,Don_hang!$A$2:$A$1000,0)),""))</f>
        <v/>
      </c>
      <c r="C311" s="210" t="str">
        <f t="array" ref="C311">IF(A311="","",IFERROR(INDEX(Don_hang!$C$2:$C$1000,MATCH(A311,Don_hang!$A$2:$A$1000,0)),""))</f>
        <v/>
      </c>
      <c r="D311" s="211"/>
      <c r="E311" s="209"/>
      <c r="F311" s="209"/>
      <c r="G311" s="186">
        <f t="shared" si="10"/>
        <v>0</v>
      </c>
      <c r="H311" s="186" t="str">
        <f t="array" ref="H311">IF(OR(D311="",E311=""),"",IFERROR(INDEX(Bang_gia!$D$2:$D$1018,MATCH(D311&amp;" | "&amp;E311,Bang_gia!$A$2:$A$1018,0)),""))</f>
        <v/>
      </c>
      <c r="I311" s="186" t="str">
        <f t="shared" si="2"/>
        <v/>
      </c>
      <c r="J311" s="186" t="str">
        <f t="array" ref="J311">IF(OR(D311="",E311=""),"",IFERROR(INDEX(Bang_gia!$E$2:$E$1018,MATCH(D311&amp;" | "&amp;E311,Bang_gia!$A$2:$A$1018,0)),""))</f>
        <v/>
      </c>
      <c r="K311" s="186" t="str">
        <f t="shared" si="8"/>
        <v/>
      </c>
      <c r="L311" s="186" t="str">
        <f t="shared" si="4"/>
        <v/>
      </c>
      <c r="M311" s="186" t="str">
        <f t="shared" si="5"/>
        <v/>
      </c>
      <c r="N311" s="204"/>
      <c r="O311" s="188">
        <f t="shared" si="6"/>
        <v>0</v>
      </c>
      <c r="P311" s="189" t="str">
        <f>IF(D311="","",IF(COUNTIF(Combo_tong_hop!$B$3:$B$100,D311)&gt;0,"Combo","Món lẻ"))</f>
        <v/>
      </c>
      <c r="Q311" s="190" t="str">
        <f>IFERROR(__xludf.DUMMYFUNCTION("IF(P311&lt;&gt;""Combo"","""",IFERROR(""""&amp;TEXTJOIN("", ""&amp;char(10),TRUE,FILTER(Combo_chi_tiet!$I$3:$I$200,Combo_chi_tiet!$B$3:$B$200=D311)),""""))"),"")</f>
        <v/>
      </c>
      <c r="R311" s="144"/>
      <c r="S311" s="144"/>
      <c r="T311" s="144"/>
      <c r="U311" s="144"/>
      <c r="V311" s="144"/>
      <c r="W311" s="144"/>
      <c r="X311" s="144"/>
      <c r="Y311" s="144"/>
      <c r="Z311" s="144"/>
      <c r="AA311" s="144"/>
      <c r="AB311" s="144"/>
      <c r="AC311" s="144"/>
      <c r="AD311" s="144"/>
      <c r="AE311" s="144"/>
    </row>
    <row r="312">
      <c r="A312" s="208"/>
      <c r="B312" s="181" t="str">
        <f t="array" ref="B312">IF(A312="","",IFERROR(INDEX(Don_hang!$B$2:$B$1000,MATCH(A312,Don_hang!$A$2:$A$1000,0)),""))</f>
        <v/>
      </c>
      <c r="C312" s="210" t="str">
        <f t="array" ref="C312">IF(A312="","",IFERROR(INDEX(Don_hang!$C$2:$C$1000,MATCH(A312,Don_hang!$A$2:$A$1000,0)),""))</f>
        <v/>
      </c>
      <c r="D312" s="211"/>
      <c r="E312" s="209"/>
      <c r="F312" s="209"/>
      <c r="G312" s="186">
        <f t="shared" si="10"/>
        <v>0</v>
      </c>
      <c r="H312" s="186" t="str">
        <f t="array" ref="H312">IF(OR(D312="",E312=""),"",IFERROR(INDEX(Bang_gia!$D$2:$D$1018,MATCH(D312&amp;" | "&amp;E312,Bang_gia!$A$2:$A$1018,0)),""))</f>
        <v/>
      </c>
      <c r="I312" s="186" t="str">
        <f t="shared" si="2"/>
        <v/>
      </c>
      <c r="J312" s="186" t="str">
        <f t="array" ref="J312">IF(OR(D312="",E312=""),"",IFERROR(INDEX(Bang_gia!$E$2:$E$1018,MATCH(D312&amp;" | "&amp;E312,Bang_gia!$A$2:$A$1018,0)),""))</f>
        <v/>
      </c>
      <c r="K312" s="186" t="str">
        <f t="shared" si="8"/>
        <v/>
      </c>
      <c r="L312" s="186" t="str">
        <f t="shared" si="4"/>
        <v/>
      </c>
      <c r="M312" s="186" t="str">
        <f t="shared" si="5"/>
        <v/>
      </c>
      <c r="N312" s="204"/>
      <c r="O312" s="188">
        <f t="shared" si="6"/>
        <v>0</v>
      </c>
      <c r="P312" s="189" t="str">
        <f>IF(D312="","",IF(COUNTIF(Combo_tong_hop!$B$3:$B$100,D312)&gt;0,"Combo","Món lẻ"))</f>
        <v/>
      </c>
      <c r="Q312" s="190" t="str">
        <f>IFERROR(__xludf.DUMMYFUNCTION("IF(P312&lt;&gt;""Combo"","""",IFERROR(""""&amp;TEXTJOIN("", ""&amp;char(10),TRUE,FILTER(Combo_chi_tiet!$I$3:$I$200,Combo_chi_tiet!$B$3:$B$200=D312)),""""))"),"")</f>
        <v/>
      </c>
      <c r="R312" s="144"/>
      <c r="S312" s="144"/>
      <c r="T312" s="144"/>
      <c r="U312" s="144"/>
      <c r="V312" s="144"/>
      <c r="W312" s="144"/>
      <c r="X312" s="144"/>
      <c r="Y312" s="144"/>
      <c r="Z312" s="144"/>
      <c r="AA312" s="144"/>
      <c r="AB312" s="144"/>
      <c r="AC312" s="144"/>
      <c r="AD312" s="144"/>
      <c r="AE312" s="144"/>
    </row>
    <row r="313">
      <c r="A313" s="208"/>
      <c r="B313" s="181" t="str">
        <f t="array" ref="B313">IF(A313="","",IFERROR(INDEX(Don_hang!$B$2:$B$1000,MATCH(A313,Don_hang!$A$2:$A$1000,0)),""))</f>
        <v/>
      </c>
      <c r="C313" s="210" t="str">
        <f t="array" ref="C313">IF(A313="","",IFERROR(INDEX(Don_hang!$C$2:$C$1000,MATCH(A313,Don_hang!$A$2:$A$1000,0)),""))</f>
        <v/>
      </c>
      <c r="D313" s="211"/>
      <c r="E313" s="209"/>
      <c r="F313" s="209"/>
      <c r="G313" s="186">
        <f t="shared" si="10"/>
        <v>0</v>
      </c>
      <c r="H313" s="186" t="str">
        <f t="array" ref="H313">IF(OR(D313="",E313=""),"",IFERROR(INDEX(Bang_gia!$D$2:$D$1018,MATCH(D313&amp;" | "&amp;E313,Bang_gia!$A$2:$A$1018,0)),""))</f>
        <v/>
      </c>
      <c r="I313" s="186" t="str">
        <f t="shared" si="2"/>
        <v/>
      </c>
      <c r="J313" s="186" t="str">
        <f t="array" ref="J313">IF(OR(D313="",E313=""),"",IFERROR(INDEX(Bang_gia!$E$2:$E$1018,MATCH(D313&amp;" | "&amp;E313,Bang_gia!$A$2:$A$1018,0)),""))</f>
        <v/>
      </c>
      <c r="K313" s="186" t="str">
        <f t="shared" si="8"/>
        <v/>
      </c>
      <c r="L313" s="186" t="str">
        <f t="shared" si="4"/>
        <v/>
      </c>
      <c r="M313" s="186" t="str">
        <f t="shared" si="5"/>
        <v/>
      </c>
      <c r="N313" s="204"/>
      <c r="O313" s="188">
        <f t="shared" si="6"/>
        <v>0</v>
      </c>
      <c r="P313" s="189" t="str">
        <f>IF(D313="","",IF(COUNTIF(Combo_tong_hop!$B$3:$B$100,D313)&gt;0,"Combo","Món lẻ"))</f>
        <v/>
      </c>
      <c r="Q313" s="190" t="str">
        <f>IFERROR(__xludf.DUMMYFUNCTION("IF(P313&lt;&gt;""Combo"","""",IFERROR(""""&amp;TEXTJOIN("", ""&amp;char(10),TRUE,FILTER(Combo_chi_tiet!$I$3:$I$200,Combo_chi_tiet!$B$3:$B$200=D313)),""""))"),"")</f>
        <v/>
      </c>
      <c r="R313" s="144"/>
      <c r="S313" s="144"/>
      <c r="T313" s="144"/>
      <c r="U313" s="144"/>
      <c r="V313" s="144"/>
      <c r="W313" s="144"/>
      <c r="X313" s="144"/>
      <c r="Y313" s="144"/>
      <c r="Z313" s="144"/>
      <c r="AA313" s="144"/>
      <c r="AB313" s="144"/>
      <c r="AC313" s="144"/>
      <c r="AD313" s="144"/>
      <c r="AE313" s="144"/>
    </row>
    <row r="314">
      <c r="A314" s="208"/>
      <c r="B314" s="181" t="str">
        <f t="array" ref="B314">IF(A314="","",IFERROR(INDEX(Don_hang!$B$2:$B$1000,MATCH(A314,Don_hang!$A$2:$A$1000,0)),""))</f>
        <v/>
      </c>
      <c r="C314" s="210" t="str">
        <f t="array" ref="C314">IF(A314="","",IFERROR(INDEX(Don_hang!$C$2:$C$1000,MATCH(A314,Don_hang!$A$2:$A$1000,0)),""))</f>
        <v/>
      </c>
      <c r="D314" s="211"/>
      <c r="E314" s="209"/>
      <c r="F314" s="209"/>
      <c r="G314" s="186">
        <f t="shared" si="10"/>
        <v>0</v>
      </c>
      <c r="H314" s="186" t="str">
        <f t="array" ref="H314">IF(OR(D314="",E314=""),"",IFERROR(INDEX(Bang_gia!$D$2:$D$1018,MATCH(D314&amp;" | "&amp;E314,Bang_gia!$A$2:$A$1018,0)),""))</f>
        <v/>
      </c>
      <c r="I314" s="186" t="str">
        <f t="shared" si="2"/>
        <v/>
      </c>
      <c r="J314" s="186" t="str">
        <f t="array" ref="J314">IF(OR(D314="",E314=""),"",IFERROR(INDEX(Bang_gia!$E$2:$E$1018,MATCH(D314&amp;" | "&amp;E314,Bang_gia!$A$2:$A$1018,0)),""))</f>
        <v/>
      </c>
      <c r="K314" s="186" t="str">
        <f t="shared" si="8"/>
        <v/>
      </c>
      <c r="L314" s="186" t="str">
        <f t="shared" si="4"/>
        <v/>
      </c>
      <c r="M314" s="186" t="str">
        <f t="shared" si="5"/>
        <v/>
      </c>
      <c r="N314" s="204"/>
      <c r="O314" s="188">
        <f t="shared" si="6"/>
        <v>0</v>
      </c>
      <c r="P314" s="189" t="str">
        <f>IF(D314="","",IF(COUNTIF(Combo_tong_hop!$B$3:$B$100,D314)&gt;0,"Combo","Món lẻ"))</f>
        <v/>
      </c>
      <c r="Q314" s="190" t="str">
        <f>IFERROR(__xludf.DUMMYFUNCTION("IF(P314&lt;&gt;""Combo"","""",IFERROR(""""&amp;TEXTJOIN("", ""&amp;char(10),TRUE,FILTER(Combo_chi_tiet!$I$3:$I$200,Combo_chi_tiet!$B$3:$B$200=D314)),""""))"),"")</f>
        <v/>
      </c>
      <c r="R314" s="144"/>
      <c r="S314" s="144"/>
      <c r="T314" s="144"/>
      <c r="U314" s="144"/>
      <c r="V314" s="144"/>
      <c r="W314" s="144"/>
      <c r="X314" s="144"/>
      <c r="Y314" s="144"/>
      <c r="Z314" s="144"/>
      <c r="AA314" s="144"/>
      <c r="AB314" s="144"/>
      <c r="AC314" s="144"/>
      <c r="AD314" s="144"/>
      <c r="AE314" s="144"/>
    </row>
    <row r="315">
      <c r="A315" s="208"/>
      <c r="B315" s="181" t="str">
        <f t="array" ref="B315">IF(A315="","",IFERROR(INDEX(Don_hang!$B$2:$B$1000,MATCH(A315,Don_hang!$A$2:$A$1000,0)),""))</f>
        <v/>
      </c>
      <c r="C315" s="210" t="str">
        <f t="array" ref="C315">IF(A315="","",IFERROR(INDEX(Don_hang!$C$2:$C$1000,MATCH(A315,Don_hang!$A$2:$A$1000,0)),""))</f>
        <v/>
      </c>
      <c r="D315" s="211"/>
      <c r="E315" s="209"/>
      <c r="F315" s="209"/>
      <c r="G315" s="186">
        <f t="shared" si="10"/>
        <v>0</v>
      </c>
      <c r="H315" s="186" t="str">
        <f t="array" ref="H315">IF(OR(D315="",E315=""),"",IFERROR(INDEX(Bang_gia!$D$2:$D$1018,MATCH(D315&amp;" | "&amp;E315,Bang_gia!$A$2:$A$1018,0)),""))</f>
        <v/>
      </c>
      <c r="I315" s="186" t="str">
        <f t="shared" si="2"/>
        <v/>
      </c>
      <c r="J315" s="186" t="str">
        <f t="array" ref="J315">IF(OR(D315="",E315=""),"",IFERROR(INDEX(Bang_gia!$E$2:$E$1018,MATCH(D315&amp;" | "&amp;E315,Bang_gia!$A$2:$A$1018,0)),""))</f>
        <v/>
      </c>
      <c r="K315" s="186" t="str">
        <f t="shared" si="8"/>
        <v/>
      </c>
      <c r="L315" s="186" t="str">
        <f t="shared" si="4"/>
        <v/>
      </c>
      <c r="M315" s="186" t="str">
        <f t="shared" si="5"/>
        <v/>
      </c>
      <c r="N315" s="204"/>
      <c r="O315" s="188">
        <f t="shared" si="6"/>
        <v>0</v>
      </c>
      <c r="P315" s="189" t="str">
        <f>IF(D315="","",IF(COUNTIF(Combo_tong_hop!$B$3:$B$100,D315)&gt;0,"Combo","Món lẻ"))</f>
        <v/>
      </c>
      <c r="Q315" s="190" t="str">
        <f>IFERROR(__xludf.DUMMYFUNCTION("IF(P315&lt;&gt;""Combo"","""",IFERROR(""""&amp;TEXTJOIN("", ""&amp;char(10),TRUE,FILTER(Combo_chi_tiet!$I$3:$I$200,Combo_chi_tiet!$B$3:$B$200=D315)),""""))"),"")</f>
        <v/>
      </c>
      <c r="R315" s="144"/>
      <c r="S315" s="144"/>
      <c r="T315" s="144"/>
      <c r="U315" s="144"/>
      <c r="V315" s="144"/>
      <c r="W315" s="144"/>
      <c r="X315" s="144"/>
      <c r="Y315" s="144"/>
      <c r="Z315" s="144"/>
      <c r="AA315" s="144"/>
      <c r="AB315" s="144"/>
      <c r="AC315" s="144"/>
      <c r="AD315" s="144"/>
      <c r="AE315" s="144"/>
    </row>
    <row r="316">
      <c r="A316" s="208"/>
      <c r="B316" s="181" t="str">
        <f t="array" ref="B316">IF(A316="","",IFERROR(INDEX(Don_hang!$B$2:$B$1000,MATCH(A316,Don_hang!$A$2:$A$1000,0)),""))</f>
        <v/>
      </c>
      <c r="C316" s="210" t="str">
        <f t="array" ref="C316">IF(A316="","",IFERROR(INDEX(Don_hang!$C$2:$C$1000,MATCH(A316,Don_hang!$A$2:$A$1000,0)),""))</f>
        <v/>
      </c>
      <c r="D316" s="211"/>
      <c r="E316" s="209"/>
      <c r="F316" s="209"/>
      <c r="G316" s="186">
        <f t="shared" si="10"/>
        <v>0</v>
      </c>
      <c r="H316" s="186" t="str">
        <f t="array" ref="H316">IF(OR(D316="",E316=""),"",IFERROR(INDEX(Bang_gia!$D$2:$D$1018,MATCH(D316&amp;" | "&amp;E316,Bang_gia!$A$2:$A$1018,0)),""))</f>
        <v/>
      </c>
      <c r="I316" s="186" t="str">
        <f t="shared" si="2"/>
        <v/>
      </c>
      <c r="J316" s="186" t="str">
        <f t="array" ref="J316">IF(OR(D316="",E316=""),"",IFERROR(INDEX(Bang_gia!$E$2:$E$1018,MATCH(D316&amp;" | "&amp;E316,Bang_gia!$A$2:$A$1018,0)),""))</f>
        <v/>
      </c>
      <c r="K316" s="186" t="str">
        <f t="shared" si="8"/>
        <v/>
      </c>
      <c r="L316" s="186" t="str">
        <f t="shared" si="4"/>
        <v/>
      </c>
      <c r="M316" s="186" t="str">
        <f t="shared" si="5"/>
        <v/>
      </c>
      <c r="N316" s="204"/>
      <c r="O316" s="188">
        <f t="shared" si="6"/>
        <v>0</v>
      </c>
      <c r="P316" s="189" t="str">
        <f>IF(D316="","",IF(COUNTIF(Combo_tong_hop!$B$3:$B$100,D316)&gt;0,"Combo","Món lẻ"))</f>
        <v/>
      </c>
      <c r="Q316" s="190" t="str">
        <f>IFERROR(__xludf.DUMMYFUNCTION("IF(P316&lt;&gt;""Combo"","""",IFERROR(""""&amp;TEXTJOIN("", ""&amp;char(10),TRUE,FILTER(Combo_chi_tiet!$I$3:$I$200,Combo_chi_tiet!$B$3:$B$200=D316)),""""))"),"")</f>
        <v/>
      </c>
      <c r="R316" s="144"/>
      <c r="S316" s="144"/>
      <c r="T316" s="144"/>
      <c r="U316" s="144"/>
      <c r="V316" s="144"/>
      <c r="W316" s="144"/>
      <c r="X316" s="144"/>
      <c r="Y316" s="144"/>
      <c r="Z316" s="144"/>
      <c r="AA316" s="144"/>
      <c r="AB316" s="144"/>
      <c r="AC316" s="144"/>
      <c r="AD316" s="144"/>
      <c r="AE316" s="144"/>
    </row>
    <row r="317">
      <c r="A317" s="208"/>
      <c r="B317" s="181" t="str">
        <f t="array" ref="B317">IF(A317="","",IFERROR(INDEX(Don_hang!$B$2:$B$1000,MATCH(A317,Don_hang!$A$2:$A$1000,0)),""))</f>
        <v/>
      </c>
      <c r="C317" s="210" t="str">
        <f t="array" ref="C317">IF(A317="","",IFERROR(INDEX(Don_hang!$C$2:$C$1000,MATCH(A317,Don_hang!$A$2:$A$1000,0)),""))</f>
        <v/>
      </c>
      <c r="D317" s="211"/>
      <c r="E317" s="209"/>
      <c r="F317" s="209"/>
      <c r="G317" s="186">
        <f t="shared" si="10"/>
        <v>0</v>
      </c>
      <c r="H317" s="186" t="str">
        <f t="array" ref="H317">IF(OR(D317="",E317=""),"",IFERROR(INDEX(Bang_gia!$D$2:$D$1018,MATCH(D317&amp;" | "&amp;E317,Bang_gia!$A$2:$A$1018,0)),""))</f>
        <v/>
      </c>
      <c r="I317" s="186" t="str">
        <f t="shared" si="2"/>
        <v/>
      </c>
      <c r="J317" s="186" t="str">
        <f t="array" ref="J317">IF(OR(D317="",E317=""),"",IFERROR(INDEX(Bang_gia!$E$2:$E$1018,MATCH(D317&amp;" | "&amp;E317,Bang_gia!$A$2:$A$1018,0)),""))</f>
        <v/>
      </c>
      <c r="K317" s="186" t="str">
        <f t="shared" si="8"/>
        <v/>
      </c>
      <c r="L317" s="186" t="str">
        <f t="shared" si="4"/>
        <v/>
      </c>
      <c r="M317" s="186" t="str">
        <f t="shared" si="5"/>
        <v/>
      </c>
      <c r="N317" s="204"/>
      <c r="O317" s="188">
        <f t="shared" si="6"/>
        <v>0</v>
      </c>
      <c r="P317" s="189" t="str">
        <f>IF(D317="","",IF(COUNTIF(Combo_tong_hop!$B$3:$B$100,D317)&gt;0,"Combo","Món lẻ"))</f>
        <v/>
      </c>
      <c r="Q317" s="190" t="str">
        <f>IFERROR(__xludf.DUMMYFUNCTION("IF(P317&lt;&gt;""Combo"","""",IFERROR(""""&amp;TEXTJOIN("", ""&amp;char(10),TRUE,FILTER(Combo_chi_tiet!$I$3:$I$200,Combo_chi_tiet!$B$3:$B$200=D317)),""""))"),"")</f>
        <v/>
      </c>
      <c r="R317" s="144"/>
      <c r="S317" s="144"/>
      <c r="T317" s="144"/>
      <c r="U317" s="144"/>
      <c r="V317" s="144"/>
      <c r="W317" s="144"/>
      <c r="X317" s="144"/>
      <c r="Y317" s="144"/>
      <c r="Z317" s="144"/>
      <c r="AA317" s="144"/>
      <c r="AB317" s="144"/>
      <c r="AC317" s="144"/>
      <c r="AD317" s="144"/>
      <c r="AE317" s="144"/>
    </row>
    <row r="318">
      <c r="A318" s="208"/>
      <c r="B318" s="181" t="str">
        <f t="array" ref="B318">IF(A318="","",IFERROR(INDEX(Don_hang!$B$2:$B$1000,MATCH(A318,Don_hang!$A$2:$A$1000,0)),""))</f>
        <v/>
      </c>
      <c r="C318" s="210" t="str">
        <f t="array" ref="C318">IF(A318="","",IFERROR(INDEX(Don_hang!$C$2:$C$1000,MATCH(A318,Don_hang!$A$2:$A$1000,0)),""))</f>
        <v/>
      </c>
      <c r="D318" s="211"/>
      <c r="E318" s="209"/>
      <c r="F318" s="209"/>
      <c r="G318" s="186">
        <f t="shared" si="10"/>
        <v>0</v>
      </c>
      <c r="H318" s="186" t="str">
        <f t="array" ref="H318">IF(OR(D318="",E318=""),"",IFERROR(INDEX(Bang_gia!$D$2:$D$1018,MATCH(D318&amp;" | "&amp;E318,Bang_gia!$A$2:$A$1018,0)),""))</f>
        <v/>
      </c>
      <c r="I318" s="186" t="str">
        <f t="shared" si="2"/>
        <v/>
      </c>
      <c r="J318" s="186" t="str">
        <f t="array" ref="J318">IF(OR(D318="",E318=""),"",IFERROR(INDEX(Bang_gia!$E$2:$E$1018,MATCH(D318&amp;" | "&amp;E318,Bang_gia!$A$2:$A$1018,0)),""))</f>
        <v/>
      </c>
      <c r="K318" s="186" t="str">
        <f t="shared" si="8"/>
        <v/>
      </c>
      <c r="L318" s="186" t="str">
        <f t="shared" si="4"/>
        <v/>
      </c>
      <c r="M318" s="186" t="str">
        <f t="shared" si="5"/>
        <v/>
      </c>
      <c r="N318" s="204"/>
      <c r="O318" s="188">
        <f t="shared" si="6"/>
        <v>0</v>
      </c>
      <c r="P318" s="189" t="str">
        <f>IF(D318="","",IF(COUNTIF(Combo_tong_hop!$B$3:$B$100,D318)&gt;0,"Combo","Món lẻ"))</f>
        <v/>
      </c>
      <c r="Q318" s="190" t="str">
        <f>IFERROR(__xludf.DUMMYFUNCTION("IF(P318&lt;&gt;""Combo"","""",IFERROR(""""&amp;TEXTJOIN("", ""&amp;char(10),TRUE,FILTER(Combo_chi_tiet!$I$3:$I$200,Combo_chi_tiet!$B$3:$B$200=D318)),""""))"),"")</f>
        <v/>
      </c>
      <c r="R318" s="144"/>
      <c r="S318" s="144"/>
      <c r="T318" s="144"/>
      <c r="U318" s="144"/>
      <c r="V318" s="144"/>
      <c r="W318" s="144"/>
      <c r="X318" s="144"/>
      <c r="Y318" s="144"/>
      <c r="Z318" s="144"/>
      <c r="AA318" s="144"/>
      <c r="AB318" s="144"/>
      <c r="AC318" s="144"/>
      <c r="AD318" s="144"/>
      <c r="AE318" s="144"/>
    </row>
    <row r="319">
      <c r="A319" s="208"/>
      <c r="B319" s="181" t="str">
        <f t="array" ref="B319">IF(A319="","",IFERROR(INDEX(Don_hang!$B$2:$B$1000,MATCH(A319,Don_hang!$A$2:$A$1000,0)),""))</f>
        <v/>
      </c>
      <c r="C319" s="210" t="str">
        <f t="array" ref="C319">IF(A319="","",IFERROR(INDEX(Don_hang!$C$2:$C$1000,MATCH(A319,Don_hang!$A$2:$A$1000,0)),""))</f>
        <v/>
      </c>
      <c r="D319" s="211"/>
      <c r="E319" s="209"/>
      <c r="F319" s="209"/>
      <c r="G319" s="186">
        <f t="shared" si="10"/>
        <v>0</v>
      </c>
      <c r="H319" s="186" t="str">
        <f t="array" ref="H319">IF(OR(D319="",E319=""),"",IFERROR(INDEX(Bang_gia!$D$2:$D$1018,MATCH(D319&amp;" | "&amp;E319,Bang_gia!$A$2:$A$1018,0)),""))</f>
        <v/>
      </c>
      <c r="I319" s="186" t="str">
        <f t="shared" si="2"/>
        <v/>
      </c>
      <c r="J319" s="186" t="str">
        <f t="array" ref="J319">IF(OR(D319="",E319=""),"",IFERROR(INDEX(Bang_gia!$E$2:$E$1018,MATCH(D319&amp;" | "&amp;E319,Bang_gia!$A$2:$A$1018,0)),""))</f>
        <v/>
      </c>
      <c r="K319" s="186" t="str">
        <f t="shared" si="8"/>
        <v/>
      </c>
      <c r="L319" s="186" t="str">
        <f t="shared" si="4"/>
        <v/>
      </c>
      <c r="M319" s="186" t="str">
        <f t="shared" si="5"/>
        <v/>
      </c>
      <c r="N319" s="204"/>
      <c r="O319" s="188">
        <f t="shared" si="6"/>
        <v>0</v>
      </c>
      <c r="P319" s="189" t="str">
        <f>IF(D319="","",IF(COUNTIF(Combo_tong_hop!$B$3:$B$100,D319)&gt;0,"Combo","Món lẻ"))</f>
        <v/>
      </c>
      <c r="Q319" s="190" t="str">
        <f>IFERROR(__xludf.DUMMYFUNCTION("IF(P319&lt;&gt;""Combo"","""",IFERROR(""""&amp;TEXTJOIN("", ""&amp;char(10),TRUE,FILTER(Combo_chi_tiet!$I$3:$I$200,Combo_chi_tiet!$B$3:$B$200=D319)),""""))"),"")</f>
        <v/>
      </c>
      <c r="R319" s="144"/>
      <c r="S319" s="144"/>
      <c r="T319" s="144"/>
      <c r="U319" s="144"/>
      <c r="V319" s="144"/>
      <c r="W319" s="144"/>
      <c r="X319" s="144"/>
      <c r="Y319" s="144"/>
      <c r="Z319" s="144"/>
      <c r="AA319" s="144"/>
      <c r="AB319" s="144"/>
      <c r="AC319" s="144"/>
      <c r="AD319" s="144"/>
      <c r="AE319" s="144"/>
    </row>
    <row r="320">
      <c r="A320" s="208"/>
      <c r="B320" s="181" t="str">
        <f t="array" ref="B320">IF(A320="","",IFERROR(INDEX(Don_hang!$B$2:$B$1000,MATCH(A320,Don_hang!$A$2:$A$1000,0)),""))</f>
        <v/>
      </c>
      <c r="C320" s="210" t="str">
        <f t="array" ref="C320">IF(A320="","",IFERROR(INDEX(Don_hang!$C$2:$C$1000,MATCH(A320,Don_hang!$A$2:$A$1000,0)),""))</f>
        <v/>
      </c>
      <c r="D320" s="211"/>
      <c r="E320" s="209"/>
      <c r="F320" s="209"/>
      <c r="G320" s="186">
        <f t="shared" si="10"/>
        <v>0</v>
      </c>
      <c r="H320" s="186" t="str">
        <f t="array" ref="H320">IF(OR(D320="",E320=""),"",IFERROR(INDEX(Bang_gia!$D$2:$D$1018,MATCH(D320&amp;" | "&amp;E320,Bang_gia!$A$2:$A$1018,0)),""))</f>
        <v/>
      </c>
      <c r="I320" s="186" t="str">
        <f t="shared" si="2"/>
        <v/>
      </c>
      <c r="J320" s="186" t="str">
        <f t="array" ref="J320">IF(OR(D320="",E320=""),"",IFERROR(INDEX(Bang_gia!$E$2:$E$1018,MATCH(D320&amp;" | "&amp;E320,Bang_gia!$A$2:$A$1018,0)),""))</f>
        <v/>
      </c>
      <c r="K320" s="186" t="str">
        <f t="shared" si="8"/>
        <v/>
      </c>
      <c r="L320" s="186" t="str">
        <f t="shared" si="4"/>
        <v/>
      </c>
      <c r="M320" s="186" t="str">
        <f t="shared" si="5"/>
        <v/>
      </c>
      <c r="N320" s="204"/>
      <c r="O320" s="188">
        <f t="shared" si="6"/>
        <v>0</v>
      </c>
      <c r="P320" s="189" t="str">
        <f>IF(D320="","",IF(COUNTIF(Combo_tong_hop!$B$3:$B$100,D320)&gt;0,"Combo","Món lẻ"))</f>
        <v/>
      </c>
      <c r="Q320" s="190" t="str">
        <f>IFERROR(__xludf.DUMMYFUNCTION("IF(P320&lt;&gt;""Combo"","""",IFERROR(""""&amp;TEXTJOIN("", ""&amp;char(10),TRUE,FILTER(Combo_chi_tiet!$I$3:$I$200,Combo_chi_tiet!$B$3:$B$200=D320)),""""))"),"")</f>
        <v/>
      </c>
      <c r="R320" s="144"/>
      <c r="S320" s="144"/>
      <c r="T320" s="144"/>
      <c r="U320" s="144"/>
      <c r="V320" s="144"/>
      <c r="W320" s="144"/>
      <c r="X320" s="144"/>
      <c r="Y320" s="144"/>
      <c r="Z320" s="144"/>
      <c r="AA320" s="144"/>
      <c r="AB320" s="144"/>
      <c r="AC320" s="144"/>
      <c r="AD320" s="144"/>
      <c r="AE320" s="144"/>
    </row>
    <row r="321">
      <c r="A321" s="208"/>
      <c r="B321" s="181" t="str">
        <f t="array" ref="B321">IF(A321="","",IFERROR(INDEX(Don_hang!$B$2:$B$1000,MATCH(A321,Don_hang!$A$2:$A$1000,0)),""))</f>
        <v/>
      </c>
      <c r="C321" s="210" t="str">
        <f t="array" ref="C321">IF(A321="","",IFERROR(INDEX(Don_hang!$C$2:$C$1000,MATCH(A321,Don_hang!$A$2:$A$1000,0)),""))</f>
        <v/>
      </c>
      <c r="D321" s="211"/>
      <c r="E321" s="209"/>
      <c r="F321" s="209"/>
      <c r="G321" s="186">
        <f t="shared" si="10"/>
        <v>0</v>
      </c>
      <c r="H321" s="186" t="str">
        <f t="array" ref="H321">IF(OR(D321="",E321=""),"",IFERROR(INDEX(Bang_gia!$D$2:$D$1018,MATCH(D321&amp;" | "&amp;E321,Bang_gia!$A$2:$A$1018,0)),""))</f>
        <v/>
      </c>
      <c r="I321" s="186" t="str">
        <f t="shared" si="2"/>
        <v/>
      </c>
      <c r="J321" s="186" t="str">
        <f t="array" ref="J321">IF(OR(D321="",E321=""),"",IFERROR(INDEX(Bang_gia!$E$2:$E$1018,MATCH(D321&amp;" | "&amp;E321,Bang_gia!$A$2:$A$1018,0)),""))</f>
        <v/>
      </c>
      <c r="K321" s="186" t="str">
        <f t="shared" si="8"/>
        <v/>
      </c>
      <c r="L321" s="186" t="str">
        <f t="shared" si="4"/>
        <v/>
      </c>
      <c r="M321" s="186" t="str">
        <f t="shared" si="5"/>
        <v/>
      </c>
      <c r="N321" s="204"/>
      <c r="O321" s="188">
        <f t="shared" si="6"/>
        <v>0</v>
      </c>
      <c r="P321" s="189" t="str">
        <f>IF(D321="","",IF(COUNTIF(Combo_tong_hop!$B$3:$B$100,D321)&gt;0,"Combo","Món lẻ"))</f>
        <v/>
      </c>
      <c r="Q321" s="190" t="str">
        <f>IFERROR(__xludf.DUMMYFUNCTION("IF(P321&lt;&gt;""Combo"","""",IFERROR(""""&amp;TEXTJOIN("", ""&amp;char(10),TRUE,FILTER(Combo_chi_tiet!$I$3:$I$200,Combo_chi_tiet!$B$3:$B$200=D321)),""""))"),"")</f>
        <v/>
      </c>
      <c r="R321" s="144"/>
      <c r="S321" s="144"/>
      <c r="T321" s="144"/>
      <c r="U321" s="144"/>
      <c r="V321" s="144"/>
      <c r="W321" s="144"/>
      <c r="X321" s="144"/>
      <c r="Y321" s="144"/>
      <c r="Z321" s="144"/>
      <c r="AA321" s="144"/>
      <c r="AB321" s="144"/>
      <c r="AC321" s="144"/>
      <c r="AD321" s="144"/>
      <c r="AE321" s="144"/>
    </row>
    <row r="322">
      <c r="A322" s="208"/>
      <c r="B322" s="181" t="str">
        <f t="array" ref="B322">IF(A322="","",IFERROR(INDEX(Don_hang!$B$2:$B$1000,MATCH(A322,Don_hang!$A$2:$A$1000,0)),""))</f>
        <v/>
      </c>
      <c r="C322" s="210" t="str">
        <f t="array" ref="C322">IF(A322="","",IFERROR(INDEX(Don_hang!$C$2:$C$1000,MATCH(A322,Don_hang!$A$2:$A$1000,0)),""))</f>
        <v/>
      </c>
      <c r="D322" s="211"/>
      <c r="E322" s="209"/>
      <c r="F322" s="209"/>
      <c r="G322" s="186">
        <f t="shared" si="10"/>
        <v>0</v>
      </c>
      <c r="H322" s="186" t="str">
        <f t="array" ref="H322">IF(OR(D322="",E322=""),"",IFERROR(INDEX(Bang_gia!$D$2:$D$1018,MATCH(D322&amp;" | "&amp;E322,Bang_gia!$A$2:$A$1018,0)),""))</f>
        <v/>
      </c>
      <c r="I322" s="186" t="str">
        <f t="shared" si="2"/>
        <v/>
      </c>
      <c r="J322" s="186" t="str">
        <f t="array" ref="J322">IF(OR(D322="",E322=""),"",IFERROR(INDEX(Bang_gia!$E$2:$E$1018,MATCH(D322&amp;" | "&amp;E322,Bang_gia!$A$2:$A$1018,0)),""))</f>
        <v/>
      </c>
      <c r="K322" s="186" t="str">
        <f t="shared" si="8"/>
        <v/>
      </c>
      <c r="L322" s="186" t="str">
        <f t="shared" si="4"/>
        <v/>
      </c>
      <c r="M322" s="186" t="str">
        <f t="shared" si="5"/>
        <v/>
      </c>
      <c r="N322" s="204"/>
      <c r="O322" s="188">
        <f t="shared" si="6"/>
        <v>0</v>
      </c>
      <c r="P322" s="189" t="str">
        <f>IF(D322="","",IF(COUNTIF(Combo_tong_hop!$B$3:$B$100,D322)&gt;0,"Combo","Món lẻ"))</f>
        <v/>
      </c>
      <c r="Q322" s="190" t="str">
        <f>IFERROR(__xludf.DUMMYFUNCTION("IF(P322&lt;&gt;""Combo"","""",IFERROR(""""&amp;TEXTJOIN("", ""&amp;char(10),TRUE,FILTER(Combo_chi_tiet!$I$3:$I$200,Combo_chi_tiet!$B$3:$B$200=D322)),""""))"),"")</f>
        <v/>
      </c>
      <c r="R322" s="144"/>
      <c r="S322" s="144"/>
      <c r="T322" s="144"/>
      <c r="U322" s="144"/>
      <c r="V322" s="144"/>
      <c r="W322" s="144"/>
      <c r="X322" s="144"/>
      <c r="Y322" s="144"/>
      <c r="Z322" s="144"/>
      <c r="AA322" s="144"/>
      <c r="AB322" s="144"/>
      <c r="AC322" s="144"/>
      <c r="AD322" s="144"/>
      <c r="AE322" s="144"/>
    </row>
    <row r="323">
      <c r="A323" s="208"/>
      <c r="B323" s="181" t="str">
        <f t="array" ref="B323">IF(A323="","",IFERROR(INDEX(Don_hang!$B$2:$B$1000,MATCH(A323,Don_hang!$A$2:$A$1000,0)),""))</f>
        <v/>
      </c>
      <c r="C323" s="210" t="str">
        <f t="array" ref="C323">IF(A323="","",IFERROR(INDEX(Don_hang!$C$2:$C$1000,MATCH(A323,Don_hang!$A$2:$A$1000,0)),""))</f>
        <v/>
      </c>
      <c r="D323" s="211"/>
      <c r="E323" s="209"/>
      <c r="F323" s="209"/>
      <c r="G323" s="186">
        <f t="shared" si="10"/>
        <v>0</v>
      </c>
      <c r="H323" s="186" t="str">
        <f t="array" ref="H323">IF(OR(D323="",E323=""),"",IFERROR(INDEX(Bang_gia!$D$2:$D$1018,MATCH(D323&amp;" | "&amp;E323,Bang_gia!$A$2:$A$1018,0)),""))</f>
        <v/>
      </c>
      <c r="I323" s="186" t="str">
        <f t="shared" si="2"/>
        <v/>
      </c>
      <c r="J323" s="186" t="str">
        <f t="array" ref="J323">IF(OR(D323="",E323=""),"",IFERROR(INDEX(Bang_gia!$E$2:$E$1018,MATCH(D323&amp;" | "&amp;E323,Bang_gia!$A$2:$A$1018,0)),""))</f>
        <v/>
      </c>
      <c r="K323" s="186" t="str">
        <f t="shared" si="8"/>
        <v/>
      </c>
      <c r="L323" s="186" t="str">
        <f t="shared" si="4"/>
        <v/>
      </c>
      <c r="M323" s="186" t="str">
        <f t="shared" si="5"/>
        <v/>
      </c>
      <c r="N323" s="204"/>
      <c r="O323" s="188">
        <f t="shared" si="6"/>
        <v>0</v>
      </c>
      <c r="P323" s="189" t="str">
        <f>IF(D323="","",IF(COUNTIF(Combo_tong_hop!$B$3:$B$100,D323)&gt;0,"Combo","Món lẻ"))</f>
        <v/>
      </c>
      <c r="Q323" s="190" t="str">
        <f>IFERROR(__xludf.DUMMYFUNCTION("IF(P323&lt;&gt;""Combo"","""",IFERROR(""""&amp;TEXTJOIN("", ""&amp;char(10),TRUE,FILTER(Combo_chi_tiet!$I$3:$I$200,Combo_chi_tiet!$B$3:$B$200=D323)),""""))"),"")</f>
        <v/>
      </c>
      <c r="R323" s="144"/>
      <c r="S323" s="144"/>
      <c r="T323" s="144"/>
      <c r="U323" s="144"/>
      <c r="V323" s="144"/>
      <c r="W323" s="144"/>
      <c r="X323" s="144"/>
      <c r="Y323" s="144"/>
      <c r="Z323" s="144"/>
      <c r="AA323" s="144"/>
      <c r="AB323" s="144"/>
      <c r="AC323" s="144"/>
      <c r="AD323" s="144"/>
      <c r="AE323" s="144"/>
    </row>
    <row r="324">
      <c r="A324" s="208"/>
      <c r="B324" s="181" t="str">
        <f t="array" ref="B324">IF(A324="","",IFERROR(INDEX(Don_hang!$B$2:$B$1000,MATCH(A324,Don_hang!$A$2:$A$1000,0)),""))</f>
        <v/>
      </c>
      <c r="C324" s="210" t="str">
        <f t="array" ref="C324">IF(A324="","",IFERROR(INDEX(Don_hang!$C$2:$C$1000,MATCH(A324,Don_hang!$A$2:$A$1000,0)),""))</f>
        <v/>
      </c>
      <c r="D324" s="211"/>
      <c r="E324" s="209"/>
      <c r="F324" s="209"/>
      <c r="G324" s="186">
        <f t="shared" si="10"/>
        <v>0</v>
      </c>
      <c r="H324" s="186" t="str">
        <f t="array" ref="H324">IF(OR(D324="",E324=""),"",IFERROR(INDEX(Bang_gia!$D$2:$D$1018,MATCH(D324&amp;" | "&amp;E324,Bang_gia!$A$2:$A$1018,0)),""))</f>
        <v/>
      </c>
      <c r="I324" s="186" t="str">
        <f t="shared" si="2"/>
        <v/>
      </c>
      <c r="J324" s="186" t="str">
        <f t="array" ref="J324">IF(OR(D324="",E324=""),"",IFERROR(INDEX(Bang_gia!$E$2:$E$1018,MATCH(D324&amp;" | "&amp;E324,Bang_gia!$A$2:$A$1018,0)),""))</f>
        <v/>
      </c>
      <c r="K324" s="186" t="str">
        <f t="shared" si="8"/>
        <v/>
      </c>
      <c r="L324" s="186" t="str">
        <f t="shared" si="4"/>
        <v/>
      </c>
      <c r="M324" s="186" t="str">
        <f t="shared" si="5"/>
        <v/>
      </c>
      <c r="N324" s="204"/>
      <c r="O324" s="188">
        <f t="shared" si="6"/>
        <v>0</v>
      </c>
      <c r="P324" s="189" t="str">
        <f>IF(D324="","",IF(COUNTIF(Combo_tong_hop!$B$3:$B$100,D324)&gt;0,"Combo","Món lẻ"))</f>
        <v/>
      </c>
      <c r="Q324" s="190" t="str">
        <f>IFERROR(__xludf.DUMMYFUNCTION("IF(P324&lt;&gt;""Combo"","""",IFERROR(""""&amp;TEXTJOIN("", ""&amp;char(10),TRUE,FILTER(Combo_chi_tiet!$I$3:$I$200,Combo_chi_tiet!$B$3:$B$200=D324)),""""))"),"")</f>
        <v/>
      </c>
      <c r="R324" s="144"/>
      <c r="S324" s="144"/>
      <c r="T324" s="144"/>
      <c r="U324" s="144"/>
      <c r="V324" s="144"/>
      <c r="W324" s="144"/>
      <c r="X324" s="144"/>
      <c r="Y324" s="144"/>
      <c r="Z324" s="144"/>
      <c r="AA324" s="144"/>
      <c r="AB324" s="144"/>
      <c r="AC324" s="144"/>
      <c r="AD324" s="144"/>
      <c r="AE324" s="144"/>
    </row>
    <row r="325">
      <c r="A325" s="208"/>
      <c r="B325" s="181" t="str">
        <f t="array" ref="B325">IF(A325="","",IFERROR(INDEX(Don_hang!$B$2:$B$1000,MATCH(A325,Don_hang!$A$2:$A$1000,0)),""))</f>
        <v/>
      </c>
      <c r="C325" s="210" t="str">
        <f t="array" ref="C325">IF(A325="","",IFERROR(INDEX(Don_hang!$C$2:$C$1000,MATCH(A325,Don_hang!$A$2:$A$1000,0)),""))</f>
        <v/>
      </c>
      <c r="D325" s="211"/>
      <c r="E325" s="209"/>
      <c r="F325" s="209"/>
      <c r="G325" s="186">
        <f t="shared" si="10"/>
        <v>0</v>
      </c>
      <c r="H325" s="186" t="str">
        <f t="array" ref="H325">IF(OR(D325="",E325=""),"",IFERROR(INDEX(Bang_gia!$D$2:$D$1018,MATCH(D325&amp;" | "&amp;E325,Bang_gia!$A$2:$A$1018,0)),""))</f>
        <v/>
      </c>
      <c r="I325" s="186" t="str">
        <f t="shared" si="2"/>
        <v/>
      </c>
      <c r="J325" s="186" t="str">
        <f t="array" ref="J325">IF(OR(D325="",E325=""),"",IFERROR(INDEX(Bang_gia!$E$2:$E$1018,MATCH(D325&amp;" | "&amp;E325,Bang_gia!$A$2:$A$1018,0)),""))</f>
        <v/>
      </c>
      <c r="K325" s="186" t="str">
        <f t="shared" si="8"/>
        <v/>
      </c>
      <c r="L325" s="186" t="str">
        <f t="shared" si="4"/>
        <v/>
      </c>
      <c r="M325" s="186" t="str">
        <f t="shared" si="5"/>
        <v/>
      </c>
      <c r="N325" s="204"/>
      <c r="O325" s="188">
        <f t="shared" si="6"/>
        <v>0</v>
      </c>
      <c r="P325" s="189" t="str">
        <f>IF(D325="","",IF(COUNTIF(Combo_tong_hop!$B$3:$B$100,D325)&gt;0,"Combo","Món lẻ"))</f>
        <v/>
      </c>
      <c r="Q325" s="190" t="str">
        <f>IFERROR(__xludf.DUMMYFUNCTION("IF(P325&lt;&gt;""Combo"","""",IFERROR(""""&amp;TEXTJOIN("", ""&amp;char(10),TRUE,FILTER(Combo_chi_tiet!$I$3:$I$200,Combo_chi_tiet!$B$3:$B$200=D325)),""""))"),"")</f>
        <v/>
      </c>
      <c r="R325" s="144"/>
      <c r="S325" s="144"/>
      <c r="T325" s="144"/>
      <c r="U325" s="144"/>
      <c r="V325" s="144"/>
      <c r="W325" s="144"/>
      <c r="X325" s="144"/>
      <c r="Y325" s="144"/>
      <c r="Z325" s="144"/>
      <c r="AA325" s="144"/>
      <c r="AB325" s="144"/>
      <c r="AC325" s="144"/>
      <c r="AD325" s="144"/>
      <c r="AE325" s="144"/>
    </row>
    <row r="326">
      <c r="A326" s="208"/>
      <c r="B326" s="181" t="str">
        <f t="array" ref="B326">IF(A326="","",IFERROR(INDEX(Don_hang!$B$2:$B$1000,MATCH(A326,Don_hang!$A$2:$A$1000,0)),""))</f>
        <v/>
      </c>
      <c r="C326" s="210" t="str">
        <f t="array" ref="C326">IF(A326="","",IFERROR(INDEX(Don_hang!$C$2:$C$1000,MATCH(A326,Don_hang!$A$2:$A$1000,0)),""))</f>
        <v/>
      </c>
      <c r="D326" s="211"/>
      <c r="E326" s="209"/>
      <c r="F326" s="209"/>
      <c r="G326" s="186">
        <f t="shared" si="10"/>
        <v>0</v>
      </c>
      <c r="H326" s="186" t="str">
        <f t="array" ref="H326">IF(OR(D326="",E326=""),"",IFERROR(INDEX(Bang_gia!$D$2:$D$1018,MATCH(D326&amp;" | "&amp;E326,Bang_gia!$A$2:$A$1018,0)),""))</f>
        <v/>
      </c>
      <c r="I326" s="186" t="str">
        <f t="shared" si="2"/>
        <v/>
      </c>
      <c r="J326" s="186" t="str">
        <f t="array" ref="J326">IF(OR(D326="",E326=""),"",IFERROR(INDEX(Bang_gia!$E$2:$E$1018,MATCH(D326&amp;" | "&amp;E326,Bang_gia!$A$2:$A$1018,0)),""))</f>
        <v/>
      </c>
      <c r="K326" s="186" t="str">
        <f t="shared" si="8"/>
        <v/>
      </c>
      <c r="L326" s="186" t="str">
        <f t="shared" si="4"/>
        <v/>
      </c>
      <c r="M326" s="186" t="str">
        <f t="shared" si="5"/>
        <v/>
      </c>
      <c r="N326" s="204"/>
      <c r="O326" s="188">
        <f t="shared" si="6"/>
        <v>0</v>
      </c>
      <c r="P326" s="189" t="str">
        <f>IF(D326="","",IF(COUNTIF(Combo_tong_hop!$B$3:$B$100,D326)&gt;0,"Combo","Món lẻ"))</f>
        <v/>
      </c>
      <c r="Q326" s="190" t="str">
        <f>IFERROR(__xludf.DUMMYFUNCTION("IF(P326&lt;&gt;""Combo"","""",IFERROR(""""&amp;TEXTJOIN("", ""&amp;char(10),TRUE,FILTER(Combo_chi_tiet!$I$3:$I$200,Combo_chi_tiet!$B$3:$B$200=D326)),""""))"),"")</f>
        <v/>
      </c>
      <c r="R326" s="144"/>
      <c r="S326" s="144"/>
      <c r="T326" s="144"/>
      <c r="U326" s="144"/>
      <c r="V326" s="144"/>
      <c r="W326" s="144"/>
      <c r="X326" s="144"/>
      <c r="Y326" s="144"/>
      <c r="Z326" s="144"/>
      <c r="AA326" s="144"/>
      <c r="AB326" s="144"/>
      <c r="AC326" s="144"/>
      <c r="AD326" s="144"/>
      <c r="AE326" s="144"/>
    </row>
    <row r="327">
      <c r="A327" s="208"/>
      <c r="B327" s="181" t="str">
        <f t="array" ref="B327">IF(A327="","",IFERROR(INDEX(Don_hang!$B$2:$B$1000,MATCH(A327,Don_hang!$A$2:$A$1000,0)),""))</f>
        <v/>
      </c>
      <c r="C327" s="210" t="str">
        <f t="array" ref="C327">IF(A327="","",IFERROR(INDEX(Don_hang!$C$2:$C$1000,MATCH(A327,Don_hang!$A$2:$A$1000,0)),""))</f>
        <v/>
      </c>
      <c r="D327" s="211"/>
      <c r="E327" s="209"/>
      <c r="F327" s="209"/>
      <c r="G327" s="186">
        <f t="shared" si="10"/>
        <v>0</v>
      </c>
      <c r="H327" s="186" t="str">
        <f t="array" ref="H327">IF(OR(D327="",E327=""),"",IFERROR(INDEX(Bang_gia!$D$2:$D$1018,MATCH(D327&amp;" | "&amp;E327,Bang_gia!$A$2:$A$1018,0)),""))</f>
        <v/>
      </c>
      <c r="I327" s="186" t="str">
        <f t="shared" si="2"/>
        <v/>
      </c>
      <c r="J327" s="186" t="str">
        <f t="array" ref="J327">IF(OR(D327="",E327=""),"",IFERROR(INDEX(Bang_gia!$E$2:$E$1018,MATCH(D327&amp;" | "&amp;E327,Bang_gia!$A$2:$A$1018,0)),""))</f>
        <v/>
      </c>
      <c r="K327" s="186" t="str">
        <f t="shared" si="8"/>
        <v/>
      </c>
      <c r="L327" s="186" t="str">
        <f t="shared" si="4"/>
        <v/>
      </c>
      <c r="M327" s="186" t="str">
        <f t="shared" si="5"/>
        <v/>
      </c>
      <c r="N327" s="204"/>
      <c r="O327" s="188">
        <f t="shared" si="6"/>
        <v>0</v>
      </c>
      <c r="P327" s="189" t="str">
        <f>IF(D327="","",IF(COUNTIF(Combo_tong_hop!$B$3:$B$100,D327)&gt;0,"Combo","Món lẻ"))</f>
        <v/>
      </c>
      <c r="Q327" s="190" t="str">
        <f>IFERROR(__xludf.DUMMYFUNCTION("IF(P327&lt;&gt;""Combo"","""",IFERROR(""""&amp;TEXTJOIN("", ""&amp;char(10),TRUE,FILTER(Combo_chi_tiet!$I$3:$I$200,Combo_chi_tiet!$B$3:$B$200=D327)),""""))"),"")</f>
        <v/>
      </c>
      <c r="R327" s="144"/>
      <c r="S327" s="144"/>
      <c r="T327" s="144"/>
      <c r="U327" s="144"/>
      <c r="V327" s="144"/>
      <c r="W327" s="144"/>
      <c r="X327" s="144"/>
      <c r="Y327" s="144"/>
      <c r="Z327" s="144"/>
      <c r="AA327" s="144"/>
      <c r="AB327" s="144"/>
      <c r="AC327" s="144"/>
      <c r="AD327" s="144"/>
      <c r="AE327" s="144"/>
    </row>
    <row r="328">
      <c r="A328" s="208"/>
      <c r="B328" s="181" t="str">
        <f t="array" ref="B328">IF(A328="","",IFERROR(INDEX(Don_hang!$B$2:$B$1000,MATCH(A328,Don_hang!$A$2:$A$1000,0)),""))</f>
        <v/>
      </c>
      <c r="C328" s="210" t="str">
        <f t="array" ref="C328">IF(A328="","",IFERROR(INDEX(Don_hang!$C$2:$C$1000,MATCH(A328,Don_hang!$A$2:$A$1000,0)),""))</f>
        <v/>
      </c>
      <c r="D328" s="211"/>
      <c r="E328" s="209"/>
      <c r="F328" s="209"/>
      <c r="G328" s="186">
        <f t="shared" si="10"/>
        <v>0</v>
      </c>
      <c r="H328" s="186" t="str">
        <f t="array" ref="H328">IF(OR(D328="",E328=""),"",IFERROR(INDEX(Bang_gia!$D$2:$D$1018,MATCH(D328&amp;" | "&amp;E328,Bang_gia!$A$2:$A$1018,0)),""))</f>
        <v/>
      </c>
      <c r="I328" s="186" t="str">
        <f t="shared" si="2"/>
        <v/>
      </c>
      <c r="J328" s="186" t="str">
        <f t="array" ref="J328">IF(OR(D328="",E328=""),"",IFERROR(INDEX(Bang_gia!$E$2:$E$1018,MATCH(D328&amp;" | "&amp;E328,Bang_gia!$A$2:$A$1018,0)),""))</f>
        <v/>
      </c>
      <c r="K328" s="186" t="str">
        <f t="shared" si="8"/>
        <v/>
      </c>
      <c r="L328" s="186" t="str">
        <f t="shared" si="4"/>
        <v/>
      </c>
      <c r="M328" s="186" t="str">
        <f t="shared" si="5"/>
        <v/>
      </c>
      <c r="N328" s="204"/>
      <c r="O328" s="188">
        <f t="shared" si="6"/>
        <v>0</v>
      </c>
      <c r="P328" s="189" t="str">
        <f>IF(D328="","",IF(COUNTIF(Combo_tong_hop!$B$3:$B$100,D328)&gt;0,"Combo","Món lẻ"))</f>
        <v/>
      </c>
      <c r="Q328" s="190" t="str">
        <f>IFERROR(__xludf.DUMMYFUNCTION("IF(P328&lt;&gt;""Combo"","""",IFERROR(""""&amp;TEXTJOIN("", ""&amp;char(10),TRUE,FILTER(Combo_chi_tiet!$I$3:$I$200,Combo_chi_tiet!$B$3:$B$200=D328)),""""))"),"")</f>
        <v/>
      </c>
      <c r="R328" s="144"/>
      <c r="S328" s="144"/>
      <c r="T328" s="144"/>
      <c r="U328" s="144"/>
      <c r="V328" s="144"/>
      <c r="W328" s="144"/>
      <c r="X328" s="144"/>
      <c r="Y328" s="144"/>
      <c r="Z328" s="144"/>
      <c r="AA328" s="144"/>
      <c r="AB328" s="144"/>
      <c r="AC328" s="144"/>
      <c r="AD328" s="144"/>
      <c r="AE328" s="144"/>
    </row>
    <row r="329">
      <c r="A329" s="208"/>
      <c r="B329" s="181" t="str">
        <f t="array" ref="B329">IF(A329="","",IFERROR(INDEX(Don_hang!$B$2:$B$1000,MATCH(A329,Don_hang!$A$2:$A$1000,0)),""))</f>
        <v/>
      </c>
      <c r="C329" s="210" t="str">
        <f t="array" ref="C329">IF(A329="","",IFERROR(INDEX(Don_hang!$C$2:$C$1000,MATCH(A329,Don_hang!$A$2:$A$1000,0)),""))</f>
        <v/>
      </c>
      <c r="D329" s="211"/>
      <c r="E329" s="209"/>
      <c r="F329" s="209"/>
      <c r="G329" s="186">
        <f t="shared" si="10"/>
        <v>0</v>
      </c>
      <c r="H329" s="186" t="str">
        <f t="array" ref="H329">IF(OR(D329="",E329=""),"",IFERROR(INDEX(Bang_gia!$D$2:$D$1018,MATCH(D329&amp;" | "&amp;E329,Bang_gia!$A$2:$A$1018,0)),""))</f>
        <v/>
      </c>
      <c r="I329" s="186" t="str">
        <f t="shared" si="2"/>
        <v/>
      </c>
      <c r="J329" s="186" t="str">
        <f t="array" ref="J329">IF(OR(D329="",E329=""),"",IFERROR(INDEX(Bang_gia!$E$2:$E$1018,MATCH(D329&amp;" | "&amp;E329,Bang_gia!$A$2:$A$1018,0)),""))</f>
        <v/>
      </c>
      <c r="K329" s="186" t="str">
        <f t="shared" si="8"/>
        <v/>
      </c>
      <c r="L329" s="186" t="str">
        <f t="shared" si="4"/>
        <v/>
      </c>
      <c r="M329" s="186" t="str">
        <f t="shared" si="5"/>
        <v/>
      </c>
      <c r="N329" s="204"/>
      <c r="O329" s="188">
        <f t="shared" si="6"/>
        <v>0</v>
      </c>
      <c r="P329" s="189" t="str">
        <f>IF(D329="","",IF(COUNTIF(Combo_tong_hop!$B$3:$B$100,D329)&gt;0,"Combo","Món lẻ"))</f>
        <v/>
      </c>
      <c r="Q329" s="190" t="str">
        <f>IFERROR(__xludf.DUMMYFUNCTION("IF(P329&lt;&gt;""Combo"","""",IFERROR(""""&amp;TEXTJOIN("", ""&amp;char(10),TRUE,FILTER(Combo_chi_tiet!$I$3:$I$200,Combo_chi_tiet!$B$3:$B$200=D329)),""""))"),"")</f>
        <v/>
      </c>
      <c r="R329" s="144"/>
      <c r="S329" s="144"/>
      <c r="T329" s="144"/>
      <c r="U329" s="144"/>
      <c r="V329" s="144"/>
      <c r="W329" s="144"/>
      <c r="X329" s="144"/>
      <c r="Y329" s="144"/>
      <c r="Z329" s="144"/>
      <c r="AA329" s="144"/>
      <c r="AB329" s="144"/>
      <c r="AC329" s="144"/>
      <c r="AD329" s="144"/>
      <c r="AE329" s="144"/>
    </row>
    <row r="330">
      <c r="A330" s="208"/>
      <c r="B330" s="181" t="str">
        <f t="array" ref="B330">IF(A330="","",IFERROR(INDEX(Don_hang!$B$2:$B$1000,MATCH(A330,Don_hang!$A$2:$A$1000,0)),""))</f>
        <v/>
      </c>
      <c r="C330" s="210" t="str">
        <f t="array" ref="C330">IF(A330="","",IFERROR(INDEX(Don_hang!$C$2:$C$1000,MATCH(A330,Don_hang!$A$2:$A$1000,0)),""))</f>
        <v/>
      </c>
      <c r="D330" s="211"/>
      <c r="E330" s="209"/>
      <c r="F330" s="209"/>
      <c r="G330" s="186">
        <f t="shared" si="10"/>
        <v>0</v>
      </c>
      <c r="H330" s="186" t="str">
        <f t="array" ref="H330">IF(OR(D330="",E330=""),"",IFERROR(INDEX(Bang_gia!$D$2:$D$1018,MATCH(D330&amp;" | "&amp;E330,Bang_gia!$A$2:$A$1018,0)),""))</f>
        <v/>
      </c>
      <c r="I330" s="186" t="str">
        <f t="shared" si="2"/>
        <v/>
      </c>
      <c r="J330" s="186" t="str">
        <f t="array" ref="J330">IF(OR(D330="",E330=""),"",IFERROR(INDEX(Bang_gia!$E$2:$E$1018,MATCH(D330&amp;" | "&amp;E330,Bang_gia!$A$2:$A$1018,0)),""))</f>
        <v/>
      </c>
      <c r="K330" s="186" t="str">
        <f t="shared" si="8"/>
        <v/>
      </c>
      <c r="L330" s="186" t="str">
        <f t="shared" si="4"/>
        <v/>
      </c>
      <c r="M330" s="186" t="str">
        <f t="shared" si="5"/>
        <v/>
      </c>
      <c r="N330" s="204"/>
      <c r="O330" s="188">
        <f t="shared" si="6"/>
        <v>0</v>
      </c>
      <c r="P330" s="189" t="str">
        <f>IF(D330="","",IF(COUNTIF(Combo_tong_hop!$B$3:$B$100,D330)&gt;0,"Combo","Món lẻ"))</f>
        <v/>
      </c>
      <c r="Q330" s="190" t="str">
        <f>IFERROR(__xludf.DUMMYFUNCTION("IF(P330&lt;&gt;""Combo"","""",IFERROR(""""&amp;TEXTJOIN("", ""&amp;char(10),TRUE,FILTER(Combo_chi_tiet!$I$3:$I$200,Combo_chi_tiet!$B$3:$B$200=D330)),""""))"),"")</f>
        <v/>
      </c>
      <c r="R330" s="144"/>
      <c r="S330" s="144"/>
      <c r="T330" s="144"/>
      <c r="U330" s="144"/>
      <c r="V330" s="144"/>
      <c r="W330" s="144"/>
      <c r="X330" s="144"/>
      <c r="Y330" s="144"/>
      <c r="Z330" s="144"/>
      <c r="AA330" s="144"/>
      <c r="AB330" s="144"/>
      <c r="AC330" s="144"/>
      <c r="AD330" s="144"/>
      <c r="AE330" s="144"/>
    </row>
    <row r="331">
      <c r="A331" s="208"/>
      <c r="B331" s="181" t="str">
        <f t="array" ref="B331">IF(A331="","",IFERROR(INDEX(Don_hang!$B$2:$B$1000,MATCH(A331,Don_hang!$A$2:$A$1000,0)),""))</f>
        <v/>
      </c>
      <c r="C331" s="210" t="str">
        <f t="array" ref="C331">IF(A331="","",IFERROR(INDEX(Don_hang!$C$2:$C$1000,MATCH(A331,Don_hang!$A$2:$A$1000,0)),""))</f>
        <v/>
      </c>
      <c r="D331" s="211"/>
      <c r="E331" s="209"/>
      <c r="F331" s="209"/>
      <c r="G331" s="186">
        <f t="shared" si="10"/>
        <v>0</v>
      </c>
      <c r="H331" s="186" t="str">
        <f t="array" ref="H331">IF(OR(D331="",E331=""),"",IFERROR(INDEX(Bang_gia!$D$2:$D$1018,MATCH(D331&amp;" | "&amp;E331,Bang_gia!$A$2:$A$1018,0)),""))</f>
        <v/>
      </c>
      <c r="I331" s="186" t="str">
        <f t="shared" si="2"/>
        <v/>
      </c>
      <c r="J331" s="186" t="str">
        <f t="array" ref="J331">IF(OR(D331="",E331=""),"",IFERROR(INDEX(Bang_gia!$E$2:$E$1018,MATCH(D331&amp;" | "&amp;E331,Bang_gia!$A$2:$A$1018,0)),""))</f>
        <v/>
      </c>
      <c r="K331" s="186" t="str">
        <f t="shared" si="8"/>
        <v/>
      </c>
      <c r="L331" s="186" t="str">
        <f t="shared" si="4"/>
        <v/>
      </c>
      <c r="M331" s="186" t="str">
        <f t="shared" si="5"/>
        <v/>
      </c>
      <c r="N331" s="204"/>
      <c r="O331" s="188">
        <f t="shared" si="6"/>
        <v>0</v>
      </c>
      <c r="P331" s="189" t="str">
        <f>IF(D331="","",IF(COUNTIF(Combo_tong_hop!$B$3:$B$100,D331)&gt;0,"Combo","Món lẻ"))</f>
        <v/>
      </c>
      <c r="Q331" s="190" t="str">
        <f>IFERROR(__xludf.DUMMYFUNCTION("IF(P331&lt;&gt;""Combo"","""",IFERROR(""""&amp;TEXTJOIN("", ""&amp;char(10),TRUE,FILTER(Combo_chi_tiet!$I$3:$I$200,Combo_chi_tiet!$B$3:$B$200=D331)),""""))"),"")</f>
        <v/>
      </c>
      <c r="R331" s="144"/>
      <c r="S331" s="144"/>
      <c r="T331" s="144"/>
      <c r="U331" s="144"/>
      <c r="V331" s="144"/>
      <c r="W331" s="144"/>
      <c r="X331" s="144"/>
      <c r="Y331" s="144"/>
      <c r="Z331" s="144"/>
      <c r="AA331" s="144"/>
      <c r="AB331" s="144"/>
      <c r="AC331" s="144"/>
      <c r="AD331" s="144"/>
      <c r="AE331" s="144"/>
    </row>
    <row r="332">
      <c r="A332" s="208"/>
      <c r="B332" s="181" t="str">
        <f t="array" ref="B332">IF(A332="","",IFERROR(INDEX(Don_hang!$B$2:$B$1000,MATCH(A332,Don_hang!$A$2:$A$1000,0)),""))</f>
        <v/>
      </c>
      <c r="C332" s="210" t="str">
        <f t="array" ref="C332">IF(A332="","",IFERROR(INDEX(Don_hang!$C$2:$C$1000,MATCH(A332,Don_hang!$A$2:$A$1000,0)),""))</f>
        <v/>
      </c>
      <c r="D332" s="211"/>
      <c r="E332" s="209"/>
      <c r="F332" s="209"/>
      <c r="G332" s="186">
        <f t="shared" si="10"/>
        <v>0</v>
      </c>
      <c r="H332" s="186" t="str">
        <f t="array" ref="H332">IF(OR(D332="",E332=""),"",IFERROR(INDEX(Bang_gia!$D$2:$D$1018,MATCH(D332&amp;" | "&amp;E332,Bang_gia!$A$2:$A$1018,0)),""))</f>
        <v/>
      </c>
      <c r="I332" s="186" t="str">
        <f t="shared" si="2"/>
        <v/>
      </c>
      <c r="J332" s="186" t="str">
        <f t="array" ref="J332">IF(OR(D332="",E332=""),"",IFERROR(INDEX(Bang_gia!$E$2:$E$1018,MATCH(D332&amp;" | "&amp;E332,Bang_gia!$A$2:$A$1018,0)),""))</f>
        <v/>
      </c>
      <c r="K332" s="186" t="str">
        <f t="shared" si="8"/>
        <v/>
      </c>
      <c r="L332" s="186" t="str">
        <f t="shared" si="4"/>
        <v/>
      </c>
      <c r="M332" s="186" t="str">
        <f t="shared" si="5"/>
        <v/>
      </c>
      <c r="N332" s="204"/>
      <c r="O332" s="188">
        <f t="shared" si="6"/>
        <v>0</v>
      </c>
      <c r="P332" s="189" t="str">
        <f>IF(D332="","",IF(COUNTIF(Combo_tong_hop!$B$3:$B$100,D332)&gt;0,"Combo","Món lẻ"))</f>
        <v/>
      </c>
      <c r="Q332" s="190" t="str">
        <f>IFERROR(__xludf.DUMMYFUNCTION("IF(P332&lt;&gt;""Combo"","""",IFERROR(""""&amp;TEXTJOIN("", ""&amp;char(10),TRUE,FILTER(Combo_chi_tiet!$I$3:$I$200,Combo_chi_tiet!$B$3:$B$200=D332)),""""))"),"")</f>
        <v/>
      </c>
      <c r="R332" s="144"/>
      <c r="S332" s="144"/>
      <c r="T332" s="144"/>
      <c r="U332" s="144"/>
      <c r="V332" s="144"/>
      <c r="W332" s="144"/>
      <c r="X332" s="144"/>
      <c r="Y332" s="144"/>
      <c r="Z332" s="144"/>
      <c r="AA332" s="144"/>
      <c r="AB332" s="144"/>
      <c r="AC332" s="144"/>
      <c r="AD332" s="144"/>
      <c r="AE332" s="144"/>
    </row>
    <row r="333">
      <c r="A333" s="208"/>
      <c r="B333" s="181" t="str">
        <f t="array" ref="B333">IF(A333="","",IFERROR(INDEX(Don_hang!$B$2:$B$1000,MATCH(A333,Don_hang!$A$2:$A$1000,0)),""))</f>
        <v/>
      </c>
      <c r="C333" s="210" t="str">
        <f t="array" ref="C333">IF(A333="","",IFERROR(INDEX(Don_hang!$C$2:$C$1000,MATCH(A333,Don_hang!$A$2:$A$1000,0)),""))</f>
        <v/>
      </c>
      <c r="D333" s="211"/>
      <c r="E333" s="209"/>
      <c r="F333" s="209"/>
      <c r="G333" s="186">
        <f t="shared" si="10"/>
        <v>0</v>
      </c>
      <c r="H333" s="186" t="str">
        <f t="array" ref="H333">IF(OR(D333="",E333=""),"",IFERROR(INDEX(Bang_gia!$D$2:$D$1018,MATCH(D333&amp;" | "&amp;E333,Bang_gia!$A$2:$A$1018,0)),""))</f>
        <v/>
      </c>
      <c r="I333" s="186" t="str">
        <f t="shared" si="2"/>
        <v/>
      </c>
      <c r="J333" s="186" t="str">
        <f t="array" ref="J333">IF(OR(D333="",E333=""),"",IFERROR(INDEX(Bang_gia!$E$2:$E$1018,MATCH(D333&amp;" | "&amp;E333,Bang_gia!$A$2:$A$1018,0)),""))</f>
        <v/>
      </c>
      <c r="K333" s="186" t="str">
        <f t="shared" si="8"/>
        <v/>
      </c>
      <c r="L333" s="186" t="str">
        <f t="shared" si="4"/>
        <v/>
      </c>
      <c r="M333" s="186" t="str">
        <f t="shared" si="5"/>
        <v/>
      </c>
      <c r="N333" s="204"/>
      <c r="O333" s="188">
        <f t="shared" si="6"/>
        <v>0</v>
      </c>
      <c r="P333" s="189" t="str">
        <f>IF(D333="","",IF(COUNTIF(Combo_tong_hop!$B$3:$B$100,D333)&gt;0,"Combo","Món lẻ"))</f>
        <v/>
      </c>
      <c r="Q333" s="190" t="str">
        <f>IFERROR(__xludf.DUMMYFUNCTION("IF(P333&lt;&gt;""Combo"","""",IFERROR(""""&amp;TEXTJOIN("", ""&amp;char(10),TRUE,FILTER(Combo_chi_tiet!$I$3:$I$200,Combo_chi_tiet!$B$3:$B$200=D333)),""""))"),"")</f>
        <v/>
      </c>
      <c r="R333" s="144"/>
      <c r="S333" s="144"/>
      <c r="T333" s="144"/>
      <c r="U333" s="144"/>
      <c r="V333" s="144"/>
      <c r="W333" s="144"/>
      <c r="X333" s="144"/>
      <c r="Y333" s="144"/>
      <c r="Z333" s="144"/>
      <c r="AA333" s="144"/>
      <c r="AB333" s="144"/>
      <c r="AC333" s="144"/>
      <c r="AD333" s="144"/>
      <c r="AE333" s="144"/>
    </row>
    <row r="334">
      <c r="A334" s="208"/>
      <c r="B334" s="181" t="str">
        <f t="array" ref="B334">IF(A334="","",IFERROR(INDEX(Don_hang!$B$2:$B$1000,MATCH(A334,Don_hang!$A$2:$A$1000,0)),""))</f>
        <v/>
      </c>
      <c r="C334" s="210" t="str">
        <f t="array" ref="C334">IF(A334="","",IFERROR(INDEX(Don_hang!$C$2:$C$1000,MATCH(A334,Don_hang!$A$2:$A$1000,0)),""))</f>
        <v/>
      </c>
      <c r="D334" s="211"/>
      <c r="E334" s="209"/>
      <c r="F334" s="209"/>
      <c r="G334" s="186">
        <f t="shared" si="10"/>
        <v>0</v>
      </c>
      <c r="H334" s="186" t="str">
        <f t="array" ref="H334">IF(OR(D334="",E334=""),"",IFERROR(INDEX(Bang_gia!$D$2:$D$1018,MATCH(D334&amp;" | "&amp;E334,Bang_gia!$A$2:$A$1018,0)),""))</f>
        <v/>
      </c>
      <c r="I334" s="186" t="str">
        <f t="shared" si="2"/>
        <v/>
      </c>
      <c r="J334" s="186" t="str">
        <f t="array" ref="J334">IF(OR(D334="",E334=""),"",IFERROR(INDEX(Bang_gia!$E$2:$E$1018,MATCH(D334&amp;" | "&amp;E334,Bang_gia!$A$2:$A$1018,0)),""))</f>
        <v/>
      </c>
      <c r="K334" s="186" t="str">
        <f t="shared" si="8"/>
        <v/>
      </c>
      <c r="L334" s="186" t="str">
        <f t="shared" si="4"/>
        <v/>
      </c>
      <c r="M334" s="186" t="str">
        <f t="shared" si="5"/>
        <v/>
      </c>
      <c r="N334" s="204"/>
      <c r="O334" s="188">
        <f t="shared" si="6"/>
        <v>0</v>
      </c>
      <c r="P334" s="189" t="str">
        <f>IF(D334="","",IF(COUNTIF(Combo_tong_hop!$B$3:$B$100,D334)&gt;0,"Combo","Món lẻ"))</f>
        <v/>
      </c>
      <c r="Q334" s="190" t="str">
        <f>IFERROR(__xludf.DUMMYFUNCTION("IF(P334&lt;&gt;""Combo"","""",IFERROR(""""&amp;TEXTJOIN("", ""&amp;char(10),TRUE,FILTER(Combo_chi_tiet!$I$3:$I$200,Combo_chi_tiet!$B$3:$B$200=D334)),""""))"),"")</f>
        <v/>
      </c>
      <c r="R334" s="144"/>
      <c r="S334" s="144"/>
      <c r="T334" s="144"/>
      <c r="U334" s="144"/>
      <c r="V334" s="144"/>
      <c r="W334" s="144"/>
      <c r="X334" s="144"/>
      <c r="Y334" s="144"/>
      <c r="Z334" s="144"/>
      <c r="AA334" s="144"/>
      <c r="AB334" s="144"/>
      <c r="AC334" s="144"/>
      <c r="AD334" s="144"/>
      <c r="AE334" s="144"/>
    </row>
    <row r="335">
      <c r="A335" s="208"/>
      <c r="B335" s="181" t="str">
        <f t="array" ref="B335">IF(A335="","",IFERROR(INDEX(Don_hang!$B$2:$B$1000,MATCH(A335,Don_hang!$A$2:$A$1000,0)),""))</f>
        <v/>
      </c>
      <c r="C335" s="210" t="str">
        <f t="array" ref="C335">IF(A335="","",IFERROR(INDEX(Don_hang!$C$2:$C$1000,MATCH(A335,Don_hang!$A$2:$A$1000,0)),""))</f>
        <v/>
      </c>
      <c r="D335" s="211"/>
      <c r="E335" s="209"/>
      <c r="F335" s="209"/>
      <c r="G335" s="186">
        <f t="shared" si="10"/>
        <v>0</v>
      </c>
      <c r="H335" s="186" t="str">
        <f t="array" ref="H335">IF(OR(D335="",E335=""),"",IFERROR(INDEX(Bang_gia!$D$2:$D$1018,MATCH(D335&amp;" | "&amp;E335,Bang_gia!$A$2:$A$1018,0)),""))</f>
        <v/>
      </c>
      <c r="I335" s="186" t="str">
        <f t="shared" si="2"/>
        <v/>
      </c>
      <c r="J335" s="186" t="str">
        <f t="array" ref="J335">IF(OR(D335="",E335=""),"",IFERROR(INDEX(Bang_gia!$E$2:$E$1018,MATCH(D335&amp;" | "&amp;E335,Bang_gia!$A$2:$A$1018,0)),""))</f>
        <v/>
      </c>
      <c r="K335" s="186" t="str">
        <f t="shared" si="8"/>
        <v/>
      </c>
      <c r="L335" s="186" t="str">
        <f t="shared" si="4"/>
        <v/>
      </c>
      <c r="M335" s="186" t="str">
        <f t="shared" si="5"/>
        <v/>
      </c>
      <c r="N335" s="204"/>
      <c r="O335" s="188">
        <f t="shared" si="6"/>
        <v>0</v>
      </c>
      <c r="P335" s="189" t="str">
        <f>IF(D335="","",IF(COUNTIF(Combo_tong_hop!$B$3:$B$100,D335)&gt;0,"Combo","Món lẻ"))</f>
        <v/>
      </c>
      <c r="Q335" s="190" t="str">
        <f>IFERROR(__xludf.DUMMYFUNCTION("IF(P335&lt;&gt;""Combo"","""",IFERROR(""""&amp;TEXTJOIN("", ""&amp;char(10),TRUE,FILTER(Combo_chi_tiet!$I$3:$I$200,Combo_chi_tiet!$B$3:$B$200=D335)),""""))"),"")</f>
        <v/>
      </c>
      <c r="R335" s="144"/>
      <c r="S335" s="144"/>
      <c r="T335" s="144"/>
      <c r="U335" s="144"/>
      <c r="V335" s="144"/>
      <c r="W335" s="144"/>
      <c r="X335" s="144"/>
      <c r="Y335" s="144"/>
      <c r="Z335" s="144"/>
      <c r="AA335" s="144"/>
      <c r="AB335" s="144"/>
      <c r="AC335" s="144"/>
      <c r="AD335" s="144"/>
      <c r="AE335" s="144"/>
    </row>
    <row r="336">
      <c r="A336" s="208"/>
      <c r="B336" s="181" t="str">
        <f t="array" ref="B336">IF(A336="","",IFERROR(INDEX(Don_hang!$B$2:$B$1000,MATCH(A336,Don_hang!$A$2:$A$1000,0)),""))</f>
        <v/>
      </c>
      <c r="C336" s="210" t="str">
        <f t="array" ref="C336">IF(A336="","",IFERROR(INDEX(Don_hang!$C$2:$C$1000,MATCH(A336,Don_hang!$A$2:$A$1000,0)),""))</f>
        <v/>
      </c>
      <c r="D336" s="211"/>
      <c r="E336" s="209"/>
      <c r="F336" s="209"/>
      <c r="G336" s="186">
        <f t="shared" si="10"/>
        <v>0</v>
      </c>
      <c r="H336" s="186" t="str">
        <f t="array" ref="H336">IF(OR(D336="",E336=""),"",IFERROR(INDEX(Bang_gia!$D$2:$D$1018,MATCH(D336&amp;" | "&amp;E336,Bang_gia!$A$2:$A$1018,0)),""))</f>
        <v/>
      </c>
      <c r="I336" s="186" t="str">
        <f t="shared" si="2"/>
        <v/>
      </c>
      <c r="J336" s="186" t="str">
        <f t="array" ref="J336">IF(OR(D336="",E336=""),"",IFERROR(INDEX(Bang_gia!$E$2:$E$1018,MATCH(D336&amp;" | "&amp;E336,Bang_gia!$A$2:$A$1018,0)),""))</f>
        <v/>
      </c>
      <c r="K336" s="186" t="str">
        <f t="shared" si="8"/>
        <v/>
      </c>
      <c r="L336" s="186" t="str">
        <f t="shared" si="4"/>
        <v/>
      </c>
      <c r="M336" s="186" t="str">
        <f t="shared" si="5"/>
        <v/>
      </c>
      <c r="N336" s="204"/>
      <c r="O336" s="188">
        <f t="shared" si="6"/>
        <v>0</v>
      </c>
      <c r="P336" s="189" t="str">
        <f>IF(D336="","",IF(COUNTIF(Combo_tong_hop!$B$3:$B$100,D336)&gt;0,"Combo","Món lẻ"))</f>
        <v/>
      </c>
      <c r="Q336" s="190" t="str">
        <f>IFERROR(__xludf.DUMMYFUNCTION("IF(P336&lt;&gt;""Combo"","""",IFERROR(""""&amp;TEXTJOIN("", ""&amp;char(10),TRUE,FILTER(Combo_chi_tiet!$I$3:$I$200,Combo_chi_tiet!$B$3:$B$200=D336)),""""))"),"")</f>
        <v/>
      </c>
      <c r="R336" s="144"/>
      <c r="S336" s="144"/>
      <c r="T336" s="144"/>
      <c r="U336" s="144"/>
      <c r="V336" s="144"/>
      <c r="W336" s="144"/>
      <c r="X336" s="144"/>
      <c r="Y336" s="144"/>
      <c r="Z336" s="144"/>
      <c r="AA336" s="144"/>
      <c r="AB336" s="144"/>
      <c r="AC336" s="144"/>
      <c r="AD336" s="144"/>
      <c r="AE336" s="144"/>
    </row>
    <row r="337">
      <c r="A337" s="208"/>
      <c r="B337" s="181" t="str">
        <f t="array" ref="B337">IF(A337="","",IFERROR(INDEX(Don_hang!$B$2:$B$1000,MATCH(A337,Don_hang!$A$2:$A$1000,0)),""))</f>
        <v/>
      </c>
      <c r="C337" s="210" t="str">
        <f t="array" ref="C337">IF(A337="","",IFERROR(INDEX(Don_hang!$C$2:$C$1000,MATCH(A337,Don_hang!$A$2:$A$1000,0)),""))</f>
        <v/>
      </c>
      <c r="D337" s="211"/>
      <c r="E337" s="209"/>
      <c r="F337" s="209"/>
      <c r="G337" s="186">
        <f t="shared" si="10"/>
        <v>0</v>
      </c>
      <c r="H337" s="186" t="str">
        <f t="array" ref="H337">IF(OR(D337="",E337=""),"",IFERROR(INDEX(Bang_gia!$D$2:$D$1018,MATCH(D337&amp;" | "&amp;E337,Bang_gia!$A$2:$A$1018,0)),""))</f>
        <v/>
      </c>
      <c r="I337" s="186" t="str">
        <f t="shared" si="2"/>
        <v/>
      </c>
      <c r="J337" s="186" t="str">
        <f t="array" ref="J337">IF(OR(D337="",E337=""),"",IFERROR(INDEX(Bang_gia!$E$2:$E$1018,MATCH(D337&amp;" | "&amp;E337,Bang_gia!$A$2:$A$1018,0)),""))</f>
        <v/>
      </c>
      <c r="K337" s="186" t="str">
        <f t="shared" si="8"/>
        <v/>
      </c>
      <c r="L337" s="186" t="str">
        <f t="shared" si="4"/>
        <v/>
      </c>
      <c r="M337" s="186" t="str">
        <f t="shared" si="5"/>
        <v/>
      </c>
      <c r="N337" s="204"/>
      <c r="O337" s="188">
        <f t="shared" si="6"/>
        <v>0</v>
      </c>
      <c r="P337" s="189" t="str">
        <f>IF(D337="","",IF(COUNTIF(Combo_tong_hop!$B$3:$B$100,D337)&gt;0,"Combo","Món lẻ"))</f>
        <v/>
      </c>
      <c r="Q337" s="190" t="str">
        <f>IFERROR(__xludf.DUMMYFUNCTION("IF(P337&lt;&gt;""Combo"","""",IFERROR(""""&amp;TEXTJOIN("", ""&amp;char(10),TRUE,FILTER(Combo_chi_tiet!$I$3:$I$200,Combo_chi_tiet!$B$3:$B$200=D337)),""""))"),"")</f>
        <v/>
      </c>
      <c r="R337" s="144"/>
      <c r="S337" s="144"/>
      <c r="T337" s="144"/>
      <c r="U337" s="144"/>
      <c r="V337" s="144"/>
      <c r="W337" s="144"/>
      <c r="X337" s="144"/>
      <c r="Y337" s="144"/>
      <c r="Z337" s="144"/>
      <c r="AA337" s="144"/>
      <c r="AB337" s="144"/>
      <c r="AC337" s="144"/>
      <c r="AD337" s="144"/>
      <c r="AE337" s="144"/>
    </row>
    <row r="338">
      <c r="A338" s="208"/>
      <c r="B338" s="181" t="str">
        <f t="array" ref="B338">IF(A338="","",IFERROR(INDEX(Don_hang!$B$2:$B$1000,MATCH(A338,Don_hang!$A$2:$A$1000,0)),""))</f>
        <v/>
      </c>
      <c r="C338" s="210" t="str">
        <f t="array" ref="C338">IF(A338="","",IFERROR(INDEX(Don_hang!$C$2:$C$1000,MATCH(A338,Don_hang!$A$2:$A$1000,0)),""))</f>
        <v/>
      </c>
      <c r="D338" s="211"/>
      <c r="E338" s="209"/>
      <c r="F338" s="209"/>
      <c r="G338" s="186">
        <f t="shared" si="10"/>
        <v>0</v>
      </c>
      <c r="H338" s="186" t="str">
        <f t="array" ref="H338">IF(OR(D338="",E338=""),"",IFERROR(INDEX(Bang_gia!$D$2:$D$1018,MATCH(D338&amp;" | "&amp;E338,Bang_gia!$A$2:$A$1018,0)),""))</f>
        <v/>
      </c>
      <c r="I338" s="186" t="str">
        <f t="shared" si="2"/>
        <v/>
      </c>
      <c r="J338" s="186" t="str">
        <f t="array" ref="J338">IF(OR(D338="",E338=""),"",IFERROR(INDEX(Bang_gia!$E$2:$E$1018,MATCH(D338&amp;" | "&amp;E338,Bang_gia!$A$2:$A$1018,0)),""))</f>
        <v/>
      </c>
      <c r="K338" s="186" t="str">
        <f t="shared" si="8"/>
        <v/>
      </c>
      <c r="L338" s="186" t="str">
        <f t="shared" si="4"/>
        <v/>
      </c>
      <c r="M338" s="186" t="str">
        <f t="shared" si="5"/>
        <v/>
      </c>
      <c r="N338" s="204"/>
      <c r="O338" s="188">
        <f t="shared" si="6"/>
        <v>0</v>
      </c>
      <c r="P338" s="189" t="str">
        <f>IF(D338="","",IF(COUNTIF(Combo_tong_hop!$B$3:$B$100,D338)&gt;0,"Combo","Món lẻ"))</f>
        <v/>
      </c>
      <c r="Q338" s="190" t="str">
        <f>IFERROR(__xludf.DUMMYFUNCTION("IF(P338&lt;&gt;""Combo"","""",IFERROR(""""&amp;TEXTJOIN("", ""&amp;char(10),TRUE,FILTER(Combo_chi_tiet!$I$3:$I$200,Combo_chi_tiet!$B$3:$B$200=D338)),""""))"),"")</f>
        <v/>
      </c>
      <c r="R338" s="144"/>
      <c r="S338" s="144"/>
      <c r="T338" s="144"/>
      <c r="U338" s="144"/>
      <c r="V338" s="144"/>
      <c r="W338" s="144"/>
      <c r="X338" s="144"/>
      <c r="Y338" s="144"/>
      <c r="Z338" s="144"/>
      <c r="AA338" s="144"/>
      <c r="AB338" s="144"/>
      <c r="AC338" s="144"/>
      <c r="AD338" s="144"/>
      <c r="AE338" s="144"/>
    </row>
    <row r="339">
      <c r="A339" s="208"/>
      <c r="B339" s="181" t="str">
        <f t="array" ref="B339">IF(A339="","",IFERROR(INDEX(Don_hang!$B$2:$B$1000,MATCH(A339,Don_hang!$A$2:$A$1000,0)),""))</f>
        <v/>
      </c>
      <c r="C339" s="210" t="str">
        <f t="array" ref="C339">IF(A339="","",IFERROR(INDEX(Don_hang!$C$2:$C$1000,MATCH(A339,Don_hang!$A$2:$A$1000,0)),""))</f>
        <v/>
      </c>
      <c r="D339" s="211"/>
      <c r="E339" s="209"/>
      <c r="F339" s="209"/>
      <c r="G339" s="186">
        <f t="shared" si="10"/>
        <v>0</v>
      </c>
      <c r="H339" s="186" t="str">
        <f t="array" ref="H339">IF(OR(D339="",E339=""),"",IFERROR(INDEX(Bang_gia!$D$2:$D$1018,MATCH(D339&amp;" | "&amp;E339,Bang_gia!$A$2:$A$1018,0)),""))</f>
        <v/>
      </c>
      <c r="I339" s="186" t="str">
        <f t="shared" si="2"/>
        <v/>
      </c>
      <c r="J339" s="186" t="str">
        <f t="array" ref="J339">IF(OR(D339="",E339=""),"",IFERROR(INDEX(Bang_gia!$E$2:$E$1018,MATCH(D339&amp;" | "&amp;E339,Bang_gia!$A$2:$A$1018,0)),""))</f>
        <v/>
      </c>
      <c r="K339" s="186" t="str">
        <f t="shared" si="8"/>
        <v/>
      </c>
      <c r="L339" s="186" t="str">
        <f t="shared" si="4"/>
        <v/>
      </c>
      <c r="M339" s="186" t="str">
        <f t="shared" si="5"/>
        <v/>
      </c>
      <c r="N339" s="204"/>
      <c r="O339" s="188">
        <f t="shared" si="6"/>
        <v>0</v>
      </c>
      <c r="P339" s="189" t="str">
        <f>IF(D339="","",IF(COUNTIF(Combo_tong_hop!$B$3:$B$100,D339)&gt;0,"Combo","Món lẻ"))</f>
        <v/>
      </c>
      <c r="Q339" s="190" t="str">
        <f>IFERROR(__xludf.DUMMYFUNCTION("IF(P339&lt;&gt;""Combo"","""",IFERROR(""""&amp;TEXTJOIN("", ""&amp;char(10),TRUE,FILTER(Combo_chi_tiet!$I$3:$I$200,Combo_chi_tiet!$B$3:$B$200=D339)),""""))"),"")</f>
        <v/>
      </c>
      <c r="R339" s="144"/>
      <c r="S339" s="144"/>
      <c r="T339" s="144"/>
      <c r="U339" s="144"/>
      <c r="V339" s="144"/>
      <c r="W339" s="144"/>
      <c r="X339" s="144"/>
      <c r="Y339" s="144"/>
      <c r="Z339" s="144"/>
      <c r="AA339" s="144"/>
      <c r="AB339" s="144"/>
      <c r="AC339" s="144"/>
      <c r="AD339" s="144"/>
      <c r="AE339" s="144"/>
    </row>
    <row r="340">
      <c r="A340" s="208"/>
      <c r="B340" s="181" t="str">
        <f t="array" ref="B340">IF(A340="","",IFERROR(INDEX(Don_hang!$B$2:$B$1000,MATCH(A340,Don_hang!$A$2:$A$1000,0)),""))</f>
        <v/>
      </c>
      <c r="C340" s="210" t="str">
        <f t="array" ref="C340">IF(A340="","",IFERROR(INDEX(Don_hang!$C$2:$C$1000,MATCH(A340,Don_hang!$A$2:$A$1000,0)),""))</f>
        <v/>
      </c>
      <c r="D340" s="211"/>
      <c r="E340" s="209"/>
      <c r="F340" s="209"/>
      <c r="G340" s="186">
        <f t="shared" si="10"/>
        <v>0</v>
      </c>
      <c r="H340" s="186" t="str">
        <f t="array" ref="H340">IF(OR(D340="",E340=""),"",IFERROR(INDEX(Bang_gia!$D$2:$D$1018,MATCH(D340&amp;" | "&amp;E340,Bang_gia!$A$2:$A$1018,0)),""))</f>
        <v/>
      </c>
      <c r="I340" s="186" t="str">
        <f t="shared" si="2"/>
        <v/>
      </c>
      <c r="J340" s="186" t="str">
        <f t="array" ref="J340">IF(OR(D340="",E340=""),"",IFERROR(INDEX(Bang_gia!$E$2:$E$1018,MATCH(D340&amp;" | "&amp;E340,Bang_gia!$A$2:$A$1018,0)),""))</f>
        <v/>
      </c>
      <c r="K340" s="186" t="str">
        <f t="shared" si="8"/>
        <v/>
      </c>
      <c r="L340" s="186" t="str">
        <f t="shared" si="4"/>
        <v/>
      </c>
      <c r="M340" s="186" t="str">
        <f t="shared" si="5"/>
        <v/>
      </c>
      <c r="N340" s="204"/>
      <c r="O340" s="188">
        <f t="shared" si="6"/>
        <v>0</v>
      </c>
      <c r="P340" s="189" t="str">
        <f>IF(D340="","",IF(COUNTIF(Combo_tong_hop!$B$3:$B$100,D340)&gt;0,"Combo","Món lẻ"))</f>
        <v/>
      </c>
      <c r="Q340" s="190" t="str">
        <f>IFERROR(__xludf.DUMMYFUNCTION("IF(P340&lt;&gt;""Combo"","""",IFERROR(""""&amp;TEXTJOIN("", ""&amp;char(10),TRUE,FILTER(Combo_chi_tiet!$I$3:$I$200,Combo_chi_tiet!$B$3:$B$200=D340)),""""))"),"")</f>
        <v/>
      </c>
      <c r="R340" s="144"/>
      <c r="S340" s="144"/>
      <c r="T340" s="144"/>
      <c r="U340" s="144"/>
      <c r="V340" s="144"/>
      <c r="W340" s="144"/>
      <c r="X340" s="144"/>
      <c r="Y340" s="144"/>
      <c r="Z340" s="144"/>
      <c r="AA340" s="144"/>
      <c r="AB340" s="144"/>
      <c r="AC340" s="144"/>
      <c r="AD340" s="144"/>
      <c r="AE340" s="144"/>
    </row>
    <row r="341">
      <c r="A341" s="208"/>
      <c r="B341" s="181" t="str">
        <f t="array" ref="B341">IF(A341="","",IFERROR(INDEX(Don_hang!$B$2:$B$1000,MATCH(A341,Don_hang!$A$2:$A$1000,0)),""))</f>
        <v/>
      </c>
      <c r="C341" s="210" t="str">
        <f t="array" ref="C341">IF(A341="","",IFERROR(INDEX(Don_hang!$C$2:$C$1000,MATCH(A341,Don_hang!$A$2:$A$1000,0)),""))</f>
        <v/>
      </c>
      <c r="D341" s="211"/>
      <c r="E341" s="209"/>
      <c r="F341" s="209"/>
      <c r="G341" s="186">
        <f t="shared" si="10"/>
        <v>0</v>
      </c>
      <c r="H341" s="186" t="str">
        <f t="array" ref="H341">IF(OR(D341="",E341=""),"",IFERROR(INDEX(Bang_gia!$D$2:$D$1018,MATCH(D341&amp;" | "&amp;E341,Bang_gia!$A$2:$A$1018,0)),""))</f>
        <v/>
      </c>
      <c r="I341" s="186" t="str">
        <f t="shared" si="2"/>
        <v/>
      </c>
      <c r="J341" s="186" t="str">
        <f t="array" ref="J341">IF(OR(D341="",E341=""),"",IFERROR(INDEX(Bang_gia!$E$2:$E$1018,MATCH(D341&amp;" | "&amp;E341,Bang_gia!$A$2:$A$1018,0)),""))</f>
        <v/>
      </c>
      <c r="K341" s="186" t="str">
        <f t="shared" si="8"/>
        <v/>
      </c>
      <c r="L341" s="186" t="str">
        <f t="shared" si="4"/>
        <v/>
      </c>
      <c r="M341" s="186" t="str">
        <f t="shared" si="5"/>
        <v/>
      </c>
      <c r="N341" s="204"/>
      <c r="O341" s="188">
        <f t="shared" si="6"/>
        <v>0</v>
      </c>
      <c r="P341" s="189" t="str">
        <f>IF(D341="","",IF(COUNTIF(Combo_tong_hop!$B$3:$B$100,D341)&gt;0,"Combo","Món lẻ"))</f>
        <v/>
      </c>
      <c r="Q341" s="190" t="str">
        <f>IFERROR(__xludf.DUMMYFUNCTION("IF(P341&lt;&gt;""Combo"","""",IFERROR(""""&amp;TEXTJOIN("", ""&amp;char(10),TRUE,FILTER(Combo_chi_tiet!$I$3:$I$200,Combo_chi_tiet!$B$3:$B$200=D341)),""""))"),"")</f>
        <v/>
      </c>
      <c r="R341" s="144"/>
      <c r="S341" s="144"/>
      <c r="T341" s="144"/>
      <c r="U341" s="144"/>
      <c r="V341" s="144"/>
      <c r="W341" s="144"/>
      <c r="X341" s="144"/>
      <c r="Y341" s="144"/>
      <c r="Z341" s="144"/>
      <c r="AA341" s="144"/>
      <c r="AB341" s="144"/>
      <c r="AC341" s="144"/>
      <c r="AD341" s="144"/>
      <c r="AE341" s="144"/>
    </row>
    <row r="342">
      <c r="A342" s="208"/>
      <c r="B342" s="181" t="str">
        <f t="array" ref="B342">IF(A342="","",IFERROR(INDEX(Don_hang!$B$2:$B$1000,MATCH(A342,Don_hang!$A$2:$A$1000,0)),""))</f>
        <v/>
      </c>
      <c r="C342" s="210" t="str">
        <f t="array" ref="C342">IF(A342="","",IFERROR(INDEX(Don_hang!$C$2:$C$1000,MATCH(A342,Don_hang!$A$2:$A$1000,0)),""))</f>
        <v/>
      </c>
      <c r="D342" s="211"/>
      <c r="E342" s="209"/>
      <c r="F342" s="209"/>
      <c r="G342" s="186">
        <f t="shared" si="10"/>
        <v>0</v>
      </c>
      <c r="H342" s="186" t="str">
        <f t="array" ref="H342">IF(OR(D342="",E342=""),"",IFERROR(INDEX(Bang_gia!$D$2:$D$1018,MATCH(D342&amp;" | "&amp;E342,Bang_gia!$A$2:$A$1018,0)),""))</f>
        <v/>
      </c>
      <c r="I342" s="186" t="str">
        <f t="shared" si="2"/>
        <v/>
      </c>
      <c r="J342" s="186" t="str">
        <f t="array" ref="J342">IF(OR(D342="",E342=""),"",IFERROR(INDEX(Bang_gia!$E$2:$E$1018,MATCH(D342&amp;" | "&amp;E342,Bang_gia!$A$2:$A$1018,0)),""))</f>
        <v/>
      </c>
      <c r="K342" s="186" t="str">
        <f t="shared" si="8"/>
        <v/>
      </c>
      <c r="L342" s="186" t="str">
        <f t="shared" si="4"/>
        <v/>
      </c>
      <c r="M342" s="186" t="str">
        <f t="shared" si="5"/>
        <v/>
      </c>
      <c r="N342" s="204"/>
      <c r="O342" s="188">
        <f t="shared" si="6"/>
        <v>0</v>
      </c>
      <c r="P342" s="189" t="str">
        <f>IF(D342="","",IF(COUNTIF(Combo_tong_hop!$B$3:$B$100,D342)&gt;0,"Combo","Món lẻ"))</f>
        <v/>
      </c>
      <c r="Q342" s="190" t="str">
        <f>IFERROR(__xludf.DUMMYFUNCTION("IF(P342&lt;&gt;""Combo"","""",IFERROR(""""&amp;TEXTJOIN("", ""&amp;char(10),TRUE,FILTER(Combo_chi_tiet!$I$3:$I$200,Combo_chi_tiet!$B$3:$B$200=D342)),""""))"),"")</f>
        <v/>
      </c>
      <c r="R342" s="144"/>
      <c r="S342" s="144"/>
      <c r="T342" s="144"/>
      <c r="U342" s="144"/>
      <c r="V342" s="144"/>
      <c r="W342" s="144"/>
      <c r="X342" s="144"/>
      <c r="Y342" s="144"/>
      <c r="Z342" s="144"/>
      <c r="AA342" s="144"/>
      <c r="AB342" s="144"/>
      <c r="AC342" s="144"/>
      <c r="AD342" s="144"/>
      <c r="AE342" s="144"/>
    </row>
    <row r="343">
      <c r="A343" s="208"/>
      <c r="B343" s="181" t="str">
        <f t="array" ref="B343">IF(A343="","",IFERROR(INDEX(Don_hang!$B$2:$B$1000,MATCH(A343,Don_hang!$A$2:$A$1000,0)),""))</f>
        <v/>
      </c>
      <c r="C343" s="210" t="str">
        <f t="array" ref="C343">IF(A343="","",IFERROR(INDEX(Don_hang!$C$2:$C$1000,MATCH(A343,Don_hang!$A$2:$A$1000,0)),""))</f>
        <v/>
      </c>
      <c r="D343" s="211"/>
      <c r="E343" s="209"/>
      <c r="F343" s="209"/>
      <c r="G343" s="186">
        <f t="shared" si="10"/>
        <v>0</v>
      </c>
      <c r="H343" s="186" t="str">
        <f t="array" ref="H343">IF(OR(D343="",E343=""),"",IFERROR(INDEX(Bang_gia!$D$2:$D$1018,MATCH(D343&amp;" | "&amp;E343,Bang_gia!$A$2:$A$1018,0)),""))</f>
        <v/>
      </c>
      <c r="I343" s="186" t="str">
        <f t="shared" si="2"/>
        <v/>
      </c>
      <c r="J343" s="186" t="str">
        <f t="array" ref="J343">IF(OR(D343="",E343=""),"",IFERROR(INDEX(Bang_gia!$E$2:$E$1018,MATCH(D343&amp;" | "&amp;E343,Bang_gia!$A$2:$A$1018,0)),""))</f>
        <v/>
      </c>
      <c r="K343" s="186" t="str">
        <f t="shared" si="8"/>
        <v/>
      </c>
      <c r="L343" s="186" t="str">
        <f t="shared" si="4"/>
        <v/>
      </c>
      <c r="M343" s="186" t="str">
        <f t="shared" si="5"/>
        <v/>
      </c>
      <c r="N343" s="204"/>
      <c r="O343" s="188">
        <f t="shared" si="6"/>
        <v>0</v>
      </c>
      <c r="P343" s="189" t="str">
        <f>IF(D343="","",IF(COUNTIF(Combo_tong_hop!$B$3:$B$100,D343)&gt;0,"Combo","Món lẻ"))</f>
        <v/>
      </c>
      <c r="Q343" s="190" t="str">
        <f>IFERROR(__xludf.DUMMYFUNCTION("IF(P343&lt;&gt;""Combo"","""",IFERROR(""""&amp;TEXTJOIN("", ""&amp;char(10),TRUE,FILTER(Combo_chi_tiet!$I$3:$I$200,Combo_chi_tiet!$B$3:$B$200=D343)),""""))"),"")</f>
        <v/>
      </c>
      <c r="R343" s="144"/>
      <c r="S343" s="144"/>
      <c r="T343" s="144"/>
      <c r="U343" s="144"/>
      <c r="V343" s="144"/>
      <c r="W343" s="144"/>
      <c r="X343" s="144"/>
      <c r="Y343" s="144"/>
      <c r="Z343" s="144"/>
      <c r="AA343" s="144"/>
      <c r="AB343" s="144"/>
      <c r="AC343" s="144"/>
      <c r="AD343" s="144"/>
      <c r="AE343" s="144"/>
    </row>
    <row r="344">
      <c r="A344" s="208"/>
      <c r="B344" s="181" t="str">
        <f t="array" ref="B344">IF(A344="","",IFERROR(INDEX(Don_hang!$B$2:$B$1000,MATCH(A344,Don_hang!$A$2:$A$1000,0)),""))</f>
        <v/>
      </c>
      <c r="C344" s="210" t="str">
        <f t="array" ref="C344">IF(A344="","",IFERROR(INDEX(Don_hang!$C$2:$C$1000,MATCH(A344,Don_hang!$A$2:$A$1000,0)),""))</f>
        <v/>
      </c>
      <c r="D344" s="211"/>
      <c r="E344" s="209"/>
      <c r="F344" s="209"/>
      <c r="G344" s="186">
        <f t="shared" si="10"/>
        <v>0</v>
      </c>
      <c r="H344" s="186" t="str">
        <f t="array" ref="H344">IF(OR(D344="",E344=""),"",IFERROR(INDEX(Bang_gia!$D$2:$D$1018,MATCH(D344&amp;" | "&amp;E344,Bang_gia!$A$2:$A$1018,0)),""))</f>
        <v/>
      </c>
      <c r="I344" s="186" t="str">
        <f t="shared" si="2"/>
        <v/>
      </c>
      <c r="J344" s="186" t="str">
        <f t="array" ref="J344">IF(OR(D344="",E344=""),"",IFERROR(INDEX(Bang_gia!$E$2:$E$1018,MATCH(D344&amp;" | "&amp;E344,Bang_gia!$A$2:$A$1018,0)),""))</f>
        <v/>
      </c>
      <c r="K344" s="186" t="str">
        <f t="shared" si="8"/>
        <v/>
      </c>
      <c r="L344" s="186" t="str">
        <f t="shared" si="4"/>
        <v/>
      </c>
      <c r="M344" s="186" t="str">
        <f t="shared" si="5"/>
        <v/>
      </c>
      <c r="N344" s="204"/>
      <c r="O344" s="188">
        <f t="shared" si="6"/>
        <v>0</v>
      </c>
      <c r="P344" s="189" t="str">
        <f>IF(D344="","",IF(COUNTIF(Combo_tong_hop!$B$3:$B$100,D344)&gt;0,"Combo","Món lẻ"))</f>
        <v/>
      </c>
      <c r="Q344" s="190" t="str">
        <f>IFERROR(__xludf.DUMMYFUNCTION("IF(P344&lt;&gt;""Combo"","""",IFERROR(""""&amp;TEXTJOIN("", ""&amp;char(10),TRUE,FILTER(Combo_chi_tiet!$I$3:$I$200,Combo_chi_tiet!$B$3:$B$200=D344)),""""))"),"")</f>
        <v/>
      </c>
      <c r="R344" s="144"/>
      <c r="S344" s="144"/>
      <c r="T344" s="144"/>
      <c r="U344" s="144"/>
      <c r="V344" s="144"/>
      <c r="W344" s="144"/>
      <c r="X344" s="144"/>
      <c r="Y344" s="144"/>
      <c r="Z344" s="144"/>
      <c r="AA344" s="144"/>
      <c r="AB344" s="144"/>
      <c r="AC344" s="144"/>
      <c r="AD344" s="144"/>
      <c r="AE344" s="144"/>
    </row>
    <row r="345">
      <c r="A345" s="208"/>
      <c r="B345" s="181" t="str">
        <f t="array" ref="B345">IF(A345="","",IFERROR(INDEX(Don_hang!$B$2:$B$1000,MATCH(A345,Don_hang!$A$2:$A$1000,0)),""))</f>
        <v/>
      </c>
      <c r="C345" s="210" t="str">
        <f t="array" ref="C345">IF(A345="","",IFERROR(INDEX(Don_hang!$C$2:$C$1000,MATCH(A345,Don_hang!$A$2:$A$1000,0)),""))</f>
        <v/>
      </c>
      <c r="D345" s="211"/>
      <c r="E345" s="209"/>
      <c r="F345" s="209"/>
      <c r="G345" s="186">
        <f t="shared" si="10"/>
        <v>0</v>
      </c>
      <c r="H345" s="186" t="str">
        <f t="array" ref="H345">IF(OR(D345="",E345=""),"",IFERROR(INDEX(Bang_gia!$D$2:$D$1018,MATCH(D345&amp;" | "&amp;E345,Bang_gia!$A$2:$A$1018,0)),""))</f>
        <v/>
      </c>
      <c r="I345" s="186" t="str">
        <f t="shared" si="2"/>
        <v/>
      </c>
      <c r="J345" s="186" t="str">
        <f t="array" ref="J345">IF(OR(D345="",E345=""),"",IFERROR(INDEX(Bang_gia!$E$2:$E$1018,MATCH(D345&amp;" | "&amp;E345,Bang_gia!$A$2:$A$1018,0)),""))</f>
        <v/>
      </c>
      <c r="K345" s="186" t="str">
        <f t="shared" si="8"/>
        <v/>
      </c>
      <c r="L345" s="186" t="str">
        <f t="shared" si="4"/>
        <v/>
      </c>
      <c r="M345" s="186" t="str">
        <f t="shared" si="5"/>
        <v/>
      </c>
      <c r="N345" s="204"/>
      <c r="O345" s="188">
        <f t="shared" si="6"/>
        <v>0</v>
      </c>
      <c r="P345" s="189" t="str">
        <f>IF(D345="","",IF(COUNTIF(Combo_tong_hop!$B$3:$B$100,D345)&gt;0,"Combo","Món lẻ"))</f>
        <v/>
      </c>
      <c r="Q345" s="190" t="str">
        <f>IFERROR(__xludf.DUMMYFUNCTION("IF(P345&lt;&gt;""Combo"","""",IFERROR(""""&amp;TEXTJOIN("", ""&amp;char(10),TRUE,FILTER(Combo_chi_tiet!$I$3:$I$200,Combo_chi_tiet!$B$3:$B$200=D345)),""""))"),"")</f>
        <v/>
      </c>
      <c r="R345" s="144"/>
      <c r="S345" s="144"/>
      <c r="T345" s="144"/>
      <c r="U345" s="144"/>
      <c r="V345" s="144"/>
      <c r="W345" s="144"/>
      <c r="X345" s="144"/>
      <c r="Y345" s="144"/>
      <c r="Z345" s="144"/>
      <c r="AA345" s="144"/>
      <c r="AB345" s="144"/>
      <c r="AC345" s="144"/>
      <c r="AD345" s="144"/>
      <c r="AE345" s="144"/>
    </row>
    <row r="346">
      <c r="A346" s="208"/>
      <c r="B346" s="181" t="str">
        <f t="array" ref="B346">IF(A346="","",IFERROR(INDEX(Don_hang!$B$2:$B$1000,MATCH(A346,Don_hang!$A$2:$A$1000,0)),""))</f>
        <v/>
      </c>
      <c r="C346" s="210" t="str">
        <f t="array" ref="C346">IF(A346="","",IFERROR(INDEX(Don_hang!$C$2:$C$1000,MATCH(A346,Don_hang!$A$2:$A$1000,0)),""))</f>
        <v/>
      </c>
      <c r="D346" s="211"/>
      <c r="E346" s="209"/>
      <c r="F346" s="209"/>
      <c r="G346" s="186">
        <f t="shared" si="10"/>
        <v>0</v>
      </c>
      <c r="H346" s="186" t="str">
        <f t="array" ref="H346">IF(OR(D346="",E346=""),"",IFERROR(INDEX(Bang_gia!$D$2:$D$1018,MATCH(D346&amp;" | "&amp;E346,Bang_gia!$A$2:$A$1018,0)),""))</f>
        <v/>
      </c>
      <c r="I346" s="186" t="str">
        <f t="shared" si="2"/>
        <v/>
      </c>
      <c r="J346" s="186" t="str">
        <f t="array" ref="J346">IF(OR(D346="",E346=""),"",IFERROR(INDEX(Bang_gia!$E$2:$E$1018,MATCH(D346&amp;" | "&amp;E346,Bang_gia!$A$2:$A$1018,0)),""))</f>
        <v/>
      </c>
      <c r="K346" s="186" t="str">
        <f t="shared" si="8"/>
        <v/>
      </c>
      <c r="L346" s="186" t="str">
        <f t="shared" si="4"/>
        <v/>
      </c>
      <c r="M346" s="186" t="str">
        <f t="shared" si="5"/>
        <v/>
      </c>
      <c r="N346" s="204"/>
      <c r="O346" s="188">
        <f t="shared" si="6"/>
        <v>0</v>
      </c>
      <c r="P346" s="189" t="str">
        <f>IF(D346="","",IF(COUNTIF(Combo_tong_hop!$B$3:$B$100,D346)&gt;0,"Combo","Món lẻ"))</f>
        <v/>
      </c>
      <c r="Q346" s="190" t="str">
        <f>IFERROR(__xludf.DUMMYFUNCTION("IF(P346&lt;&gt;""Combo"","""",IFERROR(""""&amp;TEXTJOIN("", ""&amp;char(10),TRUE,FILTER(Combo_chi_tiet!$I$3:$I$200,Combo_chi_tiet!$B$3:$B$200=D346)),""""))"),"")</f>
        <v/>
      </c>
      <c r="R346" s="144"/>
      <c r="S346" s="144"/>
      <c r="T346" s="144"/>
      <c r="U346" s="144"/>
      <c r="V346" s="144"/>
      <c r="W346" s="144"/>
      <c r="X346" s="144"/>
      <c r="Y346" s="144"/>
      <c r="Z346" s="144"/>
      <c r="AA346" s="144"/>
      <c r="AB346" s="144"/>
      <c r="AC346" s="144"/>
      <c r="AD346" s="144"/>
      <c r="AE346" s="144"/>
    </row>
    <row r="347">
      <c r="A347" s="208"/>
      <c r="B347" s="181" t="str">
        <f t="array" ref="B347">IF(A347="","",IFERROR(INDEX(Don_hang!$B$2:$B$1000,MATCH(A347,Don_hang!$A$2:$A$1000,0)),""))</f>
        <v/>
      </c>
      <c r="C347" s="210" t="str">
        <f t="array" ref="C347">IF(A347="","",IFERROR(INDEX(Don_hang!$C$2:$C$1000,MATCH(A347,Don_hang!$A$2:$A$1000,0)),""))</f>
        <v/>
      </c>
      <c r="D347" s="211"/>
      <c r="E347" s="209"/>
      <c r="F347" s="209"/>
      <c r="G347" s="186">
        <f t="shared" si="10"/>
        <v>0</v>
      </c>
      <c r="H347" s="186" t="str">
        <f t="array" ref="H347">IF(OR(D347="",E347=""),"",IFERROR(INDEX(Bang_gia!$D$2:$D$1018,MATCH(D347&amp;" | "&amp;E347,Bang_gia!$A$2:$A$1018,0)),""))</f>
        <v/>
      </c>
      <c r="I347" s="186" t="str">
        <f t="shared" si="2"/>
        <v/>
      </c>
      <c r="J347" s="186" t="str">
        <f t="array" ref="J347">IF(OR(D347="",E347=""),"",IFERROR(INDEX(Bang_gia!$E$2:$E$1018,MATCH(D347&amp;" | "&amp;E347,Bang_gia!$A$2:$A$1018,0)),""))</f>
        <v/>
      </c>
      <c r="K347" s="186" t="str">
        <f t="shared" si="8"/>
        <v/>
      </c>
      <c r="L347" s="186" t="str">
        <f t="shared" si="4"/>
        <v/>
      </c>
      <c r="M347" s="186" t="str">
        <f t="shared" si="5"/>
        <v/>
      </c>
      <c r="N347" s="204"/>
      <c r="O347" s="188">
        <f t="shared" si="6"/>
        <v>0</v>
      </c>
      <c r="P347" s="189" t="str">
        <f>IF(D347="","",IF(COUNTIF(Combo_tong_hop!$B$3:$B$100,D347)&gt;0,"Combo","Món lẻ"))</f>
        <v/>
      </c>
      <c r="Q347" s="190" t="str">
        <f>IFERROR(__xludf.DUMMYFUNCTION("IF(P347&lt;&gt;""Combo"","""",IFERROR(""""&amp;TEXTJOIN("", ""&amp;char(10),TRUE,FILTER(Combo_chi_tiet!$I$3:$I$200,Combo_chi_tiet!$B$3:$B$200=D347)),""""))"),"")</f>
        <v/>
      </c>
      <c r="R347" s="144"/>
      <c r="S347" s="144"/>
      <c r="T347" s="144"/>
      <c r="U347" s="144"/>
      <c r="V347" s="144"/>
      <c r="W347" s="144"/>
      <c r="X347" s="144"/>
      <c r="Y347" s="144"/>
      <c r="Z347" s="144"/>
      <c r="AA347" s="144"/>
      <c r="AB347" s="144"/>
      <c r="AC347" s="144"/>
      <c r="AD347" s="144"/>
      <c r="AE347" s="144"/>
    </row>
    <row r="348">
      <c r="A348" s="208"/>
      <c r="B348" s="181" t="str">
        <f t="array" ref="B348">IF(A348="","",IFERROR(INDEX(Don_hang!$B$2:$B$1000,MATCH(A348,Don_hang!$A$2:$A$1000,0)),""))</f>
        <v/>
      </c>
      <c r="C348" s="210" t="str">
        <f t="array" ref="C348">IF(A348="","",IFERROR(INDEX(Don_hang!$C$2:$C$1000,MATCH(A348,Don_hang!$A$2:$A$1000,0)),""))</f>
        <v/>
      </c>
      <c r="D348" s="211"/>
      <c r="E348" s="209"/>
      <c r="F348" s="209"/>
      <c r="G348" s="186">
        <f t="shared" si="10"/>
        <v>0</v>
      </c>
      <c r="H348" s="186" t="str">
        <f t="array" ref="H348">IF(OR(D348="",E348=""),"",IFERROR(INDEX(Bang_gia!$D$2:$D$1018,MATCH(D348&amp;" | "&amp;E348,Bang_gia!$A$2:$A$1018,0)),""))</f>
        <v/>
      </c>
      <c r="I348" s="186" t="str">
        <f t="shared" si="2"/>
        <v/>
      </c>
      <c r="J348" s="186" t="str">
        <f t="array" ref="J348">IF(OR(D348="",E348=""),"",IFERROR(INDEX(Bang_gia!$E$2:$E$1018,MATCH(D348&amp;" | "&amp;E348,Bang_gia!$A$2:$A$1018,0)),""))</f>
        <v/>
      </c>
      <c r="K348" s="186" t="str">
        <f t="shared" si="8"/>
        <v/>
      </c>
      <c r="L348" s="186" t="str">
        <f t="shared" si="4"/>
        <v/>
      </c>
      <c r="M348" s="186" t="str">
        <f t="shared" si="5"/>
        <v/>
      </c>
      <c r="N348" s="204"/>
      <c r="O348" s="188">
        <f t="shared" si="6"/>
        <v>0</v>
      </c>
      <c r="P348" s="189" t="str">
        <f>IF(D348="","",IF(COUNTIF(Combo_tong_hop!$B$3:$B$100,D348)&gt;0,"Combo","Món lẻ"))</f>
        <v/>
      </c>
      <c r="Q348" s="190" t="str">
        <f>IFERROR(__xludf.DUMMYFUNCTION("IF(P348&lt;&gt;""Combo"","""",IFERROR(""""&amp;TEXTJOIN("", ""&amp;char(10),TRUE,FILTER(Combo_chi_tiet!$I$3:$I$200,Combo_chi_tiet!$B$3:$B$200=D348)),""""))"),"")</f>
        <v/>
      </c>
      <c r="R348" s="144"/>
      <c r="S348" s="144"/>
      <c r="T348" s="144"/>
      <c r="U348" s="144"/>
      <c r="V348" s="144"/>
      <c r="W348" s="144"/>
      <c r="X348" s="144"/>
      <c r="Y348" s="144"/>
      <c r="Z348" s="144"/>
      <c r="AA348" s="144"/>
      <c r="AB348" s="144"/>
      <c r="AC348" s="144"/>
      <c r="AD348" s="144"/>
      <c r="AE348" s="144"/>
    </row>
    <row r="349">
      <c r="A349" s="208"/>
      <c r="B349" s="181" t="str">
        <f t="array" ref="B349">IF(A349="","",IFERROR(INDEX(Don_hang!$B$2:$B$1000,MATCH(A349,Don_hang!$A$2:$A$1000,0)),""))</f>
        <v/>
      </c>
      <c r="C349" s="210" t="str">
        <f t="array" ref="C349">IF(A349="","",IFERROR(INDEX(Don_hang!$C$2:$C$1000,MATCH(A349,Don_hang!$A$2:$A$1000,0)),""))</f>
        <v/>
      </c>
      <c r="D349" s="211"/>
      <c r="E349" s="209"/>
      <c r="F349" s="209"/>
      <c r="G349" s="186">
        <f t="shared" si="10"/>
        <v>0</v>
      </c>
      <c r="H349" s="186" t="str">
        <f t="array" ref="H349">IF(OR(D349="",E349=""),"",IFERROR(INDEX(Bang_gia!$D$2:$D$1018,MATCH(D349&amp;" | "&amp;E349,Bang_gia!$A$2:$A$1018,0)),""))</f>
        <v/>
      </c>
      <c r="I349" s="186" t="str">
        <f t="shared" si="2"/>
        <v/>
      </c>
      <c r="J349" s="186" t="str">
        <f t="array" ref="J349">IF(OR(D349="",E349=""),"",IFERROR(INDEX(Bang_gia!$E$2:$E$1018,MATCH(D349&amp;" | "&amp;E349,Bang_gia!$A$2:$A$1018,0)),""))</f>
        <v/>
      </c>
      <c r="K349" s="186" t="str">
        <f t="shared" si="8"/>
        <v/>
      </c>
      <c r="L349" s="186" t="str">
        <f t="shared" si="4"/>
        <v/>
      </c>
      <c r="M349" s="186" t="str">
        <f t="shared" si="5"/>
        <v/>
      </c>
      <c r="N349" s="204"/>
      <c r="O349" s="188">
        <f t="shared" si="6"/>
        <v>0</v>
      </c>
      <c r="P349" s="189" t="str">
        <f>IF(D349="","",IF(COUNTIF(Combo_tong_hop!$B$3:$B$100,D349)&gt;0,"Combo","Món lẻ"))</f>
        <v/>
      </c>
      <c r="Q349" s="190" t="str">
        <f>IFERROR(__xludf.DUMMYFUNCTION("IF(P349&lt;&gt;""Combo"","""",IFERROR(""""&amp;TEXTJOIN("", ""&amp;char(10),TRUE,FILTER(Combo_chi_tiet!$I$3:$I$200,Combo_chi_tiet!$B$3:$B$200=D349)),""""))"),"")</f>
        <v/>
      </c>
      <c r="R349" s="144"/>
      <c r="S349" s="144"/>
      <c r="T349" s="144"/>
      <c r="U349" s="144"/>
      <c r="V349" s="144"/>
      <c r="W349" s="144"/>
      <c r="X349" s="144"/>
      <c r="Y349" s="144"/>
      <c r="Z349" s="144"/>
      <c r="AA349" s="144"/>
      <c r="AB349" s="144"/>
      <c r="AC349" s="144"/>
      <c r="AD349" s="144"/>
      <c r="AE349" s="144"/>
    </row>
    <row r="350">
      <c r="A350" s="208"/>
      <c r="B350" s="181" t="str">
        <f t="array" ref="B350">IF(A350="","",IFERROR(INDEX(Don_hang!$B$2:$B$1000,MATCH(A350,Don_hang!$A$2:$A$1000,0)),""))</f>
        <v/>
      </c>
      <c r="C350" s="210" t="str">
        <f t="array" ref="C350">IF(A350="","",IFERROR(INDEX(Don_hang!$C$2:$C$1000,MATCH(A350,Don_hang!$A$2:$A$1000,0)),""))</f>
        <v/>
      </c>
      <c r="D350" s="211"/>
      <c r="E350" s="209"/>
      <c r="F350" s="209"/>
      <c r="G350" s="186">
        <f t="shared" si="10"/>
        <v>0</v>
      </c>
      <c r="H350" s="186" t="str">
        <f t="array" ref="H350">IF(OR(D350="",E350=""),"",IFERROR(INDEX(Bang_gia!$D$2:$D$1018,MATCH(D350&amp;" | "&amp;E350,Bang_gia!$A$2:$A$1018,0)),""))</f>
        <v/>
      </c>
      <c r="I350" s="186" t="str">
        <f t="shared" si="2"/>
        <v/>
      </c>
      <c r="J350" s="186" t="str">
        <f t="array" ref="J350">IF(OR(D350="",E350=""),"",IFERROR(INDEX(Bang_gia!$E$2:$E$1018,MATCH(D350&amp;" | "&amp;E350,Bang_gia!$A$2:$A$1018,0)),""))</f>
        <v/>
      </c>
      <c r="K350" s="186" t="str">
        <f t="shared" si="8"/>
        <v/>
      </c>
      <c r="L350" s="186" t="str">
        <f t="shared" si="4"/>
        <v/>
      </c>
      <c r="M350" s="186" t="str">
        <f t="shared" si="5"/>
        <v/>
      </c>
      <c r="N350" s="204"/>
      <c r="O350" s="188">
        <f t="shared" si="6"/>
        <v>0</v>
      </c>
      <c r="P350" s="189" t="str">
        <f>IF(D350="","",IF(COUNTIF(Combo_tong_hop!$B$3:$B$100,D350)&gt;0,"Combo","Món lẻ"))</f>
        <v/>
      </c>
      <c r="Q350" s="190" t="str">
        <f>IFERROR(__xludf.DUMMYFUNCTION("IF(P350&lt;&gt;""Combo"","""",IFERROR(""""&amp;TEXTJOIN("", ""&amp;char(10),TRUE,FILTER(Combo_chi_tiet!$I$3:$I$200,Combo_chi_tiet!$B$3:$B$200=D350)),""""))"),"")</f>
        <v/>
      </c>
      <c r="R350" s="144"/>
      <c r="S350" s="144"/>
      <c r="T350" s="144"/>
      <c r="U350" s="144"/>
      <c r="V350" s="144"/>
      <c r="W350" s="144"/>
      <c r="X350" s="144"/>
      <c r="Y350" s="144"/>
      <c r="Z350" s="144"/>
      <c r="AA350" s="144"/>
      <c r="AB350" s="144"/>
      <c r="AC350" s="144"/>
      <c r="AD350" s="144"/>
      <c r="AE350" s="144"/>
    </row>
    <row r="351">
      <c r="A351" s="208"/>
      <c r="B351" s="181" t="str">
        <f t="array" ref="B351">IF(A351="","",IFERROR(INDEX(Don_hang!$B$2:$B$1000,MATCH(A351,Don_hang!$A$2:$A$1000,0)),""))</f>
        <v/>
      </c>
      <c r="C351" s="210" t="str">
        <f t="array" ref="C351">IF(A351="","",IFERROR(INDEX(Don_hang!$C$2:$C$1000,MATCH(A351,Don_hang!$A$2:$A$1000,0)),""))</f>
        <v/>
      </c>
      <c r="D351" s="211"/>
      <c r="E351" s="209"/>
      <c r="F351" s="209"/>
      <c r="G351" s="186">
        <f t="shared" si="10"/>
        <v>0</v>
      </c>
      <c r="H351" s="186" t="str">
        <f t="array" ref="H351">IF(OR(D351="",E351=""),"",IFERROR(INDEX(Bang_gia!$D$2:$D$1018,MATCH(D351&amp;" | "&amp;E351,Bang_gia!$A$2:$A$1018,0)),""))</f>
        <v/>
      </c>
      <c r="I351" s="186" t="str">
        <f t="shared" si="2"/>
        <v/>
      </c>
      <c r="J351" s="186" t="str">
        <f t="array" ref="J351">IF(OR(D351="",E351=""),"",IFERROR(INDEX(Bang_gia!$E$2:$E$1018,MATCH(D351&amp;" | "&amp;E351,Bang_gia!$A$2:$A$1018,0)),""))</f>
        <v/>
      </c>
      <c r="K351" s="186" t="str">
        <f t="shared" si="8"/>
        <v/>
      </c>
      <c r="L351" s="186" t="str">
        <f t="shared" si="4"/>
        <v/>
      </c>
      <c r="M351" s="186" t="str">
        <f t="shared" si="5"/>
        <v/>
      </c>
      <c r="N351" s="204"/>
      <c r="O351" s="188">
        <f t="shared" si="6"/>
        <v>0</v>
      </c>
      <c r="P351" s="189" t="str">
        <f>IF(D351="","",IF(COUNTIF(Combo_tong_hop!$B$3:$B$100,D351)&gt;0,"Combo","Món lẻ"))</f>
        <v/>
      </c>
      <c r="Q351" s="190" t="str">
        <f>IFERROR(__xludf.DUMMYFUNCTION("IF(P351&lt;&gt;""Combo"","""",IFERROR(""""&amp;TEXTJOIN("", ""&amp;char(10),TRUE,FILTER(Combo_chi_tiet!$I$3:$I$200,Combo_chi_tiet!$B$3:$B$200=D351)),""""))"),"")</f>
        <v/>
      </c>
      <c r="R351" s="144"/>
      <c r="S351" s="144"/>
      <c r="T351" s="144"/>
      <c r="U351" s="144"/>
      <c r="V351" s="144"/>
      <c r="W351" s="144"/>
      <c r="X351" s="144"/>
      <c r="Y351" s="144"/>
      <c r="Z351" s="144"/>
      <c r="AA351" s="144"/>
      <c r="AB351" s="144"/>
      <c r="AC351" s="144"/>
      <c r="AD351" s="144"/>
      <c r="AE351" s="144"/>
    </row>
    <row r="352">
      <c r="A352" s="208"/>
      <c r="B352" s="181" t="str">
        <f t="array" ref="B352">IF(A352="","",IFERROR(INDEX(Don_hang!$B$2:$B$1000,MATCH(A352,Don_hang!$A$2:$A$1000,0)),""))</f>
        <v/>
      </c>
      <c r="C352" s="210" t="str">
        <f t="array" ref="C352">IF(A352="","",IFERROR(INDEX(Don_hang!$C$2:$C$1000,MATCH(A352,Don_hang!$A$2:$A$1000,0)),""))</f>
        <v/>
      </c>
      <c r="D352" s="211"/>
      <c r="E352" s="209"/>
      <c r="F352" s="209"/>
      <c r="G352" s="186">
        <f t="shared" si="10"/>
        <v>0</v>
      </c>
      <c r="H352" s="186" t="str">
        <f t="array" ref="H352">IF(OR(D352="",E352=""),"",IFERROR(INDEX(Bang_gia!$D$2:$D$1018,MATCH(D352&amp;" | "&amp;E352,Bang_gia!$A$2:$A$1018,0)),""))</f>
        <v/>
      </c>
      <c r="I352" s="186" t="str">
        <f t="shared" si="2"/>
        <v/>
      </c>
      <c r="J352" s="186" t="str">
        <f t="array" ref="J352">IF(OR(D352="",E352=""),"",IFERROR(INDEX(Bang_gia!$E$2:$E$1018,MATCH(D352&amp;" | "&amp;E352,Bang_gia!$A$2:$A$1018,0)),""))</f>
        <v/>
      </c>
      <c r="K352" s="186" t="str">
        <f t="shared" si="8"/>
        <v/>
      </c>
      <c r="L352" s="186" t="str">
        <f t="shared" si="4"/>
        <v/>
      </c>
      <c r="M352" s="186" t="str">
        <f t="shared" si="5"/>
        <v/>
      </c>
      <c r="N352" s="204"/>
      <c r="O352" s="188">
        <f t="shared" si="6"/>
        <v>0</v>
      </c>
      <c r="P352" s="189" t="str">
        <f>IF(D352="","",IF(COUNTIF(Combo_tong_hop!$B$3:$B$100,D352)&gt;0,"Combo","Món lẻ"))</f>
        <v/>
      </c>
      <c r="Q352" s="190" t="str">
        <f>IFERROR(__xludf.DUMMYFUNCTION("IF(P352&lt;&gt;""Combo"","""",IFERROR(""""&amp;TEXTJOIN("", ""&amp;char(10),TRUE,FILTER(Combo_chi_tiet!$I$3:$I$200,Combo_chi_tiet!$B$3:$B$200=D352)),""""))"),"")</f>
        <v/>
      </c>
      <c r="R352" s="144"/>
      <c r="S352" s="144"/>
      <c r="T352" s="144"/>
      <c r="U352" s="144"/>
      <c r="V352" s="144"/>
      <c r="W352" s="144"/>
      <c r="X352" s="144"/>
      <c r="Y352" s="144"/>
      <c r="Z352" s="144"/>
      <c r="AA352" s="144"/>
      <c r="AB352" s="144"/>
      <c r="AC352" s="144"/>
      <c r="AD352" s="144"/>
      <c r="AE352" s="144"/>
    </row>
    <row r="353">
      <c r="A353" s="208"/>
      <c r="B353" s="181" t="str">
        <f t="array" ref="B353">IF(A353="","",IFERROR(INDEX(Don_hang!$B$2:$B$1000,MATCH(A353,Don_hang!$A$2:$A$1000,0)),""))</f>
        <v/>
      </c>
      <c r="C353" s="210" t="str">
        <f t="array" ref="C353">IF(A353="","",IFERROR(INDEX(Don_hang!$C$2:$C$1000,MATCH(A353,Don_hang!$A$2:$A$1000,0)),""))</f>
        <v/>
      </c>
      <c r="D353" s="211"/>
      <c r="E353" s="209"/>
      <c r="F353" s="209"/>
      <c r="G353" s="186">
        <f t="shared" si="10"/>
        <v>0</v>
      </c>
      <c r="H353" s="186" t="str">
        <f t="array" ref="H353">IF(OR(D353="",E353=""),"",IFERROR(INDEX(Bang_gia!$D$2:$D$1018,MATCH(D353&amp;" | "&amp;E353,Bang_gia!$A$2:$A$1018,0)),""))</f>
        <v/>
      </c>
      <c r="I353" s="186" t="str">
        <f t="shared" si="2"/>
        <v/>
      </c>
      <c r="J353" s="186" t="str">
        <f t="array" ref="J353">IF(OR(D353="",E353=""),"",IFERROR(INDEX(Bang_gia!$E$2:$E$1018,MATCH(D353&amp;" | "&amp;E353,Bang_gia!$A$2:$A$1018,0)),""))</f>
        <v/>
      </c>
      <c r="K353" s="186" t="str">
        <f t="shared" si="8"/>
        <v/>
      </c>
      <c r="L353" s="186" t="str">
        <f t="shared" si="4"/>
        <v/>
      </c>
      <c r="M353" s="186" t="str">
        <f t="shared" si="5"/>
        <v/>
      </c>
      <c r="N353" s="204"/>
      <c r="O353" s="188">
        <f t="shared" si="6"/>
        <v>0</v>
      </c>
      <c r="P353" s="189" t="str">
        <f>IF(D353="","",IF(COUNTIF(Combo_tong_hop!$B$3:$B$100,D353)&gt;0,"Combo","Món lẻ"))</f>
        <v/>
      </c>
      <c r="Q353" s="190" t="str">
        <f>IFERROR(__xludf.DUMMYFUNCTION("IF(P353&lt;&gt;""Combo"","""",IFERROR(""""&amp;TEXTJOIN("", ""&amp;char(10),TRUE,FILTER(Combo_chi_tiet!$I$3:$I$200,Combo_chi_tiet!$B$3:$B$200=D353)),""""))"),"")</f>
        <v/>
      </c>
      <c r="R353" s="144"/>
      <c r="S353" s="144"/>
      <c r="T353" s="144"/>
      <c r="U353" s="144"/>
      <c r="V353" s="144"/>
      <c r="W353" s="144"/>
      <c r="X353" s="144"/>
      <c r="Y353" s="144"/>
      <c r="Z353" s="144"/>
      <c r="AA353" s="144"/>
      <c r="AB353" s="144"/>
      <c r="AC353" s="144"/>
      <c r="AD353" s="144"/>
      <c r="AE353" s="144"/>
    </row>
    <row r="354">
      <c r="A354" s="208"/>
      <c r="B354" s="181" t="str">
        <f t="array" ref="B354">IF(A354="","",IFERROR(INDEX(Don_hang!$B$2:$B$1000,MATCH(A354,Don_hang!$A$2:$A$1000,0)),""))</f>
        <v/>
      </c>
      <c r="C354" s="210" t="str">
        <f t="array" ref="C354">IF(A354="","",IFERROR(INDEX(Don_hang!$C$2:$C$1000,MATCH(A354,Don_hang!$A$2:$A$1000,0)),""))</f>
        <v/>
      </c>
      <c r="D354" s="211"/>
      <c r="E354" s="209"/>
      <c r="F354" s="209"/>
      <c r="G354" s="186">
        <f t="shared" si="10"/>
        <v>0</v>
      </c>
      <c r="H354" s="186" t="str">
        <f t="array" ref="H354">IF(OR(D354="",E354=""),"",IFERROR(INDEX(Bang_gia!$D$2:$D$1018,MATCH(D354&amp;" | "&amp;E354,Bang_gia!$A$2:$A$1018,0)),""))</f>
        <v/>
      </c>
      <c r="I354" s="186" t="str">
        <f t="shared" si="2"/>
        <v/>
      </c>
      <c r="J354" s="186" t="str">
        <f t="array" ref="J354">IF(OR(D354="",E354=""),"",IFERROR(INDEX(Bang_gia!$E$2:$E$1018,MATCH(D354&amp;" | "&amp;E354,Bang_gia!$A$2:$A$1018,0)),""))</f>
        <v/>
      </c>
      <c r="K354" s="186" t="str">
        <f t="shared" si="8"/>
        <v/>
      </c>
      <c r="L354" s="186" t="str">
        <f t="shared" si="4"/>
        <v/>
      </c>
      <c r="M354" s="186" t="str">
        <f t="shared" si="5"/>
        <v/>
      </c>
      <c r="N354" s="204"/>
      <c r="O354" s="188">
        <f t="shared" si="6"/>
        <v>0</v>
      </c>
      <c r="P354" s="189" t="str">
        <f>IF(D354="","",IF(COUNTIF(Combo_tong_hop!$B$3:$B$100,D354)&gt;0,"Combo","Món lẻ"))</f>
        <v/>
      </c>
      <c r="Q354" s="190" t="str">
        <f>IFERROR(__xludf.DUMMYFUNCTION("IF(P354&lt;&gt;""Combo"","""",IFERROR(""""&amp;TEXTJOIN("", ""&amp;char(10),TRUE,FILTER(Combo_chi_tiet!$I$3:$I$200,Combo_chi_tiet!$B$3:$B$200=D354)),""""))"),"")</f>
        <v/>
      </c>
      <c r="R354" s="144"/>
      <c r="S354" s="144"/>
      <c r="T354" s="144"/>
      <c r="U354" s="144"/>
      <c r="V354" s="144"/>
      <c r="W354" s="144"/>
      <c r="X354" s="144"/>
      <c r="Y354" s="144"/>
      <c r="Z354" s="144"/>
      <c r="AA354" s="144"/>
      <c r="AB354" s="144"/>
      <c r="AC354" s="144"/>
      <c r="AD354" s="144"/>
      <c r="AE354" s="144"/>
    </row>
    <row r="355">
      <c r="A355" s="208"/>
      <c r="B355" s="181" t="str">
        <f t="array" ref="B355">IF(A355="","",IFERROR(INDEX(Don_hang!$B$2:$B$1000,MATCH(A355,Don_hang!$A$2:$A$1000,0)),""))</f>
        <v/>
      </c>
      <c r="C355" s="210" t="str">
        <f t="array" ref="C355">IF(A355="","",IFERROR(INDEX(Don_hang!$C$2:$C$1000,MATCH(A355,Don_hang!$A$2:$A$1000,0)),""))</f>
        <v/>
      </c>
      <c r="D355" s="211"/>
      <c r="E355" s="209"/>
      <c r="F355" s="209"/>
      <c r="G355" s="186">
        <f t="shared" si="10"/>
        <v>0</v>
      </c>
      <c r="H355" s="186" t="str">
        <f t="array" ref="H355">IF(OR(D355="",E355=""),"",IFERROR(INDEX(Bang_gia!$D$2:$D$1018,MATCH(D355&amp;" | "&amp;E355,Bang_gia!$A$2:$A$1018,0)),""))</f>
        <v/>
      </c>
      <c r="I355" s="186" t="str">
        <f t="shared" si="2"/>
        <v/>
      </c>
      <c r="J355" s="186" t="str">
        <f t="array" ref="J355">IF(OR(D355="",E355=""),"",IFERROR(INDEX(Bang_gia!$E$2:$E$1018,MATCH(D355&amp;" | "&amp;E355,Bang_gia!$A$2:$A$1018,0)),""))</f>
        <v/>
      </c>
      <c r="K355" s="186" t="str">
        <f t="shared" si="8"/>
        <v/>
      </c>
      <c r="L355" s="186" t="str">
        <f t="shared" si="4"/>
        <v/>
      </c>
      <c r="M355" s="186" t="str">
        <f t="shared" si="5"/>
        <v/>
      </c>
      <c r="N355" s="204"/>
      <c r="O355" s="188">
        <f t="shared" si="6"/>
        <v>0</v>
      </c>
      <c r="P355" s="189" t="str">
        <f>IF(D355="","",IF(COUNTIF(Combo_tong_hop!$B$3:$B$100,D355)&gt;0,"Combo","Món lẻ"))</f>
        <v/>
      </c>
      <c r="Q355" s="190" t="str">
        <f>IFERROR(__xludf.DUMMYFUNCTION("IF(P355&lt;&gt;""Combo"","""",IFERROR(""""&amp;TEXTJOIN("", ""&amp;char(10),TRUE,FILTER(Combo_chi_tiet!$I$3:$I$200,Combo_chi_tiet!$B$3:$B$200=D355)),""""))"),"")</f>
        <v/>
      </c>
      <c r="R355" s="144"/>
      <c r="S355" s="144"/>
      <c r="T355" s="144"/>
      <c r="U355" s="144"/>
      <c r="V355" s="144"/>
      <c r="W355" s="144"/>
      <c r="X355" s="144"/>
      <c r="Y355" s="144"/>
      <c r="Z355" s="144"/>
      <c r="AA355" s="144"/>
      <c r="AB355" s="144"/>
      <c r="AC355" s="144"/>
      <c r="AD355" s="144"/>
      <c r="AE355" s="144"/>
    </row>
    <row r="356">
      <c r="A356" s="208"/>
      <c r="B356" s="181" t="str">
        <f t="array" ref="B356">IF(A356="","",IFERROR(INDEX(Don_hang!$B$2:$B$1000,MATCH(A356,Don_hang!$A$2:$A$1000,0)),""))</f>
        <v/>
      </c>
      <c r="C356" s="210" t="str">
        <f t="array" ref="C356">IF(A356="","",IFERROR(INDEX(Don_hang!$C$2:$C$1000,MATCH(A356,Don_hang!$A$2:$A$1000,0)),""))</f>
        <v/>
      </c>
      <c r="D356" s="211"/>
      <c r="E356" s="209"/>
      <c r="F356" s="209"/>
      <c r="G356" s="186">
        <f t="shared" si="10"/>
        <v>0</v>
      </c>
      <c r="H356" s="186" t="str">
        <f t="array" ref="H356">IF(OR(D356="",E356=""),"",IFERROR(INDEX(Bang_gia!$D$2:$D$1018,MATCH(D356&amp;" | "&amp;E356,Bang_gia!$A$2:$A$1018,0)),""))</f>
        <v/>
      </c>
      <c r="I356" s="186" t="str">
        <f t="shared" si="2"/>
        <v/>
      </c>
      <c r="J356" s="186" t="str">
        <f t="array" ref="J356">IF(OR(D356="",E356=""),"",IFERROR(INDEX(Bang_gia!$E$2:$E$1018,MATCH(D356&amp;" | "&amp;E356,Bang_gia!$A$2:$A$1018,0)),""))</f>
        <v/>
      </c>
      <c r="K356" s="186" t="str">
        <f t="shared" si="8"/>
        <v/>
      </c>
      <c r="L356" s="186" t="str">
        <f t="shared" si="4"/>
        <v/>
      </c>
      <c r="M356" s="186" t="str">
        <f t="shared" si="5"/>
        <v/>
      </c>
      <c r="N356" s="204"/>
      <c r="O356" s="188">
        <f t="shared" si="6"/>
        <v>0</v>
      </c>
      <c r="P356" s="189" t="str">
        <f>IF(D356="","",IF(COUNTIF(Combo_tong_hop!$B$3:$B$100,D356)&gt;0,"Combo","Món lẻ"))</f>
        <v/>
      </c>
      <c r="Q356" s="190" t="str">
        <f>IFERROR(__xludf.DUMMYFUNCTION("IF(P356&lt;&gt;""Combo"","""",IFERROR(""""&amp;TEXTJOIN("", ""&amp;char(10),TRUE,FILTER(Combo_chi_tiet!$I$3:$I$200,Combo_chi_tiet!$B$3:$B$200=D356)),""""))"),"")</f>
        <v/>
      </c>
      <c r="R356" s="144"/>
      <c r="S356" s="144"/>
      <c r="T356" s="144"/>
      <c r="U356" s="144"/>
      <c r="V356" s="144"/>
      <c r="W356" s="144"/>
      <c r="X356" s="144"/>
      <c r="Y356" s="144"/>
      <c r="Z356" s="144"/>
      <c r="AA356" s="144"/>
      <c r="AB356" s="144"/>
      <c r="AC356" s="144"/>
      <c r="AD356" s="144"/>
      <c r="AE356" s="144"/>
    </row>
    <row r="357">
      <c r="A357" s="208"/>
      <c r="B357" s="181" t="str">
        <f t="array" ref="B357">IF(A357="","",IFERROR(INDEX(Don_hang!$B$2:$B$1000,MATCH(A357,Don_hang!$A$2:$A$1000,0)),""))</f>
        <v/>
      </c>
      <c r="C357" s="210" t="str">
        <f t="array" ref="C357">IF(A357="","",IFERROR(INDEX(Don_hang!$C$2:$C$1000,MATCH(A357,Don_hang!$A$2:$A$1000,0)),""))</f>
        <v/>
      </c>
      <c r="D357" s="211"/>
      <c r="E357" s="209"/>
      <c r="F357" s="209"/>
      <c r="G357" s="186">
        <f t="shared" si="10"/>
        <v>0</v>
      </c>
      <c r="H357" s="186" t="str">
        <f t="array" ref="H357">IF(OR(D357="",E357=""),"",IFERROR(INDEX(Bang_gia!$D$2:$D$1018,MATCH(D357&amp;" | "&amp;E357,Bang_gia!$A$2:$A$1018,0)),""))</f>
        <v/>
      </c>
      <c r="I357" s="186" t="str">
        <f t="shared" si="2"/>
        <v/>
      </c>
      <c r="J357" s="186" t="str">
        <f t="array" ref="J357">IF(OR(D357="",E357=""),"",IFERROR(INDEX(Bang_gia!$E$2:$E$1018,MATCH(D357&amp;" | "&amp;E357,Bang_gia!$A$2:$A$1018,0)),""))</f>
        <v/>
      </c>
      <c r="K357" s="186" t="str">
        <f t="shared" si="8"/>
        <v/>
      </c>
      <c r="L357" s="186" t="str">
        <f t="shared" si="4"/>
        <v/>
      </c>
      <c r="M357" s="186" t="str">
        <f t="shared" si="5"/>
        <v/>
      </c>
      <c r="N357" s="204"/>
      <c r="O357" s="188">
        <f t="shared" si="6"/>
        <v>0</v>
      </c>
      <c r="P357" s="189" t="str">
        <f>IF(D357="","",IF(COUNTIF(Combo_tong_hop!$B$3:$B$100,D357)&gt;0,"Combo","Món lẻ"))</f>
        <v/>
      </c>
      <c r="Q357" s="190" t="str">
        <f>IFERROR(__xludf.DUMMYFUNCTION("IF(P357&lt;&gt;""Combo"","""",IFERROR(""""&amp;TEXTJOIN("", ""&amp;char(10),TRUE,FILTER(Combo_chi_tiet!$I$3:$I$200,Combo_chi_tiet!$B$3:$B$200=D357)),""""))"),"")</f>
        <v/>
      </c>
      <c r="R357" s="144"/>
      <c r="S357" s="144"/>
      <c r="T357" s="144"/>
      <c r="U357" s="144"/>
      <c r="V357" s="144"/>
      <c r="W357" s="144"/>
      <c r="X357" s="144"/>
      <c r="Y357" s="144"/>
      <c r="Z357" s="144"/>
      <c r="AA357" s="144"/>
      <c r="AB357" s="144"/>
      <c r="AC357" s="144"/>
      <c r="AD357" s="144"/>
      <c r="AE357" s="144"/>
    </row>
    <row r="358">
      <c r="A358" s="208"/>
      <c r="B358" s="181" t="str">
        <f t="array" ref="B358">IF(A358="","",IFERROR(INDEX(Don_hang!$B$2:$B$1000,MATCH(A358,Don_hang!$A$2:$A$1000,0)),""))</f>
        <v/>
      </c>
      <c r="C358" s="210" t="str">
        <f t="array" ref="C358">IF(A358="","",IFERROR(INDEX(Don_hang!$C$2:$C$1000,MATCH(A358,Don_hang!$A$2:$A$1000,0)),""))</f>
        <v/>
      </c>
      <c r="D358" s="211"/>
      <c r="E358" s="209"/>
      <c r="F358" s="209"/>
      <c r="G358" s="186">
        <f t="shared" si="10"/>
        <v>0</v>
      </c>
      <c r="H358" s="186" t="str">
        <f t="array" ref="H358">IF(OR(D358="",E358=""),"",IFERROR(INDEX(Bang_gia!$D$2:$D$1018,MATCH(D358&amp;" | "&amp;E358,Bang_gia!$A$2:$A$1018,0)),""))</f>
        <v/>
      </c>
      <c r="I358" s="186" t="str">
        <f t="shared" si="2"/>
        <v/>
      </c>
      <c r="J358" s="186" t="str">
        <f t="array" ref="J358">IF(OR(D358="",E358=""),"",IFERROR(INDEX(Bang_gia!$E$2:$E$1018,MATCH(D358&amp;" | "&amp;E358,Bang_gia!$A$2:$A$1018,0)),""))</f>
        <v/>
      </c>
      <c r="K358" s="186" t="str">
        <f t="shared" si="8"/>
        <v/>
      </c>
      <c r="L358" s="186" t="str">
        <f t="shared" si="4"/>
        <v/>
      </c>
      <c r="M358" s="186" t="str">
        <f t="shared" si="5"/>
        <v/>
      </c>
      <c r="N358" s="204"/>
      <c r="O358" s="188">
        <f t="shared" si="6"/>
        <v>0</v>
      </c>
      <c r="P358" s="189" t="str">
        <f>IF(D358="","",IF(COUNTIF(Combo_tong_hop!$B$3:$B$100,D358)&gt;0,"Combo","Món lẻ"))</f>
        <v/>
      </c>
      <c r="Q358" s="190" t="str">
        <f>IFERROR(__xludf.DUMMYFUNCTION("IF(P358&lt;&gt;""Combo"","""",IFERROR(""""&amp;TEXTJOIN("", ""&amp;char(10),TRUE,FILTER(Combo_chi_tiet!$I$3:$I$200,Combo_chi_tiet!$B$3:$B$200=D358)),""""))"),"")</f>
        <v/>
      </c>
      <c r="R358" s="144"/>
      <c r="S358" s="144"/>
      <c r="T358" s="144"/>
      <c r="U358" s="144"/>
      <c r="V358" s="144"/>
      <c r="W358" s="144"/>
      <c r="X358" s="144"/>
      <c r="Y358" s="144"/>
      <c r="Z358" s="144"/>
      <c r="AA358" s="144"/>
      <c r="AB358" s="144"/>
      <c r="AC358" s="144"/>
      <c r="AD358" s="144"/>
      <c r="AE358" s="144"/>
    </row>
    <row r="359">
      <c r="A359" s="208"/>
      <c r="B359" s="181" t="str">
        <f t="array" ref="B359">IF(A359="","",IFERROR(INDEX(Don_hang!$B$2:$B$1000,MATCH(A359,Don_hang!$A$2:$A$1000,0)),""))</f>
        <v/>
      </c>
      <c r="C359" s="210" t="str">
        <f t="array" ref="C359">IF(A359="","",IFERROR(INDEX(Don_hang!$C$2:$C$1000,MATCH(A359,Don_hang!$A$2:$A$1000,0)),""))</f>
        <v/>
      </c>
      <c r="D359" s="211"/>
      <c r="E359" s="209"/>
      <c r="F359" s="209"/>
      <c r="G359" s="186">
        <f t="shared" si="10"/>
        <v>0</v>
      </c>
      <c r="H359" s="186" t="str">
        <f t="array" ref="H359">IF(OR(D359="",E359=""),"",IFERROR(INDEX(Bang_gia!$D$2:$D$1018,MATCH(D359&amp;" | "&amp;E359,Bang_gia!$A$2:$A$1018,0)),""))</f>
        <v/>
      </c>
      <c r="I359" s="186" t="str">
        <f t="shared" si="2"/>
        <v/>
      </c>
      <c r="J359" s="186" t="str">
        <f t="array" ref="J359">IF(OR(D359="",E359=""),"",IFERROR(INDEX(Bang_gia!$E$2:$E$1018,MATCH(D359&amp;" | "&amp;E359,Bang_gia!$A$2:$A$1018,0)),""))</f>
        <v/>
      </c>
      <c r="K359" s="186" t="str">
        <f t="shared" si="8"/>
        <v/>
      </c>
      <c r="L359" s="186" t="str">
        <f t="shared" si="4"/>
        <v/>
      </c>
      <c r="M359" s="186" t="str">
        <f t="shared" si="5"/>
        <v/>
      </c>
      <c r="N359" s="204"/>
      <c r="O359" s="188">
        <f t="shared" si="6"/>
        <v>0</v>
      </c>
      <c r="P359" s="189" t="str">
        <f>IF(D359="","",IF(COUNTIF(Combo_tong_hop!$B$3:$B$100,D359)&gt;0,"Combo","Món lẻ"))</f>
        <v/>
      </c>
      <c r="Q359" s="190" t="str">
        <f>IFERROR(__xludf.DUMMYFUNCTION("IF(P359&lt;&gt;""Combo"","""",IFERROR(""""&amp;TEXTJOIN("", ""&amp;char(10),TRUE,FILTER(Combo_chi_tiet!$I$3:$I$200,Combo_chi_tiet!$B$3:$B$200=D359)),""""))"),"")</f>
        <v/>
      </c>
      <c r="R359" s="144"/>
      <c r="S359" s="144"/>
      <c r="T359" s="144"/>
      <c r="U359" s="144"/>
      <c r="V359" s="144"/>
      <c r="W359" s="144"/>
      <c r="X359" s="144"/>
      <c r="Y359" s="144"/>
      <c r="Z359" s="144"/>
      <c r="AA359" s="144"/>
      <c r="AB359" s="144"/>
      <c r="AC359" s="144"/>
      <c r="AD359" s="144"/>
      <c r="AE359" s="144"/>
    </row>
    <row r="360">
      <c r="A360" s="208"/>
      <c r="B360" s="181" t="str">
        <f t="array" ref="B360">IF(A360="","",IFERROR(INDEX(Don_hang!$B$2:$B$1000,MATCH(A360,Don_hang!$A$2:$A$1000,0)),""))</f>
        <v/>
      </c>
      <c r="C360" s="210" t="str">
        <f t="array" ref="C360">IF(A360="","",IFERROR(INDEX(Don_hang!$C$2:$C$1000,MATCH(A360,Don_hang!$A$2:$A$1000,0)),""))</f>
        <v/>
      </c>
      <c r="D360" s="211"/>
      <c r="E360" s="209"/>
      <c r="F360" s="209"/>
      <c r="G360" s="186">
        <f t="shared" si="10"/>
        <v>0</v>
      </c>
      <c r="H360" s="186" t="str">
        <f t="array" ref="H360">IF(OR(D360="",E360=""),"",IFERROR(INDEX(Bang_gia!$D$2:$D$1018,MATCH(D360&amp;" | "&amp;E360,Bang_gia!$A$2:$A$1018,0)),""))</f>
        <v/>
      </c>
      <c r="I360" s="186" t="str">
        <f t="shared" si="2"/>
        <v/>
      </c>
      <c r="J360" s="186" t="str">
        <f t="array" ref="J360">IF(OR(D360="",E360=""),"",IFERROR(INDEX(Bang_gia!$E$2:$E$1018,MATCH(D360&amp;" | "&amp;E360,Bang_gia!$A$2:$A$1018,0)),""))</f>
        <v/>
      </c>
      <c r="K360" s="186" t="str">
        <f t="shared" si="8"/>
        <v/>
      </c>
      <c r="L360" s="186" t="str">
        <f t="shared" si="4"/>
        <v/>
      </c>
      <c r="M360" s="186" t="str">
        <f t="shared" si="5"/>
        <v/>
      </c>
      <c r="N360" s="204"/>
      <c r="O360" s="188">
        <f t="shared" si="6"/>
        <v>0</v>
      </c>
      <c r="P360" s="189" t="str">
        <f>IF(D360="","",IF(COUNTIF(Combo_tong_hop!$B$3:$B$100,D360)&gt;0,"Combo","Món lẻ"))</f>
        <v/>
      </c>
      <c r="Q360" s="190" t="str">
        <f>IFERROR(__xludf.DUMMYFUNCTION("IF(P360&lt;&gt;""Combo"","""",IFERROR(""""&amp;TEXTJOIN("", ""&amp;char(10),TRUE,FILTER(Combo_chi_tiet!$I$3:$I$200,Combo_chi_tiet!$B$3:$B$200=D360)),""""))"),"")</f>
        <v/>
      </c>
      <c r="R360" s="144"/>
      <c r="S360" s="144"/>
      <c r="T360" s="144"/>
      <c r="U360" s="144"/>
      <c r="V360" s="144"/>
      <c r="W360" s="144"/>
      <c r="X360" s="144"/>
      <c r="Y360" s="144"/>
      <c r="Z360" s="144"/>
      <c r="AA360" s="144"/>
      <c r="AB360" s="144"/>
      <c r="AC360" s="144"/>
      <c r="AD360" s="144"/>
      <c r="AE360" s="144"/>
    </row>
    <row r="361">
      <c r="A361" s="208"/>
      <c r="B361" s="181" t="str">
        <f t="array" ref="B361">IF(A361="","",IFERROR(INDEX(Don_hang!$B$2:$B$1000,MATCH(A361,Don_hang!$A$2:$A$1000,0)),""))</f>
        <v/>
      </c>
      <c r="C361" s="210" t="str">
        <f t="array" ref="C361">IF(A361="","",IFERROR(INDEX(Don_hang!$C$2:$C$1000,MATCH(A361,Don_hang!$A$2:$A$1000,0)),""))</f>
        <v/>
      </c>
      <c r="D361" s="211"/>
      <c r="E361" s="209"/>
      <c r="F361" s="209"/>
      <c r="G361" s="186">
        <f t="shared" si="10"/>
        <v>0</v>
      </c>
      <c r="H361" s="186" t="str">
        <f t="array" ref="H361">IF(OR(D361="",E361=""),"",IFERROR(INDEX(Bang_gia!$D$2:$D$1018,MATCH(D361&amp;" | "&amp;E361,Bang_gia!$A$2:$A$1018,0)),""))</f>
        <v/>
      </c>
      <c r="I361" s="186" t="str">
        <f t="shared" si="2"/>
        <v/>
      </c>
      <c r="J361" s="186" t="str">
        <f t="array" ref="J361">IF(OR(D361="",E361=""),"",IFERROR(INDEX(Bang_gia!$E$2:$E$1018,MATCH(D361&amp;" | "&amp;E361,Bang_gia!$A$2:$A$1018,0)),""))</f>
        <v/>
      </c>
      <c r="K361" s="186" t="str">
        <f t="shared" si="8"/>
        <v/>
      </c>
      <c r="L361" s="186" t="str">
        <f t="shared" si="4"/>
        <v/>
      </c>
      <c r="M361" s="186" t="str">
        <f t="shared" si="5"/>
        <v/>
      </c>
      <c r="N361" s="204"/>
      <c r="O361" s="188">
        <f t="shared" si="6"/>
        <v>0</v>
      </c>
      <c r="P361" s="189" t="str">
        <f>IF(D361="","",IF(COUNTIF(Combo_tong_hop!$B$3:$B$100,D361)&gt;0,"Combo","Món lẻ"))</f>
        <v/>
      </c>
      <c r="Q361" s="190" t="str">
        <f>IFERROR(__xludf.DUMMYFUNCTION("IF(P361&lt;&gt;""Combo"","""",IFERROR(""""&amp;TEXTJOIN("", ""&amp;char(10),TRUE,FILTER(Combo_chi_tiet!$I$3:$I$200,Combo_chi_tiet!$B$3:$B$200=D361)),""""))"),"")</f>
        <v/>
      </c>
      <c r="R361" s="144"/>
      <c r="S361" s="144"/>
      <c r="T361" s="144"/>
      <c r="U361" s="144"/>
      <c r="V361" s="144"/>
      <c r="W361" s="144"/>
      <c r="X361" s="144"/>
      <c r="Y361" s="144"/>
      <c r="Z361" s="144"/>
      <c r="AA361" s="144"/>
      <c r="AB361" s="144"/>
      <c r="AC361" s="144"/>
      <c r="AD361" s="144"/>
      <c r="AE361" s="144"/>
    </row>
    <row r="362">
      <c r="A362" s="208"/>
      <c r="B362" s="181" t="str">
        <f t="array" ref="B362">IF(A362="","",IFERROR(INDEX(Don_hang!$B$2:$B$1000,MATCH(A362,Don_hang!$A$2:$A$1000,0)),""))</f>
        <v/>
      </c>
      <c r="C362" s="210" t="str">
        <f t="array" ref="C362">IF(A362="","",IFERROR(INDEX(Don_hang!$C$2:$C$1000,MATCH(A362,Don_hang!$A$2:$A$1000,0)),""))</f>
        <v/>
      </c>
      <c r="D362" s="211"/>
      <c r="E362" s="209"/>
      <c r="F362" s="209"/>
      <c r="G362" s="186">
        <f t="shared" si="10"/>
        <v>0</v>
      </c>
      <c r="H362" s="186" t="str">
        <f t="array" ref="H362">IF(OR(D362="",E362=""),"",IFERROR(INDEX(Bang_gia!$D$2:$D$1018,MATCH(D362&amp;" | "&amp;E362,Bang_gia!$A$2:$A$1018,0)),""))</f>
        <v/>
      </c>
      <c r="I362" s="186" t="str">
        <f t="shared" si="2"/>
        <v/>
      </c>
      <c r="J362" s="186" t="str">
        <f t="array" ref="J362">IF(OR(D362="",E362=""),"",IFERROR(INDEX(Bang_gia!$E$2:$E$1018,MATCH(D362&amp;" | "&amp;E362,Bang_gia!$A$2:$A$1018,0)),""))</f>
        <v/>
      </c>
      <c r="K362" s="186" t="str">
        <f t="shared" si="8"/>
        <v/>
      </c>
      <c r="L362" s="186" t="str">
        <f t="shared" si="4"/>
        <v/>
      </c>
      <c r="M362" s="186" t="str">
        <f t="shared" si="5"/>
        <v/>
      </c>
      <c r="N362" s="204"/>
      <c r="O362" s="188">
        <f t="shared" si="6"/>
        <v>0</v>
      </c>
      <c r="P362" s="189" t="str">
        <f>IF(D362="","",IF(COUNTIF(Combo_tong_hop!$B$3:$B$100,D362)&gt;0,"Combo","Món lẻ"))</f>
        <v/>
      </c>
      <c r="Q362" s="190" t="str">
        <f>IFERROR(__xludf.DUMMYFUNCTION("IF(P362&lt;&gt;""Combo"","""",IFERROR(""""&amp;TEXTJOIN("", ""&amp;char(10),TRUE,FILTER(Combo_chi_tiet!$I$3:$I$200,Combo_chi_tiet!$B$3:$B$200=D362)),""""))"),"")</f>
        <v/>
      </c>
      <c r="R362" s="144"/>
      <c r="S362" s="144"/>
      <c r="T362" s="144"/>
      <c r="U362" s="144"/>
      <c r="V362" s="144"/>
      <c r="W362" s="144"/>
      <c r="X362" s="144"/>
      <c r="Y362" s="144"/>
      <c r="Z362" s="144"/>
      <c r="AA362" s="144"/>
      <c r="AB362" s="144"/>
      <c r="AC362" s="144"/>
      <c r="AD362" s="144"/>
      <c r="AE362" s="144"/>
    </row>
    <row r="363">
      <c r="A363" s="208"/>
      <c r="B363" s="181" t="str">
        <f t="array" ref="B363">IF(A363="","",IFERROR(INDEX(Don_hang!$B$2:$B$1000,MATCH(A363,Don_hang!$A$2:$A$1000,0)),""))</f>
        <v/>
      </c>
      <c r="C363" s="210" t="str">
        <f t="array" ref="C363">IF(A363="","",IFERROR(INDEX(Don_hang!$C$2:$C$1000,MATCH(A363,Don_hang!$A$2:$A$1000,0)),""))</f>
        <v/>
      </c>
      <c r="D363" s="211"/>
      <c r="E363" s="209"/>
      <c r="F363" s="209"/>
      <c r="G363" s="186">
        <f t="shared" si="10"/>
        <v>0</v>
      </c>
      <c r="H363" s="186" t="str">
        <f t="array" ref="H363">IF(OR(D363="",E363=""),"",IFERROR(INDEX(Bang_gia!$D$2:$D$1018,MATCH(D363&amp;" | "&amp;E363,Bang_gia!$A$2:$A$1018,0)),""))</f>
        <v/>
      </c>
      <c r="I363" s="186" t="str">
        <f t="shared" si="2"/>
        <v/>
      </c>
      <c r="J363" s="186" t="str">
        <f t="array" ref="J363">IF(OR(D363="",E363=""),"",IFERROR(INDEX(Bang_gia!$E$2:$E$1018,MATCH(D363&amp;" | "&amp;E363,Bang_gia!$A$2:$A$1018,0)),""))</f>
        <v/>
      </c>
      <c r="K363" s="186" t="str">
        <f t="shared" si="8"/>
        <v/>
      </c>
      <c r="L363" s="186" t="str">
        <f t="shared" si="4"/>
        <v/>
      </c>
      <c r="M363" s="186" t="str">
        <f t="shared" si="5"/>
        <v/>
      </c>
      <c r="N363" s="204"/>
      <c r="O363" s="188">
        <f t="shared" si="6"/>
        <v>0</v>
      </c>
      <c r="P363" s="189" t="str">
        <f>IF(D363="","",IF(COUNTIF(Combo_tong_hop!$B$3:$B$100,D363)&gt;0,"Combo","Món lẻ"))</f>
        <v/>
      </c>
      <c r="Q363" s="190" t="str">
        <f>IFERROR(__xludf.DUMMYFUNCTION("IF(P363&lt;&gt;""Combo"","""",IFERROR(""""&amp;TEXTJOIN("", ""&amp;char(10),TRUE,FILTER(Combo_chi_tiet!$I$3:$I$200,Combo_chi_tiet!$B$3:$B$200=D363)),""""))"),"")</f>
        <v/>
      </c>
      <c r="R363" s="144"/>
      <c r="S363" s="144"/>
      <c r="T363" s="144"/>
      <c r="U363" s="144"/>
      <c r="V363" s="144"/>
      <c r="W363" s="144"/>
      <c r="X363" s="144"/>
      <c r="Y363" s="144"/>
      <c r="Z363" s="144"/>
      <c r="AA363" s="144"/>
      <c r="AB363" s="144"/>
      <c r="AC363" s="144"/>
      <c r="AD363" s="144"/>
      <c r="AE363" s="144"/>
    </row>
    <row r="364">
      <c r="A364" s="208"/>
      <c r="B364" s="181" t="str">
        <f t="array" ref="B364">IF(A364="","",IFERROR(INDEX(Don_hang!$B$2:$B$1000,MATCH(A364,Don_hang!$A$2:$A$1000,0)),""))</f>
        <v/>
      </c>
      <c r="C364" s="210" t="str">
        <f t="array" ref="C364">IF(A364="","",IFERROR(INDEX(Don_hang!$C$2:$C$1000,MATCH(A364,Don_hang!$A$2:$A$1000,0)),""))</f>
        <v/>
      </c>
      <c r="D364" s="211"/>
      <c r="E364" s="209"/>
      <c r="F364" s="209"/>
      <c r="G364" s="186">
        <f t="shared" si="10"/>
        <v>0</v>
      </c>
      <c r="H364" s="186" t="str">
        <f t="array" ref="H364">IF(OR(D364="",E364=""),"",IFERROR(INDEX(Bang_gia!$D$2:$D$1018,MATCH(D364&amp;" | "&amp;E364,Bang_gia!$A$2:$A$1018,0)),""))</f>
        <v/>
      </c>
      <c r="I364" s="186" t="str">
        <f t="shared" si="2"/>
        <v/>
      </c>
      <c r="J364" s="186" t="str">
        <f t="array" ref="J364">IF(OR(D364="",E364=""),"",IFERROR(INDEX(Bang_gia!$E$2:$E$1018,MATCH(D364&amp;" | "&amp;E364,Bang_gia!$A$2:$A$1018,0)),""))</f>
        <v/>
      </c>
      <c r="K364" s="186" t="str">
        <f t="shared" si="8"/>
        <v/>
      </c>
      <c r="L364" s="186" t="str">
        <f t="shared" si="4"/>
        <v/>
      </c>
      <c r="M364" s="186" t="str">
        <f t="shared" si="5"/>
        <v/>
      </c>
      <c r="N364" s="204"/>
      <c r="O364" s="188">
        <f t="shared" si="6"/>
        <v>0</v>
      </c>
      <c r="P364" s="189" t="str">
        <f>IF(D364="","",IF(COUNTIF(Combo_tong_hop!$B$3:$B$100,D364)&gt;0,"Combo","Món lẻ"))</f>
        <v/>
      </c>
      <c r="Q364" s="190" t="str">
        <f>IFERROR(__xludf.DUMMYFUNCTION("IF(P364&lt;&gt;""Combo"","""",IFERROR(""""&amp;TEXTJOIN("", ""&amp;char(10),TRUE,FILTER(Combo_chi_tiet!$I$3:$I$200,Combo_chi_tiet!$B$3:$B$200=D364)),""""))"),"")</f>
        <v/>
      </c>
      <c r="R364" s="144"/>
      <c r="S364" s="144"/>
      <c r="T364" s="144"/>
      <c r="U364" s="144"/>
      <c r="V364" s="144"/>
      <c r="W364" s="144"/>
      <c r="X364" s="144"/>
      <c r="Y364" s="144"/>
      <c r="Z364" s="144"/>
      <c r="AA364" s="144"/>
      <c r="AB364" s="144"/>
      <c r="AC364" s="144"/>
      <c r="AD364" s="144"/>
      <c r="AE364" s="144"/>
    </row>
    <row r="365">
      <c r="A365" s="208"/>
      <c r="B365" s="181" t="str">
        <f t="array" ref="B365">IF(A365="","",IFERROR(INDEX(Don_hang!$B$2:$B$1000,MATCH(A365,Don_hang!$A$2:$A$1000,0)),""))</f>
        <v/>
      </c>
      <c r="C365" s="210" t="str">
        <f t="array" ref="C365">IF(A365="","",IFERROR(INDEX(Don_hang!$C$2:$C$1000,MATCH(A365,Don_hang!$A$2:$A$1000,0)),""))</f>
        <v/>
      </c>
      <c r="D365" s="211"/>
      <c r="E365" s="209"/>
      <c r="F365" s="209"/>
      <c r="G365" s="186">
        <f t="shared" si="10"/>
        <v>0</v>
      </c>
      <c r="H365" s="186" t="str">
        <f t="array" ref="H365">IF(OR(D365="",E365=""),"",IFERROR(INDEX(Bang_gia!$D$2:$D$1018,MATCH(D365&amp;" | "&amp;E365,Bang_gia!$A$2:$A$1018,0)),""))</f>
        <v/>
      </c>
      <c r="I365" s="186" t="str">
        <f t="shared" si="2"/>
        <v/>
      </c>
      <c r="J365" s="186" t="str">
        <f t="array" ref="J365">IF(OR(D365="",E365=""),"",IFERROR(INDEX(Bang_gia!$E$2:$E$1018,MATCH(D365&amp;" | "&amp;E365,Bang_gia!$A$2:$A$1018,0)),""))</f>
        <v/>
      </c>
      <c r="K365" s="186" t="str">
        <f t="shared" si="8"/>
        <v/>
      </c>
      <c r="L365" s="186" t="str">
        <f t="shared" si="4"/>
        <v/>
      </c>
      <c r="M365" s="186" t="str">
        <f t="shared" si="5"/>
        <v/>
      </c>
      <c r="N365" s="204"/>
      <c r="O365" s="188">
        <f t="shared" si="6"/>
        <v>0</v>
      </c>
      <c r="P365" s="189" t="str">
        <f>IF(D365="","",IF(COUNTIF(Combo_tong_hop!$B$3:$B$100,D365)&gt;0,"Combo","Món lẻ"))</f>
        <v/>
      </c>
      <c r="Q365" s="190" t="str">
        <f>IFERROR(__xludf.DUMMYFUNCTION("IF(P365&lt;&gt;""Combo"","""",IFERROR(""""&amp;TEXTJOIN("", ""&amp;char(10),TRUE,FILTER(Combo_chi_tiet!$I$3:$I$200,Combo_chi_tiet!$B$3:$B$200=D365)),""""))"),"")</f>
        <v/>
      </c>
      <c r="R365" s="144"/>
      <c r="S365" s="144"/>
      <c r="T365" s="144"/>
      <c r="U365" s="144"/>
      <c r="V365" s="144"/>
      <c r="W365" s="144"/>
      <c r="X365" s="144"/>
      <c r="Y365" s="144"/>
      <c r="Z365" s="144"/>
      <c r="AA365" s="144"/>
      <c r="AB365" s="144"/>
      <c r="AC365" s="144"/>
      <c r="AD365" s="144"/>
      <c r="AE365" s="144"/>
    </row>
    <row r="366">
      <c r="A366" s="208"/>
      <c r="B366" s="181" t="str">
        <f t="array" ref="B366">IF(A366="","",IFERROR(INDEX(Don_hang!$B$2:$B$1000,MATCH(A366,Don_hang!$A$2:$A$1000,0)),""))</f>
        <v/>
      </c>
      <c r="C366" s="210" t="str">
        <f t="array" ref="C366">IF(A366="","",IFERROR(INDEX(Don_hang!$C$2:$C$1000,MATCH(A366,Don_hang!$A$2:$A$1000,0)),""))</f>
        <v/>
      </c>
      <c r="D366" s="211"/>
      <c r="E366" s="209"/>
      <c r="F366" s="209"/>
      <c r="G366" s="186">
        <f t="shared" si="10"/>
        <v>0</v>
      </c>
      <c r="H366" s="186" t="str">
        <f t="array" ref="H366">IF(OR(D366="",E366=""),"",IFERROR(INDEX(Bang_gia!$D$2:$D$1018,MATCH(D366&amp;" | "&amp;E366,Bang_gia!$A$2:$A$1018,0)),""))</f>
        <v/>
      </c>
      <c r="I366" s="186" t="str">
        <f t="shared" si="2"/>
        <v/>
      </c>
      <c r="J366" s="186" t="str">
        <f t="array" ref="J366">IF(OR(D366="",E366=""),"",IFERROR(INDEX(Bang_gia!$E$2:$E$1018,MATCH(D366&amp;" | "&amp;E366,Bang_gia!$A$2:$A$1018,0)),""))</f>
        <v/>
      </c>
      <c r="K366" s="186" t="str">
        <f t="shared" si="8"/>
        <v/>
      </c>
      <c r="L366" s="186" t="str">
        <f t="shared" si="4"/>
        <v/>
      </c>
      <c r="M366" s="186" t="str">
        <f t="shared" si="5"/>
        <v/>
      </c>
      <c r="N366" s="204"/>
      <c r="O366" s="188">
        <f t="shared" si="6"/>
        <v>0</v>
      </c>
      <c r="P366" s="189" t="str">
        <f>IF(D366="","",IF(COUNTIF(Combo_tong_hop!$B$3:$B$100,D366)&gt;0,"Combo","Món lẻ"))</f>
        <v/>
      </c>
      <c r="Q366" s="190" t="str">
        <f>IFERROR(__xludf.DUMMYFUNCTION("IF(P366&lt;&gt;""Combo"","""",IFERROR(""""&amp;TEXTJOIN("", ""&amp;char(10),TRUE,FILTER(Combo_chi_tiet!$I$3:$I$200,Combo_chi_tiet!$B$3:$B$200=D366)),""""))"),"")</f>
        <v/>
      </c>
      <c r="R366" s="144"/>
      <c r="S366" s="144"/>
      <c r="T366" s="144"/>
      <c r="U366" s="144"/>
      <c r="V366" s="144"/>
      <c r="W366" s="144"/>
      <c r="X366" s="144"/>
      <c r="Y366" s="144"/>
      <c r="Z366" s="144"/>
      <c r="AA366" s="144"/>
      <c r="AB366" s="144"/>
      <c r="AC366" s="144"/>
      <c r="AD366" s="144"/>
      <c r="AE366" s="144"/>
    </row>
    <row r="367">
      <c r="A367" s="208"/>
      <c r="B367" s="181" t="str">
        <f t="array" ref="B367">IF(A367="","",IFERROR(INDEX(Don_hang!$B$2:$B$1000,MATCH(A367,Don_hang!$A$2:$A$1000,0)),""))</f>
        <v/>
      </c>
      <c r="C367" s="210" t="str">
        <f t="array" ref="C367">IF(A367="","",IFERROR(INDEX(Don_hang!$C$2:$C$1000,MATCH(A367,Don_hang!$A$2:$A$1000,0)),""))</f>
        <v/>
      </c>
      <c r="D367" s="211"/>
      <c r="E367" s="209"/>
      <c r="F367" s="209"/>
      <c r="G367" s="186">
        <f t="shared" si="10"/>
        <v>0</v>
      </c>
      <c r="H367" s="186" t="str">
        <f t="array" ref="H367">IF(OR(D367="",E367=""),"",IFERROR(INDEX(Bang_gia!$D$2:$D$1018,MATCH(D367&amp;" | "&amp;E367,Bang_gia!$A$2:$A$1018,0)),""))</f>
        <v/>
      </c>
      <c r="I367" s="186" t="str">
        <f t="shared" si="2"/>
        <v/>
      </c>
      <c r="J367" s="186" t="str">
        <f t="array" ref="J367">IF(OR(D367="",E367=""),"",IFERROR(INDEX(Bang_gia!$E$2:$E$1018,MATCH(D367&amp;" | "&amp;E367,Bang_gia!$A$2:$A$1018,0)),""))</f>
        <v/>
      </c>
      <c r="K367" s="186" t="str">
        <f t="shared" si="8"/>
        <v/>
      </c>
      <c r="L367" s="186" t="str">
        <f t="shared" si="4"/>
        <v/>
      </c>
      <c r="M367" s="186" t="str">
        <f t="shared" si="5"/>
        <v/>
      </c>
      <c r="N367" s="204"/>
      <c r="O367" s="188">
        <f t="shared" si="6"/>
        <v>0</v>
      </c>
      <c r="P367" s="189" t="str">
        <f>IF(D367="","",IF(COUNTIF(Combo_tong_hop!$B$3:$B$100,D367)&gt;0,"Combo","Món lẻ"))</f>
        <v/>
      </c>
      <c r="Q367" s="190" t="str">
        <f>IFERROR(__xludf.DUMMYFUNCTION("IF(P367&lt;&gt;""Combo"","""",IFERROR(""""&amp;TEXTJOIN("", ""&amp;char(10),TRUE,FILTER(Combo_chi_tiet!$I$3:$I$200,Combo_chi_tiet!$B$3:$B$200=D367)),""""))"),"")</f>
        <v/>
      </c>
      <c r="R367" s="144"/>
      <c r="S367" s="144"/>
      <c r="T367" s="144"/>
      <c r="U367" s="144"/>
      <c r="V367" s="144"/>
      <c r="W367" s="144"/>
      <c r="X367" s="144"/>
      <c r="Y367" s="144"/>
      <c r="Z367" s="144"/>
      <c r="AA367" s="144"/>
      <c r="AB367" s="144"/>
      <c r="AC367" s="144"/>
      <c r="AD367" s="144"/>
      <c r="AE367" s="144"/>
    </row>
    <row r="368">
      <c r="A368" s="208"/>
      <c r="B368" s="181" t="str">
        <f t="array" ref="B368">IF(A368="","",IFERROR(INDEX(Don_hang!$B$2:$B$1000,MATCH(A368,Don_hang!$A$2:$A$1000,0)),""))</f>
        <v/>
      </c>
      <c r="C368" s="210" t="str">
        <f t="array" ref="C368">IF(A368="","",IFERROR(INDEX(Don_hang!$C$2:$C$1000,MATCH(A368,Don_hang!$A$2:$A$1000,0)),""))</f>
        <v/>
      </c>
      <c r="D368" s="211"/>
      <c r="E368" s="209"/>
      <c r="F368" s="209"/>
      <c r="G368" s="186">
        <f t="shared" si="10"/>
        <v>0</v>
      </c>
      <c r="H368" s="186" t="str">
        <f t="array" ref="H368">IF(OR(D368="",E368=""),"",IFERROR(INDEX(Bang_gia!$D$2:$D$1018,MATCH(D368&amp;" | "&amp;E368,Bang_gia!$A$2:$A$1018,0)),""))</f>
        <v/>
      </c>
      <c r="I368" s="186" t="str">
        <f t="shared" si="2"/>
        <v/>
      </c>
      <c r="J368" s="186" t="str">
        <f t="array" ref="J368">IF(OR(D368="",E368=""),"",IFERROR(INDEX(Bang_gia!$E$2:$E$1018,MATCH(D368&amp;" | "&amp;E368,Bang_gia!$A$2:$A$1018,0)),""))</f>
        <v/>
      </c>
      <c r="K368" s="186" t="str">
        <f t="shared" si="8"/>
        <v/>
      </c>
      <c r="L368" s="186" t="str">
        <f t="shared" si="4"/>
        <v/>
      </c>
      <c r="M368" s="186" t="str">
        <f t="shared" si="5"/>
        <v/>
      </c>
      <c r="N368" s="204"/>
      <c r="O368" s="188">
        <f t="shared" si="6"/>
        <v>0</v>
      </c>
      <c r="P368" s="189" t="str">
        <f>IF(D368="","",IF(COUNTIF(Combo_tong_hop!$B$3:$B$100,D368)&gt;0,"Combo","Món lẻ"))</f>
        <v/>
      </c>
      <c r="Q368" s="190" t="str">
        <f>IFERROR(__xludf.DUMMYFUNCTION("IF(P368&lt;&gt;""Combo"","""",IFERROR(""""&amp;TEXTJOIN("", ""&amp;char(10),TRUE,FILTER(Combo_chi_tiet!$I$3:$I$200,Combo_chi_tiet!$B$3:$B$200=D368)),""""))"),"")</f>
        <v/>
      </c>
      <c r="R368" s="144"/>
      <c r="S368" s="144"/>
      <c r="T368" s="144"/>
      <c r="U368" s="144"/>
      <c r="V368" s="144"/>
      <c r="W368" s="144"/>
      <c r="X368" s="144"/>
      <c r="Y368" s="144"/>
      <c r="Z368" s="144"/>
      <c r="AA368" s="144"/>
      <c r="AB368" s="144"/>
      <c r="AC368" s="144"/>
      <c r="AD368" s="144"/>
      <c r="AE368" s="144"/>
    </row>
    <row r="369">
      <c r="A369" s="208"/>
      <c r="B369" s="181" t="str">
        <f t="array" ref="B369">IF(A369="","",IFERROR(INDEX(Don_hang!$B$2:$B$1000,MATCH(A369,Don_hang!$A$2:$A$1000,0)),""))</f>
        <v/>
      </c>
      <c r="C369" s="210" t="str">
        <f t="array" ref="C369">IF(A369="","",IFERROR(INDEX(Don_hang!$C$2:$C$1000,MATCH(A369,Don_hang!$A$2:$A$1000,0)),""))</f>
        <v/>
      </c>
      <c r="D369" s="211"/>
      <c r="E369" s="209"/>
      <c r="F369" s="209"/>
      <c r="G369" s="186">
        <f t="shared" si="10"/>
        <v>0</v>
      </c>
      <c r="H369" s="186" t="str">
        <f t="array" ref="H369">IF(OR(D369="",E369=""),"",IFERROR(INDEX(Bang_gia!$D$2:$D$1018,MATCH(D369&amp;" | "&amp;E369,Bang_gia!$A$2:$A$1018,0)),""))</f>
        <v/>
      </c>
      <c r="I369" s="186" t="str">
        <f t="shared" si="2"/>
        <v/>
      </c>
      <c r="J369" s="186" t="str">
        <f t="array" ref="J369">IF(OR(D369="",E369=""),"",IFERROR(INDEX(Bang_gia!$E$2:$E$1018,MATCH(D369&amp;" | "&amp;E369,Bang_gia!$A$2:$A$1018,0)),""))</f>
        <v/>
      </c>
      <c r="K369" s="186" t="str">
        <f t="shared" si="8"/>
        <v/>
      </c>
      <c r="L369" s="186" t="str">
        <f t="shared" si="4"/>
        <v/>
      </c>
      <c r="M369" s="186" t="str">
        <f t="shared" si="5"/>
        <v/>
      </c>
      <c r="N369" s="204"/>
      <c r="O369" s="188">
        <f t="shared" si="6"/>
        <v>0</v>
      </c>
      <c r="P369" s="189" t="str">
        <f>IF(D369="","",IF(COUNTIF(Combo_tong_hop!$B$3:$B$100,D369)&gt;0,"Combo","Món lẻ"))</f>
        <v/>
      </c>
      <c r="Q369" s="190" t="str">
        <f>IFERROR(__xludf.DUMMYFUNCTION("IF(P369&lt;&gt;""Combo"","""",IFERROR(""""&amp;TEXTJOIN("", ""&amp;char(10),TRUE,FILTER(Combo_chi_tiet!$I$3:$I$200,Combo_chi_tiet!$B$3:$B$200=D369)),""""))"),"")</f>
        <v/>
      </c>
      <c r="R369" s="144"/>
      <c r="S369" s="144"/>
      <c r="T369" s="144"/>
      <c r="U369" s="144"/>
      <c r="V369" s="144"/>
      <c r="W369" s="144"/>
      <c r="X369" s="144"/>
      <c r="Y369" s="144"/>
      <c r="Z369" s="144"/>
      <c r="AA369" s="144"/>
      <c r="AB369" s="144"/>
      <c r="AC369" s="144"/>
      <c r="AD369" s="144"/>
      <c r="AE369" s="144"/>
    </row>
    <row r="370">
      <c r="A370" s="208"/>
      <c r="B370" s="181" t="str">
        <f t="array" ref="B370">IF(A370="","",IFERROR(INDEX(Don_hang!$B$2:$B$1000,MATCH(A370,Don_hang!$A$2:$A$1000,0)),""))</f>
        <v/>
      </c>
      <c r="C370" s="210" t="str">
        <f t="array" ref="C370">IF(A370="","",IFERROR(INDEX(Don_hang!$C$2:$C$1000,MATCH(A370,Don_hang!$A$2:$A$1000,0)),""))</f>
        <v/>
      </c>
      <c r="D370" s="211"/>
      <c r="E370" s="209"/>
      <c r="F370" s="209"/>
      <c r="G370" s="186">
        <f t="shared" si="10"/>
        <v>0</v>
      </c>
      <c r="H370" s="186" t="str">
        <f t="array" ref="H370">IF(OR(D370="",E370=""),"",IFERROR(INDEX(Bang_gia!$D$2:$D$1018,MATCH(D370&amp;" | "&amp;E370,Bang_gia!$A$2:$A$1018,0)),""))</f>
        <v/>
      </c>
      <c r="I370" s="186" t="str">
        <f t="shared" si="2"/>
        <v/>
      </c>
      <c r="J370" s="186" t="str">
        <f t="array" ref="J370">IF(OR(D370="",E370=""),"",IFERROR(INDEX(Bang_gia!$E$2:$E$1018,MATCH(D370&amp;" | "&amp;E370,Bang_gia!$A$2:$A$1018,0)),""))</f>
        <v/>
      </c>
      <c r="K370" s="186" t="str">
        <f t="shared" si="8"/>
        <v/>
      </c>
      <c r="L370" s="186" t="str">
        <f t="shared" si="4"/>
        <v/>
      </c>
      <c r="M370" s="186" t="str">
        <f t="shared" si="5"/>
        <v/>
      </c>
      <c r="N370" s="204"/>
      <c r="O370" s="188">
        <f t="shared" si="6"/>
        <v>0</v>
      </c>
      <c r="P370" s="189" t="str">
        <f>IF(D370="","",IF(COUNTIF(Combo_tong_hop!$B$3:$B$100,D370)&gt;0,"Combo","Món lẻ"))</f>
        <v/>
      </c>
      <c r="Q370" s="190" t="str">
        <f>IFERROR(__xludf.DUMMYFUNCTION("IF(P370&lt;&gt;""Combo"","""",IFERROR(""""&amp;TEXTJOIN("", ""&amp;char(10),TRUE,FILTER(Combo_chi_tiet!$I$3:$I$200,Combo_chi_tiet!$B$3:$B$200=D370)),""""))"),"")</f>
        <v/>
      </c>
      <c r="R370" s="144"/>
      <c r="S370" s="144"/>
      <c r="T370" s="144"/>
      <c r="U370" s="144"/>
      <c r="V370" s="144"/>
      <c r="W370" s="144"/>
      <c r="X370" s="144"/>
      <c r="Y370" s="144"/>
      <c r="Z370" s="144"/>
      <c r="AA370" s="144"/>
      <c r="AB370" s="144"/>
      <c r="AC370" s="144"/>
      <c r="AD370" s="144"/>
      <c r="AE370" s="144"/>
    </row>
    <row r="371">
      <c r="A371" s="208"/>
      <c r="B371" s="181" t="str">
        <f t="array" ref="B371">IF(A371="","",IFERROR(INDEX(Don_hang!$B$2:$B$1000,MATCH(A371,Don_hang!$A$2:$A$1000,0)),""))</f>
        <v/>
      </c>
      <c r="C371" s="210" t="str">
        <f t="array" ref="C371">IF(A371="","",IFERROR(INDEX(Don_hang!$C$2:$C$1000,MATCH(A371,Don_hang!$A$2:$A$1000,0)),""))</f>
        <v/>
      </c>
      <c r="D371" s="211"/>
      <c r="E371" s="209"/>
      <c r="F371" s="209"/>
      <c r="G371" s="186">
        <f t="shared" si="10"/>
        <v>0</v>
      </c>
      <c r="H371" s="186" t="str">
        <f t="array" ref="H371">IF(OR(D371="",E371=""),"",IFERROR(INDEX(Bang_gia!$D$2:$D$1018,MATCH(D371&amp;" | "&amp;E371,Bang_gia!$A$2:$A$1018,0)),""))</f>
        <v/>
      </c>
      <c r="I371" s="186" t="str">
        <f t="shared" si="2"/>
        <v/>
      </c>
      <c r="J371" s="186" t="str">
        <f t="array" ref="J371">IF(OR(D371="",E371=""),"",IFERROR(INDEX(Bang_gia!$E$2:$E$1018,MATCH(D371&amp;" | "&amp;E371,Bang_gia!$A$2:$A$1018,0)),""))</f>
        <v/>
      </c>
      <c r="K371" s="186" t="str">
        <f t="shared" si="8"/>
        <v/>
      </c>
      <c r="L371" s="186" t="str">
        <f t="shared" si="4"/>
        <v/>
      </c>
      <c r="M371" s="186" t="str">
        <f t="shared" si="5"/>
        <v/>
      </c>
      <c r="N371" s="204"/>
      <c r="O371" s="188">
        <f t="shared" si="6"/>
        <v>0</v>
      </c>
      <c r="P371" s="189" t="str">
        <f>IF(D371="","",IF(COUNTIF(Combo_tong_hop!$B$3:$B$100,D371)&gt;0,"Combo","Món lẻ"))</f>
        <v/>
      </c>
      <c r="Q371" s="190" t="str">
        <f>IFERROR(__xludf.DUMMYFUNCTION("IF(P371&lt;&gt;""Combo"","""",IFERROR(""""&amp;TEXTJOIN("", ""&amp;char(10),TRUE,FILTER(Combo_chi_tiet!$I$3:$I$200,Combo_chi_tiet!$B$3:$B$200=D371)),""""))"),"")</f>
        <v/>
      </c>
      <c r="R371" s="144"/>
      <c r="S371" s="144"/>
      <c r="T371" s="144"/>
      <c r="U371" s="144"/>
      <c r="V371" s="144"/>
      <c r="W371" s="144"/>
      <c r="X371" s="144"/>
      <c r="Y371" s="144"/>
      <c r="Z371" s="144"/>
      <c r="AA371" s="144"/>
      <c r="AB371" s="144"/>
      <c r="AC371" s="144"/>
      <c r="AD371" s="144"/>
      <c r="AE371" s="144"/>
    </row>
    <row r="372">
      <c r="A372" s="208"/>
      <c r="B372" s="181" t="str">
        <f t="array" ref="B372">IF(A372="","",IFERROR(INDEX(Don_hang!$B$2:$B$1000,MATCH(A372,Don_hang!$A$2:$A$1000,0)),""))</f>
        <v/>
      </c>
      <c r="C372" s="210" t="str">
        <f t="array" ref="C372">IF(A372="","",IFERROR(INDEX(Don_hang!$C$2:$C$1000,MATCH(A372,Don_hang!$A$2:$A$1000,0)),""))</f>
        <v/>
      </c>
      <c r="D372" s="211"/>
      <c r="E372" s="209"/>
      <c r="F372" s="209"/>
      <c r="G372" s="186">
        <f t="shared" si="10"/>
        <v>0</v>
      </c>
      <c r="H372" s="186" t="str">
        <f t="array" ref="H372">IF(OR(D372="",E372=""),"",IFERROR(INDEX(Bang_gia!$D$2:$D$1018,MATCH(D372&amp;" | "&amp;E372,Bang_gia!$A$2:$A$1018,0)),""))</f>
        <v/>
      </c>
      <c r="I372" s="186" t="str">
        <f t="shared" si="2"/>
        <v/>
      </c>
      <c r="J372" s="186" t="str">
        <f t="array" ref="J372">IF(OR(D372="",E372=""),"",IFERROR(INDEX(Bang_gia!$E$2:$E$1018,MATCH(D372&amp;" | "&amp;E372,Bang_gia!$A$2:$A$1018,0)),""))</f>
        <v/>
      </c>
      <c r="K372" s="186" t="str">
        <f t="shared" si="8"/>
        <v/>
      </c>
      <c r="L372" s="186" t="str">
        <f t="shared" si="4"/>
        <v/>
      </c>
      <c r="M372" s="186" t="str">
        <f t="shared" si="5"/>
        <v/>
      </c>
      <c r="N372" s="204"/>
      <c r="O372" s="188">
        <f t="shared" si="6"/>
        <v>0</v>
      </c>
      <c r="P372" s="189" t="str">
        <f>IF(D372="","",IF(COUNTIF(Combo_tong_hop!$B$3:$B$100,D372)&gt;0,"Combo","Món lẻ"))</f>
        <v/>
      </c>
      <c r="Q372" s="190" t="str">
        <f>IFERROR(__xludf.DUMMYFUNCTION("IF(P372&lt;&gt;""Combo"","""",IFERROR(""""&amp;TEXTJOIN("", ""&amp;char(10),TRUE,FILTER(Combo_chi_tiet!$I$3:$I$200,Combo_chi_tiet!$B$3:$B$200=D372)),""""))"),"")</f>
        <v/>
      </c>
      <c r="R372" s="144"/>
      <c r="S372" s="144"/>
      <c r="T372" s="144"/>
      <c r="U372" s="144"/>
      <c r="V372" s="144"/>
      <c r="W372" s="144"/>
      <c r="X372" s="144"/>
      <c r="Y372" s="144"/>
      <c r="Z372" s="144"/>
      <c r="AA372" s="144"/>
      <c r="AB372" s="144"/>
      <c r="AC372" s="144"/>
      <c r="AD372" s="144"/>
      <c r="AE372" s="144"/>
    </row>
    <row r="373">
      <c r="A373" s="208"/>
      <c r="B373" s="181" t="str">
        <f t="array" ref="B373">IF(A373="","",IFERROR(INDEX(Don_hang!$B$2:$B$1000,MATCH(A373,Don_hang!$A$2:$A$1000,0)),""))</f>
        <v/>
      </c>
      <c r="C373" s="210" t="str">
        <f t="array" ref="C373">IF(A373="","",IFERROR(INDEX(Don_hang!$C$2:$C$1000,MATCH(A373,Don_hang!$A$2:$A$1000,0)),""))</f>
        <v/>
      </c>
      <c r="D373" s="211"/>
      <c r="E373" s="209"/>
      <c r="F373" s="209"/>
      <c r="G373" s="186">
        <f t="shared" si="10"/>
        <v>0</v>
      </c>
      <c r="H373" s="186" t="str">
        <f t="array" ref="H373">IF(OR(D373="",E373=""),"",IFERROR(INDEX(Bang_gia!$D$2:$D$1018,MATCH(D373&amp;" | "&amp;E373,Bang_gia!$A$2:$A$1018,0)),""))</f>
        <v/>
      </c>
      <c r="I373" s="186" t="str">
        <f t="shared" si="2"/>
        <v/>
      </c>
      <c r="J373" s="186" t="str">
        <f t="array" ref="J373">IF(OR(D373="",E373=""),"",IFERROR(INDEX(Bang_gia!$E$2:$E$1018,MATCH(D373&amp;" | "&amp;E373,Bang_gia!$A$2:$A$1018,0)),""))</f>
        <v/>
      </c>
      <c r="K373" s="186" t="str">
        <f t="shared" si="8"/>
        <v/>
      </c>
      <c r="L373" s="186" t="str">
        <f t="shared" si="4"/>
        <v/>
      </c>
      <c r="M373" s="186" t="str">
        <f t="shared" si="5"/>
        <v/>
      </c>
      <c r="N373" s="204"/>
      <c r="O373" s="188">
        <f t="shared" si="6"/>
        <v>0</v>
      </c>
      <c r="P373" s="189" t="str">
        <f>IF(D373="","",IF(COUNTIF(Combo_tong_hop!$B$3:$B$100,D373)&gt;0,"Combo","Món lẻ"))</f>
        <v/>
      </c>
      <c r="Q373" s="190" t="str">
        <f>IFERROR(__xludf.DUMMYFUNCTION("IF(P373&lt;&gt;""Combo"","""",IFERROR(""""&amp;TEXTJOIN("", ""&amp;char(10),TRUE,FILTER(Combo_chi_tiet!$I$3:$I$200,Combo_chi_tiet!$B$3:$B$200=D373)),""""))"),"")</f>
        <v/>
      </c>
      <c r="R373" s="144"/>
      <c r="S373" s="144"/>
      <c r="T373" s="144"/>
      <c r="U373" s="144"/>
      <c r="V373" s="144"/>
      <c r="W373" s="144"/>
      <c r="X373" s="144"/>
      <c r="Y373" s="144"/>
      <c r="Z373" s="144"/>
      <c r="AA373" s="144"/>
      <c r="AB373" s="144"/>
      <c r="AC373" s="144"/>
      <c r="AD373" s="144"/>
      <c r="AE373" s="144"/>
    </row>
    <row r="374">
      <c r="A374" s="208"/>
      <c r="B374" s="181" t="str">
        <f t="array" ref="B374">IF(A374="","",IFERROR(INDEX(Don_hang!$B$2:$B$1000,MATCH(A374,Don_hang!$A$2:$A$1000,0)),""))</f>
        <v/>
      </c>
      <c r="C374" s="210" t="str">
        <f t="array" ref="C374">IF(A374="","",IFERROR(INDEX(Don_hang!$C$2:$C$1000,MATCH(A374,Don_hang!$A$2:$A$1000,0)),""))</f>
        <v/>
      </c>
      <c r="D374" s="211"/>
      <c r="E374" s="209"/>
      <c r="F374" s="209"/>
      <c r="G374" s="186">
        <f t="shared" si="10"/>
        <v>0</v>
      </c>
      <c r="H374" s="186" t="str">
        <f t="array" ref="H374">IF(OR(D374="",E374=""),"",IFERROR(INDEX(Bang_gia!$D$2:$D$1018,MATCH(D374&amp;" | "&amp;E374,Bang_gia!$A$2:$A$1018,0)),""))</f>
        <v/>
      </c>
      <c r="I374" s="186" t="str">
        <f t="shared" si="2"/>
        <v/>
      </c>
      <c r="J374" s="186" t="str">
        <f t="array" ref="J374">IF(OR(D374="",E374=""),"",IFERROR(INDEX(Bang_gia!$E$2:$E$1018,MATCH(D374&amp;" | "&amp;E374,Bang_gia!$A$2:$A$1018,0)),""))</f>
        <v/>
      </c>
      <c r="K374" s="186" t="str">
        <f t="shared" si="8"/>
        <v/>
      </c>
      <c r="L374" s="186" t="str">
        <f t="shared" si="4"/>
        <v/>
      </c>
      <c r="M374" s="186" t="str">
        <f t="shared" si="5"/>
        <v/>
      </c>
      <c r="N374" s="204"/>
      <c r="O374" s="188">
        <f t="shared" si="6"/>
        <v>0</v>
      </c>
      <c r="P374" s="189" t="str">
        <f>IF(D374="","",IF(COUNTIF(Combo_tong_hop!$B$3:$B$100,D374)&gt;0,"Combo","Món lẻ"))</f>
        <v/>
      </c>
      <c r="Q374" s="190" t="str">
        <f>IFERROR(__xludf.DUMMYFUNCTION("IF(P374&lt;&gt;""Combo"","""",IFERROR(""""&amp;TEXTJOIN("", ""&amp;char(10),TRUE,FILTER(Combo_chi_tiet!$I$3:$I$200,Combo_chi_tiet!$B$3:$B$200=D374)),""""))"),"")</f>
        <v/>
      </c>
      <c r="R374" s="144"/>
      <c r="S374" s="144"/>
      <c r="T374" s="144"/>
      <c r="U374" s="144"/>
      <c r="V374" s="144"/>
      <c r="W374" s="144"/>
      <c r="X374" s="144"/>
      <c r="Y374" s="144"/>
      <c r="Z374" s="144"/>
      <c r="AA374" s="144"/>
      <c r="AB374" s="144"/>
      <c r="AC374" s="144"/>
      <c r="AD374" s="144"/>
      <c r="AE374" s="144"/>
    </row>
    <row r="375">
      <c r="A375" s="208"/>
      <c r="B375" s="181" t="str">
        <f t="array" ref="B375">IF(A375="","",IFERROR(INDEX(Don_hang!$B$2:$B$1000,MATCH(A375,Don_hang!$A$2:$A$1000,0)),""))</f>
        <v/>
      </c>
      <c r="C375" s="210" t="str">
        <f t="array" ref="C375">IF(A375="","",IFERROR(INDEX(Don_hang!$C$2:$C$1000,MATCH(A375,Don_hang!$A$2:$A$1000,0)),""))</f>
        <v/>
      </c>
      <c r="D375" s="211"/>
      <c r="E375" s="209"/>
      <c r="F375" s="209"/>
      <c r="G375" s="186">
        <f t="shared" si="10"/>
        <v>0</v>
      </c>
      <c r="H375" s="186" t="str">
        <f t="array" ref="H375">IF(OR(D375="",E375=""),"",IFERROR(INDEX(Bang_gia!$D$2:$D$1018,MATCH(D375&amp;" | "&amp;E375,Bang_gia!$A$2:$A$1018,0)),""))</f>
        <v/>
      </c>
      <c r="I375" s="186" t="str">
        <f t="shared" si="2"/>
        <v/>
      </c>
      <c r="J375" s="186" t="str">
        <f t="array" ref="J375">IF(OR(D375="",E375=""),"",IFERROR(INDEX(Bang_gia!$E$2:$E$1018,MATCH(D375&amp;" | "&amp;E375,Bang_gia!$A$2:$A$1018,0)),""))</f>
        <v/>
      </c>
      <c r="K375" s="186" t="str">
        <f t="shared" si="8"/>
        <v/>
      </c>
      <c r="L375" s="186" t="str">
        <f t="shared" si="4"/>
        <v/>
      </c>
      <c r="M375" s="186" t="str">
        <f t="shared" si="5"/>
        <v/>
      </c>
      <c r="N375" s="204"/>
      <c r="O375" s="188">
        <f t="shared" si="6"/>
        <v>0</v>
      </c>
      <c r="P375" s="189" t="str">
        <f>IF(D375="","",IF(COUNTIF(Combo_tong_hop!$B$3:$B$100,D375)&gt;0,"Combo","Món lẻ"))</f>
        <v/>
      </c>
      <c r="Q375" s="190" t="str">
        <f>IFERROR(__xludf.DUMMYFUNCTION("IF(P375&lt;&gt;""Combo"","""",IFERROR(""""&amp;TEXTJOIN("", ""&amp;char(10),TRUE,FILTER(Combo_chi_tiet!$I$3:$I$200,Combo_chi_tiet!$B$3:$B$200=D375)),""""))"),"")</f>
        <v/>
      </c>
      <c r="R375" s="144"/>
      <c r="S375" s="144"/>
      <c r="T375" s="144"/>
      <c r="U375" s="144"/>
      <c r="V375" s="144"/>
      <c r="W375" s="144"/>
      <c r="X375" s="144"/>
      <c r="Y375" s="144"/>
      <c r="Z375" s="144"/>
      <c r="AA375" s="144"/>
      <c r="AB375" s="144"/>
      <c r="AC375" s="144"/>
      <c r="AD375" s="144"/>
      <c r="AE375" s="144"/>
    </row>
    <row r="376">
      <c r="A376" s="208"/>
      <c r="B376" s="181" t="str">
        <f t="array" ref="B376">IF(A376="","",IFERROR(INDEX(Don_hang!$B$2:$B$1000,MATCH(A376,Don_hang!$A$2:$A$1000,0)),""))</f>
        <v/>
      </c>
      <c r="C376" s="210" t="str">
        <f t="array" ref="C376">IF(A376="","",IFERROR(INDEX(Don_hang!$C$2:$C$1000,MATCH(A376,Don_hang!$A$2:$A$1000,0)),""))</f>
        <v/>
      </c>
      <c r="D376" s="211"/>
      <c r="E376" s="209"/>
      <c r="F376" s="209"/>
      <c r="G376" s="186">
        <f t="shared" si="10"/>
        <v>0</v>
      </c>
      <c r="H376" s="186" t="str">
        <f t="array" ref="H376">IF(OR(D376="",E376=""),"",IFERROR(INDEX(Bang_gia!$D$2:$D$1018,MATCH(D376&amp;" | "&amp;E376,Bang_gia!$A$2:$A$1018,0)),""))</f>
        <v/>
      </c>
      <c r="I376" s="186" t="str">
        <f t="shared" si="2"/>
        <v/>
      </c>
      <c r="J376" s="186" t="str">
        <f t="array" ref="J376">IF(OR(D376="",E376=""),"",IFERROR(INDEX(Bang_gia!$E$2:$E$1018,MATCH(D376&amp;" | "&amp;E376,Bang_gia!$A$2:$A$1018,0)),""))</f>
        <v/>
      </c>
      <c r="K376" s="186" t="str">
        <f t="shared" si="8"/>
        <v/>
      </c>
      <c r="L376" s="186" t="str">
        <f t="shared" si="4"/>
        <v/>
      </c>
      <c r="M376" s="186" t="str">
        <f t="shared" si="5"/>
        <v/>
      </c>
      <c r="N376" s="204"/>
      <c r="O376" s="188">
        <f t="shared" si="6"/>
        <v>0</v>
      </c>
      <c r="P376" s="189" t="str">
        <f>IF(D376="","",IF(COUNTIF(Combo_tong_hop!$B$3:$B$100,D376)&gt;0,"Combo","Món lẻ"))</f>
        <v/>
      </c>
      <c r="Q376" s="190" t="str">
        <f>IFERROR(__xludf.DUMMYFUNCTION("IF(P376&lt;&gt;""Combo"","""",IFERROR(""""&amp;TEXTJOIN("", ""&amp;char(10),TRUE,FILTER(Combo_chi_tiet!$I$3:$I$200,Combo_chi_tiet!$B$3:$B$200=D376)),""""))"),"")</f>
        <v/>
      </c>
      <c r="R376" s="144"/>
      <c r="S376" s="144"/>
      <c r="T376" s="144"/>
      <c r="U376" s="144"/>
      <c r="V376" s="144"/>
      <c r="W376" s="144"/>
      <c r="X376" s="144"/>
      <c r="Y376" s="144"/>
      <c r="Z376" s="144"/>
      <c r="AA376" s="144"/>
      <c r="AB376" s="144"/>
      <c r="AC376" s="144"/>
      <c r="AD376" s="144"/>
      <c r="AE376" s="144"/>
    </row>
    <row r="377">
      <c r="A377" s="208"/>
      <c r="B377" s="181" t="str">
        <f t="array" ref="B377">IF(A377="","",IFERROR(INDEX(Don_hang!$B$2:$B$1000,MATCH(A377,Don_hang!$A$2:$A$1000,0)),""))</f>
        <v/>
      </c>
      <c r="C377" s="210" t="str">
        <f t="array" ref="C377">IF(A377="","",IFERROR(INDEX(Don_hang!$C$2:$C$1000,MATCH(A377,Don_hang!$A$2:$A$1000,0)),""))</f>
        <v/>
      </c>
      <c r="D377" s="211"/>
      <c r="E377" s="209"/>
      <c r="F377" s="209"/>
      <c r="G377" s="186">
        <f t="shared" si="10"/>
        <v>0</v>
      </c>
      <c r="H377" s="186" t="str">
        <f t="array" ref="H377">IF(OR(D377="",E377=""),"",IFERROR(INDEX(Bang_gia!$D$2:$D$1018,MATCH(D377&amp;" | "&amp;E377,Bang_gia!$A$2:$A$1018,0)),""))</f>
        <v/>
      </c>
      <c r="I377" s="186" t="str">
        <f t="shared" si="2"/>
        <v/>
      </c>
      <c r="J377" s="186" t="str">
        <f t="array" ref="J377">IF(OR(D377="",E377=""),"",IFERROR(INDEX(Bang_gia!$E$2:$E$1018,MATCH(D377&amp;" | "&amp;E377,Bang_gia!$A$2:$A$1018,0)),""))</f>
        <v/>
      </c>
      <c r="K377" s="186" t="str">
        <f t="shared" si="8"/>
        <v/>
      </c>
      <c r="L377" s="186" t="str">
        <f t="shared" si="4"/>
        <v/>
      </c>
      <c r="M377" s="186" t="str">
        <f t="shared" si="5"/>
        <v/>
      </c>
      <c r="N377" s="204"/>
      <c r="O377" s="188">
        <f t="shared" si="6"/>
        <v>0</v>
      </c>
      <c r="P377" s="189" t="str">
        <f>IF(D377="","",IF(COUNTIF(Combo_tong_hop!$B$3:$B$100,D377)&gt;0,"Combo","Món lẻ"))</f>
        <v/>
      </c>
      <c r="Q377" s="190" t="str">
        <f>IFERROR(__xludf.DUMMYFUNCTION("IF(P377&lt;&gt;""Combo"","""",IFERROR(""""&amp;TEXTJOIN("", ""&amp;char(10),TRUE,FILTER(Combo_chi_tiet!$I$3:$I$200,Combo_chi_tiet!$B$3:$B$200=D377)),""""))"),"")</f>
        <v/>
      </c>
      <c r="R377" s="144"/>
      <c r="S377" s="144"/>
      <c r="T377" s="144"/>
      <c r="U377" s="144"/>
      <c r="V377" s="144"/>
      <c r="W377" s="144"/>
      <c r="X377" s="144"/>
      <c r="Y377" s="144"/>
      <c r="Z377" s="144"/>
      <c r="AA377" s="144"/>
      <c r="AB377" s="144"/>
      <c r="AC377" s="144"/>
      <c r="AD377" s="144"/>
      <c r="AE377" s="144"/>
    </row>
    <row r="378">
      <c r="A378" s="208"/>
      <c r="B378" s="181" t="str">
        <f t="array" ref="B378">IF(A378="","",IFERROR(INDEX(Don_hang!$B$2:$B$1000,MATCH(A378,Don_hang!$A$2:$A$1000,0)),""))</f>
        <v/>
      </c>
      <c r="C378" s="210" t="str">
        <f t="array" ref="C378">IF(A378="","",IFERROR(INDEX(Don_hang!$C$2:$C$1000,MATCH(A378,Don_hang!$A$2:$A$1000,0)),""))</f>
        <v/>
      </c>
      <c r="D378" s="211"/>
      <c r="E378" s="209"/>
      <c r="F378" s="209"/>
      <c r="G378" s="186">
        <f t="shared" si="10"/>
        <v>0</v>
      </c>
      <c r="H378" s="186" t="str">
        <f t="array" ref="H378">IF(OR(D378="",E378=""),"",IFERROR(INDEX(Bang_gia!$D$2:$D$1018,MATCH(D378&amp;" | "&amp;E378,Bang_gia!$A$2:$A$1018,0)),""))</f>
        <v/>
      </c>
      <c r="I378" s="186" t="str">
        <f t="shared" si="2"/>
        <v/>
      </c>
      <c r="J378" s="186" t="str">
        <f t="array" ref="J378">IF(OR(D378="",E378=""),"",IFERROR(INDEX(Bang_gia!$E$2:$E$1018,MATCH(D378&amp;" | "&amp;E378,Bang_gia!$A$2:$A$1018,0)),""))</f>
        <v/>
      </c>
      <c r="K378" s="186" t="str">
        <f t="shared" si="8"/>
        <v/>
      </c>
      <c r="L378" s="186" t="str">
        <f t="shared" si="4"/>
        <v/>
      </c>
      <c r="M378" s="186" t="str">
        <f t="shared" si="5"/>
        <v/>
      </c>
      <c r="N378" s="204"/>
      <c r="O378" s="188">
        <f t="shared" si="6"/>
        <v>0</v>
      </c>
      <c r="P378" s="189" t="str">
        <f>IF(D378="","",IF(COUNTIF(Combo_tong_hop!$B$3:$B$100,D378)&gt;0,"Combo","Món lẻ"))</f>
        <v/>
      </c>
      <c r="Q378" s="190" t="str">
        <f>IFERROR(__xludf.DUMMYFUNCTION("IF(P378&lt;&gt;""Combo"","""",IFERROR(""""&amp;TEXTJOIN("", ""&amp;char(10),TRUE,FILTER(Combo_chi_tiet!$I$3:$I$200,Combo_chi_tiet!$B$3:$B$200=D378)),""""))"),"")</f>
        <v/>
      </c>
      <c r="R378" s="144"/>
      <c r="S378" s="144"/>
      <c r="T378" s="144"/>
      <c r="U378" s="144"/>
      <c r="V378" s="144"/>
      <c r="W378" s="144"/>
      <c r="X378" s="144"/>
      <c r="Y378" s="144"/>
      <c r="Z378" s="144"/>
      <c r="AA378" s="144"/>
      <c r="AB378" s="144"/>
      <c r="AC378" s="144"/>
      <c r="AD378" s="144"/>
      <c r="AE378" s="144"/>
    </row>
    <row r="379">
      <c r="A379" s="208"/>
      <c r="B379" s="181" t="str">
        <f t="array" ref="B379">IF(A379="","",IFERROR(INDEX(Don_hang!$B$2:$B$1000,MATCH(A379,Don_hang!$A$2:$A$1000,0)),""))</f>
        <v/>
      </c>
      <c r="C379" s="210" t="str">
        <f t="array" ref="C379">IF(A379="","",IFERROR(INDEX(Don_hang!$C$2:$C$1000,MATCH(A379,Don_hang!$A$2:$A$1000,0)),""))</f>
        <v/>
      </c>
      <c r="D379" s="211"/>
      <c r="E379" s="209"/>
      <c r="F379" s="209"/>
      <c r="G379" s="186">
        <f t="shared" si="10"/>
        <v>0</v>
      </c>
      <c r="H379" s="186" t="str">
        <f t="array" ref="H379">IF(OR(D379="",E379=""),"",IFERROR(INDEX(Bang_gia!$D$2:$D$1018,MATCH(D379&amp;" | "&amp;E379,Bang_gia!$A$2:$A$1018,0)),""))</f>
        <v/>
      </c>
      <c r="I379" s="186" t="str">
        <f t="shared" si="2"/>
        <v/>
      </c>
      <c r="J379" s="186" t="str">
        <f t="array" ref="J379">IF(OR(D379="",E379=""),"",IFERROR(INDEX(Bang_gia!$E$2:$E$1018,MATCH(D379&amp;" | "&amp;E379,Bang_gia!$A$2:$A$1018,0)),""))</f>
        <v/>
      </c>
      <c r="K379" s="186" t="str">
        <f t="shared" si="8"/>
        <v/>
      </c>
      <c r="L379" s="186" t="str">
        <f t="shared" si="4"/>
        <v/>
      </c>
      <c r="M379" s="186" t="str">
        <f t="shared" si="5"/>
        <v/>
      </c>
      <c r="N379" s="204"/>
      <c r="O379" s="188">
        <f t="shared" si="6"/>
        <v>0</v>
      </c>
      <c r="P379" s="189" t="str">
        <f>IF(D379="","",IF(COUNTIF(Combo_tong_hop!$B$3:$B$100,D379)&gt;0,"Combo","Món lẻ"))</f>
        <v/>
      </c>
      <c r="Q379" s="190" t="str">
        <f>IFERROR(__xludf.DUMMYFUNCTION("IF(P379&lt;&gt;""Combo"","""",IFERROR(""""&amp;TEXTJOIN("", ""&amp;char(10),TRUE,FILTER(Combo_chi_tiet!$I$3:$I$200,Combo_chi_tiet!$B$3:$B$200=D379)),""""))"),"")</f>
        <v/>
      </c>
      <c r="R379" s="144"/>
      <c r="S379" s="144"/>
      <c r="T379" s="144"/>
      <c r="U379" s="144"/>
      <c r="V379" s="144"/>
      <c r="W379" s="144"/>
      <c r="X379" s="144"/>
      <c r="Y379" s="144"/>
      <c r="Z379" s="144"/>
      <c r="AA379" s="144"/>
      <c r="AB379" s="144"/>
      <c r="AC379" s="144"/>
      <c r="AD379" s="144"/>
      <c r="AE379" s="144"/>
    </row>
    <row r="380">
      <c r="A380" s="208"/>
      <c r="B380" s="181" t="str">
        <f t="array" ref="B380">IF(A380="","",IFERROR(INDEX(Don_hang!$B$2:$B$1000,MATCH(A380,Don_hang!$A$2:$A$1000,0)),""))</f>
        <v/>
      </c>
      <c r="C380" s="210" t="str">
        <f t="array" ref="C380">IF(A380="","",IFERROR(INDEX(Don_hang!$C$2:$C$1000,MATCH(A380,Don_hang!$A$2:$A$1000,0)),""))</f>
        <v/>
      </c>
      <c r="D380" s="211"/>
      <c r="E380" s="209"/>
      <c r="F380" s="209"/>
      <c r="G380" s="186">
        <f t="shared" si="10"/>
        <v>0</v>
      </c>
      <c r="H380" s="186" t="str">
        <f t="array" ref="H380">IF(OR(D380="",E380=""),"",IFERROR(INDEX(Bang_gia!$D$2:$D$1018,MATCH(D380&amp;" | "&amp;E380,Bang_gia!$A$2:$A$1018,0)),""))</f>
        <v/>
      </c>
      <c r="I380" s="186" t="str">
        <f t="shared" si="2"/>
        <v/>
      </c>
      <c r="J380" s="186" t="str">
        <f t="array" ref="J380">IF(OR(D380="",E380=""),"",IFERROR(INDEX(Bang_gia!$E$2:$E$1018,MATCH(D380&amp;" | "&amp;E380,Bang_gia!$A$2:$A$1018,0)),""))</f>
        <v/>
      </c>
      <c r="K380" s="186" t="str">
        <f t="shared" si="8"/>
        <v/>
      </c>
      <c r="L380" s="186" t="str">
        <f t="shared" si="4"/>
        <v/>
      </c>
      <c r="M380" s="186" t="str">
        <f t="shared" si="5"/>
        <v/>
      </c>
      <c r="N380" s="204"/>
      <c r="O380" s="188">
        <f t="shared" si="6"/>
        <v>0</v>
      </c>
      <c r="P380" s="189" t="str">
        <f>IF(D380="","",IF(COUNTIF(Combo_tong_hop!$B$3:$B$100,D380)&gt;0,"Combo","Món lẻ"))</f>
        <v/>
      </c>
      <c r="Q380" s="190" t="str">
        <f>IFERROR(__xludf.DUMMYFUNCTION("IF(P380&lt;&gt;""Combo"","""",IFERROR(""""&amp;TEXTJOIN("", ""&amp;char(10),TRUE,FILTER(Combo_chi_tiet!$I$3:$I$200,Combo_chi_tiet!$B$3:$B$200=D380)),""""))"),"")</f>
        <v/>
      </c>
      <c r="R380" s="144"/>
      <c r="S380" s="144"/>
      <c r="T380" s="144"/>
      <c r="U380" s="144"/>
      <c r="V380" s="144"/>
      <c r="W380" s="144"/>
      <c r="X380" s="144"/>
      <c r="Y380" s="144"/>
      <c r="Z380" s="144"/>
      <c r="AA380" s="144"/>
      <c r="AB380" s="144"/>
      <c r="AC380" s="144"/>
      <c r="AD380" s="144"/>
      <c r="AE380" s="144"/>
    </row>
    <row r="381">
      <c r="A381" s="208"/>
      <c r="B381" s="181" t="str">
        <f t="array" ref="B381">IF(A381="","",IFERROR(INDEX(Don_hang!$B$2:$B$1000,MATCH(A381,Don_hang!$A$2:$A$1000,0)),""))</f>
        <v/>
      </c>
      <c r="C381" s="210" t="str">
        <f t="array" ref="C381">IF(A381="","",IFERROR(INDEX(Don_hang!$C$2:$C$1000,MATCH(A381,Don_hang!$A$2:$A$1000,0)),""))</f>
        <v/>
      </c>
      <c r="D381" s="211"/>
      <c r="E381" s="209"/>
      <c r="F381" s="209"/>
      <c r="G381" s="186">
        <f t="shared" si="10"/>
        <v>0</v>
      </c>
      <c r="H381" s="186" t="str">
        <f t="array" ref="H381">IF(OR(D381="",E381=""),"",IFERROR(INDEX(Bang_gia!$D$2:$D$1018,MATCH(D381&amp;" | "&amp;E381,Bang_gia!$A$2:$A$1018,0)),""))</f>
        <v/>
      </c>
      <c r="I381" s="186" t="str">
        <f t="shared" si="2"/>
        <v/>
      </c>
      <c r="J381" s="186" t="str">
        <f t="array" ref="J381">IF(OR(D381="",E381=""),"",IFERROR(INDEX(Bang_gia!$E$2:$E$1018,MATCH(D381&amp;" | "&amp;E381,Bang_gia!$A$2:$A$1018,0)),""))</f>
        <v/>
      </c>
      <c r="K381" s="186" t="str">
        <f t="shared" si="8"/>
        <v/>
      </c>
      <c r="L381" s="186" t="str">
        <f t="shared" si="4"/>
        <v/>
      </c>
      <c r="M381" s="186" t="str">
        <f t="shared" si="5"/>
        <v/>
      </c>
      <c r="N381" s="204"/>
      <c r="O381" s="188">
        <f t="shared" si="6"/>
        <v>0</v>
      </c>
      <c r="P381" s="189" t="str">
        <f>IF(D381="","",IF(COUNTIF(Combo_tong_hop!$B$3:$B$100,D381)&gt;0,"Combo","Món lẻ"))</f>
        <v/>
      </c>
      <c r="Q381" s="190" t="str">
        <f>IFERROR(__xludf.DUMMYFUNCTION("IF(P381&lt;&gt;""Combo"","""",IFERROR(""""&amp;TEXTJOIN("", ""&amp;char(10),TRUE,FILTER(Combo_chi_tiet!$I$3:$I$200,Combo_chi_tiet!$B$3:$B$200=D381)),""""))"),"")</f>
        <v/>
      </c>
      <c r="R381" s="144"/>
      <c r="S381" s="144"/>
      <c r="T381" s="144"/>
      <c r="U381" s="144"/>
      <c r="V381" s="144"/>
      <c r="W381" s="144"/>
      <c r="X381" s="144"/>
      <c r="Y381" s="144"/>
      <c r="Z381" s="144"/>
      <c r="AA381" s="144"/>
      <c r="AB381" s="144"/>
      <c r="AC381" s="144"/>
      <c r="AD381" s="144"/>
      <c r="AE381" s="144"/>
    </row>
    <row r="382">
      <c r="A382" s="208"/>
      <c r="B382" s="181" t="str">
        <f t="array" ref="B382">IF(A382="","",IFERROR(INDEX(Don_hang!$B$2:$B$1000,MATCH(A382,Don_hang!$A$2:$A$1000,0)),""))</f>
        <v/>
      </c>
      <c r="C382" s="210" t="str">
        <f t="array" ref="C382">IF(A382="","",IFERROR(INDEX(Don_hang!$C$2:$C$1000,MATCH(A382,Don_hang!$A$2:$A$1000,0)),""))</f>
        <v/>
      </c>
      <c r="D382" s="211"/>
      <c r="E382" s="209"/>
      <c r="F382" s="209"/>
      <c r="G382" s="186">
        <f t="shared" si="10"/>
        <v>0</v>
      </c>
      <c r="H382" s="186" t="str">
        <f t="array" ref="H382">IF(OR(D382="",E382=""),"",IFERROR(INDEX(Bang_gia!$D$2:$D$1018,MATCH(D382&amp;" | "&amp;E382,Bang_gia!$A$2:$A$1018,0)),""))</f>
        <v/>
      </c>
      <c r="I382" s="186" t="str">
        <f t="shared" si="2"/>
        <v/>
      </c>
      <c r="J382" s="186" t="str">
        <f t="array" ref="J382">IF(OR(D382="",E382=""),"",IFERROR(INDEX(Bang_gia!$E$2:$E$1018,MATCH(D382&amp;" | "&amp;E382,Bang_gia!$A$2:$A$1018,0)),""))</f>
        <v/>
      </c>
      <c r="K382" s="186" t="str">
        <f t="shared" si="8"/>
        <v/>
      </c>
      <c r="L382" s="186" t="str">
        <f t="shared" si="4"/>
        <v/>
      </c>
      <c r="M382" s="186" t="str">
        <f t="shared" si="5"/>
        <v/>
      </c>
      <c r="N382" s="204"/>
      <c r="O382" s="188">
        <f t="shared" si="6"/>
        <v>0</v>
      </c>
      <c r="P382" s="189" t="str">
        <f>IF(D382="","",IF(COUNTIF(Combo_tong_hop!$B$3:$B$100,D382)&gt;0,"Combo","Món lẻ"))</f>
        <v/>
      </c>
      <c r="Q382" s="190" t="str">
        <f>IFERROR(__xludf.DUMMYFUNCTION("IF(P382&lt;&gt;""Combo"","""",IFERROR(""""&amp;TEXTJOIN("", ""&amp;char(10),TRUE,FILTER(Combo_chi_tiet!$I$3:$I$200,Combo_chi_tiet!$B$3:$B$200=D382)),""""))"),"")</f>
        <v/>
      </c>
      <c r="R382" s="144"/>
      <c r="S382" s="144"/>
      <c r="T382" s="144"/>
      <c r="U382" s="144"/>
      <c r="V382" s="144"/>
      <c r="W382" s="144"/>
      <c r="X382" s="144"/>
      <c r="Y382" s="144"/>
      <c r="Z382" s="144"/>
      <c r="AA382" s="144"/>
      <c r="AB382" s="144"/>
      <c r="AC382" s="144"/>
      <c r="AD382" s="144"/>
      <c r="AE382" s="144"/>
    </row>
    <row r="383">
      <c r="A383" s="208"/>
      <c r="B383" s="181" t="str">
        <f t="array" ref="B383">IF(A383="","",IFERROR(INDEX(Don_hang!$B$2:$B$1000,MATCH(A383,Don_hang!$A$2:$A$1000,0)),""))</f>
        <v/>
      </c>
      <c r="C383" s="210" t="str">
        <f t="array" ref="C383">IF(A383="","",IFERROR(INDEX(Don_hang!$C$2:$C$1000,MATCH(A383,Don_hang!$A$2:$A$1000,0)),""))</f>
        <v/>
      </c>
      <c r="D383" s="211"/>
      <c r="E383" s="209"/>
      <c r="F383" s="209"/>
      <c r="G383" s="186">
        <f t="shared" si="10"/>
        <v>0</v>
      </c>
      <c r="H383" s="186" t="str">
        <f t="array" ref="H383">IF(OR(D383="",E383=""),"",IFERROR(INDEX(Bang_gia!$D$2:$D$1018,MATCH(D383&amp;" | "&amp;E383,Bang_gia!$A$2:$A$1018,0)),""))</f>
        <v/>
      </c>
      <c r="I383" s="186" t="str">
        <f t="shared" si="2"/>
        <v/>
      </c>
      <c r="J383" s="186" t="str">
        <f t="array" ref="J383">IF(OR(D383="",E383=""),"",IFERROR(INDEX(Bang_gia!$E$2:$E$1018,MATCH(D383&amp;" | "&amp;E383,Bang_gia!$A$2:$A$1018,0)),""))</f>
        <v/>
      </c>
      <c r="K383" s="186" t="str">
        <f t="shared" si="8"/>
        <v/>
      </c>
      <c r="L383" s="186" t="str">
        <f t="shared" si="4"/>
        <v/>
      </c>
      <c r="M383" s="186" t="str">
        <f t="shared" si="5"/>
        <v/>
      </c>
      <c r="N383" s="204"/>
      <c r="O383" s="188">
        <f t="shared" si="6"/>
        <v>0</v>
      </c>
      <c r="P383" s="189" t="str">
        <f>IF(D383="","",IF(COUNTIF(Combo_tong_hop!$B$3:$B$100,D383)&gt;0,"Combo","Món lẻ"))</f>
        <v/>
      </c>
      <c r="Q383" s="190" t="str">
        <f>IFERROR(__xludf.DUMMYFUNCTION("IF(P383&lt;&gt;""Combo"","""",IFERROR(""""&amp;TEXTJOIN("", ""&amp;char(10),TRUE,FILTER(Combo_chi_tiet!$I$3:$I$200,Combo_chi_tiet!$B$3:$B$200=D383)),""""))"),"")</f>
        <v/>
      </c>
      <c r="R383" s="144"/>
      <c r="S383" s="144"/>
      <c r="T383" s="144"/>
      <c r="U383" s="144"/>
      <c r="V383" s="144"/>
      <c r="W383" s="144"/>
      <c r="X383" s="144"/>
      <c r="Y383" s="144"/>
      <c r="Z383" s="144"/>
      <c r="AA383" s="144"/>
      <c r="AB383" s="144"/>
      <c r="AC383" s="144"/>
      <c r="AD383" s="144"/>
      <c r="AE383" s="144"/>
    </row>
    <row r="384">
      <c r="A384" s="208"/>
      <c r="B384" s="181" t="str">
        <f t="array" ref="B384">IF(A384="","",IFERROR(INDEX(Don_hang!$B$2:$B$1000,MATCH(A384,Don_hang!$A$2:$A$1000,0)),""))</f>
        <v/>
      </c>
      <c r="C384" s="210" t="str">
        <f t="array" ref="C384">IF(A384="","",IFERROR(INDEX(Don_hang!$C$2:$C$1000,MATCH(A384,Don_hang!$A$2:$A$1000,0)),""))</f>
        <v/>
      </c>
      <c r="D384" s="211"/>
      <c r="E384" s="209"/>
      <c r="F384" s="209"/>
      <c r="G384" s="186">
        <f t="shared" si="10"/>
        <v>0</v>
      </c>
      <c r="H384" s="186" t="str">
        <f t="array" ref="H384">IF(OR(D384="",E384=""),"",IFERROR(INDEX(Bang_gia!$D$2:$D$1018,MATCH(D384&amp;" | "&amp;E384,Bang_gia!$A$2:$A$1018,0)),""))</f>
        <v/>
      </c>
      <c r="I384" s="186" t="str">
        <f t="shared" si="2"/>
        <v/>
      </c>
      <c r="J384" s="186" t="str">
        <f t="array" ref="J384">IF(OR(D384="",E384=""),"",IFERROR(INDEX(Bang_gia!$E$2:$E$1018,MATCH(D384&amp;" | "&amp;E384,Bang_gia!$A$2:$A$1018,0)),""))</f>
        <v/>
      </c>
      <c r="K384" s="186" t="str">
        <f t="shared" si="8"/>
        <v/>
      </c>
      <c r="L384" s="186" t="str">
        <f t="shared" si="4"/>
        <v/>
      </c>
      <c r="M384" s="186" t="str">
        <f t="shared" si="5"/>
        <v/>
      </c>
      <c r="N384" s="204"/>
      <c r="O384" s="188">
        <f t="shared" si="6"/>
        <v>0</v>
      </c>
      <c r="P384" s="189" t="str">
        <f>IF(D384="","",IF(COUNTIF(Combo_tong_hop!$B$3:$B$100,D384)&gt;0,"Combo","Món lẻ"))</f>
        <v/>
      </c>
      <c r="Q384" s="190" t="str">
        <f>IFERROR(__xludf.DUMMYFUNCTION("IF(P384&lt;&gt;""Combo"","""",IFERROR(""""&amp;TEXTJOIN("", ""&amp;char(10),TRUE,FILTER(Combo_chi_tiet!$I$3:$I$200,Combo_chi_tiet!$B$3:$B$200=D384)),""""))"),"")</f>
        <v/>
      </c>
      <c r="R384" s="144"/>
      <c r="S384" s="144"/>
      <c r="T384" s="144"/>
      <c r="U384" s="144"/>
      <c r="V384" s="144"/>
      <c r="W384" s="144"/>
      <c r="X384" s="144"/>
      <c r="Y384" s="144"/>
      <c r="Z384" s="144"/>
      <c r="AA384" s="144"/>
      <c r="AB384" s="144"/>
      <c r="AC384" s="144"/>
      <c r="AD384" s="144"/>
      <c r="AE384" s="144"/>
    </row>
    <row r="385">
      <c r="A385" s="208"/>
      <c r="B385" s="181" t="str">
        <f t="array" ref="B385">IF(A385="","",IFERROR(INDEX(Don_hang!$B$2:$B$1000,MATCH(A385,Don_hang!$A$2:$A$1000,0)),""))</f>
        <v/>
      </c>
      <c r="C385" s="210" t="str">
        <f t="array" ref="C385">IF(A385="","",IFERROR(INDEX(Don_hang!$C$2:$C$1000,MATCH(A385,Don_hang!$A$2:$A$1000,0)),""))</f>
        <v/>
      </c>
      <c r="D385" s="211"/>
      <c r="E385" s="209"/>
      <c r="F385" s="209"/>
      <c r="G385" s="186">
        <f t="shared" si="10"/>
        <v>0</v>
      </c>
      <c r="H385" s="186" t="str">
        <f t="array" ref="H385">IF(OR(D385="",E385=""),"",IFERROR(INDEX(Bang_gia!$D$2:$D$1018,MATCH(D385&amp;" | "&amp;E385,Bang_gia!$A$2:$A$1018,0)),""))</f>
        <v/>
      </c>
      <c r="I385" s="186" t="str">
        <f t="shared" si="2"/>
        <v/>
      </c>
      <c r="J385" s="186" t="str">
        <f t="array" ref="J385">IF(OR(D385="",E385=""),"",IFERROR(INDEX(Bang_gia!$E$2:$E$1018,MATCH(D385&amp;" | "&amp;E385,Bang_gia!$A$2:$A$1018,0)),""))</f>
        <v/>
      </c>
      <c r="K385" s="186" t="str">
        <f t="shared" si="8"/>
        <v/>
      </c>
      <c r="L385" s="186" t="str">
        <f t="shared" si="4"/>
        <v/>
      </c>
      <c r="M385" s="186" t="str">
        <f t="shared" si="5"/>
        <v/>
      </c>
      <c r="N385" s="204"/>
      <c r="O385" s="188">
        <f t="shared" si="6"/>
        <v>0</v>
      </c>
      <c r="P385" s="189" t="str">
        <f>IF(D385="","",IF(COUNTIF(Combo_tong_hop!$B$3:$B$100,D385)&gt;0,"Combo","Món lẻ"))</f>
        <v/>
      </c>
      <c r="Q385" s="190" t="str">
        <f>IFERROR(__xludf.DUMMYFUNCTION("IF(P385&lt;&gt;""Combo"","""",IFERROR(""""&amp;TEXTJOIN("", ""&amp;char(10),TRUE,FILTER(Combo_chi_tiet!$I$3:$I$200,Combo_chi_tiet!$B$3:$B$200=D385)),""""))"),"")</f>
        <v/>
      </c>
      <c r="R385" s="144"/>
      <c r="S385" s="144"/>
      <c r="T385" s="144"/>
      <c r="U385" s="144"/>
      <c r="V385" s="144"/>
      <c r="W385" s="144"/>
      <c r="X385" s="144"/>
      <c r="Y385" s="144"/>
      <c r="Z385" s="144"/>
      <c r="AA385" s="144"/>
      <c r="AB385" s="144"/>
      <c r="AC385" s="144"/>
      <c r="AD385" s="144"/>
      <c r="AE385" s="144"/>
    </row>
    <row r="386">
      <c r="A386" s="208"/>
      <c r="B386" s="181" t="str">
        <f t="array" ref="B386">IF(A386="","",IFERROR(INDEX(Don_hang!$B$2:$B$1000,MATCH(A386,Don_hang!$A$2:$A$1000,0)),""))</f>
        <v/>
      </c>
      <c r="C386" s="210" t="str">
        <f t="array" ref="C386">IF(A386="","",IFERROR(INDEX(Don_hang!$C$2:$C$1000,MATCH(A386,Don_hang!$A$2:$A$1000,0)),""))</f>
        <v/>
      </c>
      <c r="D386" s="211"/>
      <c r="E386" s="209"/>
      <c r="F386" s="209"/>
      <c r="G386" s="186">
        <f t="shared" si="10"/>
        <v>0</v>
      </c>
      <c r="H386" s="186" t="str">
        <f t="array" ref="H386">IF(OR(D386="",E386=""),"",IFERROR(INDEX(Bang_gia!$D$2:$D$1018,MATCH(D386&amp;" | "&amp;E386,Bang_gia!$A$2:$A$1018,0)),""))</f>
        <v/>
      </c>
      <c r="I386" s="186" t="str">
        <f t="shared" si="2"/>
        <v/>
      </c>
      <c r="J386" s="186" t="str">
        <f t="array" ref="J386">IF(OR(D386="",E386=""),"",IFERROR(INDEX(Bang_gia!$E$2:$E$1018,MATCH(D386&amp;" | "&amp;E386,Bang_gia!$A$2:$A$1018,0)),""))</f>
        <v/>
      </c>
      <c r="K386" s="186" t="str">
        <f t="shared" si="8"/>
        <v/>
      </c>
      <c r="L386" s="186" t="str">
        <f t="shared" si="4"/>
        <v/>
      </c>
      <c r="M386" s="186" t="str">
        <f t="shared" si="5"/>
        <v/>
      </c>
      <c r="N386" s="204"/>
      <c r="O386" s="188">
        <f t="shared" si="6"/>
        <v>0</v>
      </c>
      <c r="P386" s="189" t="str">
        <f>IF(D386="","",IF(COUNTIF(Combo_tong_hop!$B$3:$B$100,D386)&gt;0,"Combo","Món lẻ"))</f>
        <v/>
      </c>
      <c r="Q386" s="190" t="str">
        <f>IFERROR(__xludf.DUMMYFUNCTION("IF(P386&lt;&gt;""Combo"","""",IFERROR(""""&amp;TEXTJOIN("", ""&amp;char(10),TRUE,FILTER(Combo_chi_tiet!$I$3:$I$200,Combo_chi_tiet!$B$3:$B$200=D386)),""""))"),"")</f>
        <v/>
      </c>
      <c r="R386" s="144"/>
      <c r="S386" s="144"/>
      <c r="T386" s="144"/>
      <c r="U386" s="144"/>
      <c r="V386" s="144"/>
      <c r="W386" s="144"/>
      <c r="X386" s="144"/>
      <c r="Y386" s="144"/>
      <c r="Z386" s="144"/>
      <c r="AA386" s="144"/>
      <c r="AB386" s="144"/>
      <c r="AC386" s="144"/>
      <c r="AD386" s="144"/>
      <c r="AE386" s="144"/>
    </row>
    <row r="387">
      <c r="A387" s="208"/>
      <c r="B387" s="181" t="str">
        <f t="array" ref="B387">IF(A387="","",IFERROR(INDEX(Don_hang!$B$2:$B$1000,MATCH(A387,Don_hang!$A$2:$A$1000,0)),""))</f>
        <v/>
      </c>
      <c r="C387" s="210" t="str">
        <f t="array" ref="C387">IF(A387="","",IFERROR(INDEX(Don_hang!$C$2:$C$1000,MATCH(A387,Don_hang!$A$2:$A$1000,0)),""))</f>
        <v/>
      </c>
      <c r="D387" s="211"/>
      <c r="E387" s="209"/>
      <c r="F387" s="209"/>
      <c r="G387" s="186">
        <f t="shared" si="10"/>
        <v>0</v>
      </c>
      <c r="H387" s="186" t="str">
        <f t="array" ref="H387">IF(OR(D387="",E387=""),"",IFERROR(INDEX(Bang_gia!$D$2:$D$1018,MATCH(D387&amp;" | "&amp;E387,Bang_gia!$A$2:$A$1018,0)),""))</f>
        <v/>
      </c>
      <c r="I387" s="186" t="str">
        <f t="shared" si="2"/>
        <v/>
      </c>
      <c r="J387" s="186" t="str">
        <f t="array" ref="J387">IF(OR(D387="",E387=""),"",IFERROR(INDEX(Bang_gia!$E$2:$E$1018,MATCH(D387&amp;" | "&amp;E387,Bang_gia!$A$2:$A$1018,0)),""))</f>
        <v/>
      </c>
      <c r="K387" s="186" t="str">
        <f t="shared" si="8"/>
        <v/>
      </c>
      <c r="L387" s="186" t="str">
        <f t="shared" si="4"/>
        <v/>
      </c>
      <c r="M387" s="186" t="str">
        <f t="shared" si="5"/>
        <v/>
      </c>
      <c r="N387" s="204"/>
      <c r="O387" s="188">
        <f t="shared" si="6"/>
        <v>0</v>
      </c>
      <c r="P387" s="189" t="str">
        <f>IF(D387="","",IF(COUNTIF(Combo_tong_hop!$B$3:$B$100,D387)&gt;0,"Combo","Món lẻ"))</f>
        <v/>
      </c>
      <c r="Q387" s="190" t="str">
        <f>IFERROR(__xludf.DUMMYFUNCTION("IF(P387&lt;&gt;""Combo"","""",IFERROR(""""&amp;TEXTJOIN("", ""&amp;char(10),TRUE,FILTER(Combo_chi_tiet!$I$3:$I$200,Combo_chi_tiet!$B$3:$B$200=D387)),""""))"),"")</f>
        <v/>
      </c>
      <c r="R387" s="144"/>
      <c r="S387" s="144"/>
      <c r="T387" s="144"/>
      <c r="U387" s="144"/>
      <c r="V387" s="144"/>
      <c r="W387" s="144"/>
      <c r="X387" s="144"/>
      <c r="Y387" s="144"/>
      <c r="Z387" s="144"/>
      <c r="AA387" s="144"/>
      <c r="AB387" s="144"/>
      <c r="AC387" s="144"/>
      <c r="AD387" s="144"/>
      <c r="AE387" s="144"/>
    </row>
    <row r="388">
      <c r="A388" s="208"/>
      <c r="B388" s="181" t="str">
        <f t="array" ref="B388">IF(A388="","",IFERROR(INDEX(Don_hang!$B$2:$B$1000,MATCH(A388,Don_hang!$A$2:$A$1000,0)),""))</f>
        <v/>
      </c>
      <c r="C388" s="210" t="str">
        <f t="array" ref="C388">IF(A388="","",IFERROR(INDEX(Don_hang!$C$2:$C$1000,MATCH(A388,Don_hang!$A$2:$A$1000,0)),""))</f>
        <v/>
      </c>
      <c r="D388" s="211"/>
      <c r="E388" s="209"/>
      <c r="F388" s="209"/>
      <c r="G388" s="186">
        <f t="shared" si="10"/>
        <v>0</v>
      </c>
      <c r="H388" s="186" t="str">
        <f t="array" ref="H388">IF(OR(D388="",E388=""),"",IFERROR(INDEX(Bang_gia!$D$2:$D$1018,MATCH(D388&amp;" | "&amp;E388,Bang_gia!$A$2:$A$1018,0)),""))</f>
        <v/>
      </c>
      <c r="I388" s="186" t="str">
        <f t="shared" si="2"/>
        <v/>
      </c>
      <c r="J388" s="186" t="str">
        <f t="array" ref="J388">IF(OR(D388="",E388=""),"",IFERROR(INDEX(Bang_gia!$E$2:$E$1018,MATCH(D388&amp;" | "&amp;E388,Bang_gia!$A$2:$A$1018,0)),""))</f>
        <v/>
      </c>
      <c r="K388" s="186" t="str">
        <f t="shared" si="8"/>
        <v/>
      </c>
      <c r="L388" s="186" t="str">
        <f t="shared" si="4"/>
        <v/>
      </c>
      <c r="M388" s="186" t="str">
        <f t="shared" si="5"/>
        <v/>
      </c>
      <c r="N388" s="204"/>
      <c r="O388" s="188">
        <f t="shared" si="6"/>
        <v>0</v>
      </c>
      <c r="P388" s="189" t="str">
        <f>IF(D388="","",IF(COUNTIF(Combo_tong_hop!$B$3:$B$100,D388)&gt;0,"Combo","Món lẻ"))</f>
        <v/>
      </c>
      <c r="Q388" s="190" t="str">
        <f>IFERROR(__xludf.DUMMYFUNCTION("IF(P388&lt;&gt;""Combo"","""",IFERROR(""""&amp;TEXTJOIN("", ""&amp;char(10),TRUE,FILTER(Combo_chi_tiet!$I$3:$I$200,Combo_chi_tiet!$B$3:$B$200=D388)),""""))"),"")</f>
        <v/>
      </c>
      <c r="R388" s="144"/>
      <c r="S388" s="144"/>
      <c r="T388" s="144"/>
      <c r="U388" s="144"/>
      <c r="V388" s="144"/>
      <c r="W388" s="144"/>
      <c r="X388" s="144"/>
      <c r="Y388" s="144"/>
      <c r="Z388" s="144"/>
      <c r="AA388" s="144"/>
      <c r="AB388" s="144"/>
      <c r="AC388" s="144"/>
      <c r="AD388" s="144"/>
      <c r="AE388" s="144"/>
    </row>
    <row r="389">
      <c r="A389" s="208"/>
      <c r="B389" s="181" t="str">
        <f t="array" ref="B389">IF(A389="","",IFERROR(INDEX(Don_hang!$B$2:$B$1000,MATCH(A389,Don_hang!$A$2:$A$1000,0)),""))</f>
        <v/>
      </c>
      <c r="C389" s="210" t="str">
        <f t="array" ref="C389">IF(A389="","",IFERROR(INDEX(Don_hang!$C$2:$C$1000,MATCH(A389,Don_hang!$A$2:$A$1000,0)),""))</f>
        <v/>
      </c>
      <c r="D389" s="211"/>
      <c r="E389" s="209"/>
      <c r="F389" s="209"/>
      <c r="G389" s="186">
        <f t="shared" si="10"/>
        <v>0</v>
      </c>
      <c r="H389" s="186" t="str">
        <f t="array" ref="H389">IF(OR(D389="",E389=""),"",IFERROR(INDEX(Bang_gia!$D$2:$D$1018,MATCH(D389&amp;" | "&amp;E389,Bang_gia!$A$2:$A$1018,0)),""))</f>
        <v/>
      </c>
      <c r="I389" s="186" t="str">
        <f t="shared" si="2"/>
        <v/>
      </c>
      <c r="J389" s="186" t="str">
        <f t="array" ref="J389">IF(OR(D389="",E389=""),"",IFERROR(INDEX(Bang_gia!$E$2:$E$1018,MATCH(D389&amp;" | "&amp;E389,Bang_gia!$A$2:$A$1018,0)),""))</f>
        <v/>
      </c>
      <c r="K389" s="186" t="str">
        <f t="shared" si="8"/>
        <v/>
      </c>
      <c r="L389" s="186" t="str">
        <f t="shared" si="4"/>
        <v/>
      </c>
      <c r="M389" s="186" t="str">
        <f t="shared" si="5"/>
        <v/>
      </c>
      <c r="N389" s="204"/>
      <c r="O389" s="188">
        <f t="shared" si="6"/>
        <v>0</v>
      </c>
      <c r="P389" s="189" t="str">
        <f>IF(D389="","",IF(COUNTIF(Combo_tong_hop!$B$3:$B$100,D389)&gt;0,"Combo","Món lẻ"))</f>
        <v/>
      </c>
      <c r="Q389" s="190" t="str">
        <f>IFERROR(__xludf.DUMMYFUNCTION("IF(P389&lt;&gt;""Combo"","""",IFERROR(""""&amp;TEXTJOIN("", ""&amp;char(10),TRUE,FILTER(Combo_chi_tiet!$I$3:$I$200,Combo_chi_tiet!$B$3:$B$200=D389)),""""))"),"")</f>
        <v/>
      </c>
      <c r="R389" s="144"/>
      <c r="S389" s="144"/>
      <c r="T389" s="144"/>
      <c r="U389" s="144"/>
      <c r="V389" s="144"/>
      <c r="W389" s="144"/>
      <c r="X389" s="144"/>
      <c r="Y389" s="144"/>
      <c r="Z389" s="144"/>
      <c r="AA389" s="144"/>
      <c r="AB389" s="144"/>
      <c r="AC389" s="144"/>
      <c r="AD389" s="144"/>
      <c r="AE389" s="144"/>
    </row>
    <row r="390">
      <c r="A390" s="208"/>
      <c r="B390" s="181" t="str">
        <f t="array" ref="B390">IF(A390="","",IFERROR(INDEX(Don_hang!$B$2:$B$1000,MATCH(A390,Don_hang!$A$2:$A$1000,0)),""))</f>
        <v/>
      </c>
      <c r="C390" s="210" t="str">
        <f t="array" ref="C390">IF(A390="","",IFERROR(INDEX(Don_hang!$C$2:$C$1000,MATCH(A390,Don_hang!$A$2:$A$1000,0)),""))</f>
        <v/>
      </c>
      <c r="D390" s="211"/>
      <c r="E390" s="209"/>
      <c r="F390" s="209"/>
      <c r="G390" s="186">
        <f t="shared" si="10"/>
        <v>0</v>
      </c>
      <c r="H390" s="186" t="str">
        <f t="array" ref="H390">IF(OR(D390="",E390=""),"",IFERROR(INDEX(Bang_gia!$D$2:$D$1018,MATCH(D390&amp;" | "&amp;E390,Bang_gia!$A$2:$A$1018,0)),""))</f>
        <v/>
      </c>
      <c r="I390" s="186" t="str">
        <f t="shared" si="2"/>
        <v/>
      </c>
      <c r="J390" s="186" t="str">
        <f t="array" ref="J390">IF(OR(D390="",E390=""),"",IFERROR(INDEX(Bang_gia!$E$2:$E$1018,MATCH(D390&amp;" | "&amp;E390,Bang_gia!$A$2:$A$1018,0)),""))</f>
        <v/>
      </c>
      <c r="K390" s="186" t="str">
        <f t="shared" si="8"/>
        <v/>
      </c>
      <c r="L390" s="186" t="str">
        <f t="shared" si="4"/>
        <v/>
      </c>
      <c r="M390" s="186" t="str">
        <f t="shared" si="5"/>
        <v/>
      </c>
      <c r="N390" s="204"/>
      <c r="O390" s="188">
        <f t="shared" si="6"/>
        <v>0</v>
      </c>
      <c r="P390" s="189" t="str">
        <f>IF(D390="","",IF(COUNTIF(Combo_tong_hop!$B$3:$B$100,D390)&gt;0,"Combo","Món lẻ"))</f>
        <v/>
      </c>
      <c r="Q390" s="190" t="str">
        <f>IFERROR(__xludf.DUMMYFUNCTION("IF(P390&lt;&gt;""Combo"","""",IFERROR(""""&amp;TEXTJOIN("", ""&amp;char(10),TRUE,FILTER(Combo_chi_tiet!$I$3:$I$200,Combo_chi_tiet!$B$3:$B$200=D390)),""""))"),"")</f>
        <v/>
      </c>
      <c r="R390" s="144"/>
      <c r="S390" s="144"/>
      <c r="T390" s="144"/>
      <c r="U390" s="144"/>
      <c r="V390" s="144"/>
      <c r="W390" s="144"/>
      <c r="X390" s="144"/>
      <c r="Y390" s="144"/>
      <c r="Z390" s="144"/>
      <c r="AA390" s="144"/>
      <c r="AB390" s="144"/>
      <c r="AC390" s="144"/>
      <c r="AD390" s="144"/>
      <c r="AE390" s="144"/>
    </row>
    <row r="391">
      <c r="A391" s="208"/>
      <c r="B391" s="181" t="str">
        <f t="array" ref="B391">IF(A391="","",IFERROR(INDEX(Don_hang!$B$2:$B$1000,MATCH(A391,Don_hang!$A$2:$A$1000,0)),""))</f>
        <v/>
      </c>
      <c r="C391" s="210" t="str">
        <f t="array" ref="C391">IF(A391="","",IFERROR(INDEX(Don_hang!$C$2:$C$1000,MATCH(A391,Don_hang!$A$2:$A$1000,0)),""))</f>
        <v/>
      </c>
      <c r="D391" s="211"/>
      <c r="E391" s="209"/>
      <c r="F391" s="209"/>
      <c r="G391" s="186">
        <f t="shared" si="10"/>
        <v>0</v>
      </c>
      <c r="H391" s="186" t="str">
        <f t="array" ref="H391">IF(OR(D391="",E391=""),"",IFERROR(INDEX(Bang_gia!$D$2:$D$1018,MATCH(D391&amp;" | "&amp;E391,Bang_gia!$A$2:$A$1018,0)),""))</f>
        <v/>
      </c>
      <c r="I391" s="186" t="str">
        <f t="shared" si="2"/>
        <v/>
      </c>
      <c r="J391" s="186" t="str">
        <f t="array" ref="J391">IF(OR(D391="",E391=""),"",IFERROR(INDEX(Bang_gia!$E$2:$E$1018,MATCH(D391&amp;" | "&amp;E391,Bang_gia!$A$2:$A$1018,0)),""))</f>
        <v/>
      </c>
      <c r="K391" s="186" t="str">
        <f t="shared" si="8"/>
        <v/>
      </c>
      <c r="L391" s="186" t="str">
        <f t="shared" si="4"/>
        <v/>
      </c>
      <c r="M391" s="186" t="str">
        <f t="shared" si="5"/>
        <v/>
      </c>
      <c r="N391" s="204"/>
      <c r="O391" s="188">
        <f t="shared" si="6"/>
        <v>0</v>
      </c>
      <c r="P391" s="189" t="str">
        <f>IF(D391="","",IF(COUNTIF(Combo_tong_hop!$B$3:$B$100,D391)&gt;0,"Combo","Món lẻ"))</f>
        <v/>
      </c>
      <c r="Q391" s="190" t="str">
        <f>IFERROR(__xludf.DUMMYFUNCTION("IF(P391&lt;&gt;""Combo"","""",IFERROR(""""&amp;TEXTJOIN("", ""&amp;char(10),TRUE,FILTER(Combo_chi_tiet!$I$3:$I$200,Combo_chi_tiet!$B$3:$B$200=D391)),""""))"),"")</f>
        <v/>
      </c>
      <c r="R391" s="144"/>
      <c r="S391" s="144"/>
      <c r="T391" s="144"/>
      <c r="U391" s="144"/>
      <c r="V391" s="144"/>
      <c r="W391" s="144"/>
      <c r="X391" s="144"/>
      <c r="Y391" s="144"/>
      <c r="Z391" s="144"/>
      <c r="AA391" s="144"/>
      <c r="AB391" s="144"/>
      <c r="AC391" s="144"/>
      <c r="AD391" s="144"/>
      <c r="AE391" s="144"/>
    </row>
    <row r="392">
      <c r="A392" s="208"/>
      <c r="B392" s="181" t="str">
        <f t="array" ref="B392">IF(A392="","",IFERROR(INDEX(Don_hang!$B$2:$B$1000,MATCH(A392,Don_hang!$A$2:$A$1000,0)),""))</f>
        <v/>
      </c>
      <c r="C392" s="210" t="str">
        <f t="array" ref="C392">IF(A392="","",IFERROR(INDEX(Don_hang!$C$2:$C$1000,MATCH(A392,Don_hang!$A$2:$A$1000,0)),""))</f>
        <v/>
      </c>
      <c r="D392" s="211"/>
      <c r="E392" s="209"/>
      <c r="F392" s="209"/>
      <c r="G392" s="186">
        <f t="shared" si="10"/>
        <v>0</v>
      </c>
      <c r="H392" s="186" t="str">
        <f t="array" ref="H392">IF(OR(D392="",E392=""),"",IFERROR(INDEX(Bang_gia!$D$2:$D$1018,MATCH(D392&amp;" | "&amp;E392,Bang_gia!$A$2:$A$1018,0)),""))</f>
        <v/>
      </c>
      <c r="I392" s="186" t="str">
        <f t="shared" si="2"/>
        <v/>
      </c>
      <c r="J392" s="186" t="str">
        <f t="array" ref="J392">IF(OR(D392="",E392=""),"",IFERROR(INDEX(Bang_gia!$E$2:$E$1018,MATCH(D392&amp;" | "&amp;E392,Bang_gia!$A$2:$A$1018,0)),""))</f>
        <v/>
      </c>
      <c r="K392" s="186" t="str">
        <f t="shared" si="8"/>
        <v/>
      </c>
      <c r="L392" s="186" t="str">
        <f t="shared" si="4"/>
        <v/>
      </c>
      <c r="M392" s="186" t="str">
        <f t="shared" si="5"/>
        <v/>
      </c>
      <c r="N392" s="204"/>
      <c r="O392" s="188">
        <f t="shared" si="6"/>
        <v>0</v>
      </c>
      <c r="P392" s="189" t="str">
        <f>IF(D392="","",IF(COUNTIF(Combo_tong_hop!$B$3:$B$100,D392)&gt;0,"Combo","Món lẻ"))</f>
        <v/>
      </c>
      <c r="Q392" s="190" t="str">
        <f>IFERROR(__xludf.DUMMYFUNCTION("IF(P392&lt;&gt;""Combo"","""",IFERROR(""""&amp;TEXTJOIN("", ""&amp;char(10),TRUE,FILTER(Combo_chi_tiet!$I$3:$I$200,Combo_chi_tiet!$B$3:$B$200=D392)),""""))"),"")</f>
        <v/>
      </c>
      <c r="R392" s="144"/>
      <c r="S392" s="144"/>
      <c r="T392" s="144"/>
      <c r="U392" s="144"/>
      <c r="V392" s="144"/>
      <c r="W392" s="144"/>
      <c r="X392" s="144"/>
      <c r="Y392" s="144"/>
      <c r="Z392" s="144"/>
      <c r="AA392" s="144"/>
      <c r="AB392" s="144"/>
      <c r="AC392" s="144"/>
      <c r="AD392" s="144"/>
      <c r="AE392" s="144"/>
    </row>
    <row r="393">
      <c r="A393" s="208"/>
      <c r="B393" s="181" t="str">
        <f t="array" ref="B393">IF(A393="","",IFERROR(INDEX(Don_hang!$B$2:$B$1000,MATCH(A393,Don_hang!$A$2:$A$1000,0)),""))</f>
        <v/>
      </c>
      <c r="C393" s="210" t="str">
        <f t="array" ref="C393">IF(A393="","",IFERROR(INDEX(Don_hang!$C$2:$C$1000,MATCH(A393,Don_hang!$A$2:$A$1000,0)),""))</f>
        <v/>
      </c>
      <c r="D393" s="211"/>
      <c r="E393" s="209"/>
      <c r="F393" s="209"/>
      <c r="G393" s="186">
        <f t="shared" si="10"/>
        <v>0</v>
      </c>
      <c r="H393" s="186" t="str">
        <f t="array" ref="H393">IF(OR(D393="",E393=""),"",IFERROR(INDEX(Bang_gia!$D$2:$D$1018,MATCH(D393&amp;" | "&amp;E393,Bang_gia!$A$2:$A$1018,0)),""))</f>
        <v/>
      </c>
      <c r="I393" s="186" t="str">
        <f t="shared" si="2"/>
        <v/>
      </c>
      <c r="J393" s="186" t="str">
        <f t="array" ref="J393">IF(OR(D393="",E393=""),"",IFERROR(INDEX(Bang_gia!$E$2:$E$1018,MATCH(D393&amp;" | "&amp;E393,Bang_gia!$A$2:$A$1018,0)),""))</f>
        <v/>
      </c>
      <c r="K393" s="186" t="str">
        <f t="shared" si="8"/>
        <v/>
      </c>
      <c r="L393" s="186" t="str">
        <f t="shared" si="4"/>
        <v/>
      </c>
      <c r="M393" s="186" t="str">
        <f t="shared" si="5"/>
        <v/>
      </c>
      <c r="N393" s="204"/>
      <c r="O393" s="188">
        <f t="shared" si="6"/>
        <v>0</v>
      </c>
      <c r="P393" s="189" t="str">
        <f>IF(D393="","",IF(COUNTIF(Combo_tong_hop!$B$3:$B$100,D393)&gt;0,"Combo","Món lẻ"))</f>
        <v/>
      </c>
      <c r="Q393" s="190" t="str">
        <f>IFERROR(__xludf.DUMMYFUNCTION("IF(P393&lt;&gt;""Combo"","""",IFERROR(""""&amp;TEXTJOIN("", ""&amp;char(10),TRUE,FILTER(Combo_chi_tiet!$I$3:$I$200,Combo_chi_tiet!$B$3:$B$200=D393)),""""))"),"")</f>
        <v/>
      </c>
      <c r="R393" s="144"/>
      <c r="S393" s="144"/>
      <c r="T393" s="144"/>
      <c r="U393" s="144"/>
      <c r="V393" s="144"/>
      <c r="W393" s="144"/>
      <c r="X393" s="144"/>
      <c r="Y393" s="144"/>
      <c r="Z393" s="144"/>
      <c r="AA393" s="144"/>
      <c r="AB393" s="144"/>
      <c r="AC393" s="144"/>
      <c r="AD393" s="144"/>
      <c r="AE393" s="144"/>
    </row>
    <row r="394">
      <c r="A394" s="208"/>
      <c r="B394" s="181" t="str">
        <f t="array" ref="B394">IF(A394="","",IFERROR(INDEX(Don_hang!$B$2:$B$1000,MATCH(A394,Don_hang!$A$2:$A$1000,0)),""))</f>
        <v/>
      </c>
      <c r="C394" s="210" t="str">
        <f t="array" ref="C394">IF(A394="","",IFERROR(INDEX(Don_hang!$C$2:$C$1000,MATCH(A394,Don_hang!$A$2:$A$1000,0)),""))</f>
        <v/>
      </c>
      <c r="D394" s="211"/>
      <c r="E394" s="209"/>
      <c r="F394" s="209"/>
      <c r="G394" s="186">
        <f t="shared" si="10"/>
        <v>0</v>
      </c>
      <c r="H394" s="186" t="str">
        <f t="array" ref="H394">IF(OR(D394="",E394=""),"",IFERROR(INDEX(Bang_gia!$D$2:$D$1018,MATCH(D394&amp;" | "&amp;E394,Bang_gia!$A$2:$A$1018,0)),""))</f>
        <v/>
      </c>
      <c r="I394" s="186" t="str">
        <f t="shared" si="2"/>
        <v/>
      </c>
      <c r="J394" s="186" t="str">
        <f t="array" ref="J394">IF(OR(D394="",E394=""),"",IFERROR(INDEX(Bang_gia!$E$2:$E$1018,MATCH(D394&amp;" | "&amp;E394,Bang_gia!$A$2:$A$1018,0)),""))</f>
        <v/>
      </c>
      <c r="K394" s="186" t="str">
        <f t="shared" si="8"/>
        <v/>
      </c>
      <c r="L394" s="186" t="str">
        <f t="shared" si="4"/>
        <v/>
      </c>
      <c r="M394" s="186" t="str">
        <f t="shared" si="5"/>
        <v/>
      </c>
      <c r="N394" s="204"/>
      <c r="O394" s="188">
        <f t="shared" si="6"/>
        <v>0</v>
      </c>
      <c r="P394" s="189" t="str">
        <f>IF(D394="","",IF(COUNTIF(Combo_tong_hop!$B$3:$B$100,D394)&gt;0,"Combo","Món lẻ"))</f>
        <v/>
      </c>
      <c r="Q394" s="190" t="str">
        <f>IFERROR(__xludf.DUMMYFUNCTION("IF(P394&lt;&gt;""Combo"","""",IFERROR(""""&amp;TEXTJOIN("", ""&amp;char(10),TRUE,FILTER(Combo_chi_tiet!$I$3:$I$200,Combo_chi_tiet!$B$3:$B$200=D394)),""""))"),"")</f>
        <v/>
      </c>
      <c r="R394" s="144"/>
      <c r="S394" s="144"/>
      <c r="T394" s="144"/>
      <c r="U394" s="144"/>
      <c r="V394" s="144"/>
      <c r="W394" s="144"/>
      <c r="X394" s="144"/>
      <c r="Y394" s="144"/>
      <c r="Z394" s="144"/>
      <c r="AA394" s="144"/>
      <c r="AB394" s="144"/>
      <c r="AC394" s="144"/>
      <c r="AD394" s="144"/>
      <c r="AE394" s="144"/>
    </row>
    <row r="395">
      <c r="A395" s="208"/>
      <c r="B395" s="181" t="str">
        <f t="array" ref="B395">IF(A395="","",IFERROR(INDEX(Don_hang!$B$2:$B$1000,MATCH(A395,Don_hang!$A$2:$A$1000,0)),""))</f>
        <v/>
      </c>
      <c r="C395" s="210" t="str">
        <f t="array" ref="C395">IF(A395="","",IFERROR(INDEX(Don_hang!$C$2:$C$1000,MATCH(A395,Don_hang!$A$2:$A$1000,0)),""))</f>
        <v/>
      </c>
      <c r="D395" s="211"/>
      <c r="E395" s="209"/>
      <c r="F395" s="209"/>
      <c r="G395" s="186">
        <f t="shared" si="10"/>
        <v>0</v>
      </c>
      <c r="H395" s="186" t="str">
        <f t="array" ref="H395">IF(OR(D395="",E395=""),"",IFERROR(INDEX(Bang_gia!$D$2:$D$1018,MATCH(D395&amp;" | "&amp;E395,Bang_gia!$A$2:$A$1018,0)),""))</f>
        <v/>
      </c>
      <c r="I395" s="186" t="str">
        <f t="shared" si="2"/>
        <v/>
      </c>
      <c r="J395" s="186" t="str">
        <f t="array" ref="J395">IF(OR(D395="",E395=""),"",IFERROR(INDEX(Bang_gia!$E$2:$E$1018,MATCH(D395&amp;" | "&amp;E395,Bang_gia!$A$2:$A$1018,0)),""))</f>
        <v/>
      </c>
      <c r="K395" s="186" t="str">
        <f t="shared" si="8"/>
        <v/>
      </c>
      <c r="L395" s="186" t="str">
        <f t="shared" si="4"/>
        <v/>
      </c>
      <c r="M395" s="186" t="str">
        <f t="shared" si="5"/>
        <v/>
      </c>
      <c r="N395" s="204"/>
      <c r="O395" s="188">
        <f t="shared" si="6"/>
        <v>0</v>
      </c>
      <c r="P395" s="189" t="str">
        <f>IF(D395="","",IF(COUNTIF(Combo_tong_hop!$B$3:$B$100,D395)&gt;0,"Combo","Món lẻ"))</f>
        <v/>
      </c>
      <c r="Q395" s="190" t="str">
        <f>IFERROR(__xludf.DUMMYFUNCTION("IF(P395&lt;&gt;""Combo"","""",IFERROR(""""&amp;TEXTJOIN("", ""&amp;char(10),TRUE,FILTER(Combo_chi_tiet!$I$3:$I$200,Combo_chi_tiet!$B$3:$B$200=D395)),""""))"),"")</f>
        <v/>
      </c>
      <c r="R395" s="144"/>
      <c r="S395" s="144"/>
      <c r="T395" s="144"/>
      <c r="U395" s="144"/>
      <c r="V395" s="144"/>
      <c r="W395" s="144"/>
      <c r="X395" s="144"/>
      <c r="Y395" s="144"/>
      <c r="Z395" s="144"/>
      <c r="AA395" s="144"/>
      <c r="AB395" s="144"/>
      <c r="AC395" s="144"/>
      <c r="AD395" s="144"/>
      <c r="AE395" s="144"/>
    </row>
    <row r="396">
      <c r="A396" s="208"/>
      <c r="B396" s="181" t="str">
        <f t="array" ref="B396">IF(A396="","",IFERROR(INDEX(Don_hang!$B$2:$B$1000,MATCH(A396,Don_hang!$A$2:$A$1000,0)),""))</f>
        <v/>
      </c>
      <c r="C396" s="210" t="str">
        <f t="array" ref="C396">IF(A396="","",IFERROR(INDEX(Don_hang!$C$2:$C$1000,MATCH(A396,Don_hang!$A$2:$A$1000,0)),""))</f>
        <v/>
      </c>
      <c r="D396" s="211"/>
      <c r="E396" s="209"/>
      <c r="F396" s="209"/>
      <c r="G396" s="186">
        <f t="shared" si="10"/>
        <v>0</v>
      </c>
      <c r="H396" s="186" t="str">
        <f t="array" ref="H396">IF(OR(D396="",E396=""),"",IFERROR(INDEX(Bang_gia!$D$2:$D$1018,MATCH(D396&amp;" | "&amp;E396,Bang_gia!$A$2:$A$1018,0)),""))</f>
        <v/>
      </c>
      <c r="I396" s="186" t="str">
        <f t="shared" si="2"/>
        <v/>
      </c>
      <c r="J396" s="186" t="str">
        <f t="array" ref="J396">IF(OR(D396="",E396=""),"",IFERROR(INDEX(Bang_gia!$E$2:$E$1018,MATCH(D396&amp;" | "&amp;E396,Bang_gia!$A$2:$A$1018,0)),""))</f>
        <v/>
      </c>
      <c r="K396" s="186" t="str">
        <f t="shared" si="8"/>
        <v/>
      </c>
      <c r="L396" s="186" t="str">
        <f t="shared" si="4"/>
        <v/>
      </c>
      <c r="M396" s="186" t="str">
        <f t="shared" si="5"/>
        <v/>
      </c>
      <c r="N396" s="204"/>
      <c r="O396" s="188">
        <f t="shared" si="6"/>
        <v>0</v>
      </c>
      <c r="P396" s="189" t="str">
        <f>IF(D396="","",IF(COUNTIF(Combo_tong_hop!$B$3:$B$100,D396)&gt;0,"Combo","Món lẻ"))</f>
        <v/>
      </c>
      <c r="Q396" s="190" t="str">
        <f>IFERROR(__xludf.DUMMYFUNCTION("IF(P396&lt;&gt;""Combo"","""",IFERROR(""""&amp;TEXTJOIN("", ""&amp;char(10),TRUE,FILTER(Combo_chi_tiet!$I$3:$I$200,Combo_chi_tiet!$B$3:$B$200=D396)),""""))"),"")</f>
        <v/>
      </c>
      <c r="R396" s="144"/>
      <c r="S396" s="144"/>
      <c r="T396" s="144"/>
      <c r="U396" s="144"/>
      <c r="V396" s="144"/>
      <c r="W396" s="144"/>
      <c r="X396" s="144"/>
      <c r="Y396" s="144"/>
      <c r="Z396" s="144"/>
      <c r="AA396" s="144"/>
      <c r="AB396" s="144"/>
      <c r="AC396" s="144"/>
      <c r="AD396" s="144"/>
      <c r="AE396" s="144"/>
    </row>
    <row r="397">
      <c r="A397" s="208"/>
      <c r="B397" s="181" t="str">
        <f t="array" ref="B397">IF(A397="","",IFERROR(INDEX(Don_hang!$B$2:$B$1000,MATCH(A397,Don_hang!$A$2:$A$1000,0)),""))</f>
        <v/>
      </c>
      <c r="C397" s="210" t="str">
        <f t="array" ref="C397">IF(A397="","",IFERROR(INDEX(Don_hang!$C$2:$C$1000,MATCH(A397,Don_hang!$A$2:$A$1000,0)),""))</f>
        <v/>
      </c>
      <c r="D397" s="211"/>
      <c r="E397" s="209"/>
      <c r="F397" s="209"/>
      <c r="G397" s="186">
        <f t="shared" si="10"/>
        <v>0</v>
      </c>
      <c r="H397" s="186" t="str">
        <f t="array" ref="H397">IF(OR(D397="",E397=""),"",IFERROR(INDEX(Bang_gia!$D$2:$D$1018,MATCH(D397&amp;" | "&amp;E397,Bang_gia!$A$2:$A$1018,0)),""))</f>
        <v/>
      </c>
      <c r="I397" s="186" t="str">
        <f t="shared" si="2"/>
        <v/>
      </c>
      <c r="J397" s="186" t="str">
        <f t="array" ref="J397">IF(OR(D397="",E397=""),"",IFERROR(INDEX(Bang_gia!$E$2:$E$1018,MATCH(D397&amp;" | "&amp;E397,Bang_gia!$A$2:$A$1018,0)),""))</f>
        <v/>
      </c>
      <c r="K397" s="186" t="str">
        <f t="shared" si="8"/>
        <v/>
      </c>
      <c r="L397" s="186" t="str">
        <f t="shared" si="4"/>
        <v/>
      </c>
      <c r="M397" s="186" t="str">
        <f t="shared" si="5"/>
        <v/>
      </c>
      <c r="N397" s="204"/>
      <c r="O397" s="188">
        <f t="shared" si="6"/>
        <v>0</v>
      </c>
      <c r="P397" s="189" t="str">
        <f>IF(D397="","",IF(COUNTIF(Combo_tong_hop!$B$3:$B$100,D397)&gt;0,"Combo","Món lẻ"))</f>
        <v/>
      </c>
      <c r="Q397" s="190" t="str">
        <f>IFERROR(__xludf.DUMMYFUNCTION("IF(P397&lt;&gt;""Combo"","""",IFERROR(""""&amp;TEXTJOIN("", ""&amp;char(10),TRUE,FILTER(Combo_chi_tiet!$I$3:$I$200,Combo_chi_tiet!$B$3:$B$200=D397)),""""))"),"")</f>
        <v/>
      </c>
      <c r="R397" s="144"/>
      <c r="S397" s="144"/>
      <c r="T397" s="144"/>
      <c r="U397" s="144"/>
      <c r="V397" s="144"/>
      <c r="W397" s="144"/>
      <c r="X397" s="144"/>
      <c r="Y397" s="144"/>
      <c r="Z397" s="144"/>
      <c r="AA397" s="144"/>
      <c r="AB397" s="144"/>
      <c r="AC397" s="144"/>
      <c r="AD397" s="144"/>
      <c r="AE397" s="144"/>
    </row>
    <row r="398">
      <c r="A398" s="208"/>
      <c r="B398" s="181" t="str">
        <f t="array" ref="B398">IF(A398="","",IFERROR(INDEX(Don_hang!$B$2:$B$1000,MATCH(A398,Don_hang!$A$2:$A$1000,0)),""))</f>
        <v/>
      </c>
      <c r="C398" s="210" t="str">
        <f t="array" ref="C398">IF(A398="","",IFERROR(INDEX(Don_hang!$C$2:$C$1000,MATCH(A398,Don_hang!$A$2:$A$1000,0)),""))</f>
        <v/>
      </c>
      <c r="D398" s="211"/>
      <c r="E398" s="209"/>
      <c r="F398" s="209">
        <f>COUNT(F2:F397)</f>
        <v>236</v>
      </c>
      <c r="G398" s="186">
        <f t="shared" si="10"/>
        <v>0</v>
      </c>
      <c r="H398" s="186" t="str">
        <f t="array" ref="H398">IF(OR(D398="",E398=""),"",IFERROR(INDEX(Bang_gia!$D$2:$D$1018,MATCH(D398&amp;" | "&amp;E398,Bang_gia!$A$2:$A$1018,0)),""))</f>
        <v/>
      </c>
      <c r="I398" s="186" t="str">
        <f t="shared" si="2"/>
        <v/>
      </c>
      <c r="J398" s="186" t="str">
        <f t="array" ref="J398">IF(OR(D398="",E398=""),"",IFERROR(INDEX(Bang_gia!$E$2:$E$1018,MATCH(D398&amp;" | "&amp;E398,Bang_gia!$A$2:$A$1018,0)),""))</f>
        <v/>
      </c>
      <c r="K398" s="186" t="str">
        <f t="shared" si="8"/>
        <v/>
      </c>
      <c r="L398" s="186" t="str">
        <f t="shared" si="4"/>
        <v/>
      </c>
      <c r="M398" s="186" t="str">
        <f t="shared" si="5"/>
        <v/>
      </c>
      <c r="N398" s="204"/>
      <c r="O398" s="188">
        <f t="shared" si="6"/>
        <v>0</v>
      </c>
      <c r="P398" s="189" t="str">
        <f>IF(D398="","",IF(COUNTIF(Combo_tong_hop!$B$3:$B$100,D398)&gt;0,"Combo","Món lẻ"))</f>
        <v/>
      </c>
      <c r="Q398" s="190" t="str">
        <f>IFERROR(__xludf.DUMMYFUNCTION("IF(P398&lt;&gt;""Combo"","""",IFERROR(""""&amp;TEXTJOIN("", ""&amp;char(10),TRUE,FILTER(Combo_chi_tiet!$I$3:$I$200,Combo_chi_tiet!$B$3:$B$200=D398)),""""))"),"")</f>
        <v/>
      </c>
      <c r="R398" s="144"/>
      <c r="S398" s="144"/>
      <c r="T398" s="144"/>
      <c r="U398" s="144"/>
      <c r="V398" s="144"/>
      <c r="W398" s="144"/>
      <c r="X398" s="144"/>
      <c r="Y398" s="144"/>
      <c r="Z398" s="144"/>
      <c r="AA398" s="144"/>
      <c r="AB398" s="144"/>
      <c r="AC398" s="144"/>
      <c r="AD398" s="144"/>
      <c r="AE398" s="144"/>
    </row>
    <row r="399">
      <c r="A399" s="208"/>
      <c r="B399" s="181" t="str">
        <f t="array" ref="B399">IF(A399="","",IFERROR(INDEX(Don_hang!$B$2:$B$1000,MATCH(A399,Don_hang!$A$2:$A$1000,0)),""))</f>
        <v/>
      </c>
      <c r="C399" s="210" t="str">
        <f t="array" ref="C399">IF(A399="","",IFERROR(INDEX(Don_hang!$C$2:$C$1000,MATCH(A399,Don_hang!$A$2:$A$1000,0)),""))</f>
        <v/>
      </c>
      <c r="D399" s="211"/>
      <c r="E399" s="209"/>
      <c r="F399" s="209"/>
      <c r="G399" s="186">
        <f t="shared" si="10"/>
        <v>0</v>
      </c>
      <c r="H399" s="186" t="str">
        <f t="array" ref="H399">IF(OR(D399="",E399=""),"",IFERROR(INDEX(Bang_gia!$D$2:$D$1018,MATCH(D399&amp;" | "&amp;E399,Bang_gia!$A$2:$A$1018,0)),""))</f>
        <v/>
      </c>
      <c r="I399" s="186" t="str">
        <f t="shared" si="2"/>
        <v/>
      </c>
      <c r="J399" s="186" t="str">
        <f t="array" ref="J399">IF(OR(D399="",E399=""),"",IFERROR(INDEX(Bang_gia!$E$2:$E$1018,MATCH(D399&amp;" | "&amp;E399,Bang_gia!$A$2:$A$1018,0)),""))</f>
        <v/>
      </c>
      <c r="K399" s="186" t="str">
        <f t="shared" si="8"/>
        <v/>
      </c>
      <c r="L399" s="186" t="str">
        <f t="shared" si="4"/>
        <v/>
      </c>
      <c r="M399" s="186" t="str">
        <f t="shared" si="5"/>
        <v/>
      </c>
      <c r="N399" s="204"/>
      <c r="O399" s="188">
        <f t="shared" si="6"/>
        <v>0</v>
      </c>
      <c r="P399" s="189" t="str">
        <f>IF(D399="","",IF(COUNTIF(Combo_tong_hop!$B$3:$B$100,D399)&gt;0,"Combo","Món lẻ"))</f>
        <v/>
      </c>
      <c r="Q399" s="190" t="str">
        <f>IFERROR(__xludf.DUMMYFUNCTION("IF(P399&lt;&gt;""Combo"","""",IFERROR(""""&amp;TEXTJOIN("", ""&amp;char(10),TRUE,FILTER(Combo_chi_tiet!$I$3:$I$200,Combo_chi_tiet!$B$3:$B$200=D399)),""""))"),"")</f>
        <v/>
      </c>
      <c r="R399" s="144"/>
      <c r="S399" s="144"/>
      <c r="T399" s="144"/>
      <c r="U399" s="144"/>
      <c r="V399" s="144"/>
      <c r="W399" s="144"/>
      <c r="X399" s="144"/>
      <c r="Y399" s="144"/>
      <c r="Z399" s="144"/>
      <c r="AA399" s="144"/>
      <c r="AB399" s="144"/>
      <c r="AC399" s="144"/>
      <c r="AD399" s="144"/>
      <c r="AE399" s="144"/>
    </row>
    <row r="400">
      <c r="A400" s="208"/>
      <c r="B400" s="181" t="str">
        <f t="array" ref="B400">IF(A400="","",IFERROR(INDEX(Don_hang!$B$2:$B$1000,MATCH(A400,Don_hang!$A$2:$A$1000,0)),""))</f>
        <v/>
      </c>
      <c r="C400" s="210" t="str">
        <f t="array" ref="C400">IF(A400="","",IFERROR(INDEX(Don_hang!$C$2:$C$1000,MATCH(A400,Don_hang!$A$2:$A$1000,0)),""))</f>
        <v/>
      </c>
      <c r="D400" s="211"/>
      <c r="E400" s="209"/>
      <c r="F400" s="209"/>
      <c r="G400" s="186">
        <f t="shared" si="10"/>
        <v>0</v>
      </c>
      <c r="H400" s="186" t="str">
        <f t="array" ref="H400">IF(OR(D400="",E400=""),"",IFERROR(INDEX(Bang_gia!$D$2:$D$1018,MATCH(D400&amp;" | "&amp;E400,Bang_gia!$A$2:$A$1018,0)),""))</f>
        <v/>
      </c>
      <c r="I400" s="186" t="str">
        <f t="shared" si="2"/>
        <v/>
      </c>
      <c r="J400" s="186" t="str">
        <f t="array" ref="J400">IF(OR(D400="",E400=""),"",IFERROR(INDEX(Bang_gia!$E$2:$E$1018,MATCH(D400&amp;" | "&amp;E400,Bang_gia!$A$2:$A$1018,0)),""))</f>
        <v/>
      </c>
      <c r="K400" s="186" t="str">
        <f t="shared" si="8"/>
        <v/>
      </c>
      <c r="L400" s="186" t="str">
        <f t="shared" si="4"/>
        <v/>
      </c>
      <c r="M400" s="186" t="str">
        <f t="shared" si="5"/>
        <v/>
      </c>
      <c r="N400" s="204"/>
      <c r="O400" s="188">
        <f t="shared" si="6"/>
        <v>0</v>
      </c>
      <c r="P400" s="189" t="str">
        <f>IF(D400="","",IF(COUNTIF(Combo_tong_hop!$B$3:$B$100,D400)&gt;0,"Combo","Món lẻ"))</f>
        <v/>
      </c>
      <c r="Q400" s="190" t="str">
        <f>IFERROR(__xludf.DUMMYFUNCTION("IF(P400&lt;&gt;""Combo"","""",IFERROR(""""&amp;TEXTJOIN("", ""&amp;char(10),TRUE,FILTER(Combo_chi_tiet!$I$3:$I$200,Combo_chi_tiet!$B$3:$B$200=D400)),""""))"),"")</f>
        <v/>
      </c>
      <c r="R400" s="144"/>
      <c r="S400" s="144"/>
      <c r="T400" s="144"/>
      <c r="U400" s="144"/>
      <c r="V400" s="144"/>
      <c r="W400" s="144"/>
      <c r="X400" s="144"/>
      <c r="Y400" s="144"/>
      <c r="Z400" s="144"/>
      <c r="AA400" s="144"/>
      <c r="AB400" s="144"/>
      <c r="AC400" s="144"/>
      <c r="AD400" s="144"/>
      <c r="AE400" s="144"/>
    </row>
    <row r="401">
      <c r="A401" s="208"/>
      <c r="B401" s="181" t="str">
        <f t="array" ref="B401">IF(A401="","",IFERROR(INDEX(Don_hang!$B$2:$B$1000,MATCH(A401,Don_hang!$A$2:$A$1000,0)),""))</f>
        <v/>
      </c>
      <c r="C401" s="210" t="str">
        <f t="array" ref="C401">IF(A401="","",IFERROR(INDEX(Don_hang!$C$2:$C$1000,MATCH(A401,Don_hang!$A$2:$A$1000,0)),""))</f>
        <v/>
      </c>
      <c r="D401" s="211"/>
      <c r="E401" s="209"/>
      <c r="F401" s="209"/>
      <c r="G401" s="186">
        <f t="shared" si="10"/>
        <v>0</v>
      </c>
      <c r="H401" s="186" t="str">
        <f t="array" ref="H401">IF(OR(D401="",E401=""),"",IFERROR(INDEX(Bang_gia!$D$2:$D$1018,MATCH(D401&amp;" | "&amp;E401,Bang_gia!$A$2:$A$1018,0)),""))</f>
        <v/>
      </c>
      <c r="I401" s="186" t="str">
        <f t="shared" si="2"/>
        <v/>
      </c>
      <c r="J401" s="186" t="str">
        <f t="array" ref="J401">IF(OR(D401="",E401=""),"",IFERROR(INDEX(Bang_gia!$E$2:$E$1018,MATCH(D401&amp;" | "&amp;E401,Bang_gia!$A$2:$A$1018,0)),""))</f>
        <v/>
      </c>
      <c r="K401" s="186" t="str">
        <f t="shared" si="8"/>
        <v/>
      </c>
      <c r="L401" s="186" t="str">
        <f t="shared" si="4"/>
        <v/>
      </c>
      <c r="M401" s="186" t="str">
        <f t="shared" si="5"/>
        <v/>
      </c>
      <c r="N401" s="204"/>
      <c r="O401" s="188">
        <f t="shared" si="6"/>
        <v>0</v>
      </c>
      <c r="P401" s="189" t="str">
        <f>IF(D401="","",IF(COUNTIF(Combo_tong_hop!$B$3:$B$100,D401)&gt;0,"Combo","Món lẻ"))</f>
        <v/>
      </c>
      <c r="Q401" s="190" t="str">
        <f>IFERROR(__xludf.DUMMYFUNCTION("IF(P401&lt;&gt;""Combo"","""",IFERROR(""""&amp;TEXTJOIN("", ""&amp;char(10),TRUE,FILTER(Combo_chi_tiet!$I$3:$I$200,Combo_chi_tiet!$B$3:$B$200=D401)),""""))"),"")</f>
        <v/>
      </c>
      <c r="R401" s="144"/>
      <c r="S401" s="144"/>
      <c r="T401" s="144"/>
      <c r="U401" s="144"/>
      <c r="V401" s="144"/>
      <c r="W401" s="144"/>
      <c r="X401" s="144"/>
      <c r="Y401" s="144"/>
      <c r="Z401" s="144"/>
      <c r="AA401" s="144"/>
      <c r="AB401" s="144"/>
      <c r="AC401" s="144"/>
      <c r="AD401" s="144"/>
      <c r="AE401" s="144"/>
    </row>
    <row r="402">
      <c r="A402" s="208"/>
      <c r="B402" s="181" t="str">
        <f t="array" ref="B402">IF(A402="","",IFERROR(INDEX(Don_hang!$B$2:$B$1000,MATCH(A402,Don_hang!$A$2:$A$1000,0)),""))</f>
        <v/>
      </c>
      <c r="C402" s="210" t="str">
        <f t="array" ref="C402">IF(A402="","",IFERROR(INDEX(Don_hang!$C$2:$C$1000,MATCH(A402,Don_hang!$A$2:$A$1000,0)),""))</f>
        <v/>
      </c>
      <c r="D402" s="211"/>
      <c r="E402" s="209"/>
      <c r="F402" s="209"/>
      <c r="G402" s="186">
        <f t="shared" si="10"/>
        <v>0</v>
      </c>
      <c r="H402" s="186" t="str">
        <f t="array" ref="H402">IF(OR(D402="",E402=""),"",IFERROR(INDEX(Bang_gia!$D$2:$D$1018,MATCH(D402&amp;" | "&amp;E402,Bang_gia!$A$2:$A$1018,0)),""))</f>
        <v/>
      </c>
      <c r="I402" s="186" t="str">
        <f t="shared" si="2"/>
        <v/>
      </c>
      <c r="J402" s="186" t="str">
        <f t="array" ref="J402">IF(OR(D402="",E402=""),"",IFERROR(INDEX(Bang_gia!$E$2:$E$1018,MATCH(D402&amp;" | "&amp;E402,Bang_gia!$A$2:$A$1018,0)),""))</f>
        <v/>
      </c>
      <c r="K402" s="186" t="str">
        <f t="shared" si="8"/>
        <v/>
      </c>
      <c r="L402" s="186" t="str">
        <f t="shared" si="4"/>
        <v/>
      </c>
      <c r="M402" s="186" t="str">
        <f t="shared" si="5"/>
        <v/>
      </c>
      <c r="N402" s="204"/>
      <c r="O402" s="188">
        <f t="shared" si="6"/>
        <v>0</v>
      </c>
      <c r="P402" s="189" t="str">
        <f>IF(D402="","",IF(COUNTIF(Combo_tong_hop!$B$3:$B$100,D402)&gt;0,"Combo","Món lẻ"))</f>
        <v/>
      </c>
      <c r="Q402" s="190" t="str">
        <f>IFERROR(__xludf.DUMMYFUNCTION("IF(P402&lt;&gt;""Combo"","""",IFERROR(""""&amp;TEXTJOIN("", ""&amp;char(10),TRUE,FILTER(Combo_chi_tiet!$I$3:$I$200,Combo_chi_tiet!$B$3:$B$200=D402)),""""))"),"")</f>
        <v/>
      </c>
      <c r="R402" s="144"/>
      <c r="S402" s="144"/>
      <c r="T402" s="144"/>
      <c r="U402" s="144"/>
      <c r="V402" s="144"/>
      <c r="W402" s="144"/>
      <c r="X402" s="144"/>
      <c r="Y402" s="144"/>
      <c r="Z402" s="144"/>
      <c r="AA402" s="144"/>
      <c r="AB402" s="144"/>
      <c r="AC402" s="144"/>
      <c r="AD402" s="144"/>
      <c r="AE402" s="144"/>
    </row>
    <row r="403">
      <c r="A403" s="208"/>
      <c r="B403" s="181" t="str">
        <f t="array" ref="B403">IF(A403="","",IFERROR(INDEX(Don_hang!$B$2:$B$1000,MATCH(A403,Don_hang!$A$2:$A$1000,0)),""))</f>
        <v/>
      </c>
      <c r="C403" s="210" t="str">
        <f t="array" ref="C403">IF(A403="","",IFERROR(INDEX(Don_hang!$C$2:$C$1000,MATCH(A403,Don_hang!$A$2:$A$1000,0)),""))</f>
        <v/>
      </c>
      <c r="D403" s="211"/>
      <c r="E403" s="209"/>
      <c r="F403" s="209"/>
      <c r="G403" s="186">
        <f t="shared" si="10"/>
        <v>0</v>
      </c>
      <c r="H403" s="186" t="str">
        <f t="array" ref="H403">IF(OR(D403="",E403=""),"",IFERROR(INDEX(Bang_gia!$D$2:$D$1018,MATCH(D403&amp;" | "&amp;E403,Bang_gia!$A$2:$A$1018,0)),""))</f>
        <v/>
      </c>
      <c r="I403" s="186" t="str">
        <f t="shared" si="2"/>
        <v/>
      </c>
      <c r="J403" s="186" t="str">
        <f t="array" ref="J403">IF(OR(D403="",E403=""),"",IFERROR(INDEX(Bang_gia!$E$2:$E$1018,MATCH(D403&amp;" | "&amp;E403,Bang_gia!$A$2:$A$1018,0)),""))</f>
        <v/>
      </c>
      <c r="K403" s="186" t="str">
        <f t="shared" si="8"/>
        <v/>
      </c>
      <c r="L403" s="186" t="str">
        <f t="shared" si="4"/>
        <v/>
      </c>
      <c r="M403" s="186" t="str">
        <f t="shared" si="5"/>
        <v/>
      </c>
      <c r="N403" s="204"/>
      <c r="O403" s="188">
        <f t="shared" si="6"/>
        <v>0</v>
      </c>
      <c r="P403" s="189" t="str">
        <f>IF(D403="","",IF(COUNTIF(Combo_tong_hop!$B$3:$B$100,D403)&gt;0,"Combo","Món lẻ"))</f>
        <v/>
      </c>
      <c r="Q403" s="190" t="str">
        <f>IFERROR(__xludf.DUMMYFUNCTION("IF(P403&lt;&gt;""Combo"","""",IFERROR(""""&amp;TEXTJOIN("", ""&amp;char(10),TRUE,FILTER(Combo_chi_tiet!$I$3:$I$200,Combo_chi_tiet!$B$3:$B$200=D403)),""""))"),"")</f>
        <v/>
      </c>
      <c r="R403" s="144"/>
      <c r="S403" s="144"/>
      <c r="T403" s="144"/>
      <c r="U403" s="144"/>
      <c r="V403" s="144"/>
      <c r="W403" s="144"/>
      <c r="X403" s="144"/>
      <c r="Y403" s="144"/>
      <c r="Z403" s="144"/>
      <c r="AA403" s="144"/>
      <c r="AB403" s="144"/>
      <c r="AC403" s="144"/>
      <c r="AD403" s="144"/>
      <c r="AE403" s="144"/>
    </row>
    <row r="404">
      <c r="A404" s="208"/>
      <c r="B404" s="181" t="str">
        <f t="array" ref="B404">IF(A404="","",IFERROR(INDEX(Don_hang!$B$2:$B$1000,MATCH(A404,Don_hang!$A$2:$A$1000,0)),""))</f>
        <v/>
      </c>
      <c r="C404" s="210" t="str">
        <f t="array" ref="C404">IF(A404="","",IFERROR(INDEX(Don_hang!$C$2:$C$1000,MATCH(A404,Don_hang!$A$2:$A$1000,0)),""))</f>
        <v/>
      </c>
      <c r="D404" s="211"/>
      <c r="E404" s="209"/>
      <c r="F404" s="209"/>
      <c r="G404" s="186">
        <f t="shared" si="10"/>
        <v>0</v>
      </c>
      <c r="H404" s="186" t="str">
        <f t="array" ref="H404">IF(OR(D404="",E404=""),"",IFERROR(INDEX(Bang_gia!$D$2:$D$1018,MATCH(D404&amp;" | "&amp;E404,Bang_gia!$A$2:$A$1018,0)),""))</f>
        <v/>
      </c>
      <c r="I404" s="186" t="str">
        <f t="shared" si="2"/>
        <v/>
      </c>
      <c r="J404" s="186" t="str">
        <f t="array" ref="J404">IF(OR(D404="",E404=""),"",IFERROR(INDEX(Bang_gia!$E$2:$E$1018,MATCH(D404&amp;" | "&amp;E404,Bang_gia!$A$2:$A$1018,0)),""))</f>
        <v/>
      </c>
      <c r="K404" s="186" t="str">
        <f t="shared" si="8"/>
        <v/>
      </c>
      <c r="L404" s="186" t="str">
        <f t="shared" si="4"/>
        <v/>
      </c>
      <c r="M404" s="186" t="str">
        <f t="shared" si="5"/>
        <v/>
      </c>
      <c r="N404" s="204"/>
      <c r="O404" s="188">
        <f t="shared" si="6"/>
        <v>0</v>
      </c>
      <c r="P404" s="189" t="str">
        <f>IF(D404="","",IF(COUNTIF(Combo_tong_hop!$B$3:$B$100,D404)&gt;0,"Combo","Món lẻ"))</f>
        <v/>
      </c>
      <c r="Q404" s="190" t="str">
        <f>IFERROR(__xludf.DUMMYFUNCTION("IF(P404&lt;&gt;""Combo"","""",IFERROR(""""&amp;TEXTJOIN("", ""&amp;char(10),TRUE,FILTER(Combo_chi_tiet!$I$3:$I$200,Combo_chi_tiet!$B$3:$B$200=D404)),""""))"),"")</f>
        <v/>
      </c>
      <c r="R404" s="144"/>
      <c r="S404" s="144"/>
      <c r="T404" s="144"/>
      <c r="U404" s="144"/>
      <c r="V404" s="144"/>
      <c r="W404" s="144"/>
      <c r="X404" s="144"/>
      <c r="Y404" s="144"/>
      <c r="Z404" s="144"/>
      <c r="AA404" s="144"/>
      <c r="AB404" s="144"/>
      <c r="AC404" s="144"/>
      <c r="AD404" s="144"/>
      <c r="AE404" s="144"/>
    </row>
    <row r="405">
      <c r="A405" s="208"/>
      <c r="B405" s="181" t="str">
        <f t="array" ref="B405">IF(A405="","",IFERROR(INDEX(Don_hang!$B$2:$B$1000,MATCH(A405,Don_hang!$A$2:$A$1000,0)),""))</f>
        <v/>
      </c>
      <c r="C405" s="210" t="str">
        <f t="array" ref="C405">IF(A405="","",IFERROR(INDEX(Don_hang!$C$2:$C$1000,MATCH(A405,Don_hang!$A$2:$A$1000,0)),""))</f>
        <v/>
      </c>
      <c r="D405" s="211"/>
      <c r="E405" s="209"/>
      <c r="F405" s="209"/>
      <c r="G405" s="186">
        <f t="shared" si="10"/>
        <v>0</v>
      </c>
      <c r="H405" s="186" t="str">
        <f t="array" ref="H405">IF(OR(D405="",E405=""),"",IFERROR(INDEX(Bang_gia!$D$2:$D$1018,MATCH(D405&amp;" | "&amp;E405,Bang_gia!$A$2:$A$1018,0)),""))</f>
        <v/>
      </c>
      <c r="I405" s="186" t="str">
        <f t="shared" si="2"/>
        <v/>
      </c>
      <c r="J405" s="186" t="str">
        <f t="array" ref="J405">IF(OR(D405="",E405=""),"",IFERROR(INDEX(Bang_gia!$E$2:$E$1018,MATCH(D405&amp;" | "&amp;E405,Bang_gia!$A$2:$A$1018,0)),""))</f>
        <v/>
      </c>
      <c r="K405" s="186" t="str">
        <f t="shared" si="8"/>
        <v/>
      </c>
      <c r="L405" s="186" t="str">
        <f t="shared" si="4"/>
        <v/>
      </c>
      <c r="M405" s="186" t="str">
        <f t="shared" si="5"/>
        <v/>
      </c>
      <c r="N405" s="204"/>
      <c r="O405" s="188">
        <f t="shared" si="6"/>
        <v>0</v>
      </c>
      <c r="P405" s="189" t="str">
        <f>IF(D405="","",IF(COUNTIF(Combo_tong_hop!$B$3:$B$100,D405)&gt;0,"Combo","Món lẻ"))</f>
        <v/>
      </c>
      <c r="Q405" s="190" t="str">
        <f>IFERROR(__xludf.DUMMYFUNCTION("IF(P405&lt;&gt;""Combo"","""",IFERROR(""""&amp;TEXTJOIN("", ""&amp;char(10),TRUE,FILTER(Combo_chi_tiet!$I$3:$I$200,Combo_chi_tiet!$B$3:$B$200=D405)),""""))"),"")</f>
        <v/>
      </c>
      <c r="R405" s="144"/>
      <c r="S405" s="144"/>
      <c r="T405" s="144"/>
      <c r="U405" s="144"/>
      <c r="V405" s="144"/>
      <c r="W405" s="144"/>
      <c r="X405" s="144"/>
      <c r="Y405" s="144"/>
      <c r="Z405" s="144"/>
      <c r="AA405" s="144"/>
      <c r="AB405" s="144"/>
      <c r="AC405" s="144"/>
      <c r="AD405" s="144"/>
      <c r="AE405" s="144"/>
    </row>
    <row r="406">
      <c r="A406" s="208"/>
      <c r="B406" s="181" t="str">
        <f t="array" ref="B406">IF(A406="","",IFERROR(INDEX(Don_hang!$B$2:$B$1000,MATCH(A406,Don_hang!$A$2:$A$1000,0)),""))</f>
        <v/>
      </c>
      <c r="C406" s="210" t="str">
        <f t="array" ref="C406">IF(A406="","",IFERROR(INDEX(Don_hang!$C$2:$C$1000,MATCH(A406,Don_hang!$A$2:$A$1000,0)),""))</f>
        <v/>
      </c>
      <c r="D406" s="211"/>
      <c r="E406" s="209"/>
      <c r="F406" s="209"/>
      <c r="G406" s="186">
        <f t="shared" si="10"/>
        <v>0</v>
      </c>
      <c r="H406" s="186" t="str">
        <f t="array" ref="H406">IF(OR(D406="",E406=""),"",IFERROR(INDEX(Bang_gia!$D$2:$D$1018,MATCH(D406&amp;" | "&amp;E406,Bang_gia!$A$2:$A$1018,0)),""))</f>
        <v/>
      </c>
      <c r="I406" s="186" t="str">
        <f t="shared" si="2"/>
        <v/>
      </c>
      <c r="J406" s="186" t="str">
        <f t="array" ref="J406">IF(OR(D406="",E406=""),"",IFERROR(INDEX(Bang_gia!$E$2:$E$1018,MATCH(D406&amp;" | "&amp;E406,Bang_gia!$A$2:$A$1018,0)),""))</f>
        <v/>
      </c>
      <c r="K406" s="186" t="str">
        <f t="shared" si="8"/>
        <v/>
      </c>
      <c r="L406" s="186" t="str">
        <f t="shared" si="4"/>
        <v/>
      </c>
      <c r="M406" s="186" t="str">
        <f t="shared" si="5"/>
        <v/>
      </c>
      <c r="N406" s="204"/>
      <c r="O406" s="188">
        <f t="shared" si="6"/>
        <v>0</v>
      </c>
      <c r="P406" s="189" t="str">
        <f>IF(D406="","",IF(COUNTIF(Combo_tong_hop!$B$3:$B$100,D406)&gt;0,"Combo","Món lẻ"))</f>
        <v/>
      </c>
      <c r="Q406" s="190" t="str">
        <f>IFERROR(__xludf.DUMMYFUNCTION("IF(P406&lt;&gt;""Combo"","""",IFERROR(""""&amp;TEXTJOIN("", ""&amp;char(10),TRUE,FILTER(Combo_chi_tiet!$I$3:$I$200,Combo_chi_tiet!$B$3:$B$200=D406)),""""))"),"")</f>
        <v/>
      </c>
      <c r="R406" s="144"/>
      <c r="S406" s="144"/>
      <c r="T406" s="144"/>
      <c r="U406" s="144"/>
      <c r="V406" s="144"/>
      <c r="W406" s="144"/>
      <c r="X406" s="144"/>
      <c r="Y406" s="144"/>
      <c r="Z406" s="144"/>
      <c r="AA406" s="144"/>
      <c r="AB406" s="144"/>
      <c r="AC406" s="144"/>
      <c r="AD406" s="144"/>
      <c r="AE406" s="144"/>
    </row>
    <row r="407">
      <c r="A407" s="208"/>
      <c r="B407" s="181" t="str">
        <f t="array" ref="B407">IF(A407="","",IFERROR(INDEX(Don_hang!$B$2:$B$1000,MATCH(A407,Don_hang!$A$2:$A$1000,0)),""))</f>
        <v/>
      </c>
      <c r="C407" s="210" t="str">
        <f t="array" ref="C407">IF(A407="","",IFERROR(INDEX(Don_hang!$C$2:$C$1000,MATCH(A407,Don_hang!$A$2:$A$1000,0)),""))</f>
        <v/>
      </c>
      <c r="D407" s="211"/>
      <c r="E407" s="209"/>
      <c r="F407" s="209"/>
      <c r="G407" s="186">
        <f t="shared" si="10"/>
        <v>0</v>
      </c>
      <c r="H407" s="186" t="str">
        <f t="array" ref="H407">IF(OR(D407="",E407=""),"",IFERROR(INDEX(Bang_gia!$D$2:$D$1018,MATCH(D407&amp;" | "&amp;E407,Bang_gia!$A$2:$A$1018,0)),""))</f>
        <v/>
      </c>
      <c r="I407" s="186" t="str">
        <f t="shared" si="2"/>
        <v/>
      </c>
      <c r="J407" s="186" t="str">
        <f t="array" ref="J407">IF(OR(D407="",E407=""),"",IFERROR(INDEX(Bang_gia!$E$2:$E$1018,MATCH(D407&amp;" | "&amp;E407,Bang_gia!$A$2:$A$1018,0)),""))</f>
        <v/>
      </c>
      <c r="K407" s="186" t="str">
        <f t="shared" si="8"/>
        <v/>
      </c>
      <c r="L407" s="186" t="str">
        <f t="shared" si="4"/>
        <v/>
      </c>
      <c r="M407" s="186" t="str">
        <f t="shared" si="5"/>
        <v/>
      </c>
      <c r="N407" s="204"/>
      <c r="O407" s="188">
        <f t="shared" si="6"/>
        <v>0</v>
      </c>
      <c r="P407" s="189" t="str">
        <f>IF(D407="","",IF(COUNTIF(Combo_tong_hop!$B$3:$B$100,D407)&gt;0,"Combo","Món lẻ"))</f>
        <v/>
      </c>
      <c r="Q407" s="190" t="str">
        <f>IFERROR(__xludf.DUMMYFUNCTION("IF(P407&lt;&gt;""Combo"","""",IFERROR(""""&amp;TEXTJOIN("", ""&amp;char(10),TRUE,FILTER(Combo_chi_tiet!$I$3:$I$200,Combo_chi_tiet!$B$3:$B$200=D407)),""""))"),"")</f>
        <v/>
      </c>
      <c r="R407" s="144"/>
      <c r="S407" s="144"/>
      <c r="T407" s="144"/>
      <c r="U407" s="144"/>
      <c r="V407" s="144"/>
      <c r="W407" s="144"/>
      <c r="X407" s="144"/>
      <c r="Y407" s="144"/>
      <c r="Z407" s="144"/>
      <c r="AA407" s="144"/>
      <c r="AB407" s="144"/>
      <c r="AC407" s="144"/>
      <c r="AD407" s="144"/>
      <c r="AE407" s="144"/>
    </row>
    <row r="408">
      <c r="A408" s="208"/>
      <c r="B408" s="181" t="str">
        <f t="array" ref="B408">IF(A408="","",IFERROR(INDEX(Don_hang!$B$2:$B$1000,MATCH(A408,Don_hang!$A$2:$A$1000,0)),""))</f>
        <v/>
      </c>
      <c r="C408" s="210" t="str">
        <f t="array" ref="C408">IF(A408="","",IFERROR(INDEX(Don_hang!$C$2:$C$1000,MATCH(A408,Don_hang!$A$2:$A$1000,0)),""))</f>
        <v/>
      </c>
      <c r="D408" s="211"/>
      <c r="E408" s="209"/>
      <c r="F408" s="209"/>
      <c r="G408" s="186">
        <f t="shared" si="10"/>
        <v>0</v>
      </c>
      <c r="H408" s="186" t="str">
        <f t="array" ref="H408">IF(OR(D408="",E408=""),"",IFERROR(INDEX(Bang_gia!$D$2:$D$1018,MATCH(D408&amp;" | "&amp;E408,Bang_gia!$A$2:$A$1018,0)),""))</f>
        <v/>
      </c>
      <c r="I408" s="186" t="str">
        <f t="shared" si="2"/>
        <v/>
      </c>
      <c r="J408" s="186" t="str">
        <f t="array" ref="J408">IF(OR(D408="",E408=""),"",IFERROR(INDEX(Bang_gia!$E$2:$E$1018,MATCH(D408&amp;" | "&amp;E408,Bang_gia!$A$2:$A$1018,0)),""))</f>
        <v/>
      </c>
      <c r="K408" s="186" t="str">
        <f t="shared" si="8"/>
        <v/>
      </c>
      <c r="L408" s="186" t="str">
        <f t="shared" si="4"/>
        <v/>
      </c>
      <c r="M408" s="186" t="str">
        <f t="shared" si="5"/>
        <v/>
      </c>
      <c r="N408" s="204"/>
      <c r="O408" s="188">
        <f t="shared" si="6"/>
        <v>0</v>
      </c>
      <c r="P408" s="189" t="str">
        <f>IF(D408="","",IF(COUNTIF(Combo_tong_hop!$B$3:$B$100,D408)&gt;0,"Combo","Món lẻ"))</f>
        <v/>
      </c>
      <c r="Q408" s="190" t="str">
        <f>IFERROR(__xludf.DUMMYFUNCTION("IF(P408&lt;&gt;""Combo"","""",IFERROR(""""&amp;TEXTJOIN("", ""&amp;char(10),TRUE,FILTER(Combo_chi_tiet!$I$3:$I$200,Combo_chi_tiet!$B$3:$B$200=D408)),""""))"),"")</f>
        <v/>
      </c>
      <c r="R408" s="144"/>
      <c r="S408" s="144"/>
      <c r="T408" s="144"/>
      <c r="U408" s="144"/>
      <c r="V408" s="144"/>
      <c r="W408" s="144"/>
      <c r="X408" s="144"/>
      <c r="Y408" s="144"/>
      <c r="Z408" s="144"/>
      <c r="AA408" s="144"/>
      <c r="AB408" s="144"/>
      <c r="AC408" s="144"/>
      <c r="AD408" s="144"/>
      <c r="AE408" s="144"/>
    </row>
    <row r="409">
      <c r="A409" s="208"/>
      <c r="B409" s="181" t="str">
        <f t="array" ref="B409">IF(A409="","",IFERROR(INDEX(Don_hang!$B$2:$B$1000,MATCH(A409,Don_hang!$A$2:$A$1000,0)),""))</f>
        <v/>
      </c>
      <c r="C409" s="210" t="str">
        <f t="array" ref="C409">IF(A409="","",IFERROR(INDEX(Don_hang!$C$2:$C$1000,MATCH(A409,Don_hang!$A$2:$A$1000,0)),""))</f>
        <v/>
      </c>
      <c r="D409" s="211"/>
      <c r="E409" s="209"/>
      <c r="F409" s="209"/>
      <c r="G409" s="186">
        <f t="shared" si="10"/>
        <v>0</v>
      </c>
      <c r="H409" s="186" t="str">
        <f t="array" ref="H409">IF(OR(D409="",E409=""),"",IFERROR(INDEX(Bang_gia!$D$2:$D$1018,MATCH(D409&amp;" | "&amp;E409,Bang_gia!$A$2:$A$1018,0)),""))</f>
        <v/>
      </c>
      <c r="I409" s="186" t="str">
        <f t="shared" si="2"/>
        <v/>
      </c>
      <c r="J409" s="186" t="str">
        <f t="array" ref="J409">IF(OR(D409="",E409=""),"",IFERROR(INDEX(Bang_gia!$E$2:$E$1018,MATCH(D409&amp;" | "&amp;E409,Bang_gia!$A$2:$A$1018,0)),""))</f>
        <v/>
      </c>
      <c r="K409" s="186" t="str">
        <f t="shared" si="8"/>
        <v/>
      </c>
      <c r="L409" s="186" t="str">
        <f t="shared" si="4"/>
        <v/>
      </c>
      <c r="M409" s="186" t="str">
        <f t="shared" si="5"/>
        <v/>
      </c>
      <c r="N409" s="204"/>
      <c r="O409" s="188">
        <f t="shared" si="6"/>
        <v>0</v>
      </c>
      <c r="P409" s="189" t="str">
        <f>IF(D409="","",IF(COUNTIF(Combo_tong_hop!$B$3:$B$100,D409)&gt;0,"Combo","Món lẻ"))</f>
        <v/>
      </c>
      <c r="Q409" s="190" t="str">
        <f>IFERROR(__xludf.DUMMYFUNCTION("IF(P409&lt;&gt;""Combo"","""",IFERROR(""""&amp;TEXTJOIN("", ""&amp;char(10),TRUE,FILTER(Combo_chi_tiet!$I$3:$I$200,Combo_chi_tiet!$B$3:$B$200=D409)),""""))"),"")</f>
        <v/>
      </c>
      <c r="R409" s="144"/>
      <c r="S409" s="144"/>
      <c r="T409" s="144"/>
      <c r="U409" s="144"/>
      <c r="V409" s="144"/>
      <c r="W409" s="144"/>
      <c r="X409" s="144"/>
      <c r="Y409" s="144"/>
      <c r="Z409" s="144"/>
      <c r="AA409" s="144"/>
      <c r="AB409" s="144"/>
      <c r="AC409" s="144"/>
      <c r="AD409" s="144"/>
      <c r="AE409" s="144"/>
    </row>
    <row r="410">
      <c r="A410" s="208"/>
      <c r="B410" s="181" t="str">
        <f t="array" ref="B410">IF(A410="","",IFERROR(INDEX(Don_hang!$B$2:$B$1000,MATCH(A410,Don_hang!$A$2:$A$1000,0)),""))</f>
        <v/>
      </c>
      <c r="C410" s="210" t="str">
        <f t="array" ref="C410">IF(A410="","",IFERROR(INDEX(Don_hang!$C$2:$C$1000,MATCH(A410,Don_hang!$A$2:$A$1000,0)),""))</f>
        <v/>
      </c>
      <c r="D410" s="211"/>
      <c r="E410" s="209"/>
      <c r="F410" s="209"/>
      <c r="G410" s="186">
        <f t="shared" si="10"/>
        <v>0</v>
      </c>
      <c r="H410" s="186" t="str">
        <f t="array" ref="H410">IF(OR(D410="",E410=""),"",IFERROR(INDEX(Bang_gia!$D$2:$D$1018,MATCH(D410&amp;" | "&amp;E410,Bang_gia!$A$2:$A$1018,0)),""))</f>
        <v/>
      </c>
      <c r="I410" s="186" t="str">
        <f t="shared" si="2"/>
        <v/>
      </c>
      <c r="J410" s="186" t="str">
        <f t="array" ref="J410">IF(OR(D410="",E410=""),"",IFERROR(INDEX(Bang_gia!$E$2:$E$1018,MATCH(D410&amp;" | "&amp;E410,Bang_gia!$A$2:$A$1018,0)),""))</f>
        <v/>
      </c>
      <c r="K410" s="186" t="str">
        <f t="shared" si="8"/>
        <v/>
      </c>
      <c r="L410" s="186" t="str">
        <f t="shared" si="4"/>
        <v/>
      </c>
      <c r="M410" s="186" t="str">
        <f t="shared" si="5"/>
        <v/>
      </c>
      <c r="N410" s="204"/>
      <c r="O410" s="188">
        <f t="shared" si="6"/>
        <v>0</v>
      </c>
      <c r="P410" s="189" t="str">
        <f>IF(D410="","",IF(COUNTIF(Combo_tong_hop!$B$3:$B$100,D410)&gt;0,"Combo","Món lẻ"))</f>
        <v/>
      </c>
      <c r="Q410" s="190" t="str">
        <f>IFERROR(__xludf.DUMMYFUNCTION("IF(P410&lt;&gt;""Combo"","""",IFERROR(""""&amp;TEXTJOIN("", ""&amp;char(10),TRUE,FILTER(Combo_chi_tiet!$I$3:$I$200,Combo_chi_tiet!$B$3:$B$200=D410)),""""))"),"")</f>
        <v/>
      </c>
      <c r="R410" s="144"/>
      <c r="S410" s="144"/>
      <c r="T410" s="144"/>
      <c r="U410" s="144"/>
      <c r="V410" s="144"/>
      <c r="W410" s="144"/>
      <c r="X410" s="144"/>
      <c r="Y410" s="144"/>
      <c r="Z410" s="144"/>
      <c r="AA410" s="144"/>
      <c r="AB410" s="144"/>
      <c r="AC410" s="144"/>
      <c r="AD410" s="144"/>
      <c r="AE410" s="144"/>
    </row>
    <row r="411">
      <c r="A411" s="208"/>
      <c r="B411" s="181" t="str">
        <f t="array" ref="B411">IF(A411="","",IFERROR(INDEX(Don_hang!$B$2:$B$1000,MATCH(A411,Don_hang!$A$2:$A$1000,0)),""))</f>
        <v/>
      </c>
      <c r="C411" s="210" t="str">
        <f t="array" ref="C411">IF(A411="","",IFERROR(INDEX(Don_hang!$C$2:$C$1000,MATCH(A411,Don_hang!$A$2:$A$1000,0)),""))</f>
        <v/>
      </c>
      <c r="D411" s="211"/>
      <c r="E411" s="209"/>
      <c r="F411" s="209"/>
      <c r="G411" s="186">
        <f t="shared" si="10"/>
        <v>0</v>
      </c>
      <c r="H411" s="186" t="str">
        <f t="array" ref="H411">IF(OR(D411="",E411=""),"",IFERROR(INDEX(Bang_gia!$D$2:$D$1018,MATCH(D411&amp;" | "&amp;E411,Bang_gia!$A$2:$A$1018,0)),""))</f>
        <v/>
      </c>
      <c r="I411" s="186" t="str">
        <f t="shared" si="2"/>
        <v/>
      </c>
      <c r="J411" s="186" t="str">
        <f t="array" ref="J411">IF(OR(D411="",E411=""),"",IFERROR(INDEX(Bang_gia!$E$2:$E$1018,MATCH(D411&amp;" | "&amp;E411,Bang_gia!$A$2:$A$1018,0)),""))</f>
        <v/>
      </c>
      <c r="K411" s="186" t="str">
        <f t="shared" si="8"/>
        <v/>
      </c>
      <c r="L411" s="186" t="str">
        <f t="shared" si="4"/>
        <v/>
      </c>
      <c r="M411" s="186" t="str">
        <f t="shared" si="5"/>
        <v/>
      </c>
      <c r="N411" s="204"/>
      <c r="O411" s="188">
        <f t="shared" si="6"/>
        <v>0</v>
      </c>
      <c r="P411" s="189" t="str">
        <f>IF(D411="","",IF(COUNTIF(Combo_tong_hop!$B$3:$B$100,D411)&gt;0,"Combo","Món lẻ"))</f>
        <v/>
      </c>
      <c r="Q411" s="190" t="str">
        <f>IFERROR(__xludf.DUMMYFUNCTION("IF(P411&lt;&gt;""Combo"","""",IFERROR(""""&amp;TEXTJOIN("", ""&amp;char(10),TRUE,FILTER(Combo_chi_tiet!$I$3:$I$200,Combo_chi_tiet!$B$3:$B$200=D411)),""""))"),"")</f>
        <v/>
      </c>
      <c r="R411" s="144"/>
      <c r="S411" s="144"/>
      <c r="T411" s="144"/>
      <c r="U411" s="144"/>
      <c r="V411" s="144"/>
      <c r="W411" s="144"/>
      <c r="X411" s="144"/>
      <c r="Y411" s="144"/>
      <c r="Z411" s="144"/>
      <c r="AA411" s="144"/>
      <c r="AB411" s="144"/>
      <c r="AC411" s="144"/>
      <c r="AD411" s="144"/>
      <c r="AE411" s="144"/>
    </row>
    <row r="412">
      <c r="A412" s="208"/>
      <c r="B412" s="181" t="str">
        <f t="array" ref="B412">IF(A412="","",IFERROR(INDEX(Don_hang!$B$2:$B$1000,MATCH(A412,Don_hang!$A$2:$A$1000,0)),""))</f>
        <v/>
      </c>
      <c r="C412" s="210" t="str">
        <f t="array" ref="C412">IF(A412="","",IFERROR(INDEX(Don_hang!$C$2:$C$1000,MATCH(A412,Don_hang!$A$2:$A$1000,0)),""))</f>
        <v/>
      </c>
      <c r="D412" s="211"/>
      <c r="E412" s="209"/>
      <c r="F412" s="209"/>
      <c r="G412" s="186">
        <f t="shared" si="10"/>
        <v>0</v>
      </c>
      <c r="H412" s="186" t="str">
        <f t="array" ref="H412">IF(OR(D412="",E412=""),"",IFERROR(INDEX(Bang_gia!$D$2:$D$1018,MATCH(D412&amp;" | "&amp;E412,Bang_gia!$A$2:$A$1018,0)),""))</f>
        <v/>
      </c>
      <c r="I412" s="186" t="str">
        <f t="shared" si="2"/>
        <v/>
      </c>
      <c r="J412" s="186" t="str">
        <f t="array" ref="J412">IF(OR(D412="",E412=""),"",IFERROR(INDEX(Bang_gia!$E$2:$E$1018,MATCH(D412&amp;" | "&amp;E412,Bang_gia!$A$2:$A$1018,0)),""))</f>
        <v/>
      </c>
      <c r="K412" s="186" t="str">
        <f t="shared" si="8"/>
        <v/>
      </c>
      <c r="L412" s="186" t="str">
        <f t="shared" si="4"/>
        <v/>
      </c>
      <c r="M412" s="186" t="str">
        <f t="shared" si="5"/>
        <v/>
      </c>
      <c r="N412" s="204"/>
      <c r="O412" s="188">
        <f t="shared" si="6"/>
        <v>0</v>
      </c>
      <c r="P412" s="189" t="str">
        <f>IF(D412="","",IF(COUNTIF(Combo_tong_hop!$B$3:$B$100,D412)&gt;0,"Combo","Món lẻ"))</f>
        <v/>
      </c>
      <c r="Q412" s="190" t="str">
        <f>IFERROR(__xludf.DUMMYFUNCTION("IF(P412&lt;&gt;""Combo"","""",IFERROR(""""&amp;TEXTJOIN("", ""&amp;char(10),TRUE,FILTER(Combo_chi_tiet!$I$3:$I$200,Combo_chi_tiet!$B$3:$B$200=D412)),""""))"),"")</f>
        <v/>
      </c>
      <c r="R412" s="144"/>
      <c r="S412" s="144"/>
      <c r="T412" s="144"/>
      <c r="U412" s="144"/>
      <c r="V412" s="144"/>
      <c r="W412" s="144"/>
      <c r="X412" s="144"/>
      <c r="Y412" s="144"/>
      <c r="Z412" s="144"/>
      <c r="AA412" s="144"/>
      <c r="AB412" s="144"/>
      <c r="AC412" s="144"/>
      <c r="AD412" s="144"/>
      <c r="AE412" s="144"/>
    </row>
    <row r="413">
      <c r="A413" s="208"/>
      <c r="B413" s="181" t="str">
        <f t="array" ref="B413">IF(A413="","",IFERROR(INDEX(Don_hang!$B$2:$B$1000,MATCH(A413,Don_hang!$A$2:$A$1000,0)),""))</f>
        <v/>
      </c>
      <c r="C413" s="210" t="str">
        <f t="array" ref="C413">IF(A413="","",IFERROR(INDEX(Don_hang!$C$2:$C$1000,MATCH(A413,Don_hang!$A$2:$A$1000,0)),""))</f>
        <v/>
      </c>
      <c r="D413" s="211"/>
      <c r="E413" s="209"/>
      <c r="F413" s="209"/>
      <c r="G413" s="186">
        <f t="shared" si="10"/>
        <v>0</v>
      </c>
      <c r="H413" s="186" t="str">
        <f t="array" ref="H413">IF(OR(D413="",E413=""),"",IFERROR(INDEX(Bang_gia!$D$2:$D$1018,MATCH(D413&amp;" | "&amp;E413,Bang_gia!$A$2:$A$1018,0)),""))</f>
        <v/>
      </c>
      <c r="I413" s="186" t="str">
        <f t="shared" si="2"/>
        <v/>
      </c>
      <c r="J413" s="186" t="str">
        <f t="array" ref="J413">IF(OR(D413="",E413=""),"",IFERROR(INDEX(Bang_gia!$E$2:$E$1018,MATCH(D413&amp;" | "&amp;E413,Bang_gia!$A$2:$A$1018,0)),""))</f>
        <v/>
      </c>
      <c r="K413" s="186" t="str">
        <f t="shared" si="8"/>
        <v/>
      </c>
      <c r="L413" s="186" t="str">
        <f t="shared" si="4"/>
        <v/>
      </c>
      <c r="M413" s="186" t="str">
        <f t="shared" si="5"/>
        <v/>
      </c>
      <c r="N413" s="204"/>
      <c r="O413" s="188">
        <f t="shared" si="6"/>
        <v>0</v>
      </c>
      <c r="P413" s="189" t="str">
        <f>IF(D413="","",IF(COUNTIF(Combo_tong_hop!$B$3:$B$100,D413)&gt;0,"Combo","Món lẻ"))</f>
        <v/>
      </c>
      <c r="Q413" s="190" t="str">
        <f>IFERROR(__xludf.DUMMYFUNCTION("IF(P413&lt;&gt;""Combo"","""",IFERROR(""""&amp;TEXTJOIN("", ""&amp;char(10),TRUE,FILTER(Combo_chi_tiet!$I$3:$I$200,Combo_chi_tiet!$B$3:$B$200=D413)),""""))"),"")</f>
        <v/>
      </c>
      <c r="R413" s="144"/>
      <c r="S413" s="144"/>
      <c r="T413" s="144"/>
      <c r="U413" s="144"/>
      <c r="V413" s="144"/>
      <c r="W413" s="144"/>
      <c r="X413" s="144"/>
      <c r="Y413" s="144"/>
      <c r="Z413" s="144"/>
      <c r="AA413" s="144"/>
      <c r="AB413" s="144"/>
      <c r="AC413" s="144"/>
      <c r="AD413" s="144"/>
      <c r="AE413" s="144"/>
    </row>
    <row r="414">
      <c r="A414" s="208"/>
      <c r="B414" s="181" t="str">
        <f t="array" ref="B414">IF(A414="","",IFERROR(INDEX(Don_hang!$B$2:$B$1000,MATCH(A414,Don_hang!$A$2:$A$1000,0)),""))</f>
        <v/>
      </c>
      <c r="C414" s="210" t="str">
        <f t="array" ref="C414">IF(A414="","",IFERROR(INDEX(Don_hang!$C$2:$C$1000,MATCH(A414,Don_hang!$A$2:$A$1000,0)),""))</f>
        <v/>
      </c>
      <c r="D414" s="211"/>
      <c r="E414" s="209"/>
      <c r="F414" s="209"/>
      <c r="G414" s="186">
        <f t="shared" si="10"/>
        <v>0</v>
      </c>
      <c r="H414" s="186" t="str">
        <f t="array" ref="H414">IF(OR(D414="",E414=""),"",IFERROR(INDEX(Bang_gia!$D$2:$D$1018,MATCH(D414&amp;" | "&amp;E414,Bang_gia!$A$2:$A$1018,0)),""))</f>
        <v/>
      </c>
      <c r="I414" s="186" t="str">
        <f t="shared" si="2"/>
        <v/>
      </c>
      <c r="J414" s="186" t="str">
        <f t="array" ref="J414">IF(OR(D414="",E414=""),"",IFERROR(INDEX(Bang_gia!$E$2:$E$1018,MATCH(D414&amp;" | "&amp;E414,Bang_gia!$A$2:$A$1018,0)),""))</f>
        <v/>
      </c>
      <c r="K414" s="186" t="str">
        <f t="shared" si="8"/>
        <v/>
      </c>
      <c r="L414" s="186" t="str">
        <f t="shared" si="4"/>
        <v/>
      </c>
      <c r="M414" s="186" t="str">
        <f t="shared" si="5"/>
        <v/>
      </c>
      <c r="N414" s="204"/>
      <c r="O414" s="188">
        <f t="shared" si="6"/>
        <v>0</v>
      </c>
      <c r="P414" s="189" t="str">
        <f>IF(D414="","",IF(COUNTIF(Combo_tong_hop!$B$3:$B$100,D414)&gt;0,"Combo","Món lẻ"))</f>
        <v/>
      </c>
      <c r="Q414" s="190" t="str">
        <f>IFERROR(__xludf.DUMMYFUNCTION("IF(P414&lt;&gt;""Combo"","""",IFERROR(""""&amp;TEXTJOIN("", ""&amp;char(10),TRUE,FILTER(Combo_chi_tiet!$I$3:$I$200,Combo_chi_tiet!$B$3:$B$200=D414)),""""))"),"")</f>
        <v/>
      </c>
      <c r="R414" s="144"/>
      <c r="S414" s="144"/>
      <c r="T414" s="144"/>
      <c r="U414" s="144"/>
      <c r="V414" s="144"/>
      <c r="W414" s="144"/>
      <c r="X414" s="144"/>
      <c r="Y414" s="144"/>
      <c r="Z414" s="144"/>
      <c r="AA414" s="144"/>
      <c r="AB414" s="144"/>
      <c r="AC414" s="144"/>
      <c r="AD414" s="144"/>
      <c r="AE414" s="144"/>
    </row>
    <row r="415">
      <c r="A415" s="208"/>
      <c r="B415" s="181" t="str">
        <f t="array" ref="B415">IF(A415="","",IFERROR(INDEX(Don_hang!$B$2:$B$1000,MATCH(A415,Don_hang!$A$2:$A$1000,0)),""))</f>
        <v/>
      </c>
      <c r="C415" s="210" t="str">
        <f t="array" ref="C415">IF(A415="","",IFERROR(INDEX(Don_hang!$C$2:$C$1000,MATCH(A415,Don_hang!$A$2:$A$1000,0)),""))</f>
        <v/>
      </c>
      <c r="D415" s="211"/>
      <c r="E415" s="209"/>
      <c r="F415" s="209"/>
      <c r="G415" s="186">
        <f t="shared" si="10"/>
        <v>0</v>
      </c>
      <c r="H415" s="186" t="str">
        <f t="array" ref="H415">IF(OR(D415="",E415=""),"",IFERROR(INDEX(Bang_gia!$D$2:$D$1018,MATCH(D415&amp;" | "&amp;E415,Bang_gia!$A$2:$A$1018,0)),""))</f>
        <v/>
      </c>
      <c r="I415" s="186" t="str">
        <f t="shared" si="2"/>
        <v/>
      </c>
      <c r="J415" s="186" t="str">
        <f t="array" ref="J415">IF(OR(D415="",E415=""),"",IFERROR(INDEX(Bang_gia!$E$2:$E$1018,MATCH(D415&amp;" | "&amp;E415,Bang_gia!$A$2:$A$1018,0)),""))</f>
        <v/>
      </c>
      <c r="K415" s="186" t="str">
        <f t="shared" si="8"/>
        <v/>
      </c>
      <c r="L415" s="186" t="str">
        <f t="shared" si="4"/>
        <v/>
      </c>
      <c r="M415" s="186" t="str">
        <f t="shared" si="5"/>
        <v/>
      </c>
      <c r="N415" s="204"/>
      <c r="O415" s="188">
        <f t="shared" si="6"/>
        <v>0</v>
      </c>
      <c r="P415" s="189" t="str">
        <f>IF(D415="","",IF(COUNTIF(Combo_tong_hop!$B$3:$B$100,D415)&gt;0,"Combo","Món lẻ"))</f>
        <v/>
      </c>
      <c r="Q415" s="190" t="str">
        <f>IFERROR(__xludf.DUMMYFUNCTION("IF(P415&lt;&gt;""Combo"","""",IFERROR(""""&amp;TEXTJOIN("", ""&amp;char(10),TRUE,FILTER(Combo_chi_tiet!$I$3:$I$200,Combo_chi_tiet!$B$3:$B$200=D415)),""""))"),"")</f>
        <v/>
      </c>
      <c r="R415" s="144"/>
      <c r="S415" s="144"/>
      <c r="T415" s="144"/>
      <c r="U415" s="144"/>
      <c r="V415" s="144"/>
      <c r="W415" s="144"/>
      <c r="X415" s="144"/>
      <c r="Y415" s="144"/>
      <c r="Z415" s="144"/>
      <c r="AA415" s="144"/>
      <c r="AB415" s="144"/>
      <c r="AC415" s="144"/>
      <c r="AD415" s="144"/>
      <c r="AE415" s="144"/>
    </row>
    <row r="416">
      <c r="A416" s="208"/>
      <c r="B416" s="181" t="str">
        <f t="array" ref="B416">IF(A416="","",IFERROR(INDEX(Don_hang!$B$2:$B$1000,MATCH(A416,Don_hang!$A$2:$A$1000,0)),""))</f>
        <v/>
      </c>
      <c r="C416" s="210" t="str">
        <f t="array" ref="C416">IF(A416="","",IFERROR(INDEX(Don_hang!$C$2:$C$1000,MATCH(A416,Don_hang!$A$2:$A$1000,0)),""))</f>
        <v/>
      </c>
      <c r="D416" s="211"/>
      <c r="E416" s="209"/>
      <c r="F416" s="209"/>
      <c r="G416" s="186">
        <f t="shared" si="10"/>
        <v>0</v>
      </c>
      <c r="H416" s="186" t="str">
        <f t="array" ref="H416">IF(OR(D416="",E416=""),"",IFERROR(INDEX(Bang_gia!$D$2:$D$1018,MATCH(D416&amp;" | "&amp;E416,Bang_gia!$A$2:$A$1018,0)),""))</f>
        <v/>
      </c>
      <c r="I416" s="186" t="str">
        <f t="shared" si="2"/>
        <v/>
      </c>
      <c r="J416" s="186" t="str">
        <f t="array" ref="J416">IF(OR(D416="",E416=""),"",IFERROR(INDEX(Bang_gia!$E$2:$E$1018,MATCH(D416&amp;" | "&amp;E416,Bang_gia!$A$2:$A$1018,0)),""))</f>
        <v/>
      </c>
      <c r="K416" s="186" t="str">
        <f t="shared" si="8"/>
        <v/>
      </c>
      <c r="L416" s="186" t="str">
        <f t="shared" si="4"/>
        <v/>
      </c>
      <c r="M416" s="186" t="str">
        <f t="shared" si="5"/>
        <v/>
      </c>
      <c r="N416" s="204"/>
      <c r="O416" s="188">
        <f t="shared" si="6"/>
        <v>0</v>
      </c>
      <c r="P416" s="189" t="str">
        <f>IF(D416="","",IF(COUNTIF(Combo_tong_hop!$B$3:$B$100,D416)&gt;0,"Combo","Món lẻ"))</f>
        <v/>
      </c>
      <c r="Q416" s="190" t="str">
        <f>IFERROR(__xludf.DUMMYFUNCTION("IF(P416&lt;&gt;""Combo"","""",IFERROR(""""&amp;TEXTJOIN("", ""&amp;char(10),TRUE,FILTER(Combo_chi_tiet!$I$3:$I$200,Combo_chi_tiet!$B$3:$B$200=D416)),""""))"),"")</f>
        <v/>
      </c>
      <c r="R416" s="144"/>
      <c r="S416" s="144"/>
      <c r="T416" s="144"/>
      <c r="U416" s="144"/>
      <c r="V416" s="144"/>
      <c r="W416" s="144"/>
      <c r="X416" s="144"/>
      <c r="Y416" s="144"/>
      <c r="Z416" s="144"/>
      <c r="AA416" s="144"/>
      <c r="AB416" s="144"/>
      <c r="AC416" s="144"/>
      <c r="AD416" s="144"/>
      <c r="AE416" s="144"/>
    </row>
    <row r="417">
      <c r="A417" s="208"/>
      <c r="B417" s="181" t="str">
        <f t="array" ref="B417">IF(A417="","",IFERROR(INDEX(Don_hang!$B$2:$B$1000,MATCH(A417,Don_hang!$A$2:$A$1000,0)),""))</f>
        <v/>
      </c>
      <c r="C417" s="210" t="str">
        <f t="array" ref="C417">IF(A417="","",IFERROR(INDEX(Don_hang!$C$2:$C$1000,MATCH(A417,Don_hang!$A$2:$A$1000,0)),""))</f>
        <v/>
      </c>
      <c r="D417" s="211"/>
      <c r="E417" s="209"/>
      <c r="F417" s="209"/>
      <c r="G417" s="186">
        <f t="shared" si="10"/>
        <v>0</v>
      </c>
      <c r="H417" s="186" t="str">
        <f t="array" ref="H417">IF(OR(D417="",E417=""),"",IFERROR(INDEX(Bang_gia!$D$2:$D$1018,MATCH(D417&amp;" | "&amp;E417,Bang_gia!$A$2:$A$1018,0)),""))</f>
        <v/>
      </c>
      <c r="I417" s="186" t="str">
        <f t="shared" si="2"/>
        <v/>
      </c>
      <c r="J417" s="186" t="str">
        <f t="array" ref="J417">IF(OR(D417="",E417=""),"",IFERROR(INDEX(Bang_gia!$E$2:$E$1018,MATCH(D417&amp;" | "&amp;E417,Bang_gia!$A$2:$A$1018,0)),""))</f>
        <v/>
      </c>
      <c r="K417" s="186" t="str">
        <f t="shared" si="8"/>
        <v/>
      </c>
      <c r="L417" s="186" t="str">
        <f t="shared" si="4"/>
        <v/>
      </c>
      <c r="M417" s="186" t="str">
        <f t="shared" si="5"/>
        <v/>
      </c>
      <c r="N417" s="204"/>
      <c r="O417" s="188">
        <f t="shared" si="6"/>
        <v>0</v>
      </c>
      <c r="P417" s="189" t="str">
        <f>IF(D417="","",IF(COUNTIF(Combo_tong_hop!$B$3:$B$100,D417)&gt;0,"Combo","Món lẻ"))</f>
        <v/>
      </c>
      <c r="Q417" s="190" t="str">
        <f>IFERROR(__xludf.DUMMYFUNCTION("IF(P417&lt;&gt;""Combo"","""",IFERROR(""""&amp;TEXTJOIN("", ""&amp;char(10),TRUE,FILTER(Combo_chi_tiet!$I$3:$I$200,Combo_chi_tiet!$B$3:$B$200=D417)),""""))"),"")</f>
        <v/>
      </c>
      <c r="R417" s="144"/>
      <c r="S417" s="144"/>
      <c r="T417" s="144"/>
      <c r="U417" s="144"/>
      <c r="V417" s="144"/>
      <c r="W417" s="144"/>
      <c r="X417" s="144"/>
      <c r="Y417" s="144"/>
      <c r="Z417" s="144"/>
      <c r="AA417" s="144"/>
      <c r="AB417" s="144"/>
      <c r="AC417" s="144"/>
      <c r="AD417" s="144"/>
      <c r="AE417" s="144"/>
    </row>
    <row r="418">
      <c r="A418" s="208"/>
      <c r="B418" s="181" t="str">
        <f t="array" ref="B418">IF(A418="","",IFERROR(INDEX(Don_hang!$B$2:$B$1000,MATCH(A418,Don_hang!$A$2:$A$1000,0)),""))</f>
        <v/>
      </c>
      <c r="C418" s="210" t="str">
        <f t="array" ref="C418">IF(A418="","",IFERROR(INDEX(Don_hang!$C$2:$C$1000,MATCH(A418,Don_hang!$A$2:$A$1000,0)),""))</f>
        <v/>
      </c>
      <c r="D418" s="211"/>
      <c r="E418" s="209"/>
      <c r="F418" s="209"/>
      <c r="G418" s="186">
        <f t="shared" si="10"/>
        <v>0</v>
      </c>
      <c r="H418" s="186" t="str">
        <f t="array" ref="H418">IF(OR(D418="",E418=""),"",IFERROR(INDEX(Bang_gia!$D$2:$D$1018,MATCH(D418&amp;" | "&amp;E418,Bang_gia!$A$2:$A$1018,0)),""))</f>
        <v/>
      </c>
      <c r="I418" s="186" t="str">
        <f t="shared" si="2"/>
        <v/>
      </c>
      <c r="J418" s="186" t="str">
        <f t="array" ref="J418">IF(OR(D418="",E418=""),"",IFERROR(INDEX(Bang_gia!$E$2:$E$1018,MATCH(D418&amp;" | "&amp;E418,Bang_gia!$A$2:$A$1018,0)),""))</f>
        <v/>
      </c>
      <c r="K418" s="186" t="str">
        <f t="shared" si="8"/>
        <v/>
      </c>
      <c r="L418" s="186" t="str">
        <f t="shared" si="4"/>
        <v/>
      </c>
      <c r="M418" s="186" t="str">
        <f t="shared" si="5"/>
        <v/>
      </c>
      <c r="N418" s="204"/>
      <c r="O418" s="188">
        <f t="shared" si="6"/>
        <v>0</v>
      </c>
      <c r="P418" s="189" t="str">
        <f>IF(D418="","",IF(COUNTIF(Combo_tong_hop!$B$3:$B$100,D418)&gt;0,"Combo","Món lẻ"))</f>
        <v/>
      </c>
      <c r="Q418" s="190" t="str">
        <f>IFERROR(__xludf.DUMMYFUNCTION("IF(P418&lt;&gt;""Combo"","""",IFERROR(""""&amp;TEXTJOIN("", ""&amp;char(10),TRUE,FILTER(Combo_chi_tiet!$I$3:$I$200,Combo_chi_tiet!$B$3:$B$200=D418)),""""))"),"")</f>
        <v/>
      </c>
      <c r="R418" s="144"/>
      <c r="S418" s="144"/>
      <c r="T418" s="144"/>
      <c r="U418" s="144"/>
      <c r="V418" s="144"/>
      <c r="W418" s="144"/>
      <c r="X418" s="144"/>
      <c r="Y418" s="144"/>
      <c r="Z418" s="144"/>
      <c r="AA418" s="144"/>
      <c r="AB418" s="144"/>
      <c r="AC418" s="144"/>
      <c r="AD418" s="144"/>
      <c r="AE418" s="144"/>
    </row>
    <row r="419">
      <c r="A419" s="208"/>
      <c r="B419" s="181" t="str">
        <f t="array" ref="B419">IF(A419="","",IFERROR(INDEX(Don_hang!$B$2:$B$1000,MATCH(A419,Don_hang!$A$2:$A$1000,0)),""))</f>
        <v/>
      </c>
      <c r="C419" s="210" t="str">
        <f t="array" ref="C419">IF(A419="","",IFERROR(INDEX(Don_hang!$C$2:$C$1000,MATCH(A419,Don_hang!$A$2:$A$1000,0)),""))</f>
        <v/>
      </c>
      <c r="D419" s="211"/>
      <c r="E419" s="209"/>
      <c r="F419" s="209"/>
      <c r="G419" s="186">
        <f t="shared" si="10"/>
        <v>0</v>
      </c>
      <c r="H419" s="186" t="str">
        <f t="array" ref="H419">IF(OR(D419="",E419=""),"",IFERROR(INDEX(Bang_gia!$D$2:$D$1018,MATCH(D419&amp;" | "&amp;E419,Bang_gia!$A$2:$A$1018,0)),""))</f>
        <v/>
      </c>
      <c r="I419" s="186" t="str">
        <f t="shared" si="2"/>
        <v/>
      </c>
      <c r="J419" s="186" t="str">
        <f t="array" ref="J419">IF(OR(D419="",E419=""),"",IFERROR(INDEX(Bang_gia!$E$2:$E$1018,MATCH(D419&amp;" | "&amp;E419,Bang_gia!$A$2:$A$1018,0)),""))</f>
        <v/>
      </c>
      <c r="K419" s="186" t="str">
        <f t="shared" si="8"/>
        <v/>
      </c>
      <c r="L419" s="186" t="str">
        <f t="shared" si="4"/>
        <v/>
      </c>
      <c r="M419" s="186" t="str">
        <f t="shared" si="5"/>
        <v/>
      </c>
      <c r="N419" s="204"/>
      <c r="O419" s="188">
        <f t="shared" si="6"/>
        <v>0</v>
      </c>
      <c r="P419" s="189" t="str">
        <f>IF(D419="","",IF(COUNTIF(Combo_tong_hop!$B$3:$B$100,D419)&gt;0,"Combo","Món lẻ"))</f>
        <v/>
      </c>
      <c r="Q419" s="190" t="str">
        <f>IFERROR(__xludf.DUMMYFUNCTION("IF(P419&lt;&gt;""Combo"","""",IFERROR(""""&amp;TEXTJOIN("", ""&amp;char(10),TRUE,FILTER(Combo_chi_tiet!$I$3:$I$200,Combo_chi_tiet!$B$3:$B$200=D419)),""""))"),"")</f>
        <v/>
      </c>
      <c r="R419" s="144"/>
      <c r="S419" s="144"/>
      <c r="T419" s="144"/>
      <c r="U419" s="144"/>
      <c r="V419" s="144"/>
      <c r="W419" s="144"/>
      <c r="X419" s="144"/>
      <c r="Y419" s="144"/>
      <c r="Z419" s="144"/>
      <c r="AA419" s="144"/>
      <c r="AB419" s="144"/>
      <c r="AC419" s="144"/>
      <c r="AD419" s="144"/>
      <c r="AE419" s="144"/>
    </row>
    <row r="420">
      <c r="A420" s="208"/>
      <c r="B420" s="181" t="str">
        <f t="array" ref="B420">IF(A420="","",IFERROR(INDEX(Don_hang!$B$2:$B$1000,MATCH(A420,Don_hang!$A$2:$A$1000,0)),""))</f>
        <v/>
      </c>
      <c r="C420" s="210" t="str">
        <f t="array" ref="C420">IF(A420="","",IFERROR(INDEX(Don_hang!$C$2:$C$1000,MATCH(A420,Don_hang!$A$2:$A$1000,0)),""))</f>
        <v/>
      </c>
      <c r="D420" s="211"/>
      <c r="E420" s="209"/>
      <c r="F420" s="209"/>
      <c r="G420" s="186">
        <f t="shared" si="10"/>
        <v>0</v>
      </c>
      <c r="H420" s="186" t="str">
        <f t="array" ref="H420">IF(OR(D420="",E420=""),"",IFERROR(INDEX(Bang_gia!$D$2:$D$1018,MATCH(D420&amp;" | "&amp;E420,Bang_gia!$A$2:$A$1018,0)),""))</f>
        <v/>
      </c>
      <c r="I420" s="186" t="str">
        <f t="shared" si="2"/>
        <v/>
      </c>
      <c r="J420" s="186" t="str">
        <f t="array" ref="J420">IF(OR(D420="",E420=""),"",IFERROR(INDEX(Bang_gia!$E$2:$E$1018,MATCH(D420&amp;" | "&amp;E420,Bang_gia!$A$2:$A$1018,0)),""))</f>
        <v/>
      </c>
      <c r="K420" s="186" t="str">
        <f t="shared" si="8"/>
        <v/>
      </c>
      <c r="L420" s="186" t="str">
        <f t="shared" si="4"/>
        <v/>
      </c>
      <c r="M420" s="186" t="str">
        <f t="shared" si="5"/>
        <v/>
      </c>
      <c r="N420" s="204"/>
      <c r="O420" s="188">
        <f t="shared" si="6"/>
        <v>0</v>
      </c>
      <c r="P420" s="189" t="str">
        <f>IF(D420="","",IF(COUNTIF(Combo_tong_hop!$B$3:$B$100,D420)&gt;0,"Combo","Món lẻ"))</f>
        <v/>
      </c>
      <c r="Q420" s="190" t="str">
        <f>IFERROR(__xludf.DUMMYFUNCTION("IF(P420&lt;&gt;""Combo"","""",IFERROR(""""&amp;TEXTJOIN("", ""&amp;char(10),TRUE,FILTER(Combo_chi_tiet!$I$3:$I$200,Combo_chi_tiet!$B$3:$B$200=D420)),""""))"),"")</f>
        <v/>
      </c>
      <c r="R420" s="144"/>
      <c r="S420" s="144"/>
      <c r="T420" s="144"/>
      <c r="U420" s="144"/>
      <c r="V420" s="144"/>
      <c r="W420" s="144"/>
      <c r="X420" s="144"/>
      <c r="Y420" s="144"/>
      <c r="Z420" s="144"/>
      <c r="AA420" s="144"/>
      <c r="AB420" s="144"/>
      <c r="AC420" s="144"/>
      <c r="AD420" s="144"/>
      <c r="AE420" s="144"/>
    </row>
    <row r="421">
      <c r="A421" s="208"/>
      <c r="B421" s="181" t="str">
        <f t="array" ref="B421">IF(A421="","",IFERROR(INDEX(Don_hang!$B$2:$B$1000,MATCH(A421,Don_hang!$A$2:$A$1000,0)),""))</f>
        <v/>
      </c>
      <c r="C421" s="210" t="str">
        <f t="array" ref="C421">IF(A421="","",IFERROR(INDEX(Don_hang!$C$2:$C$1000,MATCH(A421,Don_hang!$A$2:$A$1000,0)),""))</f>
        <v/>
      </c>
      <c r="D421" s="211"/>
      <c r="E421" s="209"/>
      <c r="F421" s="209"/>
      <c r="G421" s="186">
        <f t="shared" si="10"/>
        <v>0</v>
      </c>
      <c r="H421" s="186" t="str">
        <f t="array" ref="H421">IF(OR(D421="",E421=""),"",IFERROR(INDEX(Bang_gia!$D$2:$D$1018,MATCH(D421&amp;" | "&amp;E421,Bang_gia!$A$2:$A$1018,0)),""))</f>
        <v/>
      </c>
      <c r="I421" s="186" t="str">
        <f t="shared" si="2"/>
        <v/>
      </c>
      <c r="J421" s="186" t="str">
        <f t="array" ref="J421">IF(OR(D421="",E421=""),"",IFERROR(INDEX(Bang_gia!$E$2:$E$1018,MATCH(D421&amp;" | "&amp;E421,Bang_gia!$A$2:$A$1018,0)),""))</f>
        <v/>
      </c>
      <c r="K421" s="186" t="str">
        <f t="shared" si="8"/>
        <v/>
      </c>
      <c r="L421" s="186" t="str">
        <f t="shared" si="4"/>
        <v/>
      </c>
      <c r="M421" s="186" t="str">
        <f t="shared" si="5"/>
        <v/>
      </c>
      <c r="N421" s="204"/>
      <c r="O421" s="188">
        <f t="shared" si="6"/>
        <v>0</v>
      </c>
      <c r="P421" s="189" t="str">
        <f>IF(D421="","",IF(COUNTIF(Combo_tong_hop!$B$3:$B$100,D421)&gt;0,"Combo","Món lẻ"))</f>
        <v/>
      </c>
      <c r="Q421" s="190" t="str">
        <f>IFERROR(__xludf.DUMMYFUNCTION("IF(P421&lt;&gt;""Combo"","""",IFERROR(""""&amp;TEXTJOIN("", ""&amp;char(10),TRUE,FILTER(Combo_chi_tiet!$I$3:$I$200,Combo_chi_tiet!$B$3:$B$200=D421)),""""))"),"")</f>
        <v/>
      </c>
      <c r="R421" s="144"/>
      <c r="S421" s="144"/>
      <c r="T421" s="144"/>
      <c r="U421" s="144"/>
      <c r="V421" s="144"/>
      <c r="W421" s="144"/>
      <c r="X421" s="144"/>
      <c r="Y421" s="144"/>
      <c r="Z421" s="144"/>
      <c r="AA421" s="144"/>
      <c r="AB421" s="144"/>
      <c r="AC421" s="144"/>
      <c r="AD421" s="144"/>
      <c r="AE421" s="144"/>
    </row>
    <row r="422">
      <c r="A422" s="208"/>
      <c r="B422" s="181" t="str">
        <f t="array" ref="B422">IF(A422="","",IFERROR(INDEX(Don_hang!$B$2:$B$1000,MATCH(A422,Don_hang!$A$2:$A$1000,0)),""))</f>
        <v/>
      </c>
      <c r="C422" s="210" t="str">
        <f t="array" ref="C422">IF(A422="","",IFERROR(INDEX(Don_hang!$C$2:$C$1000,MATCH(A422,Don_hang!$A$2:$A$1000,0)),""))</f>
        <v/>
      </c>
      <c r="D422" s="211"/>
      <c r="E422" s="209"/>
      <c r="F422" s="209"/>
      <c r="G422" s="186">
        <f t="shared" si="10"/>
        <v>0</v>
      </c>
      <c r="H422" s="186" t="str">
        <f t="array" ref="H422">IF(OR(D422="",E422=""),"",IFERROR(INDEX(Bang_gia!$D$2:$D$1018,MATCH(D422&amp;" | "&amp;E422,Bang_gia!$A$2:$A$1018,0)),""))</f>
        <v/>
      </c>
      <c r="I422" s="186" t="str">
        <f t="shared" si="2"/>
        <v/>
      </c>
      <c r="J422" s="186" t="str">
        <f t="array" ref="J422">IF(OR(D422="",E422=""),"",IFERROR(INDEX(Bang_gia!$E$2:$E$1018,MATCH(D422&amp;" | "&amp;E422,Bang_gia!$A$2:$A$1018,0)),""))</f>
        <v/>
      </c>
      <c r="K422" s="186" t="str">
        <f t="shared" si="8"/>
        <v/>
      </c>
      <c r="L422" s="186" t="str">
        <f t="shared" si="4"/>
        <v/>
      </c>
      <c r="M422" s="186" t="str">
        <f t="shared" si="5"/>
        <v/>
      </c>
      <c r="N422" s="204"/>
      <c r="O422" s="188">
        <f t="shared" si="6"/>
        <v>0</v>
      </c>
      <c r="P422" s="189" t="str">
        <f>IF(D422="","",IF(COUNTIF(Combo_tong_hop!$B$3:$B$100,D422)&gt;0,"Combo","Món lẻ"))</f>
        <v/>
      </c>
      <c r="Q422" s="190" t="str">
        <f>IFERROR(__xludf.DUMMYFUNCTION("IF(P422&lt;&gt;""Combo"","""",IFERROR(""""&amp;TEXTJOIN("", ""&amp;char(10),TRUE,FILTER(Combo_chi_tiet!$I$3:$I$200,Combo_chi_tiet!$B$3:$B$200=D422)),""""))"),"")</f>
        <v/>
      </c>
      <c r="R422" s="144"/>
      <c r="S422" s="144"/>
      <c r="T422" s="144"/>
      <c r="U422" s="144"/>
      <c r="V422" s="144"/>
      <c r="W422" s="144"/>
      <c r="X422" s="144"/>
      <c r="Y422" s="144"/>
      <c r="Z422" s="144"/>
      <c r="AA422" s="144"/>
      <c r="AB422" s="144"/>
      <c r="AC422" s="144"/>
      <c r="AD422" s="144"/>
      <c r="AE422" s="144"/>
    </row>
    <row r="423">
      <c r="A423" s="208"/>
      <c r="B423" s="181" t="str">
        <f t="array" ref="B423">IF(A423="","",IFERROR(INDEX(Don_hang!$B$2:$B$1000,MATCH(A423,Don_hang!$A$2:$A$1000,0)),""))</f>
        <v/>
      </c>
      <c r="C423" s="210" t="str">
        <f t="array" ref="C423">IF(A423="","",IFERROR(INDEX(Don_hang!$C$2:$C$1000,MATCH(A423,Don_hang!$A$2:$A$1000,0)),""))</f>
        <v/>
      </c>
      <c r="D423" s="211"/>
      <c r="E423" s="209"/>
      <c r="F423" s="209"/>
      <c r="G423" s="186">
        <f t="shared" si="10"/>
        <v>0</v>
      </c>
      <c r="H423" s="186" t="str">
        <f t="array" ref="H423">IF(OR(D423="",E423=""),"",IFERROR(INDEX(Bang_gia!$D$2:$D$1018,MATCH(D423&amp;" | "&amp;E423,Bang_gia!$A$2:$A$1018,0)),""))</f>
        <v/>
      </c>
      <c r="I423" s="186" t="str">
        <f t="shared" si="2"/>
        <v/>
      </c>
      <c r="J423" s="186" t="str">
        <f t="array" ref="J423">IF(OR(D423="",E423=""),"",IFERROR(INDEX(Bang_gia!$E$2:$E$1018,MATCH(D423&amp;" | "&amp;E423,Bang_gia!$A$2:$A$1018,0)),""))</f>
        <v/>
      </c>
      <c r="K423" s="186" t="str">
        <f t="shared" si="8"/>
        <v/>
      </c>
      <c r="L423" s="186" t="str">
        <f t="shared" si="4"/>
        <v/>
      </c>
      <c r="M423" s="186" t="str">
        <f t="shared" si="5"/>
        <v/>
      </c>
      <c r="N423" s="204"/>
      <c r="O423" s="188">
        <f t="shared" si="6"/>
        <v>0</v>
      </c>
      <c r="P423" s="189" t="str">
        <f>IF(D423="","",IF(COUNTIF(Combo_tong_hop!$B$3:$B$100,D423)&gt;0,"Combo","Món lẻ"))</f>
        <v/>
      </c>
      <c r="Q423" s="190" t="str">
        <f>IFERROR(__xludf.DUMMYFUNCTION("IF(P423&lt;&gt;""Combo"","""",IFERROR(""""&amp;TEXTJOIN("", ""&amp;char(10),TRUE,FILTER(Combo_chi_tiet!$I$3:$I$200,Combo_chi_tiet!$B$3:$B$200=D423)),""""))"),"")</f>
        <v/>
      </c>
      <c r="R423" s="144"/>
      <c r="S423" s="144"/>
      <c r="T423" s="144"/>
      <c r="U423" s="144"/>
      <c r="V423" s="144"/>
      <c r="W423" s="144"/>
      <c r="X423" s="144"/>
      <c r="Y423" s="144"/>
      <c r="Z423" s="144"/>
      <c r="AA423" s="144"/>
      <c r="AB423" s="144"/>
      <c r="AC423" s="144"/>
      <c r="AD423" s="144"/>
      <c r="AE423" s="144"/>
    </row>
    <row r="424">
      <c r="A424" s="208"/>
      <c r="B424" s="181" t="str">
        <f t="array" ref="B424">IF(A424="","",IFERROR(INDEX(Don_hang!$B$2:$B$1000,MATCH(A424,Don_hang!$A$2:$A$1000,0)),""))</f>
        <v/>
      </c>
      <c r="C424" s="210" t="str">
        <f t="array" ref="C424">IF(A424="","",IFERROR(INDEX(Don_hang!$C$2:$C$1000,MATCH(A424,Don_hang!$A$2:$A$1000,0)),""))</f>
        <v/>
      </c>
      <c r="D424" s="211"/>
      <c r="E424" s="209"/>
      <c r="F424" s="209"/>
      <c r="G424" s="186">
        <f t="shared" si="10"/>
        <v>0</v>
      </c>
      <c r="H424" s="186" t="str">
        <f t="array" ref="H424">IF(OR(D424="",E424=""),"",IFERROR(INDEX(Bang_gia!$D$2:$D$1018,MATCH(D424&amp;" | "&amp;E424,Bang_gia!$A$2:$A$1018,0)),""))</f>
        <v/>
      </c>
      <c r="I424" s="186" t="str">
        <f t="shared" si="2"/>
        <v/>
      </c>
      <c r="J424" s="186" t="str">
        <f t="array" ref="J424">IF(OR(D424="",E424=""),"",IFERROR(INDEX(Bang_gia!$E$2:$E$1018,MATCH(D424&amp;" | "&amp;E424,Bang_gia!$A$2:$A$1018,0)),""))</f>
        <v/>
      </c>
      <c r="K424" s="186" t="str">
        <f t="shared" si="8"/>
        <v/>
      </c>
      <c r="L424" s="186" t="str">
        <f t="shared" si="4"/>
        <v/>
      </c>
      <c r="M424" s="186" t="str">
        <f t="shared" si="5"/>
        <v/>
      </c>
      <c r="N424" s="204"/>
      <c r="O424" s="188">
        <f t="shared" si="6"/>
        <v>0</v>
      </c>
      <c r="P424" s="189" t="str">
        <f>IF(D424="","",IF(COUNTIF(Combo_tong_hop!$B$3:$B$100,D424)&gt;0,"Combo","Món lẻ"))</f>
        <v/>
      </c>
      <c r="Q424" s="190" t="str">
        <f>IFERROR(__xludf.DUMMYFUNCTION("IF(P424&lt;&gt;""Combo"","""",IFERROR(""""&amp;TEXTJOIN("", ""&amp;char(10),TRUE,FILTER(Combo_chi_tiet!$I$3:$I$200,Combo_chi_tiet!$B$3:$B$200=D424)),""""))"),"")</f>
        <v/>
      </c>
      <c r="R424" s="144"/>
      <c r="S424" s="144"/>
      <c r="T424" s="144"/>
      <c r="U424" s="144"/>
      <c r="V424" s="144"/>
      <c r="W424" s="144"/>
      <c r="X424" s="144"/>
      <c r="Y424" s="144"/>
      <c r="Z424" s="144"/>
      <c r="AA424" s="144"/>
      <c r="AB424" s="144"/>
      <c r="AC424" s="144"/>
      <c r="AD424" s="144"/>
      <c r="AE424" s="144"/>
    </row>
    <row r="425">
      <c r="A425" s="208"/>
      <c r="B425" s="181" t="str">
        <f t="array" ref="B425">IF(A425="","",IFERROR(INDEX(Don_hang!$B$2:$B$1000,MATCH(A425,Don_hang!$A$2:$A$1000,0)),""))</f>
        <v/>
      </c>
      <c r="C425" s="210" t="str">
        <f t="array" ref="C425">IF(A425="","",IFERROR(INDEX(Don_hang!$C$2:$C$1000,MATCH(A425,Don_hang!$A$2:$A$1000,0)),""))</f>
        <v/>
      </c>
      <c r="D425" s="211"/>
      <c r="E425" s="209"/>
      <c r="F425" s="209"/>
      <c r="G425" s="186">
        <f t="shared" si="10"/>
        <v>0</v>
      </c>
      <c r="H425" s="186" t="str">
        <f t="array" ref="H425">IF(OR(D425="",E425=""),"",IFERROR(INDEX(Bang_gia!$D$2:$D$1018,MATCH(D425&amp;" | "&amp;E425,Bang_gia!$A$2:$A$1018,0)),""))</f>
        <v/>
      </c>
      <c r="I425" s="186" t="str">
        <f t="shared" si="2"/>
        <v/>
      </c>
      <c r="J425" s="186" t="str">
        <f t="array" ref="J425">IF(OR(D425="",E425=""),"",IFERROR(INDEX(Bang_gia!$E$2:$E$1018,MATCH(D425&amp;" | "&amp;E425,Bang_gia!$A$2:$A$1018,0)),""))</f>
        <v/>
      </c>
      <c r="K425" s="186" t="str">
        <f t="shared" si="8"/>
        <v/>
      </c>
      <c r="L425" s="186" t="str">
        <f t="shared" si="4"/>
        <v/>
      </c>
      <c r="M425" s="186" t="str">
        <f t="shared" si="5"/>
        <v/>
      </c>
      <c r="N425" s="204"/>
      <c r="O425" s="188">
        <f t="shared" si="6"/>
        <v>0</v>
      </c>
      <c r="P425" s="189" t="str">
        <f>IF(D425="","",IF(COUNTIF(Combo_tong_hop!$B$3:$B$100,D425)&gt;0,"Combo","Món lẻ"))</f>
        <v/>
      </c>
      <c r="Q425" s="190" t="str">
        <f>IFERROR(__xludf.DUMMYFUNCTION("IF(P425&lt;&gt;""Combo"","""",IFERROR(""""&amp;TEXTJOIN("", ""&amp;char(10),TRUE,FILTER(Combo_chi_tiet!$I$3:$I$200,Combo_chi_tiet!$B$3:$B$200=D425)),""""))"),"")</f>
        <v/>
      </c>
      <c r="R425" s="144"/>
      <c r="S425" s="144"/>
      <c r="T425" s="144"/>
      <c r="U425" s="144"/>
      <c r="V425" s="144"/>
      <c r="W425" s="144"/>
      <c r="X425" s="144"/>
      <c r="Y425" s="144"/>
      <c r="Z425" s="144"/>
      <c r="AA425" s="144"/>
      <c r="AB425" s="144"/>
      <c r="AC425" s="144"/>
      <c r="AD425" s="144"/>
      <c r="AE425" s="144"/>
    </row>
    <row r="426">
      <c r="A426" s="208"/>
      <c r="B426" s="181" t="str">
        <f t="array" ref="B426">IF(A426="","",IFERROR(INDEX(Don_hang!$B$2:$B$1000,MATCH(A426,Don_hang!$A$2:$A$1000,0)),""))</f>
        <v/>
      </c>
      <c r="C426" s="210" t="str">
        <f t="array" ref="C426">IF(A426="","",IFERROR(INDEX(Don_hang!$C$2:$C$1000,MATCH(A426,Don_hang!$A$2:$A$1000,0)),""))</f>
        <v/>
      </c>
      <c r="D426" s="211"/>
      <c r="E426" s="209"/>
      <c r="F426" s="209"/>
      <c r="G426" s="186">
        <f t="shared" si="10"/>
        <v>0</v>
      </c>
      <c r="H426" s="186" t="str">
        <f t="array" ref="H426">IF(OR(D426="",E426=""),"",IFERROR(INDEX(Bang_gia!$D$2:$D$1018,MATCH(D426&amp;" | "&amp;E426,Bang_gia!$A$2:$A$1018,0)),""))</f>
        <v/>
      </c>
      <c r="I426" s="186" t="str">
        <f t="shared" si="2"/>
        <v/>
      </c>
      <c r="J426" s="186" t="str">
        <f t="array" ref="J426">IF(OR(D426="",E426=""),"",IFERROR(INDEX(Bang_gia!$E$2:$E$1018,MATCH(D426&amp;" | "&amp;E426,Bang_gia!$A$2:$A$1018,0)),""))</f>
        <v/>
      </c>
      <c r="K426" s="186" t="str">
        <f t="shared" si="8"/>
        <v/>
      </c>
      <c r="L426" s="186" t="str">
        <f t="shared" si="4"/>
        <v/>
      </c>
      <c r="M426" s="186" t="str">
        <f t="shared" si="5"/>
        <v/>
      </c>
      <c r="N426" s="204"/>
      <c r="O426" s="188">
        <f t="shared" si="6"/>
        <v>0</v>
      </c>
      <c r="P426" s="189" t="str">
        <f>IF(D426="","",IF(COUNTIF(Combo_tong_hop!$B$3:$B$100,D426)&gt;0,"Combo","Món lẻ"))</f>
        <v/>
      </c>
      <c r="Q426" s="190" t="str">
        <f>IFERROR(__xludf.DUMMYFUNCTION("IF(P426&lt;&gt;""Combo"","""",IFERROR(""""&amp;TEXTJOIN("", ""&amp;char(10),TRUE,FILTER(Combo_chi_tiet!$I$3:$I$200,Combo_chi_tiet!$B$3:$B$200=D426)),""""))"),"")</f>
        <v/>
      </c>
      <c r="R426" s="144"/>
      <c r="S426" s="144"/>
      <c r="T426" s="144"/>
      <c r="U426" s="144"/>
      <c r="V426" s="144"/>
      <c r="W426" s="144"/>
      <c r="X426" s="144"/>
      <c r="Y426" s="144"/>
      <c r="Z426" s="144"/>
      <c r="AA426" s="144"/>
      <c r="AB426" s="144"/>
      <c r="AC426" s="144"/>
      <c r="AD426" s="144"/>
      <c r="AE426" s="144"/>
    </row>
    <row r="427">
      <c r="A427" s="208"/>
      <c r="B427" s="181" t="str">
        <f t="array" ref="B427">IF(A427="","",IFERROR(INDEX(Don_hang!$B$2:$B$1000,MATCH(A427,Don_hang!$A$2:$A$1000,0)),""))</f>
        <v/>
      </c>
      <c r="C427" s="210" t="str">
        <f t="array" ref="C427">IF(A427="","",IFERROR(INDEX(Don_hang!$C$2:$C$1000,MATCH(A427,Don_hang!$A$2:$A$1000,0)),""))</f>
        <v/>
      </c>
      <c r="D427" s="211"/>
      <c r="E427" s="209"/>
      <c r="F427" s="209"/>
      <c r="G427" s="186">
        <f t="shared" si="10"/>
        <v>0</v>
      </c>
      <c r="H427" s="186" t="str">
        <f t="array" ref="H427">IF(OR(D427="",E427=""),"",IFERROR(INDEX(Bang_gia!$D$2:$D$1018,MATCH(D427&amp;" | "&amp;E427,Bang_gia!$A$2:$A$1018,0)),""))</f>
        <v/>
      </c>
      <c r="I427" s="186" t="str">
        <f t="shared" si="2"/>
        <v/>
      </c>
      <c r="J427" s="186" t="str">
        <f t="array" ref="J427">IF(OR(D427="",E427=""),"",IFERROR(INDEX(Bang_gia!$E$2:$E$1018,MATCH(D427&amp;" | "&amp;E427,Bang_gia!$A$2:$A$1018,0)),""))</f>
        <v/>
      </c>
      <c r="K427" s="186" t="str">
        <f t="shared" si="8"/>
        <v/>
      </c>
      <c r="L427" s="186" t="str">
        <f t="shared" si="4"/>
        <v/>
      </c>
      <c r="M427" s="186" t="str">
        <f t="shared" si="5"/>
        <v/>
      </c>
      <c r="N427" s="204"/>
      <c r="O427" s="188">
        <f t="shared" si="6"/>
        <v>0</v>
      </c>
      <c r="P427" s="189" t="str">
        <f>IF(D427="","",IF(COUNTIF(Combo_tong_hop!$B$3:$B$100,D427)&gt;0,"Combo","Món lẻ"))</f>
        <v/>
      </c>
      <c r="Q427" s="190" t="str">
        <f>IFERROR(__xludf.DUMMYFUNCTION("IF(P427&lt;&gt;""Combo"","""",IFERROR(""""&amp;TEXTJOIN("", ""&amp;char(10),TRUE,FILTER(Combo_chi_tiet!$I$3:$I$200,Combo_chi_tiet!$B$3:$B$200=D427)),""""))"),"")</f>
        <v/>
      </c>
      <c r="R427" s="144"/>
      <c r="S427" s="144"/>
      <c r="T427" s="144"/>
      <c r="U427" s="144"/>
      <c r="V427" s="144"/>
      <c r="W427" s="144"/>
      <c r="X427" s="144"/>
      <c r="Y427" s="144"/>
      <c r="Z427" s="144"/>
      <c r="AA427" s="144"/>
      <c r="AB427" s="144"/>
      <c r="AC427" s="144"/>
      <c r="AD427" s="144"/>
      <c r="AE427" s="144"/>
    </row>
    <row r="428">
      <c r="A428" s="208"/>
      <c r="B428" s="181" t="str">
        <f t="array" ref="B428">IF(A428="","",IFERROR(INDEX(Don_hang!$B$2:$B$1000,MATCH(A428,Don_hang!$A$2:$A$1000,0)),""))</f>
        <v/>
      </c>
      <c r="C428" s="210" t="str">
        <f t="array" ref="C428">IF(A428="","",IFERROR(INDEX(Don_hang!$C$2:$C$1000,MATCH(A428,Don_hang!$A$2:$A$1000,0)),""))</f>
        <v/>
      </c>
      <c r="D428" s="211"/>
      <c r="E428" s="209"/>
      <c r="F428" s="209"/>
      <c r="G428" s="186">
        <f t="shared" si="10"/>
        <v>0</v>
      </c>
      <c r="H428" s="186" t="str">
        <f t="array" ref="H428">IF(OR(D428="",E428=""),"",IFERROR(INDEX(Bang_gia!$D$2:$D$1018,MATCH(D428&amp;" | "&amp;E428,Bang_gia!$A$2:$A$1018,0)),""))</f>
        <v/>
      </c>
      <c r="I428" s="186" t="str">
        <f t="shared" si="2"/>
        <v/>
      </c>
      <c r="J428" s="186" t="str">
        <f t="array" ref="J428">IF(OR(D428="",E428=""),"",IFERROR(INDEX(Bang_gia!$E$2:$E$1018,MATCH(D428&amp;" | "&amp;E428,Bang_gia!$A$2:$A$1018,0)),""))</f>
        <v/>
      </c>
      <c r="K428" s="186" t="str">
        <f t="shared" si="8"/>
        <v/>
      </c>
      <c r="L428" s="186" t="str">
        <f t="shared" si="4"/>
        <v/>
      </c>
      <c r="M428" s="186" t="str">
        <f t="shared" si="5"/>
        <v/>
      </c>
      <c r="N428" s="204"/>
      <c r="O428" s="188">
        <f t="shared" si="6"/>
        <v>0</v>
      </c>
      <c r="P428" s="189" t="str">
        <f>IF(D428="","",IF(COUNTIF(Combo_tong_hop!$B$3:$B$100,D428)&gt;0,"Combo","Món lẻ"))</f>
        <v/>
      </c>
      <c r="Q428" s="190" t="str">
        <f>IFERROR(__xludf.DUMMYFUNCTION("IF(P428&lt;&gt;""Combo"","""",IFERROR(""""&amp;TEXTJOIN("", ""&amp;char(10),TRUE,FILTER(Combo_chi_tiet!$I$3:$I$200,Combo_chi_tiet!$B$3:$B$200=D428)),""""))"),"")</f>
        <v/>
      </c>
      <c r="R428" s="144"/>
      <c r="S428" s="144"/>
      <c r="T428" s="144"/>
      <c r="U428" s="144"/>
      <c r="V428" s="144"/>
      <c r="W428" s="144"/>
      <c r="X428" s="144"/>
      <c r="Y428" s="144"/>
      <c r="Z428" s="144"/>
      <c r="AA428" s="144"/>
      <c r="AB428" s="144"/>
      <c r="AC428" s="144"/>
      <c r="AD428" s="144"/>
      <c r="AE428" s="144"/>
    </row>
    <row r="429">
      <c r="A429" s="208"/>
      <c r="B429" s="181" t="str">
        <f t="array" ref="B429">IF(A429="","",IFERROR(INDEX(Don_hang!$B$2:$B$1000,MATCH(A429,Don_hang!$A$2:$A$1000,0)),""))</f>
        <v/>
      </c>
      <c r="C429" s="210" t="str">
        <f t="array" ref="C429">IF(A429="","",IFERROR(INDEX(Don_hang!$C$2:$C$1000,MATCH(A429,Don_hang!$A$2:$A$1000,0)),""))</f>
        <v/>
      </c>
      <c r="D429" s="211"/>
      <c r="E429" s="209"/>
      <c r="F429" s="209"/>
      <c r="G429" s="186">
        <f t="shared" si="10"/>
        <v>0</v>
      </c>
      <c r="H429" s="186" t="str">
        <f t="array" ref="H429">IF(OR(D429="",E429=""),"",IFERROR(INDEX(Bang_gia!$D$2:$D$1018,MATCH(D429&amp;" | "&amp;E429,Bang_gia!$A$2:$A$1018,0)),""))</f>
        <v/>
      </c>
      <c r="I429" s="186" t="str">
        <f t="shared" si="2"/>
        <v/>
      </c>
      <c r="J429" s="186" t="str">
        <f t="array" ref="J429">IF(OR(D429="",E429=""),"",IFERROR(INDEX(Bang_gia!$E$2:$E$1018,MATCH(D429&amp;" | "&amp;E429,Bang_gia!$A$2:$A$1018,0)),""))</f>
        <v/>
      </c>
      <c r="K429" s="186" t="str">
        <f t="shared" si="8"/>
        <v/>
      </c>
      <c r="L429" s="186" t="str">
        <f t="shared" si="4"/>
        <v/>
      </c>
      <c r="M429" s="186" t="str">
        <f t="shared" si="5"/>
        <v/>
      </c>
      <c r="N429" s="204"/>
      <c r="O429" s="188">
        <f t="shared" si="6"/>
        <v>0</v>
      </c>
      <c r="P429" s="189" t="str">
        <f>IF(D429="","",IF(COUNTIF(Combo_tong_hop!$B$3:$B$100,D429)&gt;0,"Combo","Món lẻ"))</f>
        <v/>
      </c>
      <c r="Q429" s="190" t="str">
        <f>IFERROR(__xludf.DUMMYFUNCTION("IF(P429&lt;&gt;""Combo"","""",IFERROR(""""&amp;TEXTJOIN("", ""&amp;char(10),TRUE,FILTER(Combo_chi_tiet!$I$3:$I$200,Combo_chi_tiet!$B$3:$B$200=D429)),""""))"),"")</f>
        <v/>
      </c>
      <c r="R429" s="144"/>
      <c r="S429" s="144"/>
      <c r="T429" s="144"/>
      <c r="U429" s="144"/>
      <c r="V429" s="144"/>
      <c r="W429" s="144"/>
      <c r="X429" s="144"/>
      <c r="Y429" s="144"/>
      <c r="Z429" s="144"/>
      <c r="AA429" s="144"/>
      <c r="AB429" s="144"/>
      <c r="AC429" s="144"/>
      <c r="AD429" s="144"/>
      <c r="AE429" s="144"/>
    </row>
    <row r="430">
      <c r="A430" s="208"/>
      <c r="B430" s="181" t="str">
        <f t="array" ref="B430">IF(A430="","",IFERROR(INDEX(Don_hang!$B$2:$B$1000,MATCH(A430,Don_hang!$A$2:$A$1000,0)),""))</f>
        <v/>
      </c>
      <c r="C430" s="210" t="str">
        <f t="array" ref="C430">IF(A430="","",IFERROR(INDEX(Don_hang!$C$2:$C$1000,MATCH(A430,Don_hang!$A$2:$A$1000,0)),""))</f>
        <v/>
      </c>
      <c r="D430" s="211"/>
      <c r="E430" s="209"/>
      <c r="F430" s="209"/>
      <c r="G430" s="186">
        <f t="shared" si="10"/>
        <v>0</v>
      </c>
      <c r="H430" s="186" t="str">
        <f t="array" ref="H430">IF(OR(D430="",E430=""),"",IFERROR(INDEX(Bang_gia!$D$2:$D$1018,MATCH(D430&amp;" | "&amp;E430,Bang_gia!$A$2:$A$1018,0)),""))</f>
        <v/>
      </c>
      <c r="I430" s="186" t="str">
        <f t="shared" si="2"/>
        <v/>
      </c>
      <c r="J430" s="186" t="str">
        <f t="array" ref="J430">IF(OR(D430="",E430=""),"",IFERROR(INDEX(Bang_gia!$E$2:$E$1018,MATCH(D430&amp;" | "&amp;E430,Bang_gia!$A$2:$A$1018,0)),""))</f>
        <v/>
      </c>
      <c r="K430" s="186" t="str">
        <f t="shared" si="8"/>
        <v/>
      </c>
      <c r="L430" s="186" t="str">
        <f t="shared" si="4"/>
        <v/>
      </c>
      <c r="M430" s="186" t="str">
        <f t="shared" si="5"/>
        <v/>
      </c>
      <c r="N430" s="204"/>
      <c r="O430" s="188">
        <f t="shared" si="6"/>
        <v>0</v>
      </c>
      <c r="P430" s="189" t="str">
        <f>IF(D430="","",IF(COUNTIF(Combo_tong_hop!$B$3:$B$100,D430)&gt;0,"Combo","Món lẻ"))</f>
        <v/>
      </c>
      <c r="Q430" s="190" t="str">
        <f>IFERROR(__xludf.DUMMYFUNCTION("IF(P430&lt;&gt;""Combo"","""",IFERROR(""""&amp;TEXTJOIN("", ""&amp;char(10),TRUE,FILTER(Combo_chi_tiet!$I$3:$I$200,Combo_chi_tiet!$B$3:$B$200=D430)),""""))"),"")</f>
        <v/>
      </c>
      <c r="R430" s="144"/>
      <c r="S430" s="144"/>
      <c r="T430" s="144"/>
      <c r="U430" s="144"/>
      <c r="V430" s="144"/>
      <c r="W430" s="144"/>
      <c r="X430" s="144"/>
      <c r="Y430" s="144"/>
      <c r="Z430" s="144"/>
      <c r="AA430" s="144"/>
      <c r="AB430" s="144"/>
      <c r="AC430" s="144"/>
      <c r="AD430" s="144"/>
      <c r="AE430" s="144"/>
    </row>
    <row r="431">
      <c r="A431" s="208"/>
      <c r="B431" s="181" t="str">
        <f t="array" ref="B431">IF(A431="","",IFERROR(INDEX(Don_hang!$B$2:$B$1000,MATCH(A431,Don_hang!$A$2:$A$1000,0)),""))</f>
        <v/>
      </c>
      <c r="C431" s="210" t="str">
        <f t="array" ref="C431">IF(A431="","",IFERROR(INDEX(Don_hang!$C$2:$C$1000,MATCH(A431,Don_hang!$A$2:$A$1000,0)),""))</f>
        <v/>
      </c>
      <c r="D431" s="211"/>
      <c r="E431" s="209"/>
      <c r="F431" s="209"/>
      <c r="G431" s="186">
        <f t="shared" si="10"/>
        <v>0</v>
      </c>
      <c r="H431" s="186" t="str">
        <f t="array" ref="H431">IF(OR(D431="",E431=""),"",IFERROR(INDEX(Bang_gia!$D$2:$D$1018,MATCH(D431&amp;" | "&amp;E431,Bang_gia!$A$2:$A$1018,0)),""))</f>
        <v/>
      </c>
      <c r="I431" s="186" t="str">
        <f t="shared" si="2"/>
        <v/>
      </c>
      <c r="J431" s="186" t="str">
        <f t="array" ref="J431">IF(OR(D431="",E431=""),"",IFERROR(INDEX(Bang_gia!$E$2:$E$1018,MATCH(D431&amp;" | "&amp;E431,Bang_gia!$A$2:$A$1018,0)),""))</f>
        <v/>
      </c>
      <c r="K431" s="186" t="str">
        <f t="shared" si="8"/>
        <v/>
      </c>
      <c r="L431" s="186" t="str">
        <f t="shared" si="4"/>
        <v/>
      </c>
      <c r="M431" s="186" t="str">
        <f t="shared" si="5"/>
        <v/>
      </c>
      <c r="N431" s="204"/>
      <c r="O431" s="188">
        <f t="shared" si="6"/>
        <v>0</v>
      </c>
      <c r="P431" s="189" t="str">
        <f>IF(D431="","",IF(COUNTIF(Combo_tong_hop!$B$3:$B$100,D431)&gt;0,"Combo","Món lẻ"))</f>
        <v/>
      </c>
      <c r="Q431" s="190" t="str">
        <f>IFERROR(__xludf.DUMMYFUNCTION("IF(P431&lt;&gt;""Combo"","""",IFERROR(""""&amp;TEXTJOIN("", ""&amp;char(10),TRUE,FILTER(Combo_chi_tiet!$I$3:$I$200,Combo_chi_tiet!$B$3:$B$200=D431)),""""))"),"")</f>
        <v/>
      </c>
      <c r="R431" s="144"/>
      <c r="S431" s="144"/>
      <c r="T431" s="144"/>
      <c r="U431" s="144"/>
      <c r="V431" s="144"/>
      <c r="W431" s="144"/>
      <c r="X431" s="144"/>
      <c r="Y431" s="144"/>
      <c r="Z431" s="144"/>
      <c r="AA431" s="144"/>
      <c r="AB431" s="144"/>
      <c r="AC431" s="144"/>
      <c r="AD431" s="144"/>
      <c r="AE431" s="144"/>
    </row>
    <row r="432">
      <c r="A432" s="208"/>
      <c r="B432" s="181" t="str">
        <f t="array" ref="B432">IF(A432="","",IFERROR(INDEX(Don_hang!$B$2:$B$1000,MATCH(A432,Don_hang!$A$2:$A$1000,0)),""))</f>
        <v/>
      </c>
      <c r="C432" s="210" t="str">
        <f t="array" ref="C432">IF(A432="","",IFERROR(INDEX(Don_hang!$C$2:$C$1000,MATCH(A432,Don_hang!$A$2:$A$1000,0)),""))</f>
        <v/>
      </c>
      <c r="D432" s="211"/>
      <c r="E432" s="209"/>
      <c r="F432" s="209"/>
      <c r="G432" s="186">
        <f t="shared" si="10"/>
        <v>0</v>
      </c>
      <c r="H432" s="186" t="str">
        <f t="array" ref="H432">IF(OR(D432="",E432=""),"",IFERROR(INDEX(Bang_gia!$D$2:$D$1018,MATCH(D432&amp;" | "&amp;E432,Bang_gia!$A$2:$A$1018,0)),""))</f>
        <v/>
      </c>
      <c r="I432" s="186" t="str">
        <f t="shared" si="2"/>
        <v/>
      </c>
      <c r="J432" s="186" t="str">
        <f t="array" ref="J432">IF(OR(D432="",E432=""),"",IFERROR(INDEX(Bang_gia!$E$2:$E$1018,MATCH(D432&amp;" | "&amp;E432,Bang_gia!$A$2:$A$1018,0)),""))</f>
        <v/>
      </c>
      <c r="K432" s="186" t="str">
        <f t="shared" si="8"/>
        <v/>
      </c>
      <c r="L432" s="186" t="str">
        <f t="shared" si="4"/>
        <v/>
      </c>
      <c r="M432" s="186" t="str">
        <f t="shared" si="5"/>
        <v/>
      </c>
      <c r="N432" s="204"/>
      <c r="O432" s="188">
        <f t="shared" si="6"/>
        <v>0</v>
      </c>
      <c r="P432" s="189" t="str">
        <f>IF(D432="","",IF(COUNTIF(Combo_tong_hop!$B$3:$B$100,D432)&gt;0,"Combo","Món lẻ"))</f>
        <v/>
      </c>
      <c r="Q432" s="190" t="str">
        <f>IFERROR(__xludf.DUMMYFUNCTION("IF(P432&lt;&gt;""Combo"","""",IFERROR(""""&amp;TEXTJOIN("", ""&amp;char(10),TRUE,FILTER(Combo_chi_tiet!$I$3:$I$200,Combo_chi_tiet!$B$3:$B$200=D432)),""""))"),"")</f>
        <v/>
      </c>
      <c r="R432" s="144"/>
      <c r="S432" s="144"/>
      <c r="T432" s="144"/>
      <c r="U432" s="144"/>
      <c r="V432" s="144"/>
      <c r="W432" s="144"/>
      <c r="X432" s="144"/>
      <c r="Y432" s="144"/>
      <c r="Z432" s="144"/>
      <c r="AA432" s="144"/>
      <c r="AB432" s="144"/>
      <c r="AC432" s="144"/>
      <c r="AD432" s="144"/>
      <c r="AE432" s="144"/>
    </row>
    <row r="433">
      <c r="A433" s="208"/>
      <c r="B433" s="181" t="str">
        <f t="array" ref="B433">IF(A433="","",IFERROR(INDEX(Don_hang!$B$2:$B$1000,MATCH(A433,Don_hang!$A$2:$A$1000,0)),""))</f>
        <v/>
      </c>
      <c r="C433" s="210" t="str">
        <f t="array" ref="C433">IF(A433="","",IFERROR(INDEX(Don_hang!$C$2:$C$1000,MATCH(A433,Don_hang!$A$2:$A$1000,0)),""))</f>
        <v/>
      </c>
      <c r="D433" s="211"/>
      <c r="E433" s="209"/>
      <c r="F433" s="209"/>
      <c r="G433" s="186">
        <f t="shared" si="10"/>
        <v>0</v>
      </c>
      <c r="H433" s="186" t="str">
        <f t="array" ref="H433">IF(OR(D433="",E433=""),"",IFERROR(INDEX(Bang_gia!$D$2:$D$1018,MATCH(D433&amp;" | "&amp;E433,Bang_gia!$A$2:$A$1018,0)),""))</f>
        <v/>
      </c>
      <c r="I433" s="186" t="str">
        <f t="shared" si="2"/>
        <v/>
      </c>
      <c r="J433" s="186" t="str">
        <f t="array" ref="J433">IF(OR(D433="",E433=""),"",IFERROR(INDEX(Bang_gia!$E$2:$E$1018,MATCH(D433&amp;" | "&amp;E433,Bang_gia!$A$2:$A$1018,0)),""))</f>
        <v/>
      </c>
      <c r="K433" s="186" t="str">
        <f t="shared" si="8"/>
        <v/>
      </c>
      <c r="L433" s="186" t="str">
        <f t="shared" si="4"/>
        <v/>
      </c>
      <c r="M433" s="186" t="str">
        <f t="shared" si="5"/>
        <v/>
      </c>
      <c r="N433" s="204"/>
      <c r="O433" s="188">
        <f t="shared" si="6"/>
        <v>0</v>
      </c>
      <c r="P433" s="189" t="str">
        <f>IF(D433="","",IF(COUNTIF(Combo_tong_hop!$B$3:$B$100,D433)&gt;0,"Combo","Món lẻ"))</f>
        <v/>
      </c>
      <c r="Q433" s="190" t="str">
        <f>IFERROR(__xludf.DUMMYFUNCTION("IF(P433&lt;&gt;""Combo"","""",IFERROR(""""&amp;TEXTJOIN("", ""&amp;char(10),TRUE,FILTER(Combo_chi_tiet!$I$3:$I$200,Combo_chi_tiet!$B$3:$B$200=D433)),""""))"),"")</f>
        <v/>
      </c>
      <c r="R433" s="144"/>
      <c r="S433" s="144"/>
      <c r="T433" s="144"/>
      <c r="U433" s="144"/>
      <c r="V433" s="144"/>
      <c r="W433" s="144"/>
      <c r="X433" s="144"/>
      <c r="Y433" s="144"/>
      <c r="Z433" s="144"/>
      <c r="AA433" s="144"/>
      <c r="AB433" s="144"/>
      <c r="AC433" s="144"/>
      <c r="AD433" s="144"/>
      <c r="AE433" s="144"/>
    </row>
    <row r="434">
      <c r="A434" s="208"/>
      <c r="B434" s="181" t="str">
        <f t="array" ref="B434">IF(A434="","",IFERROR(INDEX(Don_hang!$B$2:$B$1000,MATCH(A434,Don_hang!$A$2:$A$1000,0)),""))</f>
        <v/>
      </c>
      <c r="C434" s="210" t="str">
        <f t="array" ref="C434">IF(A434="","",IFERROR(INDEX(Don_hang!$C$2:$C$1000,MATCH(A434,Don_hang!$A$2:$A$1000,0)),""))</f>
        <v/>
      </c>
      <c r="D434" s="211"/>
      <c r="E434" s="209"/>
      <c r="F434" s="209"/>
      <c r="G434" s="186">
        <f t="shared" si="10"/>
        <v>0</v>
      </c>
      <c r="H434" s="186" t="str">
        <f t="array" ref="H434">IF(OR(D434="",E434=""),"",IFERROR(INDEX(Bang_gia!$D$2:$D$1018,MATCH(D434&amp;" | "&amp;E434,Bang_gia!$A$2:$A$1018,0)),""))</f>
        <v/>
      </c>
      <c r="I434" s="186" t="str">
        <f t="shared" si="2"/>
        <v/>
      </c>
      <c r="J434" s="186" t="str">
        <f t="array" ref="J434">IF(OR(D434="",E434=""),"",IFERROR(INDEX(Bang_gia!$E$2:$E$1018,MATCH(D434&amp;" | "&amp;E434,Bang_gia!$A$2:$A$1018,0)),""))</f>
        <v/>
      </c>
      <c r="K434" s="186" t="str">
        <f t="shared" si="8"/>
        <v/>
      </c>
      <c r="L434" s="186" t="str">
        <f t="shared" si="4"/>
        <v/>
      </c>
      <c r="M434" s="186" t="str">
        <f t="shared" si="5"/>
        <v/>
      </c>
      <c r="N434" s="204"/>
      <c r="O434" s="188">
        <f t="shared" si="6"/>
        <v>0</v>
      </c>
      <c r="P434" s="189" t="str">
        <f>IF(D434="","",IF(COUNTIF(Combo_tong_hop!$B$3:$B$100,D434)&gt;0,"Combo","Món lẻ"))</f>
        <v/>
      </c>
      <c r="Q434" s="190" t="str">
        <f>IFERROR(__xludf.DUMMYFUNCTION("IF(P434&lt;&gt;""Combo"","""",IFERROR(""""&amp;TEXTJOIN("", ""&amp;char(10),TRUE,FILTER(Combo_chi_tiet!$I$3:$I$200,Combo_chi_tiet!$B$3:$B$200=D434)),""""))"),"")</f>
        <v/>
      </c>
      <c r="R434" s="144"/>
      <c r="S434" s="144"/>
      <c r="T434" s="144"/>
      <c r="U434" s="144"/>
      <c r="V434" s="144"/>
      <c r="W434" s="144"/>
      <c r="X434" s="144"/>
      <c r="Y434" s="144"/>
      <c r="Z434" s="144"/>
      <c r="AA434" s="144"/>
      <c r="AB434" s="144"/>
      <c r="AC434" s="144"/>
      <c r="AD434" s="144"/>
      <c r="AE434" s="144"/>
    </row>
    <row r="435">
      <c r="A435" s="208"/>
      <c r="B435" s="181" t="str">
        <f t="array" ref="B435">IF(A435="","",IFERROR(INDEX(Don_hang!$B$2:$B$1000,MATCH(A435,Don_hang!$A$2:$A$1000,0)),""))</f>
        <v/>
      </c>
      <c r="C435" s="210" t="str">
        <f t="array" ref="C435">IF(A435="","",IFERROR(INDEX(Don_hang!$C$2:$C$1000,MATCH(A435,Don_hang!$A$2:$A$1000,0)),""))</f>
        <v/>
      </c>
      <c r="D435" s="211"/>
      <c r="E435" s="209"/>
      <c r="F435" s="209"/>
      <c r="G435" s="186">
        <f t="shared" si="10"/>
        <v>0</v>
      </c>
      <c r="H435" s="186" t="str">
        <f t="array" ref="H435">IF(OR(D435="",E435=""),"",IFERROR(INDEX(Bang_gia!$D$2:$D$1018,MATCH(D435&amp;" | "&amp;E435,Bang_gia!$A$2:$A$1018,0)),""))</f>
        <v/>
      </c>
      <c r="I435" s="186" t="str">
        <f t="shared" si="2"/>
        <v/>
      </c>
      <c r="J435" s="186" t="str">
        <f t="array" ref="J435">IF(OR(D435="",E435=""),"",IFERROR(INDEX(Bang_gia!$E$2:$E$1018,MATCH(D435&amp;" | "&amp;E435,Bang_gia!$A$2:$A$1018,0)),""))</f>
        <v/>
      </c>
      <c r="K435" s="186" t="str">
        <f t="shared" si="8"/>
        <v/>
      </c>
      <c r="L435" s="186" t="str">
        <f t="shared" si="4"/>
        <v/>
      </c>
      <c r="M435" s="186" t="str">
        <f t="shared" si="5"/>
        <v/>
      </c>
      <c r="N435" s="204"/>
      <c r="O435" s="188">
        <f t="shared" si="6"/>
        <v>0</v>
      </c>
      <c r="P435" s="189" t="str">
        <f>IF(D435="","",IF(COUNTIF(Combo_tong_hop!$B$3:$B$100,D435)&gt;0,"Combo","Món lẻ"))</f>
        <v/>
      </c>
      <c r="Q435" s="190" t="str">
        <f>IFERROR(__xludf.DUMMYFUNCTION("IF(P435&lt;&gt;""Combo"","""",IFERROR(""""&amp;TEXTJOIN("", ""&amp;char(10),TRUE,FILTER(Combo_chi_tiet!$I$3:$I$200,Combo_chi_tiet!$B$3:$B$200=D435)),""""))"),"")</f>
        <v/>
      </c>
      <c r="R435" s="144"/>
      <c r="S435" s="144"/>
      <c r="T435" s="144"/>
      <c r="U435" s="144"/>
      <c r="V435" s="144"/>
      <c r="W435" s="144"/>
      <c r="X435" s="144"/>
      <c r="Y435" s="144"/>
      <c r="Z435" s="144"/>
      <c r="AA435" s="144"/>
      <c r="AB435" s="144"/>
      <c r="AC435" s="144"/>
      <c r="AD435" s="144"/>
      <c r="AE435" s="144"/>
    </row>
    <row r="436">
      <c r="A436" s="208"/>
      <c r="B436" s="181" t="str">
        <f t="array" ref="B436">IF(A436="","",IFERROR(INDEX(Don_hang!$B$2:$B$1000,MATCH(A436,Don_hang!$A$2:$A$1000,0)),""))</f>
        <v/>
      </c>
      <c r="C436" s="210" t="str">
        <f t="array" ref="C436">IF(A436="","",IFERROR(INDEX(Don_hang!$C$2:$C$1000,MATCH(A436,Don_hang!$A$2:$A$1000,0)),""))</f>
        <v/>
      </c>
      <c r="D436" s="211"/>
      <c r="E436" s="209"/>
      <c r="F436" s="209"/>
      <c r="G436" s="186">
        <f t="shared" si="10"/>
        <v>0</v>
      </c>
      <c r="H436" s="186" t="str">
        <f t="array" ref="H436">IF(OR(D436="",E436=""),"",IFERROR(INDEX(Bang_gia!$D$2:$D$1018,MATCH(D436&amp;" | "&amp;E436,Bang_gia!$A$2:$A$1018,0)),""))</f>
        <v/>
      </c>
      <c r="I436" s="186" t="str">
        <f t="shared" si="2"/>
        <v/>
      </c>
      <c r="J436" s="186" t="str">
        <f t="array" ref="J436">IF(OR(D436="",E436=""),"",IFERROR(INDEX(Bang_gia!$E$2:$E$1018,MATCH(D436&amp;" | "&amp;E436,Bang_gia!$A$2:$A$1018,0)),""))</f>
        <v/>
      </c>
      <c r="K436" s="186" t="str">
        <f t="shared" si="8"/>
        <v/>
      </c>
      <c r="L436" s="186" t="str">
        <f t="shared" si="4"/>
        <v/>
      </c>
      <c r="M436" s="186" t="str">
        <f t="shared" si="5"/>
        <v/>
      </c>
      <c r="N436" s="204"/>
      <c r="O436" s="188">
        <f t="shared" si="6"/>
        <v>0</v>
      </c>
      <c r="P436" s="189" t="str">
        <f>IF(D436="","",IF(COUNTIF(Combo_tong_hop!$B$3:$B$100,D436)&gt;0,"Combo","Món lẻ"))</f>
        <v/>
      </c>
      <c r="Q436" s="190" t="str">
        <f>IFERROR(__xludf.DUMMYFUNCTION("IF(P436&lt;&gt;""Combo"","""",IFERROR(""""&amp;TEXTJOIN("", ""&amp;char(10),TRUE,FILTER(Combo_chi_tiet!$I$3:$I$200,Combo_chi_tiet!$B$3:$B$200=D436)),""""))"),"")</f>
        <v/>
      </c>
      <c r="R436" s="144"/>
      <c r="S436" s="144"/>
      <c r="T436" s="144"/>
      <c r="U436" s="144"/>
      <c r="V436" s="144"/>
      <c r="W436" s="144"/>
      <c r="X436" s="144"/>
      <c r="Y436" s="144"/>
      <c r="Z436" s="144"/>
      <c r="AA436" s="144"/>
      <c r="AB436" s="144"/>
      <c r="AC436" s="144"/>
      <c r="AD436" s="144"/>
      <c r="AE436" s="144"/>
    </row>
    <row r="437">
      <c r="A437" s="208"/>
      <c r="B437" s="181" t="str">
        <f t="array" ref="B437">IF(A437="","",IFERROR(INDEX(Don_hang!$B$2:$B$1000,MATCH(A437,Don_hang!$A$2:$A$1000,0)),""))</f>
        <v/>
      </c>
      <c r="C437" s="210" t="str">
        <f t="array" ref="C437">IF(A437="","",IFERROR(INDEX(Don_hang!$C$2:$C$1000,MATCH(A437,Don_hang!$A$2:$A$1000,0)),""))</f>
        <v/>
      </c>
      <c r="D437" s="211"/>
      <c r="E437" s="209"/>
      <c r="F437" s="209"/>
      <c r="G437" s="186">
        <f t="shared" si="10"/>
        <v>0</v>
      </c>
      <c r="H437" s="186" t="str">
        <f t="array" ref="H437">IF(OR(D437="",E437=""),"",IFERROR(INDEX(Bang_gia!$D$2:$D$1018,MATCH(D437&amp;" | "&amp;E437,Bang_gia!$A$2:$A$1018,0)),""))</f>
        <v/>
      </c>
      <c r="I437" s="186" t="str">
        <f t="shared" si="2"/>
        <v/>
      </c>
      <c r="J437" s="186" t="str">
        <f t="array" ref="J437">IF(OR(D437="",E437=""),"",IFERROR(INDEX(Bang_gia!$E$2:$E$1018,MATCH(D437&amp;" | "&amp;E437,Bang_gia!$A$2:$A$1018,0)),""))</f>
        <v/>
      </c>
      <c r="K437" s="186" t="str">
        <f t="shared" si="8"/>
        <v/>
      </c>
      <c r="L437" s="186" t="str">
        <f t="shared" si="4"/>
        <v/>
      </c>
      <c r="M437" s="186" t="str">
        <f t="shared" si="5"/>
        <v/>
      </c>
      <c r="N437" s="204"/>
      <c r="O437" s="188">
        <f t="shared" si="6"/>
        <v>0</v>
      </c>
      <c r="P437" s="189" t="str">
        <f>IF(D437="","",IF(COUNTIF(Combo_tong_hop!$B$3:$B$100,D437)&gt;0,"Combo","Món lẻ"))</f>
        <v/>
      </c>
      <c r="Q437" s="190" t="str">
        <f>IFERROR(__xludf.DUMMYFUNCTION("IF(P437&lt;&gt;""Combo"","""",IFERROR(""""&amp;TEXTJOIN("", ""&amp;char(10),TRUE,FILTER(Combo_chi_tiet!$I$3:$I$200,Combo_chi_tiet!$B$3:$B$200=D437)),""""))"),"")</f>
        <v/>
      </c>
      <c r="R437" s="144"/>
      <c r="S437" s="144"/>
      <c r="T437" s="144"/>
      <c r="U437" s="144"/>
      <c r="V437" s="144"/>
      <c r="W437" s="144"/>
      <c r="X437" s="144"/>
      <c r="Y437" s="144"/>
      <c r="Z437" s="144"/>
      <c r="AA437" s="144"/>
      <c r="AB437" s="144"/>
      <c r="AC437" s="144"/>
      <c r="AD437" s="144"/>
      <c r="AE437" s="144"/>
    </row>
    <row r="438">
      <c r="A438" s="208"/>
      <c r="B438" s="181" t="str">
        <f t="array" ref="B438">IF(A438="","",IFERROR(INDEX(Don_hang!$B$2:$B$1000,MATCH(A438,Don_hang!$A$2:$A$1000,0)),""))</f>
        <v/>
      </c>
      <c r="C438" s="210" t="str">
        <f t="array" ref="C438">IF(A438="","",IFERROR(INDEX(Don_hang!$C$2:$C$1000,MATCH(A438,Don_hang!$A$2:$A$1000,0)),""))</f>
        <v/>
      </c>
      <c r="D438" s="211"/>
      <c r="E438" s="209"/>
      <c r="F438" s="209"/>
      <c r="G438" s="186">
        <f t="shared" si="10"/>
        <v>0</v>
      </c>
      <c r="H438" s="186" t="str">
        <f t="array" ref="H438">IF(OR(D438="",E438=""),"",IFERROR(INDEX(Bang_gia!$D$2:$D$1018,MATCH(D438&amp;" | "&amp;E438,Bang_gia!$A$2:$A$1018,0)),""))</f>
        <v/>
      </c>
      <c r="I438" s="186" t="str">
        <f t="shared" si="2"/>
        <v/>
      </c>
      <c r="J438" s="186" t="str">
        <f t="array" ref="J438">IF(OR(D438="",E438=""),"",IFERROR(INDEX(Bang_gia!$E$2:$E$1018,MATCH(D438&amp;" | "&amp;E438,Bang_gia!$A$2:$A$1018,0)),""))</f>
        <v/>
      </c>
      <c r="K438" s="186" t="str">
        <f t="shared" si="8"/>
        <v/>
      </c>
      <c r="L438" s="186" t="str">
        <f t="shared" si="4"/>
        <v/>
      </c>
      <c r="M438" s="186" t="str">
        <f t="shared" si="5"/>
        <v/>
      </c>
      <c r="N438" s="204"/>
      <c r="O438" s="188">
        <f t="shared" si="6"/>
        <v>0</v>
      </c>
      <c r="P438" s="189" t="str">
        <f>IF(D438="","",IF(COUNTIF(Combo_tong_hop!$B$3:$B$100,D438)&gt;0,"Combo","Món lẻ"))</f>
        <v/>
      </c>
      <c r="Q438" s="190" t="str">
        <f>IFERROR(__xludf.DUMMYFUNCTION("IF(P438&lt;&gt;""Combo"","""",IFERROR(""""&amp;TEXTJOIN("", ""&amp;char(10),TRUE,FILTER(Combo_chi_tiet!$I$3:$I$200,Combo_chi_tiet!$B$3:$B$200=D438)),""""))"),"")</f>
        <v/>
      </c>
      <c r="R438" s="144"/>
      <c r="S438" s="144"/>
      <c r="T438" s="144"/>
      <c r="U438" s="144"/>
      <c r="V438" s="144"/>
      <c r="W438" s="144"/>
      <c r="X438" s="144"/>
      <c r="Y438" s="144"/>
      <c r="Z438" s="144"/>
      <c r="AA438" s="144"/>
      <c r="AB438" s="144"/>
      <c r="AC438" s="144"/>
      <c r="AD438" s="144"/>
      <c r="AE438" s="144"/>
    </row>
    <row r="439">
      <c r="A439" s="208"/>
      <c r="B439" s="181" t="str">
        <f t="array" ref="B439">IF(A439="","",IFERROR(INDEX(Don_hang!$B$2:$B$1000,MATCH(A439,Don_hang!$A$2:$A$1000,0)),""))</f>
        <v/>
      </c>
      <c r="C439" s="210" t="str">
        <f t="array" ref="C439">IF(A439="","",IFERROR(INDEX(Don_hang!$C$2:$C$1000,MATCH(A439,Don_hang!$A$2:$A$1000,0)),""))</f>
        <v/>
      </c>
      <c r="D439" s="211"/>
      <c r="E439" s="209"/>
      <c r="F439" s="209"/>
      <c r="G439" s="186">
        <f t="shared" si="10"/>
        <v>0</v>
      </c>
      <c r="H439" s="186" t="str">
        <f t="array" ref="H439">IF(OR(D439="",E439=""),"",IFERROR(INDEX(Bang_gia!$D$2:$D$1018,MATCH(D439&amp;" | "&amp;E439,Bang_gia!$A$2:$A$1018,0)),""))</f>
        <v/>
      </c>
      <c r="I439" s="186" t="str">
        <f t="shared" si="2"/>
        <v/>
      </c>
      <c r="J439" s="186" t="str">
        <f t="array" ref="J439">IF(OR(D439="",E439=""),"",IFERROR(INDEX(Bang_gia!$E$2:$E$1018,MATCH(D439&amp;" | "&amp;E439,Bang_gia!$A$2:$A$1018,0)),""))</f>
        <v/>
      </c>
      <c r="K439" s="186" t="str">
        <f t="shared" si="8"/>
        <v/>
      </c>
      <c r="L439" s="186" t="str">
        <f t="shared" si="4"/>
        <v/>
      </c>
      <c r="M439" s="186" t="str">
        <f t="shared" si="5"/>
        <v/>
      </c>
      <c r="N439" s="204"/>
      <c r="O439" s="188">
        <f t="shared" si="6"/>
        <v>0</v>
      </c>
      <c r="P439" s="189" t="str">
        <f>IF(D439="","",IF(COUNTIF(Combo_tong_hop!$B$3:$B$100,D439)&gt;0,"Combo","Món lẻ"))</f>
        <v/>
      </c>
      <c r="Q439" s="190" t="str">
        <f>IFERROR(__xludf.DUMMYFUNCTION("IF(P439&lt;&gt;""Combo"","""",IFERROR(""""&amp;TEXTJOIN("", ""&amp;char(10),TRUE,FILTER(Combo_chi_tiet!$I$3:$I$200,Combo_chi_tiet!$B$3:$B$200=D439)),""""))"),"")</f>
        <v/>
      </c>
      <c r="R439" s="144"/>
      <c r="S439" s="144"/>
      <c r="T439" s="144"/>
      <c r="U439" s="144"/>
      <c r="V439" s="144"/>
      <c r="W439" s="144"/>
      <c r="X439" s="144"/>
      <c r="Y439" s="144"/>
      <c r="Z439" s="144"/>
      <c r="AA439" s="144"/>
      <c r="AB439" s="144"/>
      <c r="AC439" s="144"/>
      <c r="AD439" s="144"/>
      <c r="AE439" s="144"/>
    </row>
    <row r="440">
      <c r="A440" s="208"/>
      <c r="B440" s="181" t="str">
        <f t="array" ref="B440">IF(A440="","",IFERROR(INDEX(Don_hang!$B$2:$B$1000,MATCH(A440,Don_hang!$A$2:$A$1000,0)),""))</f>
        <v/>
      </c>
      <c r="C440" s="210" t="str">
        <f t="array" ref="C440">IF(A440="","",IFERROR(INDEX(Don_hang!$C$2:$C$1000,MATCH(A440,Don_hang!$A$2:$A$1000,0)),""))</f>
        <v/>
      </c>
      <c r="D440" s="211"/>
      <c r="E440" s="209"/>
      <c r="F440" s="209"/>
      <c r="G440" s="186">
        <f t="shared" si="10"/>
        <v>0</v>
      </c>
      <c r="H440" s="186" t="str">
        <f t="array" ref="H440">IF(OR(D440="",E440=""),"",IFERROR(INDEX(Bang_gia!$D$2:$D$1018,MATCH(D440&amp;" | "&amp;E440,Bang_gia!$A$2:$A$1018,0)),""))</f>
        <v/>
      </c>
      <c r="I440" s="186" t="str">
        <f t="shared" si="2"/>
        <v/>
      </c>
      <c r="J440" s="186" t="str">
        <f t="array" ref="J440">IF(OR(D440="",E440=""),"",IFERROR(INDEX(Bang_gia!$E$2:$E$1018,MATCH(D440&amp;" | "&amp;E440,Bang_gia!$A$2:$A$1018,0)),""))</f>
        <v/>
      </c>
      <c r="K440" s="186" t="str">
        <f t="shared" si="8"/>
        <v/>
      </c>
      <c r="L440" s="186" t="str">
        <f t="shared" si="4"/>
        <v/>
      </c>
      <c r="M440" s="186" t="str">
        <f t="shared" si="5"/>
        <v/>
      </c>
      <c r="N440" s="204"/>
      <c r="O440" s="188">
        <f t="shared" si="6"/>
        <v>0</v>
      </c>
      <c r="P440" s="189" t="str">
        <f>IF(D440="","",IF(COUNTIF(Combo_tong_hop!$B$3:$B$100,D440)&gt;0,"Combo","Món lẻ"))</f>
        <v/>
      </c>
      <c r="Q440" s="190" t="str">
        <f>IFERROR(__xludf.DUMMYFUNCTION("IF(P440&lt;&gt;""Combo"","""",IFERROR(""""&amp;TEXTJOIN("", ""&amp;char(10),TRUE,FILTER(Combo_chi_tiet!$I$3:$I$200,Combo_chi_tiet!$B$3:$B$200=D440)),""""))"),"")</f>
        <v/>
      </c>
      <c r="R440" s="144"/>
      <c r="S440" s="144"/>
      <c r="T440" s="144"/>
      <c r="U440" s="144"/>
      <c r="V440" s="144"/>
      <c r="W440" s="144"/>
      <c r="X440" s="144"/>
      <c r="Y440" s="144"/>
      <c r="Z440" s="144"/>
      <c r="AA440" s="144"/>
      <c r="AB440" s="144"/>
      <c r="AC440" s="144"/>
      <c r="AD440" s="144"/>
      <c r="AE440" s="144"/>
    </row>
    <row r="441">
      <c r="A441" s="208"/>
      <c r="B441" s="181" t="str">
        <f t="array" ref="B441">IF(A441="","",IFERROR(INDEX(Don_hang!$B$2:$B$1000,MATCH(A441,Don_hang!$A$2:$A$1000,0)),""))</f>
        <v/>
      </c>
      <c r="C441" s="210" t="str">
        <f t="array" ref="C441">IF(A441="","",IFERROR(INDEX(Don_hang!$C$2:$C$1000,MATCH(A441,Don_hang!$A$2:$A$1000,0)),""))</f>
        <v/>
      </c>
      <c r="D441" s="211"/>
      <c r="E441" s="209"/>
      <c r="F441" s="209"/>
      <c r="G441" s="186">
        <f t="shared" si="10"/>
        <v>0</v>
      </c>
      <c r="H441" s="186" t="str">
        <f t="array" ref="H441">IF(OR(D441="",E441=""),"",IFERROR(INDEX(Bang_gia!$D$2:$D$1018,MATCH(D441&amp;" | "&amp;E441,Bang_gia!$A$2:$A$1018,0)),""))</f>
        <v/>
      </c>
      <c r="I441" s="186" t="str">
        <f t="shared" si="2"/>
        <v/>
      </c>
      <c r="J441" s="186" t="str">
        <f t="array" ref="J441">IF(OR(D441="",E441=""),"",IFERROR(INDEX(Bang_gia!$E$2:$E$1018,MATCH(D441&amp;" | "&amp;E441,Bang_gia!$A$2:$A$1018,0)),""))</f>
        <v/>
      </c>
      <c r="K441" s="186" t="str">
        <f t="shared" si="8"/>
        <v/>
      </c>
      <c r="L441" s="186" t="str">
        <f t="shared" si="4"/>
        <v/>
      </c>
      <c r="M441" s="186" t="str">
        <f t="shared" si="5"/>
        <v/>
      </c>
      <c r="N441" s="204"/>
      <c r="O441" s="188">
        <f t="shared" si="6"/>
        <v>0</v>
      </c>
      <c r="P441" s="189" t="str">
        <f>IF(D441="","",IF(COUNTIF(Combo_tong_hop!$B$3:$B$100,D441)&gt;0,"Combo","Món lẻ"))</f>
        <v/>
      </c>
      <c r="Q441" s="190" t="str">
        <f>IFERROR(__xludf.DUMMYFUNCTION("IF(P441&lt;&gt;""Combo"","""",IFERROR(""""&amp;TEXTJOIN("", ""&amp;char(10),TRUE,FILTER(Combo_chi_tiet!$I$3:$I$200,Combo_chi_tiet!$B$3:$B$200=D441)),""""))"),"")</f>
        <v/>
      </c>
      <c r="R441" s="144"/>
      <c r="S441" s="144"/>
      <c r="T441" s="144"/>
      <c r="U441" s="144"/>
      <c r="V441" s="144"/>
      <c r="W441" s="144"/>
      <c r="X441" s="144"/>
      <c r="Y441" s="144"/>
      <c r="Z441" s="144"/>
      <c r="AA441" s="144"/>
      <c r="AB441" s="144"/>
      <c r="AC441" s="144"/>
      <c r="AD441" s="144"/>
      <c r="AE441" s="144"/>
    </row>
    <row r="442">
      <c r="A442" s="208"/>
      <c r="B442" s="181" t="str">
        <f t="array" ref="B442">IF(A442="","",IFERROR(INDEX(Don_hang!$B$2:$B$1000,MATCH(A442,Don_hang!$A$2:$A$1000,0)),""))</f>
        <v/>
      </c>
      <c r="C442" s="210" t="str">
        <f t="array" ref="C442">IF(A442="","",IFERROR(INDEX(Don_hang!$C$2:$C$1000,MATCH(A442,Don_hang!$A$2:$A$1000,0)),""))</f>
        <v/>
      </c>
      <c r="D442" s="211"/>
      <c r="E442" s="209"/>
      <c r="F442" s="209"/>
      <c r="G442" s="186">
        <f t="shared" si="10"/>
        <v>0</v>
      </c>
      <c r="H442" s="186" t="str">
        <f t="array" ref="H442">IF(OR(D442="",E442=""),"",IFERROR(INDEX(Bang_gia!$D$2:$D$1018,MATCH(D442&amp;" | "&amp;E442,Bang_gia!$A$2:$A$1018,0)),""))</f>
        <v/>
      </c>
      <c r="I442" s="186" t="str">
        <f t="shared" si="2"/>
        <v/>
      </c>
      <c r="J442" s="186" t="str">
        <f t="array" ref="J442">IF(OR(D442="",E442=""),"",IFERROR(INDEX(Bang_gia!$E$2:$E$1018,MATCH(D442&amp;" | "&amp;E442,Bang_gia!$A$2:$A$1018,0)),""))</f>
        <v/>
      </c>
      <c r="K442" s="186" t="str">
        <f t="shared" si="8"/>
        <v/>
      </c>
      <c r="L442" s="186" t="str">
        <f t="shared" si="4"/>
        <v/>
      </c>
      <c r="M442" s="186" t="str">
        <f t="shared" si="5"/>
        <v/>
      </c>
      <c r="N442" s="204"/>
      <c r="O442" s="188">
        <f t="shared" si="6"/>
        <v>0</v>
      </c>
      <c r="P442" s="189" t="str">
        <f>IF(D442="","",IF(COUNTIF(Combo_tong_hop!$B$3:$B$100,D442)&gt;0,"Combo","Món lẻ"))</f>
        <v/>
      </c>
      <c r="Q442" s="190" t="str">
        <f>IFERROR(__xludf.DUMMYFUNCTION("IF(P442&lt;&gt;""Combo"","""",IFERROR(""""&amp;TEXTJOIN("", ""&amp;char(10),TRUE,FILTER(Combo_chi_tiet!$I$3:$I$200,Combo_chi_tiet!$B$3:$B$200=D442)),""""))"),"")</f>
        <v/>
      </c>
      <c r="R442" s="144"/>
      <c r="S442" s="144"/>
      <c r="T442" s="144"/>
      <c r="U442" s="144"/>
      <c r="V442" s="144"/>
      <c r="W442" s="144"/>
      <c r="X442" s="144"/>
      <c r="Y442" s="144"/>
      <c r="Z442" s="144"/>
      <c r="AA442" s="144"/>
      <c r="AB442" s="144"/>
      <c r="AC442" s="144"/>
      <c r="AD442" s="144"/>
      <c r="AE442" s="144"/>
    </row>
    <row r="443">
      <c r="A443" s="208"/>
      <c r="B443" s="181" t="str">
        <f t="array" ref="B443">IF(A443="","",IFERROR(INDEX(Don_hang!$B$2:$B$1000,MATCH(A443,Don_hang!$A$2:$A$1000,0)),""))</f>
        <v/>
      </c>
      <c r="C443" s="210" t="str">
        <f t="array" ref="C443">IF(A443="","",IFERROR(INDEX(Don_hang!$C$2:$C$1000,MATCH(A443,Don_hang!$A$2:$A$1000,0)),""))</f>
        <v/>
      </c>
      <c r="D443" s="211"/>
      <c r="E443" s="209"/>
      <c r="F443" s="209"/>
      <c r="G443" s="186">
        <f t="shared" si="10"/>
        <v>0</v>
      </c>
      <c r="H443" s="186" t="str">
        <f t="array" ref="H443">IF(OR(D443="",E443=""),"",IFERROR(INDEX(Bang_gia!$D$2:$D$1018,MATCH(D443&amp;" | "&amp;E443,Bang_gia!$A$2:$A$1018,0)),""))</f>
        <v/>
      </c>
      <c r="I443" s="186" t="str">
        <f t="shared" si="2"/>
        <v/>
      </c>
      <c r="J443" s="186" t="str">
        <f t="array" ref="J443">IF(OR(D443="",E443=""),"",IFERROR(INDEX(Bang_gia!$E$2:$E$1018,MATCH(D443&amp;" | "&amp;E443,Bang_gia!$A$2:$A$1018,0)),""))</f>
        <v/>
      </c>
      <c r="K443" s="186" t="str">
        <f t="shared" si="8"/>
        <v/>
      </c>
      <c r="L443" s="186" t="str">
        <f t="shared" si="4"/>
        <v/>
      </c>
      <c r="M443" s="186" t="str">
        <f t="shared" si="5"/>
        <v/>
      </c>
      <c r="N443" s="204"/>
      <c r="O443" s="188">
        <f t="shared" si="6"/>
        <v>0</v>
      </c>
      <c r="P443" s="189" t="str">
        <f>IF(D443="","",IF(COUNTIF(Combo_tong_hop!$B$3:$B$100,D443)&gt;0,"Combo","Món lẻ"))</f>
        <v/>
      </c>
      <c r="Q443" s="190" t="str">
        <f>IFERROR(__xludf.DUMMYFUNCTION("IF(P443&lt;&gt;""Combo"","""",IFERROR(""""&amp;TEXTJOIN("", ""&amp;char(10),TRUE,FILTER(Combo_chi_tiet!$I$3:$I$200,Combo_chi_tiet!$B$3:$B$200=D443)),""""))"),"")</f>
        <v/>
      </c>
      <c r="R443" s="144"/>
      <c r="S443" s="144"/>
      <c r="T443" s="144"/>
      <c r="U443" s="144"/>
      <c r="V443" s="144"/>
      <c r="W443" s="144"/>
      <c r="X443" s="144"/>
      <c r="Y443" s="144"/>
      <c r="Z443" s="144"/>
      <c r="AA443" s="144"/>
      <c r="AB443" s="144"/>
      <c r="AC443" s="144"/>
      <c r="AD443" s="144"/>
      <c r="AE443" s="144"/>
    </row>
    <row r="444">
      <c r="A444" s="208"/>
      <c r="B444" s="181" t="str">
        <f t="array" ref="B444">IF(A444="","",IFERROR(INDEX(Don_hang!$B$2:$B$1000,MATCH(A444,Don_hang!$A$2:$A$1000,0)),""))</f>
        <v/>
      </c>
      <c r="C444" s="210" t="str">
        <f t="array" ref="C444">IF(A444="","",IFERROR(INDEX(Don_hang!$C$2:$C$1000,MATCH(A444,Don_hang!$A$2:$A$1000,0)),""))</f>
        <v/>
      </c>
      <c r="D444" s="211"/>
      <c r="E444" s="209"/>
      <c r="F444" s="209"/>
      <c r="G444" s="186">
        <f t="shared" si="10"/>
        <v>0</v>
      </c>
      <c r="H444" s="212"/>
      <c r="I444" s="212"/>
      <c r="J444" s="212"/>
      <c r="K444" s="212"/>
      <c r="L444" s="212"/>
      <c r="M444" s="212"/>
      <c r="N444" s="204"/>
      <c r="O444" s="213"/>
      <c r="P444" s="189" t="str">
        <f>IF(D444="","",IF(COUNTIF(Combo_tong_hop!$B$3:$B$100,D444)&gt;0,"Combo","Món lẻ"))</f>
        <v/>
      </c>
      <c r="Q444" s="190" t="str">
        <f>IFERROR(__xludf.DUMMYFUNCTION("IF(P444&lt;&gt;""Combo"","""",IFERROR(""""&amp;TEXTJOIN("", ""&amp;char(10),TRUE,FILTER(Combo_chi_tiet!$I$3:$I$200,Combo_chi_tiet!$B$3:$B$200=D444)),""""))"),"")</f>
        <v/>
      </c>
      <c r="R444" s="144"/>
      <c r="S444" s="144"/>
      <c r="T444" s="144"/>
      <c r="U444" s="144"/>
      <c r="V444" s="144"/>
      <c r="W444" s="144"/>
      <c r="X444" s="144"/>
      <c r="Y444" s="144"/>
      <c r="Z444" s="144"/>
      <c r="AA444" s="144"/>
      <c r="AB444" s="144"/>
      <c r="AC444" s="144"/>
      <c r="AD444" s="144"/>
      <c r="AE444" s="144"/>
    </row>
    <row r="445">
      <c r="A445" s="208"/>
      <c r="B445" s="181" t="str">
        <f t="array" ref="B445">IF(A445="","",IFERROR(INDEX(Don_hang!$B$2:$B$1000,MATCH(A445,Don_hang!$A$2:$A$1000,0)),""))</f>
        <v/>
      </c>
      <c r="C445" s="210" t="str">
        <f t="array" ref="C445">IF(A445="","",IFERROR(INDEX(Don_hang!$C$2:$C$1000,MATCH(A445,Don_hang!$A$2:$A$1000,0)),""))</f>
        <v/>
      </c>
      <c r="D445" s="211"/>
      <c r="E445" s="209"/>
      <c r="F445" s="209"/>
      <c r="G445" s="186">
        <f t="shared" si="10"/>
        <v>0</v>
      </c>
      <c r="H445" s="212"/>
      <c r="I445" s="212"/>
      <c r="J445" s="212"/>
      <c r="K445" s="212"/>
      <c r="L445" s="212"/>
      <c r="M445" s="212"/>
      <c r="N445" s="204"/>
      <c r="O445" s="213"/>
      <c r="P445" s="189" t="str">
        <f>IF(D445="","",IF(COUNTIF(Combo_tong_hop!$B$3:$B$100,D445)&gt;0,"Combo","Món lẻ"))</f>
        <v/>
      </c>
      <c r="Q445" s="190" t="str">
        <f>IFERROR(__xludf.DUMMYFUNCTION("IF(P445&lt;&gt;""Combo"","""",IFERROR(""""&amp;TEXTJOIN("", ""&amp;char(10),TRUE,FILTER(Combo_chi_tiet!$I$3:$I$200,Combo_chi_tiet!$B$3:$B$200=D445)),""""))"),"")</f>
        <v/>
      </c>
      <c r="R445" s="144"/>
      <c r="S445" s="144"/>
      <c r="T445" s="144"/>
      <c r="U445" s="144"/>
      <c r="V445" s="144"/>
      <c r="W445" s="144"/>
      <c r="X445" s="144"/>
      <c r="Y445" s="144"/>
      <c r="Z445" s="144"/>
      <c r="AA445" s="144"/>
      <c r="AB445" s="144"/>
      <c r="AC445" s="144"/>
      <c r="AD445" s="144"/>
      <c r="AE445" s="144"/>
    </row>
    <row r="446">
      <c r="A446" s="208"/>
      <c r="B446" s="181" t="str">
        <f t="array" ref="B446">IF(A446="","",IFERROR(INDEX(Don_hang!$B$2:$B$1000,MATCH(A446,Don_hang!$A$2:$A$1000,0)),""))</f>
        <v/>
      </c>
      <c r="C446" s="210" t="str">
        <f t="array" ref="C446">IF(A446="","",IFERROR(INDEX(Don_hang!$C$2:$C$1000,MATCH(A446,Don_hang!$A$2:$A$1000,0)),""))</f>
        <v/>
      </c>
      <c r="D446" s="211"/>
      <c r="E446" s="209"/>
      <c r="F446" s="209"/>
      <c r="G446" s="186">
        <f t="shared" si="10"/>
        <v>0</v>
      </c>
      <c r="H446" s="212"/>
      <c r="I446" s="212"/>
      <c r="J446" s="212"/>
      <c r="K446" s="212"/>
      <c r="L446" s="212"/>
      <c r="M446" s="212"/>
      <c r="N446" s="204"/>
      <c r="O446" s="213"/>
      <c r="P446" s="189" t="str">
        <f>IF(D446="","",IF(COUNTIF(Combo_tong_hop!$B$3:$B$100,D446)&gt;0,"Combo","Món lẻ"))</f>
        <v/>
      </c>
      <c r="Q446" s="190" t="str">
        <f>IFERROR(__xludf.DUMMYFUNCTION("IF(P446&lt;&gt;""Combo"","""",IFERROR(""""&amp;TEXTJOIN("", ""&amp;char(10),TRUE,FILTER(Combo_chi_tiet!$I$3:$I$200,Combo_chi_tiet!$B$3:$B$200=D446)),""""))"),"")</f>
        <v/>
      </c>
      <c r="R446" s="144"/>
      <c r="S446" s="144"/>
      <c r="T446" s="144"/>
      <c r="U446" s="144"/>
      <c r="V446" s="144"/>
      <c r="W446" s="144"/>
      <c r="X446" s="144"/>
      <c r="Y446" s="144"/>
      <c r="Z446" s="144"/>
      <c r="AA446" s="144"/>
      <c r="AB446" s="144"/>
      <c r="AC446" s="144"/>
      <c r="AD446" s="144"/>
      <c r="AE446" s="144"/>
    </row>
    <row r="447">
      <c r="A447" s="208"/>
      <c r="B447" s="181" t="str">
        <f t="array" ref="B447">IF(A447="","",IFERROR(INDEX(Don_hang!$B$2:$B$1000,MATCH(A447,Don_hang!$A$2:$A$1000,0)),""))</f>
        <v/>
      </c>
      <c r="C447" s="210" t="str">
        <f t="array" ref="C447">IF(A447="","",IFERROR(INDEX(Don_hang!$C$2:$C$1000,MATCH(A447,Don_hang!$A$2:$A$1000,0)),""))</f>
        <v/>
      </c>
      <c r="D447" s="211"/>
      <c r="E447" s="209"/>
      <c r="F447" s="209"/>
      <c r="G447" s="186">
        <f t="shared" si="10"/>
        <v>0</v>
      </c>
      <c r="H447" s="212"/>
      <c r="I447" s="212"/>
      <c r="J447" s="212"/>
      <c r="K447" s="212"/>
      <c r="L447" s="212"/>
      <c r="M447" s="212"/>
      <c r="N447" s="204"/>
      <c r="O447" s="213"/>
      <c r="P447" s="189" t="str">
        <f>IF(D447="","",IF(COUNTIF(Combo_tong_hop!$B$3:$B$100,D447)&gt;0,"Combo","Món lẻ"))</f>
        <v/>
      </c>
      <c r="Q447" s="190" t="str">
        <f>IFERROR(__xludf.DUMMYFUNCTION("IF(P447&lt;&gt;""Combo"","""",IFERROR(""""&amp;TEXTJOIN("", ""&amp;char(10),TRUE,FILTER(Combo_chi_tiet!$I$3:$I$200,Combo_chi_tiet!$B$3:$B$200=D447)),""""))"),"")</f>
        <v/>
      </c>
      <c r="R447" s="144"/>
      <c r="S447" s="144"/>
      <c r="T447" s="144"/>
      <c r="U447" s="144"/>
      <c r="V447" s="144"/>
      <c r="W447" s="144"/>
      <c r="X447" s="144"/>
      <c r="Y447" s="144"/>
      <c r="Z447" s="144"/>
      <c r="AA447" s="144"/>
      <c r="AB447" s="144"/>
      <c r="AC447" s="144"/>
      <c r="AD447" s="144"/>
      <c r="AE447" s="144"/>
    </row>
    <row r="448">
      <c r="A448" s="208"/>
      <c r="B448" s="181" t="str">
        <f t="array" ref="B448">IF(A448="","",IFERROR(INDEX(Don_hang!$B$2:$B$1000,MATCH(A448,Don_hang!$A$2:$A$1000,0)),""))</f>
        <v/>
      </c>
      <c r="C448" s="210" t="str">
        <f t="array" ref="C448">IF(A448="","",IFERROR(INDEX(Don_hang!$C$2:$C$1000,MATCH(A448,Don_hang!$A$2:$A$1000,0)),""))</f>
        <v/>
      </c>
      <c r="D448" s="211"/>
      <c r="E448" s="209"/>
      <c r="F448" s="209"/>
      <c r="G448" s="186">
        <f t="shared" si="10"/>
        <v>0</v>
      </c>
      <c r="H448" s="212"/>
      <c r="I448" s="212"/>
      <c r="J448" s="212"/>
      <c r="K448" s="212"/>
      <c r="L448" s="212"/>
      <c r="M448" s="212"/>
      <c r="N448" s="204"/>
      <c r="O448" s="213"/>
      <c r="P448" s="189" t="str">
        <f>IF(D448="","",IF(COUNTIF(Combo_tong_hop!$B$3:$B$100,D448)&gt;0,"Combo","Món lẻ"))</f>
        <v/>
      </c>
      <c r="Q448" s="190" t="str">
        <f>IFERROR(__xludf.DUMMYFUNCTION("IF(P448&lt;&gt;""Combo"","""",IFERROR(""""&amp;TEXTJOIN("", ""&amp;char(10),TRUE,FILTER(Combo_chi_tiet!$I$3:$I$200,Combo_chi_tiet!$B$3:$B$200=D448)),""""))"),"")</f>
        <v/>
      </c>
      <c r="R448" s="144"/>
      <c r="S448" s="144"/>
      <c r="T448" s="144"/>
      <c r="U448" s="144"/>
      <c r="V448" s="144"/>
      <c r="W448" s="144"/>
      <c r="X448" s="144"/>
      <c r="Y448" s="144"/>
      <c r="Z448" s="144"/>
      <c r="AA448" s="144"/>
      <c r="AB448" s="144"/>
      <c r="AC448" s="144"/>
      <c r="AD448" s="144"/>
      <c r="AE448" s="144"/>
    </row>
    <row r="449">
      <c r="A449" s="208"/>
      <c r="B449" s="181" t="str">
        <f t="array" ref="B449">IF(A449="","",IFERROR(INDEX(Don_hang!$B$2:$B$1000,MATCH(A449,Don_hang!$A$2:$A$1000,0)),""))</f>
        <v/>
      </c>
      <c r="C449" s="210" t="str">
        <f t="array" ref="C449">IF(A449="","",IFERROR(INDEX(Don_hang!$C$2:$C$1000,MATCH(A449,Don_hang!$A$2:$A$1000,0)),""))</f>
        <v/>
      </c>
      <c r="D449" s="211"/>
      <c r="E449" s="209"/>
      <c r="F449" s="209"/>
      <c r="G449" s="186">
        <f t="shared" si="10"/>
        <v>0</v>
      </c>
      <c r="H449" s="212"/>
      <c r="I449" s="212"/>
      <c r="J449" s="212"/>
      <c r="K449" s="212"/>
      <c r="L449" s="212"/>
      <c r="M449" s="212"/>
      <c r="N449" s="204"/>
      <c r="O449" s="213"/>
      <c r="P449" s="189" t="str">
        <f>IF(D449="","",IF(COUNTIF(Combo_tong_hop!$B$3:$B$100,D449)&gt;0,"Combo","Món lẻ"))</f>
        <v/>
      </c>
      <c r="Q449" s="190" t="str">
        <f>IFERROR(__xludf.DUMMYFUNCTION("IF(P449&lt;&gt;""Combo"","""",IFERROR(""""&amp;TEXTJOIN("", ""&amp;char(10),TRUE,FILTER(Combo_chi_tiet!$I$3:$I$200,Combo_chi_tiet!$B$3:$B$200=D449)),""""))"),"")</f>
        <v/>
      </c>
      <c r="R449" s="144"/>
      <c r="S449" s="144"/>
      <c r="T449" s="144"/>
      <c r="U449" s="144"/>
      <c r="V449" s="144"/>
      <c r="W449" s="144"/>
      <c r="X449" s="144"/>
      <c r="Y449" s="144"/>
      <c r="Z449" s="144"/>
      <c r="AA449" s="144"/>
      <c r="AB449" s="144"/>
      <c r="AC449" s="144"/>
      <c r="AD449" s="144"/>
      <c r="AE449" s="144"/>
    </row>
    <row r="450">
      <c r="A450" s="208"/>
      <c r="B450" s="181" t="str">
        <f t="array" ref="B450">IF(A450="","",IFERROR(INDEX(Don_hang!$B$2:$B$1000,MATCH(A450,Don_hang!$A$2:$A$1000,0)),""))</f>
        <v/>
      </c>
      <c r="C450" s="210" t="str">
        <f t="array" ref="C450">IF(A450="","",IFERROR(INDEX(Don_hang!$C$2:$C$1000,MATCH(A450,Don_hang!$A$2:$A$1000,0)),""))</f>
        <v/>
      </c>
      <c r="D450" s="211"/>
      <c r="E450" s="209"/>
      <c r="F450" s="209"/>
      <c r="G450" s="186">
        <f t="shared" si="10"/>
        <v>0</v>
      </c>
      <c r="H450" s="212"/>
      <c r="I450" s="212"/>
      <c r="J450" s="212"/>
      <c r="K450" s="212"/>
      <c r="L450" s="212"/>
      <c r="M450" s="212"/>
      <c r="N450" s="204"/>
      <c r="O450" s="213"/>
      <c r="P450" s="189" t="str">
        <f>IF(D450="","",IF(COUNTIF(Combo_tong_hop!$B$3:$B$100,D450)&gt;0,"Combo","Món lẻ"))</f>
        <v/>
      </c>
      <c r="Q450" s="190" t="str">
        <f>IFERROR(__xludf.DUMMYFUNCTION("IF(P450&lt;&gt;""Combo"","""",IFERROR(""""&amp;TEXTJOIN("", ""&amp;char(10),TRUE,FILTER(Combo_chi_tiet!$I$3:$I$200,Combo_chi_tiet!$B$3:$B$200=D450)),""""))"),"")</f>
        <v/>
      </c>
      <c r="R450" s="144"/>
      <c r="S450" s="144"/>
      <c r="T450" s="144"/>
      <c r="U450" s="144"/>
      <c r="V450" s="144"/>
      <c r="W450" s="144"/>
      <c r="X450" s="144"/>
      <c r="Y450" s="144"/>
      <c r="Z450" s="144"/>
      <c r="AA450" s="144"/>
      <c r="AB450" s="144"/>
      <c r="AC450" s="144"/>
      <c r="AD450" s="144"/>
      <c r="AE450" s="144"/>
    </row>
    <row r="451">
      <c r="A451" s="208"/>
      <c r="B451" s="181" t="str">
        <f t="array" ref="B451">IF(A451="","",IFERROR(INDEX(Don_hang!$B$2:$B$1000,MATCH(A451,Don_hang!$A$2:$A$1000,0)),""))</f>
        <v/>
      </c>
      <c r="C451" s="210" t="str">
        <f t="array" ref="C451">IF(A451="","",IFERROR(INDEX(Don_hang!$C$2:$C$1000,MATCH(A451,Don_hang!$A$2:$A$1000,0)),""))</f>
        <v/>
      </c>
      <c r="D451" s="211"/>
      <c r="E451" s="209"/>
      <c r="F451" s="209"/>
      <c r="G451" s="186">
        <f t="shared" si="10"/>
        <v>0</v>
      </c>
      <c r="H451" s="212"/>
      <c r="I451" s="212"/>
      <c r="J451" s="212"/>
      <c r="K451" s="212"/>
      <c r="L451" s="212"/>
      <c r="M451" s="212"/>
      <c r="N451" s="204"/>
      <c r="O451" s="213"/>
      <c r="P451" s="189" t="str">
        <f>IF(D451="","",IF(COUNTIF(Combo_tong_hop!$B$3:$B$100,D451)&gt;0,"Combo","Món lẻ"))</f>
        <v/>
      </c>
      <c r="Q451" s="190" t="str">
        <f>IFERROR(__xludf.DUMMYFUNCTION("IF(P451&lt;&gt;""Combo"","""",IFERROR(""""&amp;TEXTJOIN("", ""&amp;char(10),TRUE,FILTER(Combo_chi_tiet!$I$3:$I$200,Combo_chi_tiet!$B$3:$B$200=D451)),""""))"),"")</f>
        <v/>
      </c>
      <c r="R451" s="144"/>
      <c r="S451" s="144"/>
      <c r="T451" s="144"/>
      <c r="U451" s="144"/>
      <c r="V451" s="144"/>
      <c r="W451" s="144"/>
      <c r="X451" s="144"/>
      <c r="Y451" s="144"/>
      <c r="Z451" s="144"/>
      <c r="AA451" s="144"/>
      <c r="AB451" s="144"/>
      <c r="AC451" s="144"/>
      <c r="AD451" s="144"/>
      <c r="AE451" s="144"/>
    </row>
    <row r="452">
      <c r="A452" s="208"/>
      <c r="B452" s="181" t="str">
        <f t="array" ref="B452">IF(A452="","",IFERROR(INDEX(Don_hang!$B$2:$B$1000,MATCH(A452,Don_hang!$A$2:$A$1000,0)),""))</f>
        <v/>
      </c>
      <c r="C452" s="210" t="str">
        <f t="array" ref="C452">IF(A452="","",IFERROR(INDEX(Don_hang!$C$2:$C$1000,MATCH(A452,Don_hang!$A$2:$A$1000,0)),""))</f>
        <v/>
      </c>
      <c r="D452" s="211"/>
      <c r="E452" s="209"/>
      <c r="F452" s="209"/>
      <c r="G452" s="186">
        <f t="shared" si="10"/>
        <v>0</v>
      </c>
      <c r="H452" s="212"/>
      <c r="I452" s="212"/>
      <c r="J452" s="212"/>
      <c r="K452" s="212"/>
      <c r="L452" s="212"/>
      <c r="M452" s="212"/>
      <c r="N452" s="204"/>
      <c r="O452" s="213"/>
      <c r="P452" s="189" t="str">
        <f>IF(D452="","",IF(COUNTIF(Combo_tong_hop!$B$3:$B$100,D452)&gt;0,"Combo","Món lẻ"))</f>
        <v/>
      </c>
      <c r="Q452" s="190" t="str">
        <f>IFERROR(__xludf.DUMMYFUNCTION("IF(P452&lt;&gt;""Combo"","""",IFERROR(""""&amp;TEXTJOIN("", ""&amp;char(10),TRUE,FILTER(Combo_chi_tiet!$I$3:$I$200,Combo_chi_tiet!$B$3:$B$200=D452)),""""))"),"")</f>
        <v/>
      </c>
      <c r="R452" s="144"/>
      <c r="S452" s="144"/>
      <c r="T452" s="144"/>
      <c r="U452" s="144"/>
      <c r="V452" s="144"/>
      <c r="W452" s="144"/>
      <c r="X452" s="144"/>
      <c r="Y452" s="144"/>
      <c r="Z452" s="144"/>
      <c r="AA452" s="144"/>
      <c r="AB452" s="144"/>
      <c r="AC452" s="144"/>
      <c r="AD452" s="144"/>
      <c r="AE452" s="144"/>
    </row>
    <row r="453">
      <c r="A453" s="208"/>
      <c r="B453" s="181" t="str">
        <f t="array" ref="B453">IF(A453="","",IFERROR(INDEX(Don_hang!$B$2:$B$1000,MATCH(A453,Don_hang!$A$2:$A$1000,0)),""))</f>
        <v/>
      </c>
      <c r="C453" s="210" t="str">
        <f t="array" ref="C453">IF(A453="","",IFERROR(INDEX(Don_hang!$C$2:$C$1000,MATCH(A453,Don_hang!$A$2:$A$1000,0)),""))</f>
        <v/>
      </c>
      <c r="D453" s="211"/>
      <c r="E453" s="209"/>
      <c r="F453" s="209"/>
      <c r="G453" s="186">
        <f t="shared" si="10"/>
        <v>0</v>
      </c>
      <c r="H453" s="212"/>
      <c r="I453" s="212"/>
      <c r="J453" s="212"/>
      <c r="K453" s="212"/>
      <c r="L453" s="212"/>
      <c r="M453" s="212"/>
      <c r="N453" s="204"/>
      <c r="O453" s="213"/>
      <c r="P453" s="189" t="str">
        <f>IF(D453="","",IF(COUNTIF(Combo_tong_hop!$B$3:$B$100,D453)&gt;0,"Combo","Món lẻ"))</f>
        <v/>
      </c>
      <c r="Q453" s="190" t="str">
        <f>IFERROR(__xludf.DUMMYFUNCTION("IF(P453&lt;&gt;""Combo"","""",IFERROR(""""&amp;TEXTJOIN("", ""&amp;char(10),TRUE,FILTER(Combo_chi_tiet!$I$3:$I$200,Combo_chi_tiet!$B$3:$B$200=D453)),""""))"),"")</f>
        <v/>
      </c>
      <c r="R453" s="144"/>
      <c r="S453" s="144"/>
      <c r="T453" s="144"/>
      <c r="U453" s="144"/>
      <c r="V453" s="144"/>
      <c r="W453" s="144"/>
      <c r="X453" s="144"/>
      <c r="Y453" s="144"/>
      <c r="Z453" s="144"/>
      <c r="AA453" s="144"/>
      <c r="AB453" s="144"/>
      <c r="AC453" s="144"/>
      <c r="AD453" s="144"/>
      <c r="AE453" s="144"/>
    </row>
    <row r="454">
      <c r="A454" s="208"/>
      <c r="B454" s="181" t="str">
        <f t="array" ref="B454">IF(A454="","",IFERROR(INDEX(Don_hang!$B$2:$B$1000,MATCH(A454,Don_hang!$A$2:$A$1000,0)),""))</f>
        <v/>
      </c>
      <c r="C454" s="210" t="str">
        <f t="array" ref="C454">IF(A454="","",IFERROR(INDEX(Don_hang!$C$2:$C$1000,MATCH(A454,Don_hang!$A$2:$A$1000,0)),""))</f>
        <v/>
      </c>
      <c r="D454" s="211"/>
      <c r="E454" s="209"/>
      <c r="F454" s="209"/>
      <c r="G454" s="186">
        <f t="shared" si="10"/>
        <v>0</v>
      </c>
      <c r="H454" s="212"/>
      <c r="I454" s="212"/>
      <c r="J454" s="212"/>
      <c r="K454" s="212"/>
      <c r="L454" s="212"/>
      <c r="M454" s="212"/>
      <c r="N454" s="204"/>
      <c r="O454" s="213"/>
      <c r="P454" s="189" t="str">
        <f>IF(D454="","",IF(COUNTIF(Combo_tong_hop!$B$3:$B$100,D454)&gt;0,"Combo","Món lẻ"))</f>
        <v/>
      </c>
      <c r="Q454" s="190" t="str">
        <f>IFERROR(__xludf.DUMMYFUNCTION("IF(P454&lt;&gt;""Combo"","""",IFERROR(""""&amp;TEXTJOIN("", ""&amp;char(10),TRUE,FILTER(Combo_chi_tiet!$I$3:$I$200,Combo_chi_tiet!$B$3:$B$200=D454)),""""))"),"")</f>
        <v/>
      </c>
      <c r="R454" s="144"/>
      <c r="S454" s="144"/>
      <c r="T454" s="144"/>
      <c r="U454" s="144"/>
      <c r="V454" s="144"/>
      <c r="W454" s="144"/>
      <c r="X454" s="144"/>
      <c r="Y454" s="144"/>
      <c r="Z454" s="144"/>
      <c r="AA454" s="144"/>
      <c r="AB454" s="144"/>
      <c r="AC454" s="144"/>
      <c r="AD454" s="144"/>
      <c r="AE454" s="144"/>
    </row>
    <row r="455">
      <c r="A455" s="208"/>
      <c r="B455" s="181" t="str">
        <f t="array" ref="B455">IF(A455="","",IFERROR(INDEX(Don_hang!$B$2:$B$1000,MATCH(A455,Don_hang!$A$2:$A$1000,0)),""))</f>
        <v/>
      </c>
      <c r="C455" s="210" t="str">
        <f t="array" ref="C455">IF(A455="","",IFERROR(INDEX(Don_hang!$C$2:$C$1000,MATCH(A455,Don_hang!$A$2:$A$1000,0)),""))</f>
        <v/>
      </c>
      <c r="D455" s="211"/>
      <c r="E455" s="209"/>
      <c r="F455" s="209"/>
      <c r="G455" s="186">
        <f t="shared" si="10"/>
        <v>0</v>
      </c>
      <c r="H455" s="212"/>
      <c r="I455" s="212"/>
      <c r="J455" s="212"/>
      <c r="K455" s="212"/>
      <c r="L455" s="212"/>
      <c r="M455" s="212"/>
      <c r="N455" s="204"/>
      <c r="O455" s="213"/>
      <c r="P455" s="189" t="str">
        <f>IF(D455="","",IF(COUNTIF(Combo_tong_hop!$B$3:$B$100,D455)&gt;0,"Combo","Món lẻ"))</f>
        <v/>
      </c>
      <c r="Q455" s="190" t="str">
        <f>IFERROR(__xludf.DUMMYFUNCTION("IF(P455&lt;&gt;""Combo"","""",IFERROR(""""&amp;TEXTJOIN("", ""&amp;char(10),TRUE,FILTER(Combo_chi_tiet!$I$3:$I$200,Combo_chi_tiet!$B$3:$B$200=D455)),""""))"),"")</f>
        <v/>
      </c>
      <c r="R455" s="144"/>
      <c r="S455" s="144"/>
      <c r="T455" s="144"/>
      <c r="U455" s="144"/>
      <c r="V455" s="144"/>
      <c r="W455" s="144"/>
      <c r="X455" s="144"/>
      <c r="Y455" s="144"/>
      <c r="Z455" s="144"/>
      <c r="AA455" s="144"/>
      <c r="AB455" s="144"/>
      <c r="AC455" s="144"/>
      <c r="AD455" s="144"/>
      <c r="AE455" s="144"/>
    </row>
    <row r="456">
      <c r="A456" s="208"/>
      <c r="B456" s="181" t="str">
        <f t="array" ref="B456">IF(A456="","",IFERROR(INDEX(Don_hang!$B$2:$B$1000,MATCH(A456,Don_hang!$A$2:$A$1000,0)),""))</f>
        <v/>
      </c>
      <c r="C456" s="210" t="str">
        <f t="array" ref="C456">IF(A456="","",IFERROR(INDEX(Don_hang!$C$2:$C$1000,MATCH(A456,Don_hang!$A$2:$A$1000,0)),""))</f>
        <v/>
      </c>
      <c r="D456" s="211"/>
      <c r="E456" s="209"/>
      <c r="F456" s="209"/>
      <c r="G456" s="186">
        <f t="shared" si="10"/>
        <v>0</v>
      </c>
      <c r="H456" s="212"/>
      <c r="I456" s="212"/>
      <c r="J456" s="212"/>
      <c r="K456" s="212"/>
      <c r="L456" s="212"/>
      <c r="M456" s="212"/>
      <c r="N456" s="204"/>
      <c r="O456" s="213"/>
      <c r="P456" s="189" t="str">
        <f>IF(D456="","",IF(COUNTIF(Combo_tong_hop!$B$3:$B$100,D456)&gt;0,"Combo","Món lẻ"))</f>
        <v/>
      </c>
      <c r="Q456" s="190" t="str">
        <f>IFERROR(__xludf.DUMMYFUNCTION("IF(P456&lt;&gt;""Combo"","""",IFERROR(""""&amp;TEXTJOIN("", ""&amp;char(10),TRUE,FILTER(Combo_chi_tiet!$I$3:$I$200,Combo_chi_tiet!$B$3:$B$200=D456)),""""))"),"")</f>
        <v/>
      </c>
      <c r="R456" s="144"/>
      <c r="S456" s="144"/>
      <c r="T456" s="144"/>
      <c r="U456" s="144"/>
      <c r="V456" s="144"/>
      <c r="W456" s="144"/>
      <c r="X456" s="144"/>
      <c r="Y456" s="144"/>
      <c r="Z456" s="144"/>
      <c r="AA456" s="144"/>
      <c r="AB456" s="144"/>
      <c r="AC456" s="144"/>
      <c r="AD456" s="144"/>
      <c r="AE456" s="144"/>
    </row>
    <row r="457">
      <c r="A457" s="208"/>
      <c r="B457" s="181" t="str">
        <f t="array" ref="B457">IF(A457="","",IFERROR(INDEX(Don_hang!$B$2:$B$1000,MATCH(A457,Don_hang!$A$2:$A$1000,0)),""))</f>
        <v/>
      </c>
      <c r="C457" s="210" t="str">
        <f t="array" ref="C457">IF(A457="","",IFERROR(INDEX(Don_hang!$C$2:$C$1000,MATCH(A457,Don_hang!$A$2:$A$1000,0)),""))</f>
        <v/>
      </c>
      <c r="D457" s="211"/>
      <c r="E457" s="209"/>
      <c r="F457" s="209"/>
      <c r="G457" s="186">
        <f t="shared" si="10"/>
        <v>0</v>
      </c>
      <c r="H457" s="212"/>
      <c r="I457" s="212"/>
      <c r="J457" s="212"/>
      <c r="K457" s="212"/>
      <c r="L457" s="212"/>
      <c r="M457" s="212"/>
      <c r="N457" s="204"/>
      <c r="O457" s="213"/>
      <c r="P457" s="189" t="str">
        <f>IF(D457="","",IF(COUNTIF(Combo_tong_hop!$B$3:$B$100,D457)&gt;0,"Combo","Món lẻ"))</f>
        <v/>
      </c>
      <c r="Q457" s="190" t="str">
        <f>IFERROR(__xludf.DUMMYFUNCTION("IF(P457&lt;&gt;""Combo"","""",IFERROR(""""&amp;TEXTJOIN("", ""&amp;char(10),TRUE,FILTER(Combo_chi_tiet!$I$3:$I$200,Combo_chi_tiet!$B$3:$B$200=D457)),""""))"),"")</f>
        <v/>
      </c>
      <c r="R457" s="144"/>
      <c r="S457" s="144"/>
      <c r="T457" s="144"/>
      <c r="U457" s="144"/>
      <c r="V457" s="144"/>
      <c r="W457" s="144"/>
      <c r="X457" s="144"/>
      <c r="Y457" s="144"/>
      <c r="Z457" s="144"/>
      <c r="AA457" s="144"/>
      <c r="AB457" s="144"/>
      <c r="AC457" s="144"/>
      <c r="AD457" s="144"/>
      <c r="AE457" s="144"/>
    </row>
    <row r="458">
      <c r="A458" s="208"/>
      <c r="B458" s="181" t="str">
        <f t="array" ref="B458">IF(A458="","",IFERROR(INDEX(Don_hang!$B$2:$B$1000,MATCH(A458,Don_hang!$A$2:$A$1000,0)),""))</f>
        <v/>
      </c>
      <c r="C458" s="210" t="str">
        <f t="array" ref="C458">IF(A458="","",IFERROR(INDEX(Don_hang!$C$2:$C$1000,MATCH(A458,Don_hang!$A$2:$A$1000,0)),""))</f>
        <v/>
      </c>
      <c r="D458" s="211"/>
      <c r="E458" s="209"/>
      <c r="F458" s="209"/>
      <c r="G458" s="186">
        <f t="shared" si="10"/>
        <v>0</v>
      </c>
      <c r="H458" s="212"/>
      <c r="I458" s="212"/>
      <c r="J458" s="212"/>
      <c r="K458" s="212"/>
      <c r="L458" s="212"/>
      <c r="M458" s="212"/>
      <c r="N458" s="204"/>
      <c r="O458" s="213"/>
      <c r="P458" s="189" t="str">
        <f>IF(D458="","",IF(COUNTIF(Combo_tong_hop!$B$3:$B$100,D458)&gt;0,"Combo","Món lẻ"))</f>
        <v/>
      </c>
      <c r="Q458" s="190" t="str">
        <f>IFERROR(__xludf.DUMMYFUNCTION("IF(P458&lt;&gt;""Combo"","""",IFERROR(""""&amp;TEXTJOIN("", ""&amp;char(10),TRUE,FILTER(Combo_chi_tiet!$I$3:$I$200,Combo_chi_tiet!$B$3:$B$200=D458)),""""))"),"")</f>
        <v/>
      </c>
      <c r="R458" s="144"/>
      <c r="S458" s="144"/>
      <c r="T458" s="144"/>
      <c r="U458" s="144"/>
      <c r="V458" s="144"/>
      <c r="W458" s="144"/>
      <c r="X458" s="144"/>
      <c r="Y458" s="144"/>
      <c r="Z458" s="144"/>
      <c r="AA458" s="144"/>
      <c r="AB458" s="144"/>
      <c r="AC458" s="144"/>
      <c r="AD458" s="144"/>
      <c r="AE458" s="144"/>
    </row>
    <row r="459">
      <c r="A459" s="208"/>
      <c r="B459" s="181" t="str">
        <f t="array" ref="B459">IF(A459="","",IFERROR(INDEX(Don_hang!$B$2:$B$1000,MATCH(A459,Don_hang!$A$2:$A$1000,0)),""))</f>
        <v/>
      </c>
      <c r="C459" s="210" t="str">
        <f t="array" ref="C459">IF(A459="","",IFERROR(INDEX(Don_hang!$C$2:$C$1000,MATCH(A459,Don_hang!$A$2:$A$1000,0)),""))</f>
        <v/>
      </c>
      <c r="D459" s="211"/>
      <c r="E459" s="209"/>
      <c r="F459" s="209"/>
      <c r="G459" s="186">
        <f t="shared" si="10"/>
        <v>0</v>
      </c>
      <c r="H459" s="212"/>
      <c r="I459" s="212"/>
      <c r="J459" s="212"/>
      <c r="K459" s="212"/>
      <c r="L459" s="212"/>
      <c r="M459" s="212"/>
      <c r="N459" s="204"/>
      <c r="O459" s="213"/>
      <c r="P459" s="189" t="str">
        <f>IF(D459="","",IF(COUNTIF(Combo_tong_hop!$B$3:$B$100,D459)&gt;0,"Combo","Món lẻ"))</f>
        <v/>
      </c>
      <c r="Q459" s="190" t="str">
        <f>IFERROR(__xludf.DUMMYFUNCTION("IF(P459&lt;&gt;""Combo"","""",IFERROR(""""&amp;TEXTJOIN("", ""&amp;char(10),TRUE,FILTER(Combo_chi_tiet!$I$3:$I$200,Combo_chi_tiet!$B$3:$B$200=D459)),""""))"),"")</f>
        <v/>
      </c>
      <c r="R459" s="144"/>
      <c r="S459" s="144"/>
      <c r="T459" s="144"/>
      <c r="U459" s="144"/>
      <c r="V459" s="144"/>
      <c r="W459" s="144"/>
      <c r="X459" s="144"/>
      <c r="Y459" s="144"/>
      <c r="Z459" s="144"/>
      <c r="AA459" s="144"/>
      <c r="AB459" s="144"/>
      <c r="AC459" s="144"/>
      <c r="AD459" s="144"/>
      <c r="AE459" s="144"/>
    </row>
    <row r="460">
      <c r="A460" s="208"/>
      <c r="B460" s="181" t="str">
        <f t="array" ref="B460">IF(A460="","",IFERROR(INDEX(Don_hang!$B$2:$B$1000,MATCH(A460,Don_hang!$A$2:$A$1000,0)),""))</f>
        <v/>
      </c>
      <c r="C460" s="210" t="str">
        <f t="array" ref="C460">IF(A460="","",IFERROR(INDEX(Don_hang!$C$2:$C$1000,MATCH(A460,Don_hang!$A$2:$A$1000,0)),""))</f>
        <v/>
      </c>
      <c r="D460" s="211"/>
      <c r="E460" s="209"/>
      <c r="F460" s="209"/>
      <c r="G460" s="186">
        <f t="shared" si="10"/>
        <v>0</v>
      </c>
      <c r="H460" s="212"/>
      <c r="I460" s="212"/>
      <c r="J460" s="212"/>
      <c r="K460" s="212"/>
      <c r="L460" s="212"/>
      <c r="M460" s="212"/>
      <c r="N460" s="204"/>
      <c r="O460" s="213"/>
      <c r="P460" s="189" t="str">
        <f>IF(D460="","",IF(COUNTIF(Combo_tong_hop!$B$3:$B$100,D460)&gt;0,"Combo","Món lẻ"))</f>
        <v/>
      </c>
      <c r="Q460" s="190" t="str">
        <f>IFERROR(__xludf.DUMMYFUNCTION("IF(P460&lt;&gt;""Combo"","""",IFERROR(""""&amp;TEXTJOIN("", ""&amp;char(10),TRUE,FILTER(Combo_chi_tiet!$I$3:$I$200,Combo_chi_tiet!$B$3:$B$200=D460)),""""))"),"")</f>
        <v/>
      </c>
      <c r="R460" s="144"/>
      <c r="S460" s="144"/>
      <c r="T460" s="144"/>
      <c r="U460" s="144"/>
      <c r="V460" s="144"/>
      <c r="W460" s="144"/>
      <c r="X460" s="144"/>
      <c r="Y460" s="144"/>
      <c r="Z460" s="144"/>
      <c r="AA460" s="144"/>
      <c r="AB460" s="144"/>
      <c r="AC460" s="144"/>
      <c r="AD460" s="144"/>
      <c r="AE460" s="144"/>
    </row>
    <row r="461">
      <c r="A461" s="208"/>
      <c r="B461" s="181" t="str">
        <f t="array" ref="B461">IF(A461="","",IFERROR(INDEX(Don_hang!$B$2:$B$1000,MATCH(A461,Don_hang!$A$2:$A$1000,0)),""))</f>
        <v/>
      </c>
      <c r="C461" s="210" t="str">
        <f t="array" ref="C461">IF(A461="","",IFERROR(INDEX(Don_hang!$C$2:$C$1000,MATCH(A461,Don_hang!$A$2:$A$1000,0)),""))</f>
        <v/>
      </c>
      <c r="D461" s="211"/>
      <c r="E461" s="209"/>
      <c r="F461" s="209"/>
      <c r="G461" s="186">
        <f t="shared" si="10"/>
        <v>0</v>
      </c>
      <c r="H461" s="212"/>
      <c r="I461" s="212"/>
      <c r="J461" s="212"/>
      <c r="K461" s="212"/>
      <c r="L461" s="212"/>
      <c r="M461" s="212"/>
      <c r="N461" s="204"/>
      <c r="O461" s="213"/>
      <c r="P461" s="189" t="str">
        <f>IF(D461="","",IF(COUNTIF(Combo_tong_hop!$B$3:$B$100,D461)&gt;0,"Combo","Món lẻ"))</f>
        <v/>
      </c>
      <c r="Q461" s="190" t="str">
        <f>IFERROR(__xludf.DUMMYFUNCTION("IF(P461&lt;&gt;""Combo"","""",IFERROR(""""&amp;TEXTJOIN("", ""&amp;char(10),TRUE,FILTER(Combo_chi_tiet!$I$3:$I$200,Combo_chi_tiet!$B$3:$B$200=D461)),""""))"),"")</f>
        <v/>
      </c>
      <c r="R461" s="144"/>
      <c r="S461" s="144"/>
      <c r="T461" s="144"/>
      <c r="U461" s="144"/>
      <c r="V461" s="144"/>
      <c r="W461" s="144"/>
      <c r="X461" s="144"/>
      <c r="Y461" s="144"/>
      <c r="Z461" s="144"/>
      <c r="AA461" s="144"/>
      <c r="AB461" s="144"/>
      <c r="AC461" s="144"/>
      <c r="AD461" s="144"/>
      <c r="AE461" s="144"/>
    </row>
    <row r="462">
      <c r="A462" s="208"/>
      <c r="B462" s="181" t="str">
        <f t="array" ref="B462">IF(A462="","",IFERROR(INDEX(Don_hang!$B$2:$B$1000,MATCH(A462,Don_hang!$A$2:$A$1000,0)),""))</f>
        <v/>
      </c>
      <c r="C462" s="210" t="str">
        <f t="array" ref="C462">IF(A462="","",IFERROR(INDEX(Don_hang!$C$2:$C$1000,MATCH(A462,Don_hang!$A$2:$A$1000,0)),""))</f>
        <v/>
      </c>
      <c r="D462" s="211"/>
      <c r="E462" s="209"/>
      <c r="F462" s="209"/>
      <c r="G462" s="186">
        <f t="shared" si="10"/>
        <v>0</v>
      </c>
      <c r="H462" s="212"/>
      <c r="I462" s="212"/>
      <c r="J462" s="212"/>
      <c r="K462" s="212"/>
      <c r="L462" s="212"/>
      <c r="M462" s="212"/>
      <c r="N462" s="204"/>
      <c r="O462" s="213"/>
      <c r="P462" s="189" t="str">
        <f>IF(D462="","",IF(COUNTIF(Combo_tong_hop!$B$3:$B$100,D462)&gt;0,"Combo","Món lẻ"))</f>
        <v/>
      </c>
      <c r="Q462" s="190" t="str">
        <f>IFERROR(__xludf.DUMMYFUNCTION("IF(P462&lt;&gt;""Combo"","""",IFERROR(""""&amp;TEXTJOIN("", ""&amp;char(10),TRUE,FILTER(Combo_chi_tiet!$I$3:$I$200,Combo_chi_tiet!$B$3:$B$200=D462)),""""))"),"")</f>
        <v/>
      </c>
      <c r="R462" s="144"/>
      <c r="S462" s="144"/>
      <c r="T462" s="144"/>
      <c r="U462" s="144"/>
      <c r="V462" s="144"/>
      <c r="W462" s="144"/>
      <c r="X462" s="144"/>
      <c r="Y462" s="144"/>
      <c r="Z462" s="144"/>
      <c r="AA462" s="144"/>
      <c r="AB462" s="144"/>
      <c r="AC462" s="144"/>
      <c r="AD462" s="144"/>
      <c r="AE462" s="144"/>
    </row>
    <row r="463">
      <c r="A463" s="208"/>
      <c r="B463" s="181" t="str">
        <f t="array" ref="B463">IF(A463="","",IFERROR(INDEX(Don_hang!$B$2:$B$1000,MATCH(A463,Don_hang!$A$2:$A$1000,0)),""))</f>
        <v/>
      </c>
      <c r="C463" s="210" t="str">
        <f t="array" ref="C463">IF(A463="","",IFERROR(INDEX(Don_hang!$C$2:$C$1000,MATCH(A463,Don_hang!$A$2:$A$1000,0)),""))</f>
        <v/>
      </c>
      <c r="D463" s="211"/>
      <c r="E463" s="209"/>
      <c r="F463" s="209"/>
      <c r="G463" s="186">
        <f t="shared" si="10"/>
        <v>0</v>
      </c>
      <c r="H463" s="212"/>
      <c r="I463" s="212"/>
      <c r="J463" s="212"/>
      <c r="K463" s="212"/>
      <c r="L463" s="212"/>
      <c r="M463" s="212"/>
      <c r="N463" s="204"/>
      <c r="O463" s="213"/>
      <c r="P463" s="189" t="str">
        <f>IF(D463="","",IF(COUNTIF(Combo_tong_hop!$B$3:$B$100,D463)&gt;0,"Combo","Món lẻ"))</f>
        <v/>
      </c>
      <c r="Q463" s="190" t="str">
        <f>IFERROR(__xludf.DUMMYFUNCTION("IF(P463&lt;&gt;""Combo"","""",IFERROR(""""&amp;TEXTJOIN("", ""&amp;char(10),TRUE,FILTER(Combo_chi_tiet!$I$3:$I$200,Combo_chi_tiet!$B$3:$B$200=D463)),""""))"),"")</f>
        <v/>
      </c>
      <c r="R463" s="144"/>
      <c r="S463" s="144"/>
      <c r="T463" s="144"/>
      <c r="U463" s="144"/>
      <c r="V463" s="144"/>
      <c r="W463" s="144"/>
      <c r="X463" s="144"/>
      <c r="Y463" s="144"/>
      <c r="Z463" s="144"/>
      <c r="AA463" s="144"/>
      <c r="AB463" s="144"/>
      <c r="AC463" s="144"/>
      <c r="AD463" s="144"/>
      <c r="AE463" s="144"/>
    </row>
    <row r="464">
      <c r="A464" s="208"/>
      <c r="B464" s="181" t="str">
        <f t="array" ref="B464">IF(A464="","",IFERROR(INDEX(Don_hang!$B$2:$B$1000,MATCH(A464,Don_hang!$A$2:$A$1000,0)),""))</f>
        <v/>
      </c>
      <c r="C464" s="210" t="str">
        <f t="array" ref="C464">IF(A464="","",IFERROR(INDEX(Don_hang!$C$2:$C$1000,MATCH(A464,Don_hang!$A$2:$A$1000,0)),""))</f>
        <v/>
      </c>
      <c r="D464" s="211"/>
      <c r="E464" s="209"/>
      <c r="F464" s="209"/>
      <c r="G464" s="186">
        <f t="shared" si="10"/>
        <v>0</v>
      </c>
      <c r="H464" s="212"/>
      <c r="I464" s="212"/>
      <c r="J464" s="212"/>
      <c r="K464" s="212"/>
      <c r="L464" s="212"/>
      <c r="M464" s="212"/>
      <c r="N464" s="204"/>
      <c r="O464" s="213"/>
      <c r="P464" s="189" t="str">
        <f>IF(D464="","",IF(COUNTIF(Combo_tong_hop!$B$3:$B$100,D464)&gt;0,"Combo","Món lẻ"))</f>
        <v/>
      </c>
      <c r="Q464" s="190" t="str">
        <f>IFERROR(__xludf.DUMMYFUNCTION("IF(P464&lt;&gt;""Combo"","""",IFERROR(""""&amp;TEXTJOIN("", ""&amp;char(10),TRUE,FILTER(Combo_chi_tiet!$I$3:$I$200,Combo_chi_tiet!$B$3:$B$200=D464)),""""))"),"")</f>
        <v/>
      </c>
      <c r="R464" s="144"/>
      <c r="S464" s="144"/>
      <c r="T464" s="144"/>
      <c r="U464" s="144"/>
      <c r="V464" s="144"/>
      <c r="W464" s="144"/>
      <c r="X464" s="144"/>
      <c r="Y464" s="144"/>
      <c r="Z464" s="144"/>
      <c r="AA464" s="144"/>
      <c r="AB464" s="144"/>
      <c r="AC464" s="144"/>
      <c r="AD464" s="144"/>
      <c r="AE464" s="144"/>
    </row>
    <row r="465">
      <c r="A465" s="208"/>
      <c r="B465" s="181" t="str">
        <f t="array" ref="B465">IF(A465="","",IFERROR(INDEX(Don_hang!$B$2:$B$1000,MATCH(A465,Don_hang!$A$2:$A$1000,0)),""))</f>
        <v/>
      </c>
      <c r="C465" s="210" t="str">
        <f t="array" ref="C465">IF(A465="","",IFERROR(INDEX(Don_hang!$C$2:$C$1000,MATCH(A465,Don_hang!$A$2:$A$1000,0)),""))</f>
        <v/>
      </c>
      <c r="D465" s="211"/>
      <c r="E465" s="209"/>
      <c r="F465" s="209"/>
      <c r="G465" s="186">
        <f t="shared" si="10"/>
        <v>0</v>
      </c>
      <c r="H465" s="212"/>
      <c r="I465" s="212"/>
      <c r="J465" s="212"/>
      <c r="K465" s="212"/>
      <c r="L465" s="212"/>
      <c r="M465" s="212"/>
      <c r="N465" s="204"/>
      <c r="O465" s="213"/>
      <c r="P465" s="189" t="str">
        <f>IF(D465="","",IF(COUNTIF(Combo_tong_hop!$B$3:$B$100,D465)&gt;0,"Combo","Món lẻ"))</f>
        <v/>
      </c>
      <c r="Q465" s="190" t="str">
        <f>IFERROR(__xludf.DUMMYFUNCTION("IF(P465&lt;&gt;""Combo"","""",IFERROR(""""&amp;TEXTJOIN("", ""&amp;char(10),TRUE,FILTER(Combo_chi_tiet!$I$3:$I$200,Combo_chi_tiet!$B$3:$B$200=D465)),""""))"),"")</f>
        <v/>
      </c>
      <c r="R465" s="144"/>
      <c r="S465" s="144"/>
      <c r="T465" s="144"/>
      <c r="U465" s="144"/>
      <c r="V465" s="144"/>
      <c r="W465" s="144"/>
      <c r="X465" s="144"/>
      <c r="Y465" s="144"/>
      <c r="Z465" s="144"/>
      <c r="AA465" s="144"/>
      <c r="AB465" s="144"/>
      <c r="AC465" s="144"/>
      <c r="AD465" s="144"/>
      <c r="AE465" s="144"/>
    </row>
    <row r="466">
      <c r="A466" s="208"/>
      <c r="B466" s="181" t="str">
        <f t="array" ref="B466">IF(A466="","",IFERROR(INDEX(Don_hang!$B$2:$B$1000,MATCH(A466,Don_hang!$A$2:$A$1000,0)),""))</f>
        <v/>
      </c>
      <c r="C466" s="210" t="str">
        <f t="array" ref="C466">IF(A466="","",IFERROR(INDEX(Don_hang!$C$2:$C$1000,MATCH(A466,Don_hang!$A$2:$A$1000,0)),""))</f>
        <v/>
      </c>
      <c r="D466" s="211"/>
      <c r="E466" s="209"/>
      <c r="F466" s="209"/>
      <c r="G466" s="186">
        <f t="shared" si="10"/>
        <v>0</v>
      </c>
      <c r="H466" s="212"/>
      <c r="I466" s="212"/>
      <c r="J466" s="212"/>
      <c r="K466" s="212"/>
      <c r="L466" s="212"/>
      <c r="M466" s="212"/>
      <c r="N466" s="204"/>
      <c r="O466" s="213"/>
      <c r="P466" s="189" t="str">
        <f>IF(D466="","",IF(COUNTIF(Combo_tong_hop!$B$3:$B$100,D466)&gt;0,"Combo","Món lẻ"))</f>
        <v/>
      </c>
      <c r="Q466" s="190" t="str">
        <f>IFERROR(__xludf.DUMMYFUNCTION("IF(P466&lt;&gt;""Combo"","""",IFERROR(""""&amp;TEXTJOIN("", ""&amp;char(10),TRUE,FILTER(Combo_chi_tiet!$I$3:$I$200,Combo_chi_tiet!$B$3:$B$200=D466)),""""))"),"")</f>
        <v/>
      </c>
      <c r="R466" s="144"/>
      <c r="S466" s="144"/>
      <c r="T466" s="144"/>
      <c r="U466" s="144"/>
      <c r="V466" s="144"/>
      <c r="W466" s="144"/>
      <c r="X466" s="144"/>
      <c r="Y466" s="144"/>
      <c r="Z466" s="144"/>
      <c r="AA466" s="144"/>
      <c r="AB466" s="144"/>
      <c r="AC466" s="144"/>
      <c r="AD466" s="144"/>
      <c r="AE466" s="144"/>
    </row>
    <row r="467">
      <c r="A467" s="208"/>
      <c r="B467" s="181" t="str">
        <f t="array" ref="B467">IF(A467="","",IFERROR(INDEX(Don_hang!$B$2:$B$1000,MATCH(A467,Don_hang!$A$2:$A$1000,0)),""))</f>
        <v/>
      </c>
      <c r="C467" s="210" t="str">
        <f t="array" ref="C467">IF(A467="","",IFERROR(INDEX(Don_hang!$C$2:$C$1000,MATCH(A467,Don_hang!$A$2:$A$1000,0)),""))</f>
        <v/>
      </c>
      <c r="D467" s="211"/>
      <c r="E467" s="209"/>
      <c r="F467" s="209"/>
      <c r="G467" s="186">
        <f t="shared" si="10"/>
        <v>0</v>
      </c>
      <c r="H467" s="212"/>
      <c r="I467" s="212"/>
      <c r="J467" s="212"/>
      <c r="K467" s="212"/>
      <c r="L467" s="212"/>
      <c r="M467" s="212"/>
      <c r="N467" s="204"/>
      <c r="O467" s="213"/>
      <c r="P467" s="189" t="str">
        <f>IF(D467="","",IF(COUNTIF(Combo_tong_hop!$B$3:$B$100,D467)&gt;0,"Combo","Món lẻ"))</f>
        <v/>
      </c>
      <c r="Q467" s="190" t="str">
        <f>IFERROR(__xludf.DUMMYFUNCTION("IF(P467&lt;&gt;""Combo"","""",IFERROR(""""&amp;TEXTJOIN("", ""&amp;char(10),TRUE,FILTER(Combo_chi_tiet!$I$3:$I$200,Combo_chi_tiet!$B$3:$B$200=D467)),""""))"),"")</f>
        <v/>
      </c>
      <c r="R467" s="144"/>
      <c r="S467" s="144"/>
      <c r="T467" s="144"/>
      <c r="U467" s="144"/>
      <c r="V467" s="144"/>
      <c r="W467" s="144"/>
      <c r="X467" s="144"/>
      <c r="Y467" s="144"/>
      <c r="Z467" s="144"/>
      <c r="AA467" s="144"/>
      <c r="AB467" s="144"/>
      <c r="AC467" s="144"/>
      <c r="AD467" s="144"/>
      <c r="AE467" s="144"/>
    </row>
    <row r="468">
      <c r="A468" s="208"/>
      <c r="B468" s="181" t="str">
        <f t="array" ref="B468">IF(A468="","",IFERROR(INDEX(Don_hang!$B$2:$B$1000,MATCH(A468,Don_hang!$A$2:$A$1000,0)),""))</f>
        <v/>
      </c>
      <c r="C468" s="210" t="str">
        <f t="array" ref="C468">IF(A468="","",IFERROR(INDEX(Don_hang!$C$2:$C$1000,MATCH(A468,Don_hang!$A$2:$A$1000,0)),""))</f>
        <v/>
      </c>
      <c r="D468" s="211"/>
      <c r="E468" s="209"/>
      <c r="F468" s="209"/>
      <c r="G468" s="186">
        <f t="shared" si="10"/>
        <v>0</v>
      </c>
      <c r="H468" s="212"/>
      <c r="I468" s="212"/>
      <c r="J468" s="212"/>
      <c r="K468" s="212"/>
      <c r="L468" s="212"/>
      <c r="M468" s="212"/>
      <c r="N468" s="204"/>
      <c r="O468" s="213"/>
      <c r="P468" s="189" t="str">
        <f>IF(D468="","",IF(COUNTIF(Combo_tong_hop!$B$3:$B$100,D468)&gt;0,"Combo","Món lẻ"))</f>
        <v/>
      </c>
      <c r="Q468" s="190" t="str">
        <f>IFERROR(__xludf.DUMMYFUNCTION("IF(P468&lt;&gt;""Combo"","""",IFERROR(""""&amp;TEXTJOIN("", ""&amp;char(10),TRUE,FILTER(Combo_chi_tiet!$I$3:$I$200,Combo_chi_tiet!$B$3:$B$200=D468)),""""))"),"")</f>
        <v/>
      </c>
      <c r="R468" s="144"/>
      <c r="S468" s="144"/>
      <c r="T468" s="144"/>
      <c r="U468" s="144"/>
      <c r="V468" s="144"/>
      <c r="W468" s="144"/>
      <c r="X468" s="144"/>
      <c r="Y468" s="144"/>
      <c r="Z468" s="144"/>
      <c r="AA468" s="144"/>
      <c r="AB468" s="144"/>
      <c r="AC468" s="144"/>
      <c r="AD468" s="144"/>
      <c r="AE468" s="144"/>
    </row>
    <row r="469">
      <c r="A469" s="208"/>
      <c r="B469" s="181" t="str">
        <f t="array" ref="B469">IF(A469="","",IFERROR(INDEX(Don_hang!$B$2:$B$1000,MATCH(A469,Don_hang!$A$2:$A$1000,0)),""))</f>
        <v/>
      </c>
      <c r="C469" s="210" t="str">
        <f t="array" ref="C469">IF(A469="","",IFERROR(INDEX(Don_hang!$C$2:$C$1000,MATCH(A469,Don_hang!$A$2:$A$1000,0)),""))</f>
        <v/>
      </c>
      <c r="D469" s="211"/>
      <c r="E469" s="209"/>
      <c r="F469" s="209"/>
      <c r="G469" s="186">
        <f t="shared" si="10"/>
        <v>0</v>
      </c>
      <c r="H469" s="212"/>
      <c r="I469" s="212"/>
      <c r="J469" s="212"/>
      <c r="K469" s="212"/>
      <c r="L469" s="212"/>
      <c r="M469" s="212"/>
      <c r="N469" s="204"/>
      <c r="O469" s="213"/>
      <c r="P469" s="189" t="str">
        <f>IF(D469="","",IF(COUNTIF(Combo_tong_hop!$B$3:$B$100,D469)&gt;0,"Combo","Món lẻ"))</f>
        <v/>
      </c>
      <c r="Q469" s="190" t="str">
        <f>IFERROR(__xludf.DUMMYFUNCTION("IF(P469&lt;&gt;""Combo"","""",IFERROR(""""&amp;TEXTJOIN("", ""&amp;char(10),TRUE,FILTER(Combo_chi_tiet!$I$3:$I$200,Combo_chi_tiet!$B$3:$B$200=D469)),""""))"),"")</f>
        <v/>
      </c>
      <c r="R469" s="144"/>
      <c r="S469" s="144"/>
      <c r="T469" s="144"/>
      <c r="U469" s="144"/>
      <c r="V469" s="144"/>
      <c r="W469" s="144"/>
      <c r="X469" s="144"/>
      <c r="Y469" s="144"/>
      <c r="Z469" s="144"/>
      <c r="AA469" s="144"/>
      <c r="AB469" s="144"/>
      <c r="AC469" s="144"/>
      <c r="AD469" s="144"/>
      <c r="AE469" s="144"/>
    </row>
    <row r="470">
      <c r="A470" s="208"/>
      <c r="B470" s="181" t="str">
        <f t="array" ref="B470">IF(A470="","",IFERROR(INDEX(Don_hang!$B$2:$B$1000,MATCH(A470,Don_hang!$A$2:$A$1000,0)),""))</f>
        <v/>
      </c>
      <c r="C470" s="210" t="str">
        <f t="array" ref="C470">IF(A470="","",IFERROR(INDEX(Don_hang!$C$2:$C$1000,MATCH(A470,Don_hang!$A$2:$A$1000,0)),""))</f>
        <v/>
      </c>
      <c r="D470" s="211"/>
      <c r="E470" s="209"/>
      <c r="F470" s="209"/>
      <c r="G470" s="186">
        <f t="shared" si="10"/>
        <v>0</v>
      </c>
      <c r="H470" s="212"/>
      <c r="I470" s="212"/>
      <c r="J470" s="212"/>
      <c r="K470" s="212"/>
      <c r="L470" s="212"/>
      <c r="M470" s="212"/>
      <c r="N470" s="204"/>
      <c r="O470" s="213"/>
      <c r="P470" s="189" t="str">
        <f>IF(D470="","",IF(COUNTIF(Combo_tong_hop!$B$3:$B$100,D470)&gt;0,"Combo","Món lẻ"))</f>
        <v/>
      </c>
      <c r="Q470" s="190" t="str">
        <f>IFERROR(__xludf.DUMMYFUNCTION("IF(P470&lt;&gt;""Combo"","""",IFERROR(""""&amp;TEXTJOIN("", ""&amp;char(10),TRUE,FILTER(Combo_chi_tiet!$I$3:$I$200,Combo_chi_tiet!$B$3:$B$200=D470)),""""))"),"")</f>
        <v/>
      </c>
      <c r="R470" s="144"/>
      <c r="S470" s="144"/>
      <c r="T470" s="144"/>
      <c r="U470" s="144"/>
      <c r="V470" s="144"/>
      <c r="W470" s="144"/>
      <c r="X470" s="144"/>
      <c r="Y470" s="144"/>
      <c r="Z470" s="144"/>
      <c r="AA470" s="144"/>
      <c r="AB470" s="144"/>
      <c r="AC470" s="144"/>
      <c r="AD470" s="144"/>
      <c r="AE470" s="144"/>
    </row>
    <row r="471">
      <c r="A471" s="208"/>
      <c r="B471" s="181" t="str">
        <f t="array" ref="B471">IF(A471="","",IFERROR(INDEX(Don_hang!$B$2:$B$1000,MATCH(A471,Don_hang!$A$2:$A$1000,0)),""))</f>
        <v/>
      </c>
      <c r="C471" s="210" t="str">
        <f t="array" ref="C471">IF(A471="","",IFERROR(INDEX(Don_hang!$C$2:$C$1000,MATCH(A471,Don_hang!$A$2:$A$1000,0)),""))</f>
        <v/>
      </c>
      <c r="D471" s="211"/>
      <c r="E471" s="209"/>
      <c r="F471" s="209"/>
      <c r="G471" s="186">
        <f t="shared" si="10"/>
        <v>0</v>
      </c>
      <c r="H471" s="212"/>
      <c r="I471" s="212"/>
      <c r="J471" s="212"/>
      <c r="K471" s="212"/>
      <c r="L471" s="212"/>
      <c r="M471" s="212"/>
      <c r="N471" s="204"/>
      <c r="O471" s="213"/>
      <c r="P471" s="189" t="str">
        <f>IF(D471="","",IF(COUNTIF(Combo_tong_hop!$B$3:$B$100,D471)&gt;0,"Combo","Món lẻ"))</f>
        <v/>
      </c>
      <c r="Q471" s="190" t="str">
        <f>IFERROR(__xludf.DUMMYFUNCTION("IF(P471&lt;&gt;""Combo"","""",IFERROR(""""&amp;TEXTJOIN("", ""&amp;char(10),TRUE,FILTER(Combo_chi_tiet!$I$3:$I$200,Combo_chi_tiet!$B$3:$B$200=D471)),""""))"),"")</f>
        <v/>
      </c>
      <c r="R471" s="144"/>
      <c r="S471" s="144"/>
      <c r="T471" s="144"/>
      <c r="U471" s="144"/>
      <c r="V471" s="144"/>
      <c r="W471" s="144"/>
      <c r="X471" s="144"/>
      <c r="Y471" s="144"/>
      <c r="Z471" s="144"/>
      <c r="AA471" s="144"/>
      <c r="AB471" s="144"/>
      <c r="AC471" s="144"/>
      <c r="AD471" s="144"/>
      <c r="AE471" s="144"/>
    </row>
    <row r="472">
      <c r="A472" s="208"/>
      <c r="B472" s="181" t="str">
        <f t="array" ref="B472">IF(A472="","",IFERROR(INDEX(Don_hang!$B$2:$B$1000,MATCH(A472,Don_hang!$A$2:$A$1000,0)),""))</f>
        <v/>
      </c>
      <c r="C472" s="210" t="str">
        <f t="array" ref="C472">IF(A472="","",IFERROR(INDEX(Don_hang!$C$2:$C$1000,MATCH(A472,Don_hang!$A$2:$A$1000,0)),""))</f>
        <v/>
      </c>
      <c r="D472" s="211"/>
      <c r="E472" s="209"/>
      <c r="F472" s="209"/>
      <c r="G472" s="186">
        <f t="shared" si="10"/>
        <v>0</v>
      </c>
      <c r="H472" s="212"/>
      <c r="I472" s="212"/>
      <c r="J472" s="212"/>
      <c r="K472" s="212"/>
      <c r="L472" s="212"/>
      <c r="M472" s="212"/>
      <c r="N472" s="204"/>
      <c r="O472" s="213"/>
      <c r="P472" s="189" t="str">
        <f>IF(D472="","",IF(COUNTIF(Combo_tong_hop!$B$3:$B$100,D472)&gt;0,"Combo","Món lẻ"))</f>
        <v/>
      </c>
      <c r="Q472" s="190" t="str">
        <f>IFERROR(__xludf.DUMMYFUNCTION("IF(P472&lt;&gt;""Combo"","""",IFERROR(""""&amp;TEXTJOIN("", ""&amp;char(10),TRUE,FILTER(Combo_chi_tiet!$I$3:$I$200,Combo_chi_tiet!$B$3:$B$200=D472)),""""))"),"")</f>
        <v/>
      </c>
      <c r="R472" s="144"/>
      <c r="S472" s="144"/>
      <c r="T472" s="144"/>
      <c r="U472" s="144"/>
      <c r="V472" s="144"/>
      <c r="W472" s="144"/>
      <c r="X472" s="144"/>
      <c r="Y472" s="144"/>
      <c r="Z472" s="144"/>
      <c r="AA472" s="144"/>
      <c r="AB472" s="144"/>
      <c r="AC472" s="144"/>
      <c r="AD472" s="144"/>
      <c r="AE472" s="144"/>
    </row>
    <row r="473">
      <c r="A473" s="208"/>
      <c r="B473" s="181" t="str">
        <f t="array" ref="B473">IF(A473="","",IFERROR(INDEX(Don_hang!$B$2:$B$1000,MATCH(A473,Don_hang!$A$2:$A$1000,0)),""))</f>
        <v/>
      </c>
      <c r="C473" s="210" t="str">
        <f t="array" ref="C473">IF(A473="","",IFERROR(INDEX(Don_hang!$C$2:$C$1000,MATCH(A473,Don_hang!$A$2:$A$1000,0)),""))</f>
        <v/>
      </c>
      <c r="D473" s="211"/>
      <c r="E473" s="209"/>
      <c r="F473" s="209"/>
      <c r="G473" s="186">
        <f t="shared" si="10"/>
        <v>0</v>
      </c>
      <c r="H473" s="212"/>
      <c r="I473" s="212"/>
      <c r="J473" s="212"/>
      <c r="K473" s="212"/>
      <c r="L473" s="212"/>
      <c r="M473" s="212"/>
      <c r="N473" s="204"/>
      <c r="O473" s="213"/>
      <c r="P473" s="189" t="str">
        <f>IF(D473="","",IF(COUNTIF(Combo_tong_hop!$B$3:$B$100,D473)&gt;0,"Combo","Món lẻ"))</f>
        <v/>
      </c>
      <c r="Q473" s="190" t="str">
        <f>IFERROR(__xludf.DUMMYFUNCTION("IF(P473&lt;&gt;""Combo"","""",IFERROR(""""&amp;TEXTJOIN("", ""&amp;char(10),TRUE,FILTER(Combo_chi_tiet!$I$3:$I$200,Combo_chi_tiet!$B$3:$B$200=D473)),""""))"),"")</f>
        <v/>
      </c>
      <c r="R473" s="144"/>
      <c r="S473" s="144"/>
      <c r="T473" s="144"/>
      <c r="U473" s="144"/>
      <c r="V473" s="144"/>
      <c r="W473" s="144"/>
      <c r="X473" s="144"/>
      <c r="Y473" s="144"/>
      <c r="Z473" s="144"/>
      <c r="AA473" s="144"/>
      <c r="AB473" s="144"/>
      <c r="AC473" s="144"/>
      <c r="AD473" s="144"/>
      <c r="AE473" s="144"/>
    </row>
    <row r="474">
      <c r="A474" s="208"/>
      <c r="B474" s="181" t="str">
        <f t="array" ref="B474">IF(A474="","",IFERROR(INDEX(Don_hang!$B$2:$B$1000,MATCH(A474,Don_hang!$A$2:$A$1000,0)),""))</f>
        <v/>
      </c>
      <c r="C474" s="210" t="str">
        <f t="array" ref="C474">IF(A474="","",IFERROR(INDEX(Don_hang!$C$2:$C$1000,MATCH(A474,Don_hang!$A$2:$A$1000,0)),""))</f>
        <v/>
      </c>
      <c r="D474" s="211"/>
      <c r="E474" s="209"/>
      <c r="F474" s="209"/>
      <c r="G474" s="186">
        <f t="shared" si="10"/>
        <v>0</v>
      </c>
      <c r="H474" s="212"/>
      <c r="I474" s="212"/>
      <c r="J474" s="212"/>
      <c r="K474" s="212"/>
      <c r="L474" s="212"/>
      <c r="M474" s="212"/>
      <c r="N474" s="204"/>
      <c r="O474" s="213"/>
      <c r="P474" s="189" t="str">
        <f>IF(D474="","",IF(COUNTIF(Combo_tong_hop!$B$3:$B$100,D474)&gt;0,"Combo","Món lẻ"))</f>
        <v/>
      </c>
      <c r="Q474" s="190" t="str">
        <f>IFERROR(__xludf.DUMMYFUNCTION("IF(P474&lt;&gt;""Combo"","""",IFERROR(""""&amp;TEXTJOIN("", ""&amp;char(10),TRUE,FILTER(Combo_chi_tiet!$I$3:$I$200,Combo_chi_tiet!$B$3:$B$200=D474)),""""))"),"")</f>
        <v/>
      </c>
      <c r="R474" s="144"/>
      <c r="S474" s="144"/>
      <c r="T474" s="144"/>
      <c r="U474" s="144"/>
      <c r="V474" s="144"/>
      <c r="W474" s="144"/>
      <c r="X474" s="144"/>
      <c r="Y474" s="144"/>
      <c r="Z474" s="144"/>
      <c r="AA474" s="144"/>
      <c r="AB474" s="144"/>
      <c r="AC474" s="144"/>
      <c r="AD474" s="144"/>
      <c r="AE474" s="144"/>
    </row>
    <row r="475">
      <c r="A475" s="208"/>
      <c r="B475" s="181" t="str">
        <f t="array" ref="B475">IF(A475="","",IFERROR(INDEX(Don_hang!$B$2:$B$1000,MATCH(A475,Don_hang!$A$2:$A$1000,0)),""))</f>
        <v/>
      </c>
      <c r="C475" s="210" t="str">
        <f t="array" ref="C475">IF(A475="","",IFERROR(INDEX(Don_hang!$C$2:$C$1000,MATCH(A475,Don_hang!$A$2:$A$1000,0)),""))</f>
        <v/>
      </c>
      <c r="D475" s="211"/>
      <c r="E475" s="209"/>
      <c r="F475" s="209"/>
      <c r="G475" s="186">
        <f t="shared" si="10"/>
        <v>0</v>
      </c>
      <c r="H475" s="212"/>
      <c r="I475" s="212"/>
      <c r="J475" s="212"/>
      <c r="K475" s="212"/>
      <c r="L475" s="212"/>
      <c r="M475" s="212"/>
      <c r="N475" s="204"/>
      <c r="O475" s="213"/>
      <c r="P475" s="189" t="str">
        <f>IF(D475="","",IF(COUNTIF(Combo_tong_hop!$B$3:$B$100,D475)&gt;0,"Combo","Món lẻ"))</f>
        <v/>
      </c>
      <c r="Q475" s="190" t="str">
        <f>IFERROR(__xludf.DUMMYFUNCTION("IF(P475&lt;&gt;""Combo"","""",IFERROR(""""&amp;TEXTJOIN("", ""&amp;char(10),TRUE,FILTER(Combo_chi_tiet!$I$3:$I$200,Combo_chi_tiet!$B$3:$B$200=D475)),""""))"),"")</f>
        <v/>
      </c>
      <c r="R475" s="144"/>
      <c r="S475" s="144"/>
      <c r="T475" s="144"/>
      <c r="U475" s="144"/>
      <c r="V475" s="144"/>
      <c r="W475" s="144"/>
      <c r="X475" s="144"/>
      <c r="Y475" s="144"/>
      <c r="Z475" s="144"/>
      <c r="AA475" s="144"/>
      <c r="AB475" s="144"/>
      <c r="AC475" s="144"/>
      <c r="AD475" s="144"/>
      <c r="AE475" s="144"/>
    </row>
    <row r="476">
      <c r="A476" s="208"/>
      <c r="B476" s="181" t="str">
        <f t="array" ref="B476">IF(A476="","",IFERROR(INDEX(Don_hang!$B$2:$B$1000,MATCH(A476,Don_hang!$A$2:$A$1000,0)),""))</f>
        <v/>
      </c>
      <c r="C476" s="210" t="str">
        <f t="array" ref="C476">IF(A476="","",IFERROR(INDEX(Don_hang!$C$2:$C$1000,MATCH(A476,Don_hang!$A$2:$A$1000,0)),""))</f>
        <v/>
      </c>
      <c r="D476" s="211"/>
      <c r="E476" s="209"/>
      <c r="F476" s="209"/>
      <c r="G476" s="186">
        <f t="shared" si="10"/>
        <v>0</v>
      </c>
      <c r="H476" s="212"/>
      <c r="I476" s="212"/>
      <c r="J476" s="212"/>
      <c r="K476" s="212"/>
      <c r="L476" s="212"/>
      <c r="M476" s="212"/>
      <c r="N476" s="204"/>
      <c r="O476" s="213"/>
      <c r="P476" s="189" t="str">
        <f>IF(D476="","",IF(COUNTIF(Combo_tong_hop!$B$3:$B$100,D476)&gt;0,"Combo","Món lẻ"))</f>
        <v/>
      </c>
      <c r="Q476" s="190" t="str">
        <f>IFERROR(__xludf.DUMMYFUNCTION("IF(P476&lt;&gt;""Combo"","""",IFERROR(""""&amp;TEXTJOIN("", ""&amp;char(10),TRUE,FILTER(Combo_chi_tiet!$I$3:$I$200,Combo_chi_tiet!$B$3:$B$200=D476)),""""))"),"")</f>
        <v/>
      </c>
      <c r="R476" s="144"/>
      <c r="S476" s="144"/>
      <c r="T476" s="144"/>
      <c r="U476" s="144"/>
      <c r="V476" s="144"/>
      <c r="W476" s="144"/>
      <c r="X476" s="144"/>
      <c r="Y476" s="144"/>
      <c r="Z476" s="144"/>
      <c r="AA476" s="144"/>
      <c r="AB476" s="144"/>
      <c r="AC476" s="144"/>
      <c r="AD476" s="144"/>
      <c r="AE476" s="144"/>
    </row>
    <row r="477">
      <c r="A477" s="208"/>
      <c r="B477" s="181" t="str">
        <f t="array" ref="B477">IF(A477="","",IFERROR(INDEX(Don_hang!$B$2:$B$1000,MATCH(A477,Don_hang!$A$2:$A$1000,0)),""))</f>
        <v/>
      </c>
      <c r="C477" s="210" t="str">
        <f t="array" ref="C477">IF(A477="","",IFERROR(INDEX(Don_hang!$C$2:$C$1000,MATCH(A477,Don_hang!$A$2:$A$1000,0)),""))</f>
        <v/>
      </c>
      <c r="D477" s="211"/>
      <c r="E477" s="209"/>
      <c r="F477" s="209"/>
      <c r="G477" s="186">
        <f t="shared" si="10"/>
        <v>0</v>
      </c>
      <c r="H477" s="212"/>
      <c r="I477" s="212"/>
      <c r="J477" s="212"/>
      <c r="K477" s="212"/>
      <c r="L477" s="212"/>
      <c r="M477" s="212"/>
      <c r="N477" s="204"/>
      <c r="O477" s="213"/>
      <c r="P477" s="189" t="str">
        <f>IF(D477="","",IF(COUNTIF(Combo_tong_hop!$B$3:$B$100,D477)&gt;0,"Combo","Món lẻ"))</f>
        <v/>
      </c>
      <c r="Q477" s="190" t="str">
        <f>IFERROR(__xludf.DUMMYFUNCTION("IF(P477&lt;&gt;""Combo"","""",IFERROR(""""&amp;TEXTJOIN("", ""&amp;char(10),TRUE,FILTER(Combo_chi_tiet!$I$3:$I$200,Combo_chi_tiet!$B$3:$B$200=D477)),""""))"),"")</f>
        <v/>
      </c>
      <c r="R477" s="144"/>
      <c r="S477" s="144"/>
      <c r="T477" s="144"/>
      <c r="U477" s="144"/>
      <c r="V477" s="144"/>
      <c r="W477" s="144"/>
      <c r="X477" s="144"/>
      <c r="Y477" s="144"/>
      <c r="Z477" s="144"/>
      <c r="AA477" s="144"/>
      <c r="AB477" s="144"/>
      <c r="AC477" s="144"/>
      <c r="AD477" s="144"/>
      <c r="AE477" s="144"/>
    </row>
    <row r="478">
      <c r="A478" s="208"/>
      <c r="B478" s="181" t="str">
        <f t="array" ref="B478">IF(A478="","",IFERROR(INDEX(Don_hang!$B$2:$B$1000,MATCH(A478,Don_hang!$A$2:$A$1000,0)),""))</f>
        <v/>
      </c>
      <c r="C478" s="210" t="str">
        <f t="array" ref="C478">IF(A478="","",IFERROR(INDEX(Don_hang!$C$2:$C$1000,MATCH(A478,Don_hang!$A$2:$A$1000,0)),""))</f>
        <v/>
      </c>
      <c r="D478" s="211"/>
      <c r="E478" s="209"/>
      <c r="F478" s="209"/>
      <c r="G478" s="186">
        <f t="shared" si="10"/>
        <v>0</v>
      </c>
      <c r="H478" s="212"/>
      <c r="I478" s="212"/>
      <c r="J478" s="212"/>
      <c r="K478" s="212"/>
      <c r="L478" s="212"/>
      <c r="M478" s="212"/>
      <c r="N478" s="204"/>
      <c r="O478" s="213"/>
      <c r="P478" s="189" t="str">
        <f>IF(D478="","",IF(COUNTIF(Combo_tong_hop!$B$3:$B$100,D478)&gt;0,"Combo","Món lẻ"))</f>
        <v/>
      </c>
      <c r="Q478" s="190" t="str">
        <f>IFERROR(__xludf.DUMMYFUNCTION("IF(P478&lt;&gt;""Combo"","""",IFERROR(""""&amp;TEXTJOIN("", ""&amp;char(10),TRUE,FILTER(Combo_chi_tiet!$I$3:$I$200,Combo_chi_tiet!$B$3:$B$200=D478)),""""))"),"")</f>
        <v/>
      </c>
      <c r="R478" s="144"/>
      <c r="S478" s="144"/>
      <c r="T478" s="144"/>
      <c r="U478" s="144"/>
      <c r="V478" s="144"/>
      <c r="W478" s="144"/>
      <c r="X478" s="144"/>
      <c r="Y478" s="144"/>
      <c r="Z478" s="144"/>
      <c r="AA478" s="144"/>
      <c r="AB478" s="144"/>
      <c r="AC478" s="144"/>
      <c r="AD478" s="144"/>
      <c r="AE478" s="144"/>
    </row>
    <row r="479">
      <c r="A479" s="208"/>
      <c r="B479" s="181" t="str">
        <f t="array" ref="B479">IF(A479="","",IFERROR(INDEX(Don_hang!$B$2:$B$1000,MATCH(A479,Don_hang!$A$2:$A$1000,0)),""))</f>
        <v/>
      </c>
      <c r="C479" s="210" t="str">
        <f t="array" ref="C479">IF(A479="","",IFERROR(INDEX(Don_hang!$C$2:$C$1000,MATCH(A479,Don_hang!$A$2:$A$1000,0)),""))</f>
        <v/>
      </c>
      <c r="D479" s="211"/>
      <c r="E479" s="209"/>
      <c r="F479" s="209"/>
      <c r="G479" s="186">
        <f t="shared" si="10"/>
        <v>0</v>
      </c>
      <c r="H479" s="212"/>
      <c r="I479" s="212"/>
      <c r="J479" s="212"/>
      <c r="K479" s="212"/>
      <c r="L479" s="212"/>
      <c r="M479" s="212"/>
      <c r="N479" s="214"/>
      <c r="O479" s="213"/>
      <c r="P479" s="189" t="str">
        <f>IF(D479="","",IF(COUNTIF(Combo_tong_hop!$B$3:$B$100,D479)&gt;0,"Combo","Món lẻ"))</f>
        <v/>
      </c>
      <c r="Q479" s="190" t="str">
        <f>IFERROR(__xludf.DUMMYFUNCTION("IF(P479&lt;&gt;""Combo"","""",IFERROR(""""&amp;TEXTJOIN("", ""&amp;char(10),TRUE,FILTER(Combo_chi_tiet!$I$3:$I$200,Combo_chi_tiet!$B$3:$B$200=D479)),""""))"),"")</f>
        <v/>
      </c>
      <c r="R479" s="144"/>
      <c r="S479" s="144"/>
      <c r="T479" s="144"/>
      <c r="U479" s="144"/>
      <c r="V479" s="144"/>
      <c r="W479" s="144"/>
      <c r="X479" s="144"/>
      <c r="Y479" s="144"/>
      <c r="Z479" s="144"/>
      <c r="AA479" s="144"/>
      <c r="AB479" s="144"/>
      <c r="AC479" s="144"/>
      <c r="AD479" s="144"/>
      <c r="AE479" s="144"/>
    </row>
    <row r="480">
      <c r="A480" s="208"/>
      <c r="B480" s="181" t="str">
        <f t="array" ref="B480">IF(A480="","",IFERROR(INDEX(Don_hang!$B$2:$B$1000,MATCH(A480,Don_hang!$A$2:$A$1000,0)),""))</f>
        <v/>
      </c>
      <c r="C480" s="210" t="str">
        <f t="array" ref="C480">IF(A480="","",IFERROR(INDEX(Don_hang!$C$2:$C$1000,MATCH(A480,Don_hang!$A$2:$A$1000,0)),""))</f>
        <v/>
      </c>
      <c r="D480" s="211"/>
      <c r="E480" s="209"/>
      <c r="F480" s="209"/>
      <c r="G480" s="186">
        <f t="shared" si="10"/>
        <v>0</v>
      </c>
      <c r="H480" s="212"/>
      <c r="I480" s="212"/>
      <c r="J480" s="212"/>
      <c r="K480" s="212"/>
      <c r="L480" s="212"/>
      <c r="M480" s="212"/>
      <c r="N480" s="214"/>
      <c r="O480" s="213"/>
      <c r="P480" s="189" t="str">
        <f>IF(D480="","",IF(COUNTIF(Combo_tong_hop!$B$3:$B$100,D480)&gt;0,"Combo","Món lẻ"))</f>
        <v/>
      </c>
      <c r="Q480" s="190" t="str">
        <f>IFERROR(__xludf.DUMMYFUNCTION("IF(P480&lt;&gt;""Combo"","""",IFERROR(""""&amp;TEXTJOIN("", ""&amp;char(10),TRUE,FILTER(Combo_chi_tiet!$I$3:$I$200,Combo_chi_tiet!$B$3:$B$200=D480)),""""))"),"")</f>
        <v/>
      </c>
      <c r="R480" s="144"/>
      <c r="S480" s="144"/>
      <c r="T480" s="144"/>
      <c r="U480" s="144"/>
      <c r="V480" s="144"/>
      <c r="W480" s="144"/>
      <c r="X480" s="144"/>
      <c r="Y480" s="144"/>
      <c r="Z480" s="144"/>
      <c r="AA480" s="144"/>
      <c r="AB480" s="144"/>
      <c r="AC480" s="144"/>
      <c r="AD480" s="144"/>
      <c r="AE480" s="144"/>
    </row>
    <row r="481">
      <c r="A481" s="208"/>
      <c r="B481" s="181" t="str">
        <f t="array" ref="B481">IF(A481="","",IFERROR(INDEX(Don_hang!$B$2:$B$1000,MATCH(A481,Don_hang!$A$2:$A$1000,0)),""))</f>
        <v/>
      </c>
      <c r="C481" s="210" t="str">
        <f t="array" ref="C481">IF(A481="","",IFERROR(INDEX(Don_hang!$C$2:$C$1000,MATCH(A481,Don_hang!$A$2:$A$1000,0)),""))</f>
        <v/>
      </c>
      <c r="D481" s="211"/>
      <c r="E481" s="209"/>
      <c r="F481" s="209"/>
      <c r="G481" s="186">
        <f t="shared" si="10"/>
        <v>0</v>
      </c>
      <c r="H481" s="212"/>
      <c r="I481" s="212"/>
      <c r="J481" s="212"/>
      <c r="K481" s="212"/>
      <c r="L481" s="212"/>
      <c r="M481" s="212"/>
      <c r="N481" s="214"/>
      <c r="O481" s="213"/>
      <c r="P481" s="189" t="str">
        <f>IF(D481="","",IF(COUNTIF(Combo_tong_hop!$B$3:$B$100,D481)&gt;0,"Combo","Món lẻ"))</f>
        <v/>
      </c>
      <c r="Q481" s="190" t="str">
        <f>IFERROR(__xludf.DUMMYFUNCTION("IF(P481&lt;&gt;""Combo"","""",IFERROR(""""&amp;TEXTJOIN("", ""&amp;char(10),TRUE,FILTER(Combo_chi_tiet!$I$3:$I$200,Combo_chi_tiet!$B$3:$B$200=D481)),""""))"),"")</f>
        <v/>
      </c>
      <c r="R481" s="144"/>
      <c r="S481" s="144"/>
      <c r="T481" s="144"/>
      <c r="U481" s="144"/>
      <c r="V481" s="144"/>
      <c r="W481" s="144"/>
      <c r="X481" s="144"/>
      <c r="Y481" s="144"/>
      <c r="Z481" s="144"/>
      <c r="AA481" s="144"/>
      <c r="AB481" s="144"/>
      <c r="AC481" s="144"/>
      <c r="AD481" s="144"/>
      <c r="AE481" s="144"/>
    </row>
    <row r="482">
      <c r="A482" s="208"/>
      <c r="B482" s="181" t="str">
        <f t="array" ref="B482">IF(A482="","",IFERROR(INDEX(Don_hang!$B$2:$B$1000,MATCH(A482,Don_hang!$A$2:$A$1000,0)),""))</f>
        <v/>
      </c>
      <c r="C482" s="210" t="str">
        <f t="array" ref="C482">IF(A482="","",IFERROR(INDEX(Don_hang!$C$2:$C$1000,MATCH(A482,Don_hang!$A$2:$A$1000,0)),""))</f>
        <v/>
      </c>
      <c r="D482" s="211"/>
      <c r="E482" s="209"/>
      <c r="F482" s="209"/>
      <c r="G482" s="186">
        <f t="shared" si="10"/>
        <v>0</v>
      </c>
      <c r="H482" s="212"/>
      <c r="I482" s="212"/>
      <c r="J482" s="212"/>
      <c r="K482" s="212"/>
      <c r="L482" s="212"/>
      <c r="M482" s="212"/>
      <c r="N482" s="214"/>
      <c r="O482" s="213"/>
      <c r="P482" s="189" t="str">
        <f>IF(D482="","",IF(COUNTIF(Combo_tong_hop!$B$3:$B$100,D482)&gt;0,"Combo","Món lẻ"))</f>
        <v/>
      </c>
      <c r="Q482" s="190" t="str">
        <f>IFERROR(__xludf.DUMMYFUNCTION("IF(P482&lt;&gt;""Combo"","""",IFERROR(""""&amp;TEXTJOIN("", ""&amp;char(10),TRUE,FILTER(Combo_chi_tiet!$I$3:$I$200,Combo_chi_tiet!$B$3:$B$200=D482)),""""))"),"")</f>
        <v/>
      </c>
      <c r="R482" s="144"/>
      <c r="S482" s="144"/>
      <c r="T482" s="144"/>
      <c r="U482" s="144"/>
      <c r="V482" s="144"/>
      <c r="W482" s="144"/>
      <c r="X482" s="144"/>
      <c r="Y482" s="144"/>
      <c r="Z482" s="144"/>
      <c r="AA482" s="144"/>
      <c r="AB482" s="144"/>
      <c r="AC482" s="144"/>
      <c r="AD482" s="144"/>
      <c r="AE482" s="144"/>
    </row>
    <row r="483">
      <c r="A483" s="208"/>
      <c r="B483" s="181" t="str">
        <f t="array" ref="B483">IF(A483="","",IFERROR(INDEX(Don_hang!$B$2:$B$1000,MATCH(A483,Don_hang!$A$2:$A$1000,0)),""))</f>
        <v/>
      </c>
      <c r="C483" s="210" t="str">
        <f t="array" ref="C483">IF(A483="","",IFERROR(INDEX(Don_hang!$C$2:$C$1000,MATCH(A483,Don_hang!$A$2:$A$1000,0)),""))</f>
        <v/>
      </c>
      <c r="D483" s="211"/>
      <c r="E483" s="209"/>
      <c r="F483" s="209"/>
      <c r="G483" s="186">
        <f t="shared" si="10"/>
        <v>0</v>
      </c>
      <c r="H483" s="212"/>
      <c r="I483" s="212"/>
      <c r="J483" s="212"/>
      <c r="K483" s="212"/>
      <c r="L483" s="212"/>
      <c r="M483" s="212"/>
      <c r="N483" s="214"/>
      <c r="O483" s="213"/>
      <c r="P483" s="189" t="str">
        <f>IF(D483="","",IF(COUNTIF(Combo_tong_hop!$B$3:$B$100,D483)&gt;0,"Combo","Món lẻ"))</f>
        <v/>
      </c>
      <c r="Q483" s="190" t="str">
        <f>IFERROR(__xludf.DUMMYFUNCTION("IF(P483&lt;&gt;""Combo"","""",IFERROR(""""&amp;TEXTJOIN("", ""&amp;char(10),TRUE,FILTER(Combo_chi_tiet!$I$3:$I$200,Combo_chi_tiet!$B$3:$B$200=D483)),""""))"),"")</f>
        <v/>
      </c>
      <c r="R483" s="144"/>
      <c r="S483" s="144"/>
      <c r="T483" s="144"/>
      <c r="U483" s="144"/>
      <c r="V483" s="144"/>
      <c r="W483" s="144"/>
      <c r="X483" s="144"/>
      <c r="Y483" s="144"/>
      <c r="Z483" s="144"/>
      <c r="AA483" s="144"/>
      <c r="AB483" s="144"/>
      <c r="AC483" s="144"/>
      <c r="AD483" s="144"/>
      <c r="AE483" s="144"/>
    </row>
    <row r="484">
      <c r="A484" s="208"/>
      <c r="B484" s="181" t="str">
        <f t="array" ref="B484">IF(A484="","",IFERROR(INDEX(Don_hang!$B$2:$B$1000,MATCH(A484,Don_hang!$A$2:$A$1000,0)),""))</f>
        <v/>
      </c>
      <c r="C484" s="210" t="str">
        <f t="array" ref="C484">IF(A484="","",IFERROR(INDEX(Don_hang!$C$2:$C$1000,MATCH(A484,Don_hang!$A$2:$A$1000,0)),""))</f>
        <v/>
      </c>
      <c r="D484" s="211"/>
      <c r="E484" s="209"/>
      <c r="F484" s="209"/>
      <c r="G484" s="186">
        <f t="shared" si="10"/>
        <v>0</v>
      </c>
      <c r="H484" s="212"/>
      <c r="I484" s="212"/>
      <c r="J484" s="212"/>
      <c r="K484" s="212"/>
      <c r="L484" s="212"/>
      <c r="M484" s="212"/>
      <c r="N484" s="214"/>
      <c r="O484" s="213"/>
      <c r="P484" s="189" t="str">
        <f>IF(D484="","",IF(COUNTIF(Combo_tong_hop!$B$3:$B$100,D484)&gt;0,"Combo","Món lẻ"))</f>
        <v/>
      </c>
      <c r="Q484" s="190" t="str">
        <f>IFERROR(__xludf.DUMMYFUNCTION("IF(P484&lt;&gt;""Combo"","""",IFERROR(""""&amp;TEXTJOIN("", ""&amp;char(10),TRUE,FILTER(Combo_chi_tiet!$I$3:$I$200,Combo_chi_tiet!$B$3:$B$200=D484)),""""))"),"")</f>
        <v/>
      </c>
      <c r="R484" s="144"/>
      <c r="S484" s="144"/>
      <c r="T484" s="144"/>
      <c r="U484" s="144"/>
      <c r="V484" s="144"/>
      <c r="W484" s="144"/>
      <c r="X484" s="144"/>
      <c r="Y484" s="144"/>
      <c r="Z484" s="144"/>
      <c r="AA484" s="144"/>
      <c r="AB484" s="144"/>
      <c r="AC484" s="144"/>
      <c r="AD484" s="144"/>
      <c r="AE484" s="144"/>
    </row>
    <row r="485">
      <c r="A485" s="208"/>
      <c r="B485" s="181" t="str">
        <f t="array" ref="B485">IF(A485="","",IFERROR(INDEX(Don_hang!$B$2:$B$1000,MATCH(A485,Don_hang!$A$2:$A$1000,0)),""))</f>
        <v/>
      </c>
      <c r="C485" s="210" t="str">
        <f t="array" ref="C485">IF(A485="","",IFERROR(INDEX(Don_hang!$C$2:$C$1000,MATCH(A485,Don_hang!$A$2:$A$1000,0)),""))</f>
        <v/>
      </c>
      <c r="D485" s="211"/>
      <c r="E485" s="209"/>
      <c r="F485" s="209"/>
      <c r="G485" s="186">
        <f t="shared" si="10"/>
        <v>0</v>
      </c>
      <c r="H485" s="212"/>
      <c r="I485" s="212"/>
      <c r="J485" s="212"/>
      <c r="K485" s="212"/>
      <c r="L485" s="212"/>
      <c r="M485" s="212"/>
      <c r="N485" s="214"/>
      <c r="O485" s="213"/>
      <c r="P485" s="189" t="str">
        <f>IF(D485="","",IF(COUNTIF(Combo_tong_hop!$B$3:$B$100,D485)&gt;0,"Combo","Món lẻ"))</f>
        <v/>
      </c>
      <c r="Q485" s="190" t="str">
        <f>IFERROR(__xludf.DUMMYFUNCTION("IF(P485&lt;&gt;""Combo"","""",IFERROR(""""&amp;TEXTJOIN("", ""&amp;char(10),TRUE,FILTER(Combo_chi_tiet!$I$3:$I$200,Combo_chi_tiet!$B$3:$B$200=D485)),""""))"),"")</f>
        <v/>
      </c>
      <c r="R485" s="144"/>
      <c r="S485" s="144"/>
      <c r="T485" s="144"/>
      <c r="U485" s="144"/>
      <c r="V485" s="144"/>
      <c r="W485" s="144"/>
      <c r="X485" s="144"/>
      <c r="Y485" s="144"/>
      <c r="Z485" s="144"/>
      <c r="AA485" s="144"/>
      <c r="AB485" s="144"/>
      <c r="AC485" s="144"/>
      <c r="AD485" s="144"/>
      <c r="AE485" s="144"/>
    </row>
    <row r="486">
      <c r="A486" s="208"/>
      <c r="B486" s="181" t="str">
        <f t="array" ref="B486">IF(A486="","",IFERROR(INDEX(Don_hang!$B$2:$B$1000,MATCH(A486,Don_hang!$A$2:$A$1000,0)),""))</f>
        <v/>
      </c>
      <c r="C486" s="210" t="str">
        <f t="array" ref="C486">IF(A486="","",IFERROR(INDEX(Don_hang!$C$2:$C$1000,MATCH(A486,Don_hang!$A$2:$A$1000,0)),""))</f>
        <v/>
      </c>
      <c r="D486" s="211"/>
      <c r="E486" s="209"/>
      <c r="F486" s="209"/>
      <c r="G486" s="186">
        <f t="shared" si="10"/>
        <v>0</v>
      </c>
      <c r="H486" s="212"/>
      <c r="I486" s="212"/>
      <c r="J486" s="212"/>
      <c r="K486" s="212"/>
      <c r="L486" s="212"/>
      <c r="M486" s="212"/>
      <c r="N486" s="214"/>
      <c r="O486" s="213"/>
      <c r="P486" s="189" t="str">
        <f>IF(D486="","",IF(COUNTIF(Combo_tong_hop!$B$3:$B$100,D486)&gt;0,"Combo","Món lẻ"))</f>
        <v/>
      </c>
      <c r="Q486" s="190" t="str">
        <f>IFERROR(__xludf.DUMMYFUNCTION("IF(P486&lt;&gt;""Combo"","""",IFERROR(""""&amp;TEXTJOIN("", ""&amp;char(10),TRUE,FILTER(Combo_chi_tiet!$I$3:$I$200,Combo_chi_tiet!$B$3:$B$200=D486)),""""))"),"")</f>
        <v/>
      </c>
      <c r="R486" s="144"/>
      <c r="S486" s="144"/>
      <c r="T486" s="144"/>
      <c r="U486" s="144"/>
      <c r="V486" s="144"/>
      <c r="W486" s="144"/>
      <c r="X486" s="144"/>
      <c r="Y486" s="144"/>
      <c r="Z486" s="144"/>
      <c r="AA486" s="144"/>
      <c r="AB486" s="144"/>
      <c r="AC486" s="144"/>
      <c r="AD486" s="144"/>
      <c r="AE486" s="144"/>
    </row>
    <row r="487">
      <c r="A487" s="208"/>
      <c r="B487" s="181" t="str">
        <f t="array" ref="B487">IF(A487="","",IFERROR(INDEX(Don_hang!$B$2:$B$1000,MATCH(A487,Don_hang!$A$2:$A$1000,0)),""))</f>
        <v/>
      </c>
      <c r="C487" s="210" t="str">
        <f t="array" ref="C487">IF(A487="","",IFERROR(INDEX(Don_hang!$C$2:$C$1000,MATCH(A487,Don_hang!$A$2:$A$1000,0)),""))</f>
        <v/>
      </c>
      <c r="D487" s="211"/>
      <c r="E487" s="209"/>
      <c r="F487" s="209"/>
      <c r="G487" s="186">
        <f t="shared" si="10"/>
        <v>0</v>
      </c>
      <c r="H487" s="212"/>
      <c r="I487" s="212"/>
      <c r="J487" s="212"/>
      <c r="K487" s="212"/>
      <c r="L487" s="212"/>
      <c r="M487" s="212"/>
      <c r="N487" s="214"/>
      <c r="O487" s="213"/>
      <c r="P487" s="189" t="str">
        <f>IF(D487="","",IF(COUNTIF(Combo_tong_hop!$B$3:$B$100,D487)&gt;0,"Combo","Món lẻ"))</f>
        <v/>
      </c>
      <c r="Q487" s="190" t="str">
        <f>IFERROR(__xludf.DUMMYFUNCTION("IF(P487&lt;&gt;""Combo"","""",IFERROR(""""&amp;TEXTJOIN("", ""&amp;char(10),TRUE,FILTER(Combo_chi_tiet!$I$3:$I$200,Combo_chi_tiet!$B$3:$B$200=D487)),""""))"),"")</f>
        <v/>
      </c>
      <c r="R487" s="144"/>
      <c r="S487" s="144"/>
      <c r="T487" s="144"/>
      <c r="U487" s="144"/>
      <c r="V487" s="144"/>
      <c r="W487" s="144"/>
      <c r="X487" s="144"/>
      <c r="Y487" s="144"/>
      <c r="Z487" s="144"/>
      <c r="AA487" s="144"/>
      <c r="AB487" s="144"/>
      <c r="AC487" s="144"/>
      <c r="AD487" s="144"/>
      <c r="AE487" s="144"/>
    </row>
    <row r="488">
      <c r="A488" s="208"/>
      <c r="B488" s="181" t="str">
        <f t="array" ref="B488">IF(A488="","",IFERROR(INDEX(Don_hang!$B$2:$B$1000,MATCH(A488,Don_hang!$A$2:$A$1000,0)),""))</f>
        <v/>
      </c>
      <c r="C488" s="210" t="str">
        <f t="array" ref="C488">IF(A488="","",IFERROR(INDEX(Don_hang!$C$2:$C$1000,MATCH(A488,Don_hang!$A$2:$A$1000,0)),""))</f>
        <v/>
      </c>
      <c r="D488" s="211"/>
      <c r="E488" s="209"/>
      <c r="F488" s="209"/>
      <c r="G488" s="186">
        <f t="shared" si="10"/>
        <v>0</v>
      </c>
      <c r="H488" s="212"/>
      <c r="I488" s="212"/>
      <c r="J488" s="212"/>
      <c r="K488" s="212"/>
      <c r="L488" s="212"/>
      <c r="M488" s="212"/>
      <c r="N488" s="214"/>
      <c r="O488" s="213"/>
      <c r="P488" s="189" t="str">
        <f>IF(D488="","",IF(COUNTIF(Combo_tong_hop!$B$3:$B$100,D488)&gt;0,"Combo","Món lẻ"))</f>
        <v/>
      </c>
      <c r="Q488" s="190" t="str">
        <f>IFERROR(__xludf.DUMMYFUNCTION("IF(P488&lt;&gt;""Combo"","""",IFERROR(""""&amp;TEXTJOIN("", ""&amp;char(10),TRUE,FILTER(Combo_chi_tiet!$I$3:$I$200,Combo_chi_tiet!$B$3:$B$200=D488)),""""))"),"")</f>
        <v/>
      </c>
      <c r="R488" s="144"/>
      <c r="S488" s="144"/>
      <c r="T488" s="144"/>
      <c r="U488" s="144"/>
      <c r="V488" s="144"/>
      <c r="W488" s="144"/>
      <c r="X488" s="144"/>
      <c r="Y488" s="144"/>
      <c r="Z488" s="144"/>
      <c r="AA488" s="144"/>
      <c r="AB488" s="144"/>
      <c r="AC488" s="144"/>
      <c r="AD488" s="144"/>
      <c r="AE488" s="144"/>
    </row>
    <row r="489">
      <c r="A489" s="208"/>
      <c r="B489" s="181" t="str">
        <f t="array" ref="B489">IF(A489="","",IFERROR(INDEX(Don_hang!$B$2:$B$1000,MATCH(A489,Don_hang!$A$2:$A$1000,0)),""))</f>
        <v/>
      </c>
      <c r="C489" s="210" t="str">
        <f t="array" ref="C489">IF(A489="","",IFERROR(INDEX(Don_hang!$C$2:$C$1000,MATCH(A489,Don_hang!$A$2:$A$1000,0)),""))</f>
        <v/>
      </c>
      <c r="D489" s="211"/>
      <c r="E489" s="209"/>
      <c r="F489" s="209"/>
      <c r="G489" s="186">
        <f t="shared" si="10"/>
        <v>0</v>
      </c>
      <c r="H489" s="212"/>
      <c r="I489" s="212"/>
      <c r="J489" s="212"/>
      <c r="K489" s="212"/>
      <c r="L489" s="212"/>
      <c r="M489" s="212"/>
      <c r="N489" s="214"/>
      <c r="O489" s="213"/>
      <c r="P489" s="189" t="str">
        <f>IF(D489="","",IF(COUNTIF(Combo_tong_hop!$B$3:$B$100,D489)&gt;0,"Combo","Món lẻ"))</f>
        <v/>
      </c>
      <c r="Q489" s="190" t="str">
        <f>IFERROR(__xludf.DUMMYFUNCTION("IF(P489&lt;&gt;""Combo"","""",IFERROR(""""&amp;TEXTJOIN("", ""&amp;char(10),TRUE,FILTER(Combo_chi_tiet!$I$3:$I$200,Combo_chi_tiet!$B$3:$B$200=D489)),""""))"),"")</f>
        <v/>
      </c>
      <c r="R489" s="144"/>
      <c r="S489" s="144"/>
      <c r="T489" s="144"/>
      <c r="U489" s="144"/>
      <c r="V489" s="144"/>
      <c r="W489" s="144"/>
      <c r="X489" s="144"/>
      <c r="Y489" s="144"/>
      <c r="Z489" s="144"/>
      <c r="AA489" s="144"/>
      <c r="AB489" s="144"/>
      <c r="AC489" s="144"/>
      <c r="AD489" s="144"/>
      <c r="AE489" s="144"/>
    </row>
    <row r="490">
      <c r="A490" s="208"/>
      <c r="B490" s="181" t="str">
        <f t="array" ref="B490">IF(A490="","",IFERROR(INDEX(Don_hang!$B$2:$B$1000,MATCH(A490,Don_hang!$A$2:$A$1000,0)),""))</f>
        <v/>
      </c>
      <c r="C490" s="210" t="str">
        <f t="array" ref="C490">IF(A490="","",IFERROR(INDEX(Don_hang!$C$2:$C$1000,MATCH(A490,Don_hang!$A$2:$A$1000,0)),""))</f>
        <v/>
      </c>
      <c r="D490" s="211"/>
      <c r="E490" s="209"/>
      <c r="F490" s="209"/>
      <c r="G490" s="186">
        <f t="shared" si="10"/>
        <v>0</v>
      </c>
      <c r="H490" s="212"/>
      <c r="I490" s="212"/>
      <c r="J490" s="212"/>
      <c r="K490" s="212"/>
      <c r="L490" s="212"/>
      <c r="M490" s="212"/>
      <c r="N490" s="214"/>
      <c r="O490" s="213"/>
      <c r="P490" s="189" t="str">
        <f>IF(D490="","",IF(COUNTIF(Combo_tong_hop!$B$3:$B$100,D490)&gt;0,"Combo","Món lẻ"))</f>
        <v/>
      </c>
      <c r="Q490" s="190" t="str">
        <f>IFERROR(__xludf.DUMMYFUNCTION("IF(P490&lt;&gt;""Combo"","""",IFERROR(""""&amp;TEXTJOIN("", ""&amp;char(10),TRUE,FILTER(Combo_chi_tiet!$I$3:$I$200,Combo_chi_tiet!$B$3:$B$200=D490)),""""))"),"")</f>
        <v/>
      </c>
      <c r="R490" s="144"/>
      <c r="S490" s="144"/>
      <c r="T490" s="144"/>
      <c r="U490" s="144"/>
      <c r="V490" s="144"/>
      <c r="W490" s="144"/>
      <c r="X490" s="144"/>
      <c r="Y490" s="144"/>
      <c r="Z490" s="144"/>
      <c r="AA490" s="144"/>
      <c r="AB490" s="144"/>
      <c r="AC490" s="144"/>
      <c r="AD490" s="144"/>
      <c r="AE490" s="144"/>
    </row>
    <row r="491">
      <c r="A491" s="208"/>
      <c r="B491" s="181" t="str">
        <f t="array" ref="B491">IF(A491="","",IFERROR(INDEX(Don_hang!$B$2:$B$1000,MATCH(A491,Don_hang!$A$2:$A$1000,0)),""))</f>
        <v/>
      </c>
      <c r="C491" s="210" t="str">
        <f t="array" ref="C491">IF(A491="","",IFERROR(INDEX(Don_hang!$C$2:$C$1000,MATCH(A491,Don_hang!$A$2:$A$1000,0)),""))</f>
        <v/>
      </c>
      <c r="D491" s="211"/>
      <c r="E491" s="209"/>
      <c r="F491" s="209"/>
      <c r="G491" s="186">
        <f t="shared" si="10"/>
        <v>0</v>
      </c>
      <c r="H491" s="212"/>
      <c r="I491" s="212"/>
      <c r="J491" s="212"/>
      <c r="K491" s="212"/>
      <c r="L491" s="212"/>
      <c r="M491" s="212"/>
      <c r="N491" s="214"/>
      <c r="O491" s="213"/>
      <c r="P491" s="189" t="str">
        <f>IF(D491="","",IF(COUNTIF(Combo_tong_hop!$B$3:$B$100,D491)&gt;0,"Combo","Món lẻ"))</f>
        <v/>
      </c>
      <c r="Q491" s="190" t="str">
        <f>IFERROR(__xludf.DUMMYFUNCTION("IF(P491&lt;&gt;""Combo"","""",IFERROR(""""&amp;TEXTJOIN("", ""&amp;char(10),TRUE,FILTER(Combo_chi_tiet!$I$3:$I$200,Combo_chi_tiet!$B$3:$B$200=D491)),""""))"),"")</f>
        <v/>
      </c>
      <c r="R491" s="144"/>
      <c r="S491" s="144"/>
      <c r="T491" s="144"/>
      <c r="U491" s="144"/>
      <c r="V491" s="144"/>
      <c r="W491" s="144"/>
      <c r="X491" s="144"/>
      <c r="Y491" s="144"/>
      <c r="Z491" s="144"/>
      <c r="AA491" s="144"/>
      <c r="AB491" s="144"/>
      <c r="AC491" s="144"/>
      <c r="AD491" s="144"/>
      <c r="AE491" s="144"/>
    </row>
    <row r="492">
      <c r="A492" s="208"/>
      <c r="B492" s="181" t="str">
        <f t="array" ref="B492">IF(A492="","",IFERROR(INDEX(Don_hang!$B$2:$B$1000,MATCH(A492,Don_hang!$A$2:$A$1000,0)),""))</f>
        <v/>
      </c>
      <c r="C492" s="210" t="str">
        <f t="array" ref="C492">IF(A492="","",IFERROR(INDEX(Don_hang!$C$2:$C$1000,MATCH(A492,Don_hang!$A$2:$A$1000,0)),""))</f>
        <v/>
      </c>
      <c r="D492" s="211"/>
      <c r="E492" s="209"/>
      <c r="F492" s="209"/>
      <c r="G492" s="186">
        <f t="shared" si="10"/>
        <v>0</v>
      </c>
      <c r="H492" s="212"/>
      <c r="I492" s="212"/>
      <c r="J492" s="212"/>
      <c r="K492" s="212"/>
      <c r="L492" s="212"/>
      <c r="M492" s="212"/>
      <c r="N492" s="214"/>
      <c r="O492" s="213"/>
      <c r="P492" s="189" t="str">
        <f>IF(D492="","",IF(COUNTIF(Combo_tong_hop!$B$3:$B$100,D492)&gt;0,"Combo","Món lẻ"))</f>
        <v/>
      </c>
      <c r="Q492" s="190" t="str">
        <f>IFERROR(__xludf.DUMMYFUNCTION("IF(P492&lt;&gt;""Combo"","""",IFERROR(""""&amp;TEXTJOIN("", ""&amp;char(10),TRUE,FILTER(Combo_chi_tiet!$I$3:$I$200,Combo_chi_tiet!$B$3:$B$200=D492)),""""))"),"")</f>
        <v/>
      </c>
      <c r="R492" s="144"/>
      <c r="S492" s="144"/>
      <c r="T492" s="144"/>
      <c r="U492" s="144"/>
      <c r="V492" s="144"/>
      <c r="W492" s="144"/>
      <c r="X492" s="144"/>
      <c r="Y492" s="144"/>
      <c r="Z492" s="144"/>
      <c r="AA492" s="144"/>
      <c r="AB492" s="144"/>
      <c r="AC492" s="144"/>
      <c r="AD492" s="144"/>
      <c r="AE492" s="144"/>
    </row>
    <row r="493">
      <c r="A493" s="208"/>
      <c r="B493" s="181" t="str">
        <f t="array" ref="B493">IF(A493="","",IFERROR(INDEX(Don_hang!$B$2:$B$1000,MATCH(A493,Don_hang!$A$2:$A$1000,0)),""))</f>
        <v/>
      </c>
      <c r="C493" s="210" t="str">
        <f t="array" ref="C493">IF(A493="","",IFERROR(INDEX(Don_hang!$C$2:$C$1000,MATCH(A493,Don_hang!$A$2:$A$1000,0)),""))</f>
        <v/>
      </c>
      <c r="D493" s="211"/>
      <c r="E493" s="209"/>
      <c r="F493" s="209"/>
      <c r="G493" s="186">
        <f t="shared" si="10"/>
        <v>0</v>
      </c>
      <c r="H493" s="212"/>
      <c r="I493" s="212"/>
      <c r="J493" s="212"/>
      <c r="K493" s="212"/>
      <c r="L493" s="212"/>
      <c r="M493" s="212"/>
      <c r="N493" s="214"/>
      <c r="O493" s="213"/>
      <c r="P493" s="189" t="str">
        <f>IF(D493="","",IF(COUNTIF(Combo_tong_hop!$B$3:$B$100,D493)&gt;0,"Combo","Món lẻ"))</f>
        <v/>
      </c>
      <c r="Q493" s="190" t="str">
        <f>IFERROR(__xludf.DUMMYFUNCTION("IF(P493&lt;&gt;""Combo"","""",IFERROR(""""&amp;TEXTJOIN("", ""&amp;char(10),TRUE,FILTER(Combo_chi_tiet!$I$3:$I$200,Combo_chi_tiet!$B$3:$B$200=D493)),""""))"),"")</f>
        <v/>
      </c>
      <c r="R493" s="144"/>
      <c r="S493" s="144"/>
      <c r="T493" s="144"/>
      <c r="U493" s="144"/>
      <c r="V493" s="144"/>
      <c r="W493" s="144"/>
      <c r="X493" s="144"/>
      <c r="Y493" s="144"/>
      <c r="Z493" s="144"/>
      <c r="AA493" s="144"/>
      <c r="AB493" s="144"/>
      <c r="AC493" s="144"/>
      <c r="AD493" s="144"/>
      <c r="AE493" s="144"/>
    </row>
    <row r="494">
      <c r="A494" s="208"/>
      <c r="B494" s="181" t="str">
        <f t="array" ref="B494">IF(A494="","",IFERROR(INDEX(Don_hang!$B$2:$B$1000,MATCH(A494,Don_hang!$A$2:$A$1000,0)),""))</f>
        <v/>
      </c>
      <c r="C494" s="210" t="str">
        <f t="array" ref="C494">IF(A494="","",IFERROR(INDEX(Don_hang!$C$2:$C$1000,MATCH(A494,Don_hang!$A$2:$A$1000,0)),""))</f>
        <v/>
      </c>
      <c r="D494" s="211"/>
      <c r="E494" s="209"/>
      <c r="F494" s="209"/>
      <c r="G494" s="186">
        <f t="shared" si="10"/>
        <v>0</v>
      </c>
      <c r="H494" s="212"/>
      <c r="I494" s="212"/>
      <c r="J494" s="212"/>
      <c r="K494" s="212"/>
      <c r="L494" s="212"/>
      <c r="M494" s="212"/>
      <c r="N494" s="214"/>
      <c r="O494" s="213"/>
      <c r="P494" s="189" t="str">
        <f>IF(D494="","",IF(COUNTIF(Combo_tong_hop!$B$3:$B$100,D494)&gt;0,"Combo","Món lẻ"))</f>
        <v/>
      </c>
      <c r="Q494" s="190" t="str">
        <f>IFERROR(__xludf.DUMMYFUNCTION("IF(P494&lt;&gt;""Combo"","""",IFERROR(""""&amp;TEXTJOIN("", ""&amp;char(10),TRUE,FILTER(Combo_chi_tiet!$I$3:$I$200,Combo_chi_tiet!$B$3:$B$200=D494)),""""))"),"")</f>
        <v/>
      </c>
      <c r="R494" s="144"/>
      <c r="S494" s="144"/>
      <c r="T494" s="144"/>
      <c r="U494" s="144"/>
      <c r="V494" s="144"/>
      <c r="W494" s="144"/>
      <c r="X494" s="144"/>
      <c r="Y494" s="144"/>
      <c r="Z494" s="144"/>
      <c r="AA494" s="144"/>
      <c r="AB494" s="144"/>
      <c r="AC494" s="144"/>
      <c r="AD494" s="144"/>
      <c r="AE494" s="144"/>
    </row>
    <row r="495">
      <c r="A495" s="208"/>
      <c r="B495" s="181" t="str">
        <f t="array" ref="B495">IF(A495="","",IFERROR(INDEX(Don_hang!$B$2:$B$1000,MATCH(A495,Don_hang!$A$2:$A$1000,0)),""))</f>
        <v/>
      </c>
      <c r="C495" s="210" t="str">
        <f t="array" ref="C495">IF(A495="","",IFERROR(INDEX(Don_hang!$C$2:$C$1000,MATCH(A495,Don_hang!$A$2:$A$1000,0)),""))</f>
        <v/>
      </c>
      <c r="D495" s="211"/>
      <c r="E495" s="209"/>
      <c r="F495" s="209"/>
      <c r="G495" s="186">
        <f t="shared" si="10"/>
        <v>0</v>
      </c>
      <c r="H495" s="212"/>
      <c r="I495" s="212"/>
      <c r="J495" s="212"/>
      <c r="K495" s="212"/>
      <c r="L495" s="212"/>
      <c r="M495" s="212"/>
      <c r="N495" s="214"/>
      <c r="O495" s="213"/>
      <c r="P495" s="189" t="str">
        <f>IF(D495="","",IF(COUNTIF(Combo_tong_hop!$B$3:$B$100,D495)&gt;0,"Combo","Món lẻ"))</f>
        <v/>
      </c>
      <c r="Q495" s="190" t="str">
        <f>IFERROR(__xludf.DUMMYFUNCTION("IF(P495&lt;&gt;""Combo"","""",IFERROR(""""&amp;TEXTJOIN("", ""&amp;char(10),TRUE,FILTER(Combo_chi_tiet!$I$3:$I$200,Combo_chi_tiet!$B$3:$B$200=D495)),""""))"),"")</f>
        <v/>
      </c>
      <c r="R495" s="144"/>
      <c r="S495" s="144"/>
      <c r="T495" s="144"/>
      <c r="U495" s="144"/>
      <c r="V495" s="144"/>
      <c r="W495" s="144"/>
      <c r="X495" s="144"/>
      <c r="Y495" s="144"/>
      <c r="Z495" s="144"/>
      <c r="AA495" s="144"/>
      <c r="AB495" s="144"/>
      <c r="AC495" s="144"/>
      <c r="AD495" s="144"/>
      <c r="AE495" s="144"/>
    </row>
    <row r="496">
      <c r="A496" s="208"/>
      <c r="B496" s="181" t="str">
        <f t="array" ref="B496">IF(A496="","",IFERROR(INDEX(Don_hang!$B$2:$B$1000,MATCH(A496,Don_hang!$A$2:$A$1000,0)),""))</f>
        <v/>
      </c>
      <c r="C496" s="210" t="str">
        <f t="array" ref="C496">IF(A496="","",IFERROR(INDEX(Don_hang!$C$2:$C$1000,MATCH(A496,Don_hang!$A$2:$A$1000,0)),""))</f>
        <v/>
      </c>
      <c r="D496" s="211"/>
      <c r="E496" s="209"/>
      <c r="F496" s="209"/>
      <c r="G496" s="186">
        <f t="shared" si="10"/>
        <v>0</v>
      </c>
      <c r="H496" s="212"/>
      <c r="I496" s="212"/>
      <c r="J496" s="212"/>
      <c r="K496" s="212"/>
      <c r="L496" s="212"/>
      <c r="M496" s="212"/>
      <c r="N496" s="214"/>
      <c r="O496" s="213"/>
      <c r="P496" s="189" t="str">
        <f>IF(D496="","",IF(COUNTIF(Combo_tong_hop!$B$3:$B$100,D496)&gt;0,"Combo","Món lẻ"))</f>
        <v/>
      </c>
      <c r="Q496" s="190" t="str">
        <f>IFERROR(__xludf.DUMMYFUNCTION("IF(P496&lt;&gt;""Combo"","""",IFERROR(""""&amp;TEXTJOIN("", ""&amp;char(10),TRUE,FILTER(Combo_chi_tiet!$I$3:$I$200,Combo_chi_tiet!$B$3:$B$200=D496)),""""))"),"")</f>
        <v/>
      </c>
      <c r="R496" s="144"/>
      <c r="S496" s="144"/>
      <c r="T496" s="144"/>
      <c r="U496" s="144"/>
      <c r="V496" s="144"/>
      <c r="W496" s="144"/>
      <c r="X496" s="144"/>
      <c r="Y496" s="144"/>
      <c r="Z496" s="144"/>
      <c r="AA496" s="144"/>
      <c r="AB496" s="144"/>
      <c r="AC496" s="144"/>
      <c r="AD496" s="144"/>
      <c r="AE496" s="144"/>
    </row>
    <row r="497">
      <c r="A497" s="208"/>
      <c r="B497" s="181" t="str">
        <f t="array" ref="B497">IF(A497="","",IFERROR(INDEX(Don_hang!$B$2:$B$1000,MATCH(A497,Don_hang!$A$2:$A$1000,0)),""))</f>
        <v/>
      </c>
      <c r="C497" s="210" t="str">
        <f t="array" ref="C497">IF(A497="","",IFERROR(INDEX(Don_hang!$C$2:$C$1000,MATCH(A497,Don_hang!$A$2:$A$1000,0)),""))</f>
        <v/>
      </c>
      <c r="D497" s="211"/>
      <c r="E497" s="209"/>
      <c r="F497" s="209"/>
      <c r="G497" s="186">
        <f t="shared" si="10"/>
        <v>0</v>
      </c>
      <c r="H497" s="212"/>
      <c r="I497" s="212"/>
      <c r="J497" s="212"/>
      <c r="K497" s="212"/>
      <c r="L497" s="212"/>
      <c r="M497" s="212"/>
      <c r="N497" s="214"/>
      <c r="O497" s="213"/>
      <c r="P497" s="189" t="str">
        <f>IF(D497="","",IF(COUNTIF(Combo_tong_hop!$B$3:$B$100,D497)&gt;0,"Combo","Món lẻ"))</f>
        <v/>
      </c>
      <c r="Q497" s="190" t="str">
        <f>IFERROR(__xludf.DUMMYFUNCTION("IF(P497&lt;&gt;""Combo"","""",IFERROR(""""&amp;TEXTJOIN("", ""&amp;char(10),TRUE,FILTER(Combo_chi_tiet!$I$3:$I$200,Combo_chi_tiet!$B$3:$B$200=D497)),""""))"),"")</f>
        <v/>
      </c>
      <c r="R497" s="144"/>
      <c r="S497" s="144"/>
      <c r="T497" s="144"/>
      <c r="U497" s="144"/>
      <c r="V497" s="144"/>
      <c r="W497" s="144"/>
      <c r="X497" s="144"/>
      <c r="Y497" s="144"/>
      <c r="Z497" s="144"/>
      <c r="AA497" s="144"/>
      <c r="AB497" s="144"/>
      <c r="AC497" s="144"/>
      <c r="AD497" s="144"/>
      <c r="AE497" s="144"/>
    </row>
    <row r="498">
      <c r="A498" s="208"/>
      <c r="B498" s="181" t="str">
        <f t="array" ref="B498">IF(A498="","",IFERROR(INDEX(Don_hang!$B$2:$B$1000,MATCH(A498,Don_hang!$A$2:$A$1000,0)),""))</f>
        <v/>
      </c>
      <c r="C498" s="210" t="str">
        <f t="array" ref="C498">IF(A498="","",IFERROR(INDEX(Don_hang!$C$2:$C$1000,MATCH(A498,Don_hang!$A$2:$A$1000,0)),""))</f>
        <v/>
      </c>
      <c r="D498" s="211"/>
      <c r="E498" s="209"/>
      <c r="F498" s="209"/>
      <c r="G498" s="186">
        <f t="shared" si="10"/>
        <v>0</v>
      </c>
      <c r="H498" s="212"/>
      <c r="I498" s="212"/>
      <c r="J498" s="212"/>
      <c r="K498" s="212"/>
      <c r="L498" s="212"/>
      <c r="M498" s="212"/>
      <c r="N498" s="214"/>
      <c r="O498" s="213"/>
      <c r="P498" s="189" t="str">
        <f>IF(D498="","",IF(COUNTIF(Combo_tong_hop!$B$3:$B$100,D498)&gt;0,"Combo","Món lẻ"))</f>
        <v/>
      </c>
      <c r="Q498" s="190" t="str">
        <f>IFERROR(__xludf.DUMMYFUNCTION("IF(P498&lt;&gt;""Combo"","""",IFERROR(""""&amp;TEXTJOIN("", ""&amp;char(10),TRUE,FILTER(Combo_chi_tiet!$I$3:$I$200,Combo_chi_tiet!$B$3:$B$200=D498)),""""))"),"")</f>
        <v/>
      </c>
      <c r="R498" s="144"/>
      <c r="S498" s="144"/>
      <c r="T498" s="144"/>
      <c r="U498" s="144"/>
      <c r="V498" s="144"/>
      <c r="W498" s="144"/>
      <c r="X498" s="144"/>
      <c r="Y498" s="144"/>
      <c r="Z498" s="144"/>
      <c r="AA498" s="144"/>
      <c r="AB498" s="144"/>
      <c r="AC498" s="144"/>
      <c r="AD498" s="144"/>
      <c r="AE498" s="144"/>
    </row>
    <row r="499">
      <c r="A499" s="208"/>
      <c r="B499" s="181" t="str">
        <f t="array" ref="B499">IF(A499="","",IFERROR(INDEX(Don_hang!$B$2:$B$1000,MATCH(A499,Don_hang!$A$2:$A$1000,0)),""))</f>
        <v/>
      </c>
      <c r="C499" s="210" t="str">
        <f t="array" ref="C499">IF(A499="","",IFERROR(INDEX(Don_hang!$C$2:$C$1000,MATCH(A499,Don_hang!$A$2:$A$1000,0)),""))</f>
        <v/>
      </c>
      <c r="D499" s="211"/>
      <c r="E499" s="209"/>
      <c r="F499" s="209"/>
      <c r="G499" s="186">
        <f t="shared" si="10"/>
        <v>0</v>
      </c>
      <c r="H499" s="212"/>
      <c r="I499" s="212"/>
      <c r="J499" s="212"/>
      <c r="K499" s="212"/>
      <c r="L499" s="212"/>
      <c r="M499" s="212"/>
      <c r="N499" s="214"/>
      <c r="O499" s="213"/>
      <c r="P499" s="189" t="str">
        <f>IF(D499="","",IF(COUNTIF(Combo_tong_hop!$B$3:$B$100,D499)&gt;0,"Combo","Món lẻ"))</f>
        <v/>
      </c>
      <c r="Q499" s="190" t="str">
        <f>IFERROR(__xludf.DUMMYFUNCTION("IF(P499&lt;&gt;""Combo"","""",IFERROR(""""&amp;TEXTJOIN("", ""&amp;char(10),TRUE,FILTER(Combo_chi_tiet!$I$3:$I$200,Combo_chi_tiet!$B$3:$B$200=D499)),""""))"),"")</f>
        <v/>
      </c>
      <c r="R499" s="144"/>
      <c r="S499" s="144"/>
      <c r="T499" s="144"/>
      <c r="U499" s="144"/>
      <c r="V499" s="144"/>
      <c r="W499" s="144"/>
      <c r="X499" s="144"/>
      <c r="Y499" s="144"/>
      <c r="Z499" s="144"/>
      <c r="AA499" s="144"/>
      <c r="AB499" s="144"/>
      <c r="AC499" s="144"/>
      <c r="AD499" s="144"/>
      <c r="AE499" s="144"/>
    </row>
    <row r="500">
      <c r="A500" s="208"/>
      <c r="B500" s="181" t="str">
        <f t="array" ref="B500">IF(A500="","",IFERROR(INDEX(Don_hang!$B$2:$B$1000,MATCH(A500,Don_hang!$A$2:$A$1000,0)),""))</f>
        <v/>
      </c>
      <c r="C500" s="210" t="str">
        <f t="array" ref="C500">IF(A500="","",IFERROR(INDEX(Don_hang!$C$2:$C$1000,MATCH(A500,Don_hang!$A$2:$A$1000,0)),""))</f>
        <v/>
      </c>
      <c r="D500" s="211"/>
      <c r="E500" s="209"/>
      <c r="F500" s="209"/>
      <c r="G500" s="186">
        <f t="shared" si="10"/>
        <v>0</v>
      </c>
      <c r="H500" s="212"/>
      <c r="I500" s="212"/>
      <c r="J500" s="212"/>
      <c r="K500" s="212"/>
      <c r="L500" s="212"/>
      <c r="M500" s="212"/>
      <c r="N500" s="214"/>
      <c r="O500" s="213"/>
      <c r="P500" s="189" t="str">
        <f>IF(D500="","",IF(COUNTIF(Combo_tong_hop!$B$3:$B$100,D500)&gt;0,"Combo","Món lẻ"))</f>
        <v/>
      </c>
      <c r="Q500" s="190" t="str">
        <f>IFERROR(__xludf.DUMMYFUNCTION("IF(P500&lt;&gt;""Combo"","""",IFERROR(""""&amp;TEXTJOIN("", ""&amp;char(10),TRUE,FILTER(Combo_chi_tiet!$I$3:$I$200,Combo_chi_tiet!$B$3:$B$200=D500)),""""))"),"")</f>
        <v/>
      </c>
      <c r="R500" s="144"/>
      <c r="S500" s="144"/>
      <c r="T500" s="144"/>
      <c r="U500" s="144"/>
      <c r="V500" s="144"/>
      <c r="W500" s="144"/>
      <c r="X500" s="144"/>
      <c r="Y500" s="144"/>
      <c r="Z500" s="144"/>
      <c r="AA500" s="144"/>
      <c r="AB500" s="144"/>
      <c r="AC500" s="144"/>
      <c r="AD500" s="144"/>
      <c r="AE500" s="144"/>
    </row>
    <row r="501">
      <c r="A501" s="208"/>
      <c r="B501" s="181" t="str">
        <f t="array" ref="B501">IF(A501="","",IFERROR(INDEX(Don_hang!$B$2:$B$1000,MATCH(A501,Don_hang!$A$2:$A$1000,0)),""))</f>
        <v/>
      </c>
      <c r="C501" s="210" t="str">
        <f t="array" ref="C501">IF(A501="","",IFERROR(INDEX(Don_hang!$C$2:$C$1000,MATCH(A501,Don_hang!$A$2:$A$1000,0)),""))</f>
        <v/>
      </c>
      <c r="D501" s="211"/>
      <c r="E501" s="209"/>
      <c r="F501" s="209"/>
      <c r="G501" s="186">
        <f t="shared" si="10"/>
        <v>0</v>
      </c>
      <c r="H501" s="212"/>
      <c r="I501" s="212"/>
      <c r="J501" s="212"/>
      <c r="K501" s="212"/>
      <c r="L501" s="212"/>
      <c r="M501" s="212"/>
      <c r="N501" s="214"/>
      <c r="O501" s="213"/>
      <c r="P501" s="189" t="str">
        <f>IF(D501="","",IF(COUNTIF(Combo_tong_hop!$B$3:$B$100,D501)&gt;0,"Combo","Món lẻ"))</f>
        <v/>
      </c>
      <c r="Q501" s="190" t="str">
        <f>IFERROR(__xludf.DUMMYFUNCTION("IF(P501&lt;&gt;""Combo"","""",IFERROR(""""&amp;TEXTJOIN("", ""&amp;char(10),TRUE,FILTER(Combo_chi_tiet!$I$3:$I$200,Combo_chi_tiet!$B$3:$B$200=D501)),""""))"),"")</f>
        <v/>
      </c>
      <c r="R501" s="144"/>
      <c r="S501" s="144"/>
      <c r="T501" s="144"/>
      <c r="U501" s="144"/>
      <c r="V501" s="144"/>
      <c r="W501" s="144"/>
      <c r="X501" s="144"/>
      <c r="Y501" s="144"/>
      <c r="Z501" s="144"/>
      <c r="AA501" s="144"/>
      <c r="AB501" s="144"/>
      <c r="AC501" s="144"/>
      <c r="AD501" s="144"/>
      <c r="AE501" s="144"/>
    </row>
    <row r="502">
      <c r="A502" s="208"/>
      <c r="B502" s="181" t="str">
        <f t="array" ref="B502">IF(A502="","",IFERROR(INDEX(Don_hang!$B$2:$B$1000,MATCH(A502,Don_hang!$A$2:$A$1000,0)),""))</f>
        <v/>
      </c>
      <c r="C502" s="210" t="str">
        <f t="array" ref="C502">IF(A502="","",IFERROR(INDEX(Don_hang!$C$2:$C$1000,MATCH(A502,Don_hang!$A$2:$A$1000,0)),""))</f>
        <v/>
      </c>
      <c r="D502" s="211"/>
      <c r="E502" s="209"/>
      <c r="F502" s="209"/>
      <c r="G502" s="186">
        <f t="shared" si="10"/>
        <v>0</v>
      </c>
      <c r="H502" s="212"/>
      <c r="I502" s="212"/>
      <c r="J502" s="212"/>
      <c r="K502" s="212"/>
      <c r="L502" s="212"/>
      <c r="M502" s="212"/>
      <c r="N502" s="214"/>
      <c r="O502" s="213"/>
      <c r="P502" s="189" t="str">
        <f>IF(D502="","",IF(COUNTIF(Combo_tong_hop!$B$3:$B$100,D502)&gt;0,"Combo","Món lẻ"))</f>
        <v/>
      </c>
      <c r="Q502" s="190" t="str">
        <f>IFERROR(__xludf.DUMMYFUNCTION("IF(P502&lt;&gt;""Combo"","""",IFERROR(""""&amp;TEXTJOIN("", ""&amp;char(10),TRUE,FILTER(Combo_chi_tiet!$I$3:$I$200,Combo_chi_tiet!$B$3:$B$200=D502)),""""))"),"")</f>
        <v/>
      </c>
      <c r="R502" s="144"/>
      <c r="S502" s="144"/>
      <c r="T502" s="144"/>
      <c r="U502" s="144"/>
      <c r="V502" s="144"/>
      <c r="W502" s="144"/>
      <c r="X502" s="144"/>
      <c r="Y502" s="144"/>
      <c r="Z502" s="144"/>
      <c r="AA502" s="144"/>
      <c r="AB502" s="144"/>
      <c r="AC502" s="144"/>
      <c r="AD502" s="144"/>
      <c r="AE502" s="144"/>
    </row>
    <row r="503">
      <c r="A503" s="208"/>
      <c r="B503" s="181" t="str">
        <f t="array" ref="B503">IF(A503="","",IFERROR(INDEX(Don_hang!$B$2:$B$1000,MATCH(A503,Don_hang!$A$2:$A$1000,0)),""))</f>
        <v/>
      </c>
      <c r="C503" s="210" t="str">
        <f t="array" ref="C503">IF(A503="","",IFERROR(INDEX(Don_hang!$C$2:$C$1000,MATCH(A503,Don_hang!$A$2:$A$1000,0)),""))</f>
        <v/>
      </c>
      <c r="D503" s="211"/>
      <c r="E503" s="209"/>
      <c r="F503" s="209"/>
      <c r="G503" s="186">
        <f t="shared" si="10"/>
        <v>0</v>
      </c>
      <c r="H503" s="212"/>
      <c r="I503" s="212"/>
      <c r="J503" s="212"/>
      <c r="K503" s="212"/>
      <c r="L503" s="212"/>
      <c r="M503" s="212"/>
      <c r="N503" s="214"/>
      <c r="O503" s="213"/>
      <c r="P503" s="189" t="str">
        <f>IF(D503="","",IF(COUNTIF(Combo_tong_hop!$B$3:$B$100,D503)&gt;0,"Combo","Món lẻ"))</f>
        <v/>
      </c>
      <c r="Q503" s="190" t="str">
        <f>IFERROR(__xludf.DUMMYFUNCTION("IF(P503&lt;&gt;""Combo"","""",IFERROR(""""&amp;TEXTJOIN("", ""&amp;char(10),TRUE,FILTER(Combo_chi_tiet!$I$3:$I$200,Combo_chi_tiet!$B$3:$B$200=D503)),""""))"),"")</f>
        <v/>
      </c>
      <c r="R503" s="144"/>
      <c r="S503" s="144"/>
      <c r="T503" s="144"/>
      <c r="U503" s="144"/>
      <c r="V503" s="144"/>
      <c r="W503" s="144"/>
      <c r="X503" s="144"/>
      <c r="Y503" s="144"/>
      <c r="Z503" s="144"/>
      <c r="AA503" s="144"/>
      <c r="AB503" s="144"/>
      <c r="AC503" s="144"/>
      <c r="AD503" s="144"/>
      <c r="AE503" s="144"/>
    </row>
    <row r="504">
      <c r="A504" s="208"/>
      <c r="B504" s="181" t="str">
        <f t="array" ref="B504">IF(A504="","",IFERROR(INDEX(Don_hang!$B$2:$B$1000,MATCH(A504,Don_hang!$A$2:$A$1000,0)),""))</f>
        <v/>
      </c>
      <c r="C504" s="210" t="str">
        <f t="array" ref="C504">IF(A504="","",IFERROR(INDEX(Don_hang!$C$2:$C$1000,MATCH(A504,Don_hang!$A$2:$A$1000,0)),""))</f>
        <v/>
      </c>
      <c r="D504" s="211"/>
      <c r="E504" s="209"/>
      <c r="F504" s="209"/>
      <c r="G504" s="186">
        <f t="shared" si="10"/>
        <v>0</v>
      </c>
      <c r="H504" s="212"/>
      <c r="I504" s="212"/>
      <c r="J504" s="212"/>
      <c r="K504" s="212"/>
      <c r="L504" s="212"/>
      <c r="M504" s="212"/>
      <c r="N504" s="214"/>
      <c r="O504" s="213"/>
      <c r="P504" s="189" t="str">
        <f>IF(D504="","",IF(COUNTIF(Combo_tong_hop!$B$3:$B$100,D504)&gt;0,"Combo","Món lẻ"))</f>
        <v/>
      </c>
      <c r="Q504" s="190" t="str">
        <f>IFERROR(__xludf.DUMMYFUNCTION("IF(P504&lt;&gt;""Combo"","""",IFERROR(""""&amp;TEXTJOIN("", ""&amp;char(10),TRUE,FILTER(Combo_chi_tiet!$I$3:$I$200,Combo_chi_tiet!$B$3:$B$200=D504)),""""))"),"")</f>
        <v/>
      </c>
      <c r="R504" s="144"/>
      <c r="S504" s="144"/>
      <c r="T504" s="144"/>
      <c r="U504" s="144"/>
      <c r="V504" s="144"/>
      <c r="W504" s="144"/>
      <c r="X504" s="144"/>
      <c r="Y504" s="144"/>
      <c r="Z504" s="144"/>
      <c r="AA504" s="144"/>
      <c r="AB504" s="144"/>
      <c r="AC504" s="144"/>
      <c r="AD504" s="144"/>
      <c r="AE504" s="144"/>
    </row>
    <row r="505">
      <c r="A505" s="208"/>
      <c r="B505" s="181" t="str">
        <f t="array" ref="B505">IF(A505="","",IFERROR(INDEX(Don_hang!$B$2:$B$1000,MATCH(A505,Don_hang!$A$2:$A$1000,0)),""))</f>
        <v/>
      </c>
      <c r="C505" s="210" t="str">
        <f t="array" ref="C505">IF(A505="","",IFERROR(INDEX(Don_hang!$C$2:$C$1000,MATCH(A505,Don_hang!$A$2:$A$1000,0)),""))</f>
        <v/>
      </c>
      <c r="D505" s="211"/>
      <c r="E505" s="209"/>
      <c r="F505" s="209"/>
      <c r="G505" s="186">
        <f t="shared" si="10"/>
        <v>0</v>
      </c>
      <c r="H505" s="212"/>
      <c r="I505" s="212"/>
      <c r="J505" s="212"/>
      <c r="K505" s="212"/>
      <c r="L505" s="212"/>
      <c r="M505" s="212"/>
      <c r="N505" s="214"/>
      <c r="O505" s="213"/>
      <c r="P505" s="189" t="str">
        <f>IF(D505="","",IF(COUNTIF(Combo_tong_hop!$B$3:$B$100,D505)&gt;0,"Combo","Món lẻ"))</f>
        <v/>
      </c>
      <c r="Q505" s="190" t="str">
        <f>IFERROR(__xludf.DUMMYFUNCTION("IF(P505&lt;&gt;""Combo"","""",IFERROR(""""&amp;TEXTJOIN("", ""&amp;char(10),TRUE,FILTER(Combo_chi_tiet!$I$3:$I$200,Combo_chi_tiet!$B$3:$B$200=D505)),""""))"),"")</f>
        <v/>
      </c>
      <c r="R505" s="144"/>
      <c r="S505" s="144"/>
      <c r="T505" s="144"/>
      <c r="U505" s="144"/>
      <c r="V505" s="144"/>
      <c r="W505" s="144"/>
      <c r="X505" s="144"/>
      <c r="Y505" s="144"/>
      <c r="Z505" s="144"/>
      <c r="AA505" s="144"/>
      <c r="AB505" s="144"/>
      <c r="AC505" s="144"/>
      <c r="AD505" s="144"/>
      <c r="AE505" s="144"/>
    </row>
    <row r="506">
      <c r="A506" s="208"/>
      <c r="B506" s="181" t="str">
        <f t="array" ref="B506">IF(A506="","",IFERROR(INDEX(Don_hang!$B$2:$B$1000,MATCH(A506,Don_hang!$A$2:$A$1000,0)),""))</f>
        <v/>
      </c>
      <c r="C506" s="210" t="str">
        <f t="array" ref="C506">IF(A506="","",IFERROR(INDEX(Don_hang!$C$2:$C$1000,MATCH(A506,Don_hang!$A$2:$A$1000,0)),""))</f>
        <v/>
      </c>
      <c r="D506" s="211"/>
      <c r="E506" s="209"/>
      <c r="F506" s="209"/>
      <c r="G506" s="186">
        <f t="shared" si="10"/>
        <v>0</v>
      </c>
      <c r="H506" s="212"/>
      <c r="I506" s="212"/>
      <c r="J506" s="212"/>
      <c r="K506" s="212"/>
      <c r="L506" s="212"/>
      <c r="M506" s="212"/>
      <c r="N506" s="214"/>
      <c r="O506" s="213"/>
      <c r="P506" s="189" t="str">
        <f>IF(D506="","",IF(COUNTIF(Combo_tong_hop!$B$3:$B$100,D506)&gt;0,"Combo","Món lẻ"))</f>
        <v/>
      </c>
      <c r="Q506" s="190" t="str">
        <f>IFERROR(__xludf.DUMMYFUNCTION("IF(P506&lt;&gt;""Combo"","""",IFERROR(""""&amp;TEXTJOIN("", ""&amp;char(10),TRUE,FILTER(Combo_chi_tiet!$I$3:$I$200,Combo_chi_tiet!$B$3:$B$200=D506)),""""))"),"")</f>
        <v/>
      </c>
      <c r="R506" s="144"/>
      <c r="S506" s="144"/>
      <c r="T506" s="144"/>
      <c r="U506" s="144"/>
      <c r="V506" s="144"/>
      <c r="W506" s="144"/>
      <c r="X506" s="144"/>
      <c r="Y506" s="144"/>
      <c r="Z506" s="144"/>
      <c r="AA506" s="144"/>
      <c r="AB506" s="144"/>
      <c r="AC506" s="144"/>
      <c r="AD506" s="144"/>
      <c r="AE506" s="144"/>
    </row>
    <row r="507">
      <c r="A507" s="208"/>
      <c r="B507" s="181" t="str">
        <f t="array" ref="B507">IF(A507="","",IFERROR(INDEX(Don_hang!$B$2:$B$1000,MATCH(A507,Don_hang!$A$2:$A$1000,0)),""))</f>
        <v/>
      </c>
      <c r="C507" s="210" t="str">
        <f t="array" ref="C507">IF(A507="","",IFERROR(INDEX(Don_hang!$C$2:$C$1000,MATCH(A507,Don_hang!$A$2:$A$1000,0)),""))</f>
        <v/>
      </c>
      <c r="D507" s="211"/>
      <c r="E507" s="209"/>
      <c r="F507" s="209"/>
      <c r="G507" s="186">
        <f t="shared" si="10"/>
        <v>0</v>
      </c>
      <c r="H507" s="212"/>
      <c r="I507" s="212"/>
      <c r="J507" s="212"/>
      <c r="K507" s="212"/>
      <c r="L507" s="212"/>
      <c r="M507" s="212"/>
      <c r="N507" s="214"/>
      <c r="O507" s="213"/>
      <c r="P507" s="189" t="str">
        <f>IF(D507="","",IF(COUNTIF(Combo_tong_hop!$B$3:$B$100,D507)&gt;0,"Combo","Món lẻ"))</f>
        <v/>
      </c>
      <c r="Q507" s="190" t="str">
        <f>IFERROR(__xludf.DUMMYFUNCTION("IF(P507&lt;&gt;""Combo"","""",IFERROR(""""&amp;TEXTJOIN("", ""&amp;char(10),TRUE,FILTER(Combo_chi_tiet!$I$3:$I$200,Combo_chi_tiet!$B$3:$B$200=D507)),""""))"),"")</f>
        <v/>
      </c>
      <c r="R507" s="144"/>
      <c r="S507" s="144"/>
      <c r="T507" s="144"/>
      <c r="U507" s="144"/>
      <c r="V507" s="144"/>
      <c r="W507" s="144"/>
      <c r="X507" s="144"/>
      <c r="Y507" s="144"/>
      <c r="Z507" s="144"/>
      <c r="AA507" s="144"/>
      <c r="AB507" s="144"/>
      <c r="AC507" s="144"/>
      <c r="AD507" s="144"/>
      <c r="AE507" s="144"/>
    </row>
    <row r="508">
      <c r="A508" s="208"/>
      <c r="B508" s="181" t="str">
        <f t="array" ref="B508">IF(A508="","",IFERROR(INDEX(Don_hang!$B$2:$B$1000,MATCH(A508,Don_hang!$A$2:$A$1000,0)),""))</f>
        <v/>
      </c>
      <c r="C508" s="210" t="str">
        <f t="array" ref="C508">IF(A508="","",IFERROR(INDEX(Don_hang!$C$2:$C$1000,MATCH(A508,Don_hang!$A$2:$A$1000,0)),""))</f>
        <v/>
      </c>
      <c r="D508" s="211"/>
      <c r="E508" s="209"/>
      <c r="F508" s="209"/>
      <c r="G508" s="186">
        <f t="shared" si="10"/>
        <v>0</v>
      </c>
      <c r="H508" s="212"/>
      <c r="I508" s="212"/>
      <c r="J508" s="212"/>
      <c r="K508" s="212"/>
      <c r="L508" s="212"/>
      <c r="M508" s="212"/>
      <c r="N508" s="214"/>
      <c r="O508" s="213"/>
      <c r="P508" s="189" t="str">
        <f>IF(D508="","",IF(COUNTIF(Combo_tong_hop!$B$3:$B$100,D508)&gt;0,"Combo","Món lẻ"))</f>
        <v/>
      </c>
      <c r="Q508" s="190" t="str">
        <f>IFERROR(__xludf.DUMMYFUNCTION("IF(P508&lt;&gt;""Combo"","""",IFERROR(""""&amp;TEXTJOIN("", ""&amp;char(10),TRUE,FILTER(Combo_chi_tiet!$I$3:$I$200,Combo_chi_tiet!$B$3:$B$200=D508)),""""))"),"")</f>
        <v/>
      </c>
      <c r="R508" s="144"/>
      <c r="S508" s="144"/>
      <c r="T508" s="144"/>
      <c r="U508" s="144"/>
      <c r="V508" s="144"/>
      <c r="W508" s="144"/>
      <c r="X508" s="144"/>
      <c r="Y508" s="144"/>
      <c r="Z508" s="144"/>
      <c r="AA508" s="144"/>
      <c r="AB508" s="144"/>
      <c r="AC508" s="144"/>
      <c r="AD508" s="144"/>
      <c r="AE508" s="144"/>
    </row>
    <row r="509">
      <c r="A509" s="208"/>
      <c r="B509" s="181" t="str">
        <f t="array" ref="B509">IF(A509="","",IFERROR(INDEX(Don_hang!$B$2:$B$1000,MATCH(A509,Don_hang!$A$2:$A$1000,0)),""))</f>
        <v/>
      </c>
      <c r="C509" s="210" t="str">
        <f t="array" ref="C509">IF(A509="","",IFERROR(INDEX(Don_hang!$C$2:$C$1000,MATCH(A509,Don_hang!$A$2:$A$1000,0)),""))</f>
        <v/>
      </c>
      <c r="D509" s="211"/>
      <c r="E509" s="209"/>
      <c r="F509" s="209"/>
      <c r="G509" s="186">
        <f t="shared" si="10"/>
        <v>0</v>
      </c>
      <c r="H509" s="212"/>
      <c r="I509" s="212"/>
      <c r="J509" s="212"/>
      <c r="K509" s="212"/>
      <c r="L509" s="212"/>
      <c r="M509" s="212"/>
      <c r="N509" s="214"/>
      <c r="O509" s="213"/>
      <c r="P509" s="189" t="str">
        <f>IF(D509="","",IF(COUNTIF(Combo_tong_hop!$B$3:$B$100,D509)&gt;0,"Combo","Món lẻ"))</f>
        <v/>
      </c>
      <c r="Q509" s="190" t="str">
        <f>IFERROR(__xludf.DUMMYFUNCTION("IF(P509&lt;&gt;""Combo"","""",IFERROR(""""&amp;TEXTJOIN("", ""&amp;char(10),TRUE,FILTER(Combo_chi_tiet!$I$3:$I$200,Combo_chi_tiet!$B$3:$B$200=D509)),""""))"),"")</f>
        <v/>
      </c>
      <c r="R509" s="144"/>
      <c r="S509" s="144"/>
      <c r="T509" s="144"/>
      <c r="U509" s="144"/>
      <c r="V509" s="144"/>
      <c r="W509" s="144"/>
      <c r="X509" s="144"/>
      <c r="Y509" s="144"/>
      <c r="Z509" s="144"/>
      <c r="AA509" s="144"/>
      <c r="AB509" s="144"/>
      <c r="AC509" s="144"/>
      <c r="AD509" s="144"/>
      <c r="AE509" s="144"/>
    </row>
    <row r="510">
      <c r="A510" s="208"/>
      <c r="B510" s="181" t="str">
        <f t="array" ref="B510">IF(A510="","",IFERROR(INDEX(Don_hang!$B$2:$B$1000,MATCH(A510,Don_hang!$A$2:$A$1000,0)),""))</f>
        <v/>
      </c>
      <c r="C510" s="210" t="str">
        <f t="array" ref="C510">IF(A510="","",IFERROR(INDEX(Don_hang!$C$2:$C$1000,MATCH(A510,Don_hang!$A$2:$A$1000,0)),""))</f>
        <v/>
      </c>
      <c r="D510" s="211"/>
      <c r="E510" s="209"/>
      <c r="F510" s="209"/>
      <c r="G510" s="186">
        <f t="shared" si="10"/>
        <v>0</v>
      </c>
      <c r="H510" s="212"/>
      <c r="I510" s="212"/>
      <c r="J510" s="212"/>
      <c r="K510" s="212"/>
      <c r="L510" s="212"/>
      <c r="M510" s="212"/>
      <c r="N510" s="214"/>
      <c r="O510" s="213"/>
      <c r="P510" s="189" t="str">
        <f>IF(D510="","",IF(COUNTIF(Combo_tong_hop!$B$3:$B$100,D510)&gt;0,"Combo","Món lẻ"))</f>
        <v/>
      </c>
      <c r="Q510" s="190" t="str">
        <f>IFERROR(__xludf.DUMMYFUNCTION("IF(P510&lt;&gt;""Combo"","""",IFERROR(""""&amp;TEXTJOIN("", ""&amp;char(10),TRUE,FILTER(Combo_chi_tiet!$I$3:$I$200,Combo_chi_tiet!$B$3:$B$200=D510)),""""))"),"")</f>
        <v/>
      </c>
      <c r="R510" s="144"/>
      <c r="S510" s="144"/>
      <c r="T510" s="144"/>
      <c r="U510" s="144"/>
      <c r="V510" s="144"/>
      <c r="W510" s="144"/>
      <c r="X510" s="144"/>
      <c r="Y510" s="144"/>
      <c r="Z510" s="144"/>
      <c r="AA510" s="144"/>
      <c r="AB510" s="144"/>
      <c r="AC510" s="144"/>
      <c r="AD510" s="144"/>
      <c r="AE510" s="144"/>
    </row>
    <row r="511">
      <c r="A511" s="208"/>
      <c r="B511" s="181" t="str">
        <f t="array" ref="B511">IF(A511="","",IFERROR(INDEX(Don_hang!$B$2:$B$1000,MATCH(A511,Don_hang!$A$2:$A$1000,0)),""))</f>
        <v/>
      </c>
      <c r="C511" s="210" t="str">
        <f t="array" ref="C511">IF(A511="","",IFERROR(INDEX(Don_hang!$C$2:$C$1000,MATCH(A511,Don_hang!$A$2:$A$1000,0)),""))</f>
        <v/>
      </c>
      <c r="D511" s="211"/>
      <c r="E511" s="209"/>
      <c r="F511" s="209"/>
      <c r="G511" s="186">
        <f t="shared" si="10"/>
        <v>0</v>
      </c>
      <c r="H511" s="212"/>
      <c r="I511" s="212"/>
      <c r="J511" s="212"/>
      <c r="K511" s="212"/>
      <c r="L511" s="212"/>
      <c r="M511" s="212"/>
      <c r="N511" s="214"/>
      <c r="O511" s="213"/>
      <c r="P511" s="189" t="str">
        <f>IF(D511="","",IF(COUNTIF(Combo_tong_hop!$B$3:$B$100,D511)&gt;0,"Combo","Món lẻ"))</f>
        <v/>
      </c>
      <c r="Q511" s="190" t="str">
        <f>IFERROR(__xludf.DUMMYFUNCTION("IF(P511&lt;&gt;""Combo"","""",IFERROR(""""&amp;TEXTJOIN("", ""&amp;char(10),TRUE,FILTER(Combo_chi_tiet!$I$3:$I$200,Combo_chi_tiet!$B$3:$B$200=D511)),""""))"),"")</f>
        <v/>
      </c>
      <c r="R511" s="144"/>
      <c r="S511" s="144"/>
      <c r="T511" s="144"/>
      <c r="U511" s="144"/>
      <c r="V511" s="144"/>
      <c r="W511" s="144"/>
      <c r="X511" s="144"/>
      <c r="Y511" s="144"/>
      <c r="Z511" s="144"/>
      <c r="AA511" s="144"/>
      <c r="AB511" s="144"/>
      <c r="AC511" s="144"/>
      <c r="AD511" s="144"/>
      <c r="AE511" s="144"/>
    </row>
    <row r="512">
      <c r="A512" s="208"/>
      <c r="B512" s="181" t="str">
        <f t="array" ref="B512">IF(A512="","",IFERROR(INDEX(Don_hang!$B$2:$B$1000,MATCH(A512,Don_hang!$A$2:$A$1000,0)),""))</f>
        <v/>
      </c>
      <c r="C512" s="210" t="str">
        <f t="array" ref="C512">IF(A512="","",IFERROR(INDEX(Don_hang!$C$2:$C$1000,MATCH(A512,Don_hang!$A$2:$A$1000,0)),""))</f>
        <v/>
      </c>
      <c r="D512" s="211"/>
      <c r="E512" s="209"/>
      <c r="F512" s="209"/>
      <c r="G512" s="186">
        <f t="shared" si="10"/>
        <v>0</v>
      </c>
      <c r="H512" s="212"/>
      <c r="I512" s="212"/>
      <c r="J512" s="212"/>
      <c r="K512" s="212"/>
      <c r="L512" s="212"/>
      <c r="M512" s="212"/>
      <c r="N512" s="214"/>
      <c r="O512" s="213"/>
      <c r="P512" s="189" t="str">
        <f>IF(D512="","",IF(COUNTIF(Combo_tong_hop!$B$3:$B$100,D512)&gt;0,"Combo","Món lẻ"))</f>
        <v/>
      </c>
      <c r="Q512" s="190" t="str">
        <f>IFERROR(__xludf.DUMMYFUNCTION("IF(P512&lt;&gt;""Combo"","""",IFERROR(""""&amp;TEXTJOIN("", ""&amp;char(10),TRUE,FILTER(Combo_chi_tiet!$I$3:$I$200,Combo_chi_tiet!$B$3:$B$200=D512)),""""))"),"")</f>
        <v/>
      </c>
      <c r="R512" s="144"/>
      <c r="S512" s="144"/>
      <c r="T512" s="144"/>
      <c r="U512" s="144"/>
      <c r="V512" s="144"/>
      <c r="W512" s="144"/>
      <c r="X512" s="144"/>
      <c r="Y512" s="144"/>
      <c r="Z512" s="144"/>
      <c r="AA512" s="144"/>
      <c r="AB512" s="144"/>
      <c r="AC512" s="144"/>
      <c r="AD512" s="144"/>
      <c r="AE512" s="144"/>
    </row>
    <row r="513">
      <c r="A513" s="208"/>
      <c r="B513" s="181" t="str">
        <f t="array" ref="B513">IF(A513="","",IFERROR(INDEX(Don_hang!$B$2:$B$1000,MATCH(A513,Don_hang!$A$2:$A$1000,0)),""))</f>
        <v/>
      </c>
      <c r="C513" s="210" t="str">
        <f t="array" ref="C513">IF(A513="","",IFERROR(INDEX(Don_hang!$C$2:$C$1000,MATCH(A513,Don_hang!$A$2:$A$1000,0)),""))</f>
        <v/>
      </c>
      <c r="D513" s="211"/>
      <c r="E513" s="209"/>
      <c r="F513" s="209"/>
      <c r="G513" s="186">
        <f t="shared" si="10"/>
        <v>0</v>
      </c>
      <c r="H513" s="212"/>
      <c r="I513" s="212"/>
      <c r="J513" s="212"/>
      <c r="K513" s="212"/>
      <c r="L513" s="212"/>
      <c r="M513" s="212"/>
      <c r="N513" s="214"/>
      <c r="O513" s="213"/>
      <c r="P513" s="189" t="str">
        <f>IF(D513="","",IF(COUNTIF(Combo_tong_hop!$B$3:$B$100,D513)&gt;0,"Combo","Món lẻ"))</f>
        <v/>
      </c>
      <c r="Q513" s="190" t="str">
        <f>IFERROR(__xludf.DUMMYFUNCTION("IF(P513&lt;&gt;""Combo"","""",IFERROR(""""&amp;TEXTJOIN("", ""&amp;char(10),TRUE,FILTER(Combo_chi_tiet!$I$3:$I$200,Combo_chi_tiet!$B$3:$B$200=D513)),""""))"),"")</f>
        <v/>
      </c>
      <c r="R513" s="144"/>
      <c r="S513" s="144"/>
      <c r="T513" s="144"/>
      <c r="U513" s="144"/>
      <c r="V513" s="144"/>
      <c r="W513" s="144"/>
      <c r="X513" s="144"/>
      <c r="Y513" s="144"/>
      <c r="Z513" s="144"/>
      <c r="AA513" s="144"/>
      <c r="AB513" s="144"/>
      <c r="AC513" s="144"/>
      <c r="AD513" s="144"/>
      <c r="AE513" s="144"/>
    </row>
    <row r="514">
      <c r="A514" s="208"/>
      <c r="B514" s="181" t="str">
        <f t="array" ref="B514">IF(A514="","",IFERROR(INDEX(Don_hang!$B$2:$B$1000,MATCH(A514,Don_hang!$A$2:$A$1000,0)),""))</f>
        <v/>
      </c>
      <c r="C514" s="210" t="str">
        <f t="array" ref="C514">IF(A514="","",IFERROR(INDEX(Don_hang!$C$2:$C$1000,MATCH(A514,Don_hang!$A$2:$A$1000,0)),""))</f>
        <v/>
      </c>
      <c r="D514" s="211"/>
      <c r="E514" s="209"/>
      <c r="F514" s="209"/>
      <c r="G514" s="186">
        <f t="shared" si="10"/>
        <v>0</v>
      </c>
      <c r="H514" s="212"/>
      <c r="I514" s="212"/>
      <c r="J514" s="212"/>
      <c r="K514" s="212"/>
      <c r="L514" s="212"/>
      <c r="M514" s="212"/>
      <c r="N514" s="214"/>
      <c r="O514" s="213"/>
      <c r="P514" s="189" t="str">
        <f>IF(D514="","",IF(COUNTIF(Combo_tong_hop!$B$3:$B$100,D514)&gt;0,"Combo","Món lẻ"))</f>
        <v/>
      </c>
      <c r="Q514" s="190" t="str">
        <f>IFERROR(__xludf.DUMMYFUNCTION("IF(P514&lt;&gt;""Combo"","""",IFERROR(""""&amp;TEXTJOIN("", ""&amp;char(10),TRUE,FILTER(Combo_chi_tiet!$I$3:$I$200,Combo_chi_tiet!$B$3:$B$200=D514)),""""))"),"")</f>
        <v/>
      </c>
      <c r="R514" s="144"/>
      <c r="S514" s="144"/>
      <c r="T514" s="144"/>
      <c r="U514" s="144"/>
      <c r="V514" s="144"/>
      <c r="W514" s="144"/>
      <c r="X514" s="144"/>
      <c r="Y514" s="144"/>
      <c r="Z514" s="144"/>
      <c r="AA514" s="144"/>
      <c r="AB514" s="144"/>
      <c r="AC514" s="144"/>
      <c r="AD514" s="144"/>
      <c r="AE514" s="144"/>
    </row>
    <row r="515">
      <c r="A515" s="208"/>
      <c r="B515" s="181" t="str">
        <f t="array" ref="B515">IF(A515="","",IFERROR(INDEX(Don_hang!$B$2:$B$1000,MATCH(A515,Don_hang!$A$2:$A$1000,0)),""))</f>
        <v/>
      </c>
      <c r="C515" s="210" t="str">
        <f t="array" ref="C515">IF(A515="","",IFERROR(INDEX(Don_hang!$C$2:$C$1000,MATCH(A515,Don_hang!$A$2:$A$1000,0)),""))</f>
        <v/>
      </c>
      <c r="D515" s="211"/>
      <c r="E515" s="209"/>
      <c r="F515" s="209"/>
      <c r="G515" s="186">
        <f t="shared" si="10"/>
        <v>0</v>
      </c>
      <c r="H515" s="212"/>
      <c r="I515" s="212"/>
      <c r="J515" s="212"/>
      <c r="K515" s="212"/>
      <c r="L515" s="212"/>
      <c r="M515" s="212"/>
      <c r="N515" s="214"/>
      <c r="O515" s="213"/>
      <c r="P515" s="189" t="str">
        <f>IF(D515="","",IF(COUNTIF(Combo_tong_hop!$B$3:$B$100,D515)&gt;0,"Combo","Món lẻ"))</f>
        <v/>
      </c>
      <c r="Q515" s="190" t="str">
        <f>IFERROR(__xludf.DUMMYFUNCTION("IF(P515&lt;&gt;""Combo"","""",IFERROR(""""&amp;TEXTJOIN("", ""&amp;char(10),TRUE,FILTER(Combo_chi_tiet!$I$3:$I$200,Combo_chi_tiet!$B$3:$B$200=D515)),""""))"),"")</f>
        <v/>
      </c>
      <c r="R515" s="144"/>
      <c r="S515" s="144"/>
      <c r="T515" s="144"/>
      <c r="U515" s="144"/>
      <c r="V515" s="144"/>
      <c r="W515" s="144"/>
      <c r="X515" s="144"/>
      <c r="Y515" s="144"/>
      <c r="Z515" s="144"/>
      <c r="AA515" s="144"/>
      <c r="AB515" s="144"/>
      <c r="AC515" s="144"/>
      <c r="AD515" s="144"/>
      <c r="AE515" s="144"/>
    </row>
    <row r="516">
      <c r="A516" s="208"/>
      <c r="B516" s="181" t="str">
        <f t="array" ref="B516">IF(A516="","",IFERROR(INDEX(Don_hang!$B$2:$B$1000,MATCH(A516,Don_hang!$A$2:$A$1000,0)),""))</f>
        <v/>
      </c>
      <c r="C516" s="210" t="str">
        <f t="array" ref="C516">IF(A516="","",IFERROR(INDEX(Don_hang!$C$2:$C$1000,MATCH(A516,Don_hang!$A$2:$A$1000,0)),""))</f>
        <v/>
      </c>
      <c r="D516" s="211"/>
      <c r="E516" s="209"/>
      <c r="F516" s="209"/>
      <c r="G516" s="186">
        <f t="shared" si="10"/>
        <v>0</v>
      </c>
      <c r="H516" s="212"/>
      <c r="I516" s="212"/>
      <c r="J516" s="212"/>
      <c r="K516" s="212"/>
      <c r="L516" s="212"/>
      <c r="M516" s="212"/>
      <c r="N516" s="214"/>
      <c r="O516" s="213"/>
      <c r="P516" s="189" t="str">
        <f>IF(D516="","",IF(COUNTIF(Combo_tong_hop!$B$3:$B$100,D516)&gt;0,"Combo","Món lẻ"))</f>
        <v/>
      </c>
      <c r="Q516" s="190" t="str">
        <f>IFERROR(__xludf.DUMMYFUNCTION("IF(P516&lt;&gt;""Combo"","""",IFERROR(""""&amp;TEXTJOIN("", ""&amp;char(10),TRUE,FILTER(Combo_chi_tiet!$I$3:$I$200,Combo_chi_tiet!$B$3:$B$200=D516)),""""))"),"")</f>
        <v/>
      </c>
      <c r="R516" s="144"/>
      <c r="S516" s="144"/>
      <c r="T516" s="144"/>
      <c r="U516" s="144"/>
      <c r="V516" s="144"/>
      <c r="W516" s="144"/>
      <c r="X516" s="144"/>
      <c r="Y516" s="144"/>
      <c r="Z516" s="144"/>
      <c r="AA516" s="144"/>
      <c r="AB516" s="144"/>
      <c r="AC516" s="144"/>
      <c r="AD516" s="144"/>
      <c r="AE516" s="144"/>
    </row>
    <row r="517">
      <c r="A517" s="208"/>
      <c r="B517" s="181" t="str">
        <f t="array" ref="B517">IF(A517="","",IFERROR(INDEX(Don_hang!$B$2:$B$1000,MATCH(A517,Don_hang!$A$2:$A$1000,0)),""))</f>
        <v/>
      </c>
      <c r="C517" s="210" t="str">
        <f t="array" ref="C517">IF(A517="","",IFERROR(INDEX(Don_hang!$C$2:$C$1000,MATCH(A517,Don_hang!$A$2:$A$1000,0)),""))</f>
        <v/>
      </c>
      <c r="D517" s="211"/>
      <c r="E517" s="209"/>
      <c r="F517" s="209"/>
      <c r="G517" s="186">
        <f t="shared" si="10"/>
        <v>0</v>
      </c>
      <c r="H517" s="212"/>
      <c r="I517" s="212"/>
      <c r="J517" s="212"/>
      <c r="K517" s="212"/>
      <c r="L517" s="212"/>
      <c r="M517" s="212"/>
      <c r="N517" s="214"/>
      <c r="O517" s="213"/>
      <c r="P517" s="189" t="str">
        <f>IF(D517="","",IF(COUNTIF(Combo_tong_hop!$B$3:$B$100,D517)&gt;0,"Combo","Món lẻ"))</f>
        <v/>
      </c>
      <c r="Q517" s="190" t="str">
        <f>IFERROR(__xludf.DUMMYFUNCTION("IF(P517&lt;&gt;""Combo"","""",IFERROR(""""&amp;TEXTJOIN("", ""&amp;char(10),TRUE,FILTER(Combo_chi_tiet!$I$3:$I$200,Combo_chi_tiet!$B$3:$B$200=D517)),""""))"),"")</f>
        <v/>
      </c>
      <c r="R517" s="144"/>
      <c r="S517" s="144"/>
      <c r="T517" s="144"/>
      <c r="U517" s="144"/>
      <c r="V517" s="144"/>
      <c r="W517" s="144"/>
      <c r="X517" s="144"/>
      <c r="Y517" s="144"/>
      <c r="Z517" s="144"/>
      <c r="AA517" s="144"/>
      <c r="AB517" s="144"/>
      <c r="AC517" s="144"/>
      <c r="AD517" s="144"/>
      <c r="AE517" s="144"/>
    </row>
    <row r="518">
      <c r="A518" s="208"/>
      <c r="B518" s="181" t="str">
        <f t="array" ref="B518">IF(A518="","",IFERROR(INDEX(Don_hang!$B$2:$B$1000,MATCH(A518,Don_hang!$A$2:$A$1000,0)),""))</f>
        <v/>
      </c>
      <c r="C518" s="210" t="str">
        <f t="array" ref="C518">IF(A518="","",IFERROR(INDEX(Don_hang!$C$2:$C$1000,MATCH(A518,Don_hang!$A$2:$A$1000,0)),""))</f>
        <v/>
      </c>
      <c r="D518" s="211"/>
      <c r="E518" s="209"/>
      <c r="F518" s="209"/>
      <c r="G518" s="186">
        <f t="shared" si="10"/>
        <v>0</v>
      </c>
      <c r="H518" s="212"/>
      <c r="I518" s="212"/>
      <c r="J518" s="212"/>
      <c r="K518" s="212"/>
      <c r="L518" s="212"/>
      <c r="M518" s="212"/>
      <c r="N518" s="214"/>
      <c r="O518" s="213"/>
      <c r="P518" s="189" t="str">
        <f>IF(D518="","",IF(COUNTIF(Combo_tong_hop!$B$3:$B$100,D518)&gt;0,"Combo","Món lẻ"))</f>
        <v/>
      </c>
      <c r="Q518" s="190" t="str">
        <f>IFERROR(__xludf.DUMMYFUNCTION("IF(P518&lt;&gt;""Combo"","""",IFERROR(""""&amp;TEXTJOIN("", ""&amp;char(10),TRUE,FILTER(Combo_chi_tiet!$I$3:$I$200,Combo_chi_tiet!$B$3:$B$200=D518)),""""))"),"")</f>
        <v/>
      </c>
      <c r="R518" s="144"/>
      <c r="S518" s="144"/>
      <c r="T518" s="144"/>
      <c r="U518" s="144"/>
      <c r="V518" s="144"/>
      <c r="W518" s="144"/>
      <c r="X518" s="144"/>
      <c r="Y518" s="144"/>
      <c r="Z518" s="144"/>
      <c r="AA518" s="144"/>
      <c r="AB518" s="144"/>
      <c r="AC518" s="144"/>
      <c r="AD518" s="144"/>
      <c r="AE518" s="144"/>
    </row>
    <row r="519">
      <c r="A519" s="208"/>
      <c r="B519" s="181" t="str">
        <f t="array" ref="B519">IF(A519="","",IFERROR(INDEX(Don_hang!$B$2:$B$1000,MATCH(A519,Don_hang!$A$2:$A$1000,0)),""))</f>
        <v/>
      </c>
      <c r="C519" s="210" t="str">
        <f t="array" ref="C519">IF(A519="","",IFERROR(INDEX(Don_hang!$C$2:$C$1000,MATCH(A519,Don_hang!$A$2:$A$1000,0)),""))</f>
        <v/>
      </c>
      <c r="D519" s="211"/>
      <c r="E519" s="209"/>
      <c r="F519" s="209"/>
      <c r="G519" s="186">
        <f t="shared" si="10"/>
        <v>0</v>
      </c>
      <c r="H519" s="212"/>
      <c r="I519" s="212"/>
      <c r="J519" s="212"/>
      <c r="K519" s="212"/>
      <c r="L519" s="212"/>
      <c r="M519" s="212"/>
      <c r="N519" s="214"/>
      <c r="O519" s="213"/>
      <c r="P519" s="189" t="str">
        <f>IF(D519="","",IF(COUNTIF(Combo_tong_hop!$B$3:$B$100,D519)&gt;0,"Combo","Món lẻ"))</f>
        <v/>
      </c>
      <c r="Q519" s="190" t="str">
        <f>IFERROR(__xludf.DUMMYFUNCTION("IF(P519&lt;&gt;""Combo"","""",IFERROR(""""&amp;TEXTJOIN("", ""&amp;char(10),TRUE,FILTER(Combo_chi_tiet!$I$3:$I$200,Combo_chi_tiet!$B$3:$B$200=D519)),""""))"),"")</f>
        <v/>
      </c>
      <c r="R519" s="144"/>
      <c r="S519" s="144"/>
      <c r="T519" s="144"/>
      <c r="U519" s="144"/>
      <c r="V519" s="144"/>
      <c r="W519" s="144"/>
      <c r="X519" s="144"/>
      <c r="Y519" s="144"/>
      <c r="Z519" s="144"/>
      <c r="AA519" s="144"/>
      <c r="AB519" s="144"/>
      <c r="AC519" s="144"/>
      <c r="AD519" s="144"/>
      <c r="AE519" s="144"/>
    </row>
    <row r="520">
      <c r="A520" s="208"/>
      <c r="B520" s="181" t="str">
        <f t="array" ref="B520">IF(A520="","",IFERROR(INDEX(Don_hang!$B$2:$B$1000,MATCH(A520,Don_hang!$A$2:$A$1000,0)),""))</f>
        <v/>
      </c>
      <c r="C520" s="210" t="str">
        <f t="array" ref="C520">IF(A520="","",IFERROR(INDEX(Don_hang!$C$2:$C$1000,MATCH(A520,Don_hang!$A$2:$A$1000,0)),""))</f>
        <v/>
      </c>
      <c r="D520" s="211"/>
      <c r="E520" s="209"/>
      <c r="F520" s="209"/>
      <c r="G520" s="186">
        <f t="shared" si="10"/>
        <v>0</v>
      </c>
      <c r="H520" s="212"/>
      <c r="I520" s="212"/>
      <c r="J520" s="212"/>
      <c r="K520" s="212"/>
      <c r="L520" s="212"/>
      <c r="M520" s="212"/>
      <c r="N520" s="214"/>
      <c r="O520" s="213"/>
      <c r="P520" s="189" t="str">
        <f>IF(D520="","",IF(COUNTIF(Combo_tong_hop!$B$3:$B$100,D520)&gt;0,"Combo","Món lẻ"))</f>
        <v/>
      </c>
      <c r="Q520" s="190" t="str">
        <f>IFERROR(__xludf.DUMMYFUNCTION("IF(P520&lt;&gt;""Combo"","""",IFERROR(""""&amp;TEXTJOIN("", ""&amp;char(10),TRUE,FILTER(Combo_chi_tiet!$I$3:$I$200,Combo_chi_tiet!$B$3:$B$200=D520)),""""))"),"")</f>
        <v/>
      </c>
      <c r="R520" s="144"/>
      <c r="S520" s="144"/>
      <c r="T520" s="144"/>
      <c r="U520" s="144"/>
      <c r="V520" s="144"/>
      <c r="W520" s="144"/>
      <c r="X520" s="144"/>
      <c r="Y520" s="144"/>
      <c r="Z520" s="144"/>
      <c r="AA520" s="144"/>
      <c r="AB520" s="144"/>
      <c r="AC520" s="144"/>
      <c r="AD520" s="144"/>
      <c r="AE520" s="144"/>
    </row>
    <row r="521">
      <c r="A521" s="208"/>
      <c r="B521" s="181" t="str">
        <f t="array" ref="B521">IF(A521="","",IFERROR(INDEX(Don_hang!$B$2:$B$1000,MATCH(A521,Don_hang!$A$2:$A$1000,0)),""))</f>
        <v/>
      </c>
      <c r="C521" s="210" t="str">
        <f t="array" ref="C521">IF(A521="","",IFERROR(INDEX(Don_hang!$C$2:$C$1000,MATCH(A521,Don_hang!$A$2:$A$1000,0)),""))</f>
        <v/>
      </c>
      <c r="D521" s="211"/>
      <c r="E521" s="209"/>
      <c r="F521" s="209"/>
      <c r="G521" s="186">
        <f t="shared" si="10"/>
        <v>0</v>
      </c>
      <c r="H521" s="212"/>
      <c r="I521" s="212"/>
      <c r="J521" s="212"/>
      <c r="K521" s="212"/>
      <c r="L521" s="212"/>
      <c r="M521" s="212"/>
      <c r="N521" s="214"/>
      <c r="O521" s="213"/>
      <c r="P521" s="189" t="str">
        <f>IF(D521="","",IF(COUNTIF(Combo_tong_hop!$B$3:$B$100,D521)&gt;0,"Combo","Món lẻ"))</f>
        <v/>
      </c>
      <c r="Q521" s="190" t="str">
        <f>IFERROR(__xludf.DUMMYFUNCTION("IF(P521&lt;&gt;""Combo"","""",IFERROR(""""&amp;TEXTJOIN("", ""&amp;char(10),TRUE,FILTER(Combo_chi_tiet!$I$3:$I$200,Combo_chi_tiet!$B$3:$B$200=D521)),""""))"),"")</f>
        <v/>
      </c>
      <c r="R521" s="144"/>
      <c r="S521" s="144"/>
      <c r="T521" s="144"/>
      <c r="U521" s="144"/>
      <c r="V521" s="144"/>
      <c r="W521" s="144"/>
      <c r="X521" s="144"/>
      <c r="Y521" s="144"/>
      <c r="Z521" s="144"/>
      <c r="AA521" s="144"/>
      <c r="AB521" s="144"/>
      <c r="AC521" s="144"/>
      <c r="AD521" s="144"/>
      <c r="AE521" s="144"/>
    </row>
    <row r="522">
      <c r="A522" s="208"/>
      <c r="B522" s="181" t="str">
        <f t="array" ref="B522">IF(A522="","",IFERROR(INDEX(Don_hang!$B$2:$B$1000,MATCH(A522,Don_hang!$A$2:$A$1000,0)),""))</f>
        <v/>
      </c>
      <c r="C522" s="210" t="str">
        <f t="array" ref="C522">IF(A522="","",IFERROR(INDEX(Don_hang!$C$2:$C$1000,MATCH(A522,Don_hang!$A$2:$A$1000,0)),""))</f>
        <v/>
      </c>
      <c r="D522" s="211"/>
      <c r="E522" s="209"/>
      <c r="F522" s="209"/>
      <c r="G522" s="186">
        <f t="shared" si="10"/>
        <v>0</v>
      </c>
      <c r="H522" s="212"/>
      <c r="I522" s="212"/>
      <c r="J522" s="212"/>
      <c r="K522" s="212"/>
      <c r="L522" s="212"/>
      <c r="M522" s="212"/>
      <c r="N522" s="214"/>
      <c r="O522" s="213"/>
      <c r="P522" s="189" t="str">
        <f>IF(D522="","",IF(COUNTIF(Combo_tong_hop!$B$3:$B$100,D522)&gt;0,"Combo","Món lẻ"))</f>
        <v/>
      </c>
      <c r="Q522" s="190" t="str">
        <f>IFERROR(__xludf.DUMMYFUNCTION("IF(P522&lt;&gt;""Combo"","""",IFERROR(""""&amp;TEXTJOIN("", ""&amp;char(10),TRUE,FILTER(Combo_chi_tiet!$I$3:$I$200,Combo_chi_tiet!$B$3:$B$200=D522)),""""))"),"")</f>
        <v/>
      </c>
      <c r="R522" s="144"/>
      <c r="S522" s="144"/>
      <c r="T522" s="144"/>
      <c r="U522" s="144"/>
      <c r="V522" s="144"/>
      <c r="W522" s="144"/>
      <c r="X522" s="144"/>
      <c r="Y522" s="144"/>
      <c r="Z522" s="144"/>
      <c r="AA522" s="144"/>
      <c r="AB522" s="144"/>
      <c r="AC522" s="144"/>
      <c r="AD522" s="144"/>
      <c r="AE522" s="144"/>
    </row>
    <row r="523">
      <c r="A523" s="208"/>
      <c r="B523" s="181" t="str">
        <f t="array" ref="B523">IF(A523="","",IFERROR(INDEX(Don_hang!$B$2:$B$1000,MATCH(A523,Don_hang!$A$2:$A$1000,0)),""))</f>
        <v/>
      </c>
      <c r="C523" s="210" t="str">
        <f t="array" ref="C523">IF(A523="","",IFERROR(INDEX(Don_hang!$C$2:$C$1000,MATCH(A523,Don_hang!$A$2:$A$1000,0)),""))</f>
        <v/>
      </c>
      <c r="D523" s="211"/>
      <c r="E523" s="209"/>
      <c r="F523" s="209"/>
      <c r="G523" s="186">
        <f t="shared" si="10"/>
        <v>0</v>
      </c>
      <c r="H523" s="212"/>
      <c r="I523" s="212"/>
      <c r="J523" s="212"/>
      <c r="K523" s="212"/>
      <c r="L523" s="212"/>
      <c r="M523" s="212"/>
      <c r="N523" s="214"/>
      <c r="O523" s="213"/>
      <c r="P523" s="189" t="str">
        <f>IF(D523="","",IF(COUNTIF(Combo_tong_hop!$B$3:$B$100,D523)&gt;0,"Combo","Món lẻ"))</f>
        <v/>
      </c>
      <c r="Q523" s="190" t="str">
        <f>IFERROR(__xludf.DUMMYFUNCTION("IF(P523&lt;&gt;""Combo"","""",IFERROR(""""&amp;TEXTJOIN("", ""&amp;char(10),TRUE,FILTER(Combo_chi_tiet!$I$3:$I$200,Combo_chi_tiet!$B$3:$B$200=D523)),""""))"),"")</f>
        <v/>
      </c>
      <c r="R523" s="144"/>
      <c r="S523" s="144"/>
      <c r="T523" s="144"/>
      <c r="U523" s="144"/>
      <c r="V523" s="144"/>
      <c r="W523" s="144"/>
      <c r="X523" s="144"/>
      <c r="Y523" s="144"/>
      <c r="Z523" s="144"/>
      <c r="AA523" s="144"/>
      <c r="AB523" s="144"/>
      <c r="AC523" s="144"/>
      <c r="AD523" s="144"/>
      <c r="AE523" s="144"/>
    </row>
    <row r="524">
      <c r="A524" s="208"/>
      <c r="B524" s="181" t="str">
        <f t="array" ref="B524">IF(A524="","",IFERROR(INDEX(Don_hang!$B$2:$B$1000,MATCH(A524,Don_hang!$A$2:$A$1000,0)),""))</f>
        <v/>
      </c>
      <c r="C524" s="210" t="str">
        <f t="array" ref="C524">IF(A524="","",IFERROR(INDEX(Don_hang!$C$2:$C$1000,MATCH(A524,Don_hang!$A$2:$A$1000,0)),""))</f>
        <v/>
      </c>
      <c r="D524" s="211"/>
      <c r="E524" s="209"/>
      <c r="F524" s="209"/>
      <c r="G524" s="186">
        <f t="shared" si="10"/>
        <v>0</v>
      </c>
      <c r="H524" s="212"/>
      <c r="I524" s="212"/>
      <c r="J524" s="212"/>
      <c r="K524" s="212"/>
      <c r="L524" s="212"/>
      <c r="M524" s="212"/>
      <c r="N524" s="214"/>
      <c r="O524" s="213"/>
      <c r="P524" s="189" t="str">
        <f>IF(D524="","",IF(COUNTIF(Combo_tong_hop!$B$3:$B$100,D524)&gt;0,"Combo","Món lẻ"))</f>
        <v/>
      </c>
      <c r="Q524" s="190" t="str">
        <f>IFERROR(__xludf.DUMMYFUNCTION("IF(P524&lt;&gt;""Combo"","""",IFERROR(""""&amp;TEXTJOIN("", ""&amp;char(10),TRUE,FILTER(Combo_chi_tiet!$I$3:$I$200,Combo_chi_tiet!$B$3:$B$200=D524)),""""))"),"")</f>
        <v/>
      </c>
      <c r="R524" s="144"/>
      <c r="S524" s="144"/>
      <c r="T524" s="144"/>
      <c r="U524" s="144"/>
      <c r="V524" s="144"/>
      <c r="W524" s="144"/>
      <c r="X524" s="144"/>
      <c r="Y524" s="144"/>
      <c r="Z524" s="144"/>
      <c r="AA524" s="144"/>
      <c r="AB524" s="144"/>
      <c r="AC524" s="144"/>
      <c r="AD524" s="144"/>
      <c r="AE524" s="144"/>
    </row>
    <row r="525">
      <c r="A525" s="208"/>
      <c r="B525" s="181" t="str">
        <f t="array" ref="B525">IF(A525="","",IFERROR(INDEX(Don_hang!$B$2:$B$1000,MATCH(A525,Don_hang!$A$2:$A$1000,0)),""))</f>
        <v/>
      </c>
      <c r="C525" s="210" t="str">
        <f t="array" ref="C525">IF(A525="","",IFERROR(INDEX(Don_hang!$C$2:$C$1000,MATCH(A525,Don_hang!$A$2:$A$1000,0)),""))</f>
        <v/>
      </c>
      <c r="D525" s="211"/>
      <c r="E525" s="209"/>
      <c r="F525" s="209"/>
      <c r="G525" s="186">
        <f t="shared" si="10"/>
        <v>0</v>
      </c>
      <c r="H525" s="212"/>
      <c r="I525" s="212"/>
      <c r="J525" s="212"/>
      <c r="K525" s="212"/>
      <c r="L525" s="212"/>
      <c r="M525" s="212"/>
      <c r="N525" s="214"/>
      <c r="O525" s="213"/>
      <c r="P525" s="189" t="str">
        <f>IF(D525="","",IF(COUNTIF(Combo_tong_hop!$B$3:$B$100,D525)&gt;0,"Combo","Món lẻ"))</f>
        <v/>
      </c>
      <c r="Q525" s="190" t="str">
        <f>IFERROR(__xludf.DUMMYFUNCTION("IF(P525&lt;&gt;""Combo"","""",IFERROR(""""&amp;TEXTJOIN("", ""&amp;char(10),TRUE,FILTER(Combo_chi_tiet!$I$3:$I$200,Combo_chi_tiet!$B$3:$B$200=D525)),""""))"),"")</f>
        <v/>
      </c>
      <c r="R525" s="144"/>
      <c r="S525" s="144"/>
      <c r="T525" s="144"/>
      <c r="U525" s="144"/>
      <c r="V525" s="144"/>
      <c r="W525" s="144"/>
      <c r="X525" s="144"/>
      <c r="Y525" s="144"/>
      <c r="Z525" s="144"/>
      <c r="AA525" s="144"/>
      <c r="AB525" s="144"/>
      <c r="AC525" s="144"/>
      <c r="AD525" s="144"/>
      <c r="AE525" s="144"/>
    </row>
    <row r="526">
      <c r="A526" s="208"/>
      <c r="B526" s="181" t="str">
        <f t="array" ref="B526">IF(A526="","",IFERROR(INDEX(Don_hang!$B$2:$B$1000,MATCH(A526,Don_hang!$A$2:$A$1000,0)),""))</f>
        <v/>
      </c>
      <c r="C526" s="210" t="str">
        <f t="array" ref="C526">IF(A526="","",IFERROR(INDEX(Don_hang!$C$2:$C$1000,MATCH(A526,Don_hang!$A$2:$A$1000,0)),""))</f>
        <v/>
      </c>
      <c r="D526" s="211"/>
      <c r="E526" s="209"/>
      <c r="F526" s="209"/>
      <c r="G526" s="186">
        <f t="shared" si="10"/>
        <v>0</v>
      </c>
      <c r="H526" s="212"/>
      <c r="I526" s="212"/>
      <c r="J526" s="212"/>
      <c r="K526" s="212"/>
      <c r="L526" s="212"/>
      <c r="M526" s="212"/>
      <c r="N526" s="214"/>
      <c r="O526" s="213"/>
      <c r="P526" s="189" t="str">
        <f>IF(D526="","",IF(COUNTIF(Combo_tong_hop!$B$3:$B$100,D526)&gt;0,"Combo","Món lẻ"))</f>
        <v/>
      </c>
      <c r="Q526" s="190" t="str">
        <f>IFERROR(__xludf.DUMMYFUNCTION("IF(P526&lt;&gt;""Combo"","""",IFERROR(""""&amp;TEXTJOIN("", ""&amp;char(10),TRUE,FILTER(Combo_chi_tiet!$I$3:$I$200,Combo_chi_tiet!$B$3:$B$200=D526)),""""))"),"")</f>
        <v/>
      </c>
      <c r="R526" s="144"/>
      <c r="S526" s="144"/>
      <c r="T526" s="144"/>
      <c r="U526" s="144"/>
      <c r="V526" s="144"/>
      <c r="W526" s="144"/>
      <c r="X526" s="144"/>
      <c r="Y526" s="144"/>
      <c r="Z526" s="144"/>
      <c r="AA526" s="144"/>
      <c r="AB526" s="144"/>
      <c r="AC526" s="144"/>
      <c r="AD526" s="144"/>
      <c r="AE526" s="144"/>
    </row>
    <row r="527">
      <c r="A527" s="208"/>
      <c r="B527" s="181" t="str">
        <f t="array" ref="B527">IF(A527="","",IFERROR(INDEX(Don_hang!$B$2:$B$1000,MATCH(A527,Don_hang!$A$2:$A$1000,0)),""))</f>
        <v/>
      </c>
      <c r="C527" s="210" t="str">
        <f t="array" ref="C527">IF(A527="","",IFERROR(INDEX(Don_hang!$C$2:$C$1000,MATCH(A527,Don_hang!$A$2:$A$1000,0)),""))</f>
        <v/>
      </c>
      <c r="D527" s="211"/>
      <c r="E527" s="209"/>
      <c r="F527" s="209"/>
      <c r="G527" s="186">
        <f t="shared" si="10"/>
        <v>0</v>
      </c>
      <c r="H527" s="212"/>
      <c r="I527" s="212"/>
      <c r="J527" s="212"/>
      <c r="K527" s="212"/>
      <c r="L527" s="212"/>
      <c r="M527" s="212"/>
      <c r="N527" s="214"/>
      <c r="O527" s="213"/>
      <c r="P527" s="189" t="str">
        <f>IF(D527="","",IF(COUNTIF(Combo_tong_hop!$B$3:$B$100,D527)&gt;0,"Combo","Món lẻ"))</f>
        <v/>
      </c>
      <c r="Q527" s="190" t="str">
        <f>IFERROR(__xludf.DUMMYFUNCTION("IF(P527&lt;&gt;""Combo"","""",IFERROR(""""&amp;TEXTJOIN("", ""&amp;char(10),TRUE,FILTER(Combo_chi_tiet!$I$3:$I$200,Combo_chi_tiet!$B$3:$B$200=D527)),""""))"),"")</f>
        <v/>
      </c>
      <c r="R527" s="144"/>
      <c r="S527" s="144"/>
      <c r="T527" s="144"/>
      <c r="U527" s="144"/>
      <c r="V527" s="144"/>
      <c r="W527" s="144"/>
      <c r="X527" s="144"/>
      <c r="Y527" s="144"/>
      <c r="Z527" s="144"/>
      <c r="AA527" s="144"/>
      <c r="AB527" s="144"/>
      <c r="AC527" s="144"/>
      <c r="AD527" s="144"/>
      <c r="AE527" s="144"/>
    </row>
    <row r="528">
      <c r="A528" s="208"/>
      <c r="B528" s="181" t="str">
        <f t="array" ref="B528">IF(A528="","",IFERROR(INDEX(Don_hang!$B$2:$B$1000,MATCH(A528,Don_hang!$A$2:$A$1000,0)),""))</f>
        <v/>
      </c>
      <c r="C528" s="210" t="str">
        <f t="array" ref="C528">IF(A528="","",IFERROR(INDEX(Don_hang!$C$2:$C$1000,MATCH(A528,Don_hang!$A$2:$A$1000,0)),""))</f>
        <v/>
      </c>
      <c r="D528" s="211"/>
      <c r="E528" s="209"/>
      <c r="F528" s="209"/>
      <c r="G528" s="186">
        <f t="shared" si="10"/>
        <v>0</v>
      </c>
      <c r="H528" s="212"/>
      <c r="I528" s="212"/>
      <c r="J528" s="212"/>
      <c r="K528" s="212"/>
      <c r="L528" s="212"/>
      <c r="M528" s="212"/>
      <c r="N528" s="214"/>
      <c r="O528" s="213"/>
      <c r="P528" s="189" t="str">
        <f>IF(D528="","",IF(COUNTIF(Combo_tong_hop!$B$3:$B$100,D528)&gt;0,"Combo","Món lẻ"))</f>
        <v/>
      </c>
      <c r="Q528" s="190" t="str">
        <f>IFERROR(__xludf.DUMMYFUNCTION("IF(P528&lt;&gt;""Combo"","""",IFERROR(""""&amp;TEXTJOIN("", ""&amp;char(10),TRUE,FILTER(Combo_chi_tiet!$I$3:$I$200,Combo_chi_tiet!$B$3:$B$200=D528)),""""))"),"")</f>
        <v/>
      </c>
      <c r="R528" s="144"/>
      <c r="S528" s="144"/>
      <c r="T528" s="144"/>
      <c r="U528" s="144"/>
      <c r="V528" s="144"/>
      <c r="W528" s="144"/>
      <c r="X528" s="144"/>
      <c r="Y528" s="144"/>
      <c r="Z528" s="144"/>
      <c r="AA528" s="144"/>
      <c r="AB528" s="144"/>
      <c r="AC528" s="144"/>
      <c r="AD528" s="144"/>
      <c r="AE528" s="144"/>
    </row>
    <row r="529">
      <c r="A529" s="208"/>
      <c r="B529" s="181" t="str">
        <f t="array" ref="B529">IF(A529="","",IFERROR(INDEX(Don_hang!$B$2:$B$1000,MATCH(A529,Don_hang!$A$2:$A$1000,0)),""))</f>
        <v/>
      </c>
      <c r="C529" s="210" t="str">
        <f t="array" ref="C529">IF(A529="","",IFERROR(INDEX(Don_hang!$C$2:$C$1000,MATCH(A529,Don_hang!$A$2:$A$1000,0)),""))</f>
        <v/>
      </c>
      <c r="D529" s="211"/>
      <c r="E529" s="209"/>
      <c r="F529" s="209"/>
      <c r="G529" s="186">
        <f t="shared" si="10"/>
        <v>0</v>
      </c>
      <c r="H529" s="212"/>
      <c r="I529" s="212"/>
      <c r="J529" s="212"/>
      <c r="K529" s="212"/>
      <c r="L529" s="212"/>
      <c r="M529" s="212"/>
      <c r="N529" s="214"/>
      <c r="O529" s="213"/>
      <c r="P529" s="189" t="str">
        <f>IF(D529="","",IF(COUNTIF(Combo_tong_hop!$B$3:$B$100,D529)&gt;0,"Combo","Món lẻ"))</f>
        <v/>
      </c>
      <c r="Q529" s="190" t="str">
        <f>IFERROR(__xludf.DUMMYFUNCTION("IF(P529&lt;&gt;""Combo"","""",IFERROR(""""&amp;TEXTJOIN("", ""&amp;char(10),TRUE,FILTER(Combo_chi_tiet!$I$3:$I$200,Combo_chi_tiet!$B$3:$B$200=D529)),""""))"),"")</f>
        <v/>
      </c>
      <c r="R529" s="144"/>
      <c r="S529" s="144"/>
      <c r="T529" s="144"/>
      <c r="U529" s="144"/>
      <c r="V529" s="144"/>
      <c r="W529" s="144"/>
      <c r="X529" s="144"/>
      <c r="Y529" s="144"/>
      <c r="Z529" s="144"/>
      <c r="AA529" s="144"/>
      <c r="AB529" s="144"/>
      <c r="AC529" s="144"/>
      <c r="AD529" s="144"/>
      <c r="AE529" s="144"/>
    </row>
    <row r="530">
      <c r="A530" s="208"/>
      <c r="B530" s="181" t="str">
        <f t="array" ref="B530">IF(A530="","",IFERROR(INDEX(Don_hang!$B$2:$B$1000,MATCH(A530,Don_hang!$A$2:$A$1000,0)),""))</f>
        <v/>
      </c>
      <c r="C530" s="210" t="str">
        <f t="array" ref="C530">IF(A530="","",IFERROR(INDEX(Don_hang!$C$2:$C$1000,MATCH(A530,Don_hang!$A$2:$A$1000,0)),""))</f>
        <v/>
      </c>
      <c r="D530" s="211"/>
      <c r="E530" s="209"/>
      <c r="F530" s="209"/>
      <c r="G530" s="186">
        <f t="shared" si="10"/>
        <v>0</v>
      </c>
      <c r="H530" s="212"/>
      <c r="I530" s="212"/>
      <c r="J530" s="212"/>
      <c r="K530" s="212"/>
      <c r="L530" s="212"/>
      <c r="M530" s="212"/>
      <c r="N530" s="214"/>
      <c r="O530" s="213"/>
      <c r="P530" s="189" t="str">
        <f>IF(D530="","",IF(COUNTIF(Combo_tong_hop!$B$3:$B$100,D530)&gt;0,"Combo","Món lẻ"))</f>
        <v/>
      </c>
      <c r="Q530" s="190" t="str">
        <f>IFERROR(__xludf.DUMMYFUNCTION("IF(P530&lt;&gt;""Combo"","""",IFERROR(""""&amp;TEXTJOIN("", ""&amp;char(10),TRUE,FILTER(Combo_chi_tiet!$I$3:$I$200,Combo_chi_tiet!$B$3:$B$200=D530)),""""))"),"")</f>
        <v/>
      </c>
      <c r="R530" s="144"/>
      <c r="S530" s="144"/>
      <c r="T530" s="144"/>
      <c r="U530" s="144"/>
      <c r="V530" s="144"/>
      <c r="W530" s="144"/>
      <c r="X530" s="144"/>
      <c r="Y530" s="144"/>
      <c r="Z530" s="144"/>
      <c r="AA530" s="144"/>
      <c r="AB530" s="144"/>
      <c r="AC530" s="144"/>
      <c r="AD530" s="144"/>
      <c r="AE530" s="144"/>
    </row>
    <row r="531">
      <c r="A531" s="208"/>
      <c r="B531" s="181" t="str">
        <f t="array" ref="B531">IF(A531="","",IFERROR(INDEX(Don_hang!$B$2:$B$1000,MATCH(A531,Don_hang!$A$2:$A$1000,0)),""))</f>
        <v/>
      </c>
      <c r="C531" s="210" t="str">
        <f t="array" ref="C531">IF(A531="","",IFERROR(INDEX(Don_hang!$C$2:$C$1000,MATCH(A531,Don_hang!$A$2:$A$1000,0)),""))</f>
        <v/>
      </c>
      <c r="D531" s="211"/>
      <c r="E531" s="209"/>
      <c r="F531" s="209"/>
      <c r="G531" s="186">
        <f t="shared" si="10"/>
        <v>0</v>
      </c>
      <c r="H531" s="212"/>
      <c r="I531" s="212"/>
      <c r="J531" s="212"/>
      <c r="K531" s="212"/>
      <c r="L531" s="212"/>
      <c r="M531" s="212"/>
      <c r="N531" s="214"/>
      <c r="O531" s="213"/>
      <c r="P531" s="189" t="str">
        <f>IF(D531="","",IF(COUNTIF(Combo_tong_hop!$B$3:$B$100,D531)&gt;0,"Combo","Món lẻ"))</f>
        <v/>
      </c>
      <c r="Q531" s="190" t="str">
        <f>IFERROR(__xludf.DUMMYFUNCTION("IF(P531&lt;&gt;""Combo"","""",IFERROR(""""&amp;TEXTJOIN("", ""&amp;char(10),TRUE,FILTER(Combo_chi_tiet!$I$3:$I$200,Combo_chi_tiet!$B$3:$B$200=D531)),""""))"),"")</f>
        <v/>
      </c>
      <c r="R531" s="144"/>
      <c r="S531" s="144"/>
      <c r="T531" s="144"/>
      <c r="U531" s="144"/>
      <c r="V531" s="144"/>
      <c r="W531" s="144"/>
      <c r="X531" s="144"/>
      <c r="Y531" s="144"/>
      <c r="Z531" s="144"/>
      <c r="AA531" s="144"/>
      <c r="AB531" s="144"/>
      <c r="AC531" s="144"/>
      <c r="AD531" s="144"/>
      <c r="AE531" s="144"/>
    </row>
    <row r="532">
      <c r="A532" s="208"/>
      <c r="B532" s="181" t="str">
        <f t="array" ref="B532">IF(A532="","",IFERROR(INDEX(Don_hang!$B$2:$B$1000,MATCH(A532,Don_hang!$A$2:$A$1000,0)),""))</f>
        <v/>
      </c>
      <c r="C532" s="210" t="str">
        <f t="array" ref="C532">IF(A532="","",IFERROR(INDEX(Don_hang!$C$2:$C$1000,MATCH(A532,Don_hang!$A$2:$A$1000,0)),""))</f>
        <v/>
      </c>
      <c r="D532" s="211"/>
      <c r="E532" s="209"/>
      <c r="F532" s="209"/>
      <c r="G532" s="186">
        <f t="shared" si="10"/>
        <v>0</v>
      </c>
      <c r="H532" s="212"/>
      <c r="I532" s="212"/>
      <c r="J532" s="212"/>
      <c r="K532" s="212"/>
      <c r="L532" s="212"/>
      <c r="M532" s="212"/>
      <c r="N532" s="214"/>
      <c r="O532" s="213"/>
      <c r="P532" s="189" t="str">
        <f>IF(D532="","",IF(COUNTIF(Combo_tong_hop!$B$3:$B$100,D532)&gt;0,"Combo","Món lẻ"))</f>
        <v/>
      </c>
      <c r="Q532" s="190" t="str">
        <f>IFERROR(__xludf.DUMMYFUNCTION("IF(P532&lt;&gt;""Combo"","""",IFERROR(""""&amp;TEXTJOIN("", ""&amp;char(10),TRUE,FILTER(Combo_chi_tiet!$I$3:$I$200,Combo_chi_tiet!$B$3:$B$200=D532)),""""))"),"")</f>
        <v/>
      </c>
      <c r="R532" s="144"/>
      <c r="S532" s="144"/>
      <c r="T532" s="144"/>
      <c r="U532" s="144"/>
      <c r="V532" s="144"/>
      <c r="W532" s="144"/>
      <c r="X532" s="144"/>
      <c r="Y532" s="144"/>
      <c r="Z532" s="144"/>
      <c r="AA532" s="144"/>
      <c r="AB532" s="144"/>
      <c r="AC532" s="144"/>
      <c r="AD532" s="144"/>
      <c r="AE532" s="144"/>
    </row>
    <row r="533">
      <c r="A533" s="208"/>
      <c r="B533" s="181" t="str">
        <f t="array" ref="B533">IF(A533="","",IFERROR(INDEX(Don_hang!$B$2:$B$1000,MATCH(A533,Don_hang!$A$2:$A$1000,0)),""))</f>
        <v/>
      </c>
      <c r="C533" s="210" t="str">
        <f t="array" ref="C533">IF(A533="","",IFERROR(INDEX(Don_hang!$C$2:$C$1000,MATCH(A533,Don_hang!$A$2:$A$1000,0)),""))</f>
        <v/>
      </c>
      <c r="D533" s="211"/>
      <c r="E533" s="209"/>
      <c r="F533" s="209"/>
      <c r="G533" s="186">
        <f t="shared" si="10"/>
        <v>0</v>
      </c>
      <c r="H533" s="212"/>
      <c r="I533" s="212"/>
      <c r="J533" s="212"/>
      <c r="K533" s="212"/>
      <c r="L533" s="212"/>
      <c r="M533" s="212"/>
      <c r="N533" s="214"/>
      <c r="O533" s="213"/>
      <c r="P533" s="189" t="str">
        <f>IF(D533="","",IF(COUNTIF(Combo_tong_hop!$B$3:$B$100,D533)&gt;0,"Combo","Món lẻ"))</f>
        <v/>
      </c>
      <c r="Q533" s="190" t="str">
        <f>IFERROR(__xludf.DUMMYFUNCTION("IF(P533&lt;&gt;""Combo"","""",IFERROR(""""&amp;TEXTJOIN("", ""&amp;char(10),TRUE,FILTER(Combo_chi_tiet!$I$3:$I$200,Combo_chi_tiet!$B$3:$B$200=D533)),""""))"),"")</f>
        <v/>
      </c>
      <c r="R533" s="144"/>
      <c r="S533" s="144"/>
      <c r="T533" s="144"/>
      <c r="U533" s="144"/>
      <c r="V533" s="144"/>
      <c r="W533" s="144"/>
      <c r="X533" s="144"/>
      <c r="Y533" s="144"/>
      <c r="Z533" s="144"/>
      <c r="AA533" s="144"/>
      <c r="AB533" s="144"/>
      <c r="AC533" s="144"/>
      <c r="AD533" s="144"/>
      <c r="AE533" s="144"/>
    </row>
    <row r="534">
      <c r="A534" s="208"/>
      <c r="B534" s="181" t="str">
        <f t="array" ref="B534">IF(A534="","",IFERROR(INDEX(Don_hang!$B$2:$B$1000,MATCH(A534,Don_hang!$A$2:$A$1000,0)),""))</f>
        <v/>
      </c>
      <c r="C534" s="210" t="str">
        <f t="array" ref="C534">IF(A534="","",IFERROR(INDEX(Don_hang!$C$2:$C$1000,MATCH(A534,Don_hang!$A$2:$A$1000,0)),""))</f>
        <v/>
      </c>
      <c r="D534" s="211"/>
      <c r="E534" s="209"/>
      <c r="F534" s="209"/>
      <c r="G534" s="186">
        <f t="shared" si="10"/>
        <v>0</v>
      </c>
      <c r="H534" s="212"/>
      <c r="I534" s="212"/>
      <c r="J534" s="212"/>
      <c r="K534" s="212"/>
      <c r="L534" s="212"/>
      <c r="M534" s="212"/>
      <c r="N534" s="214"/>
      <c r="O534" s="213"/>
      <c r="P534" s="189" t="str">
        <f>IF(D534="","",IF(COUNTIF(Combo_tong_hop!$B$3:$B$100,D534)&gt;0,"Combo","Món lẻ"))</f>
        <v/>
      </c>
      <c r="Q534" s="190" t="str">
        <f>IFERROR(__xludf.DUMMYFUNCTION("IF(P534&lt;&gt;""Combo"","""",IFERROR(""""&amp;TEXTJOIN("", ""&amp;char(10),TRUE,FILTER(Combo_chi_tiet!$I$3:$I$200,Combo_chi_tiet!$B$3:$B$200=D534)),""""))"),"")</f>
        <v/>
      </c>
      <c r="R534" s="144"/>
      <c r="S534" s="144"/>
      <c r="T534" s="144"/>
      <c r="U534" s="144"/>
      <c r="V534" s="144"/>
      <c r="W534" s="144"/>
      <c r="X534" s="144"/>
      <c r="Y534" s="144"/>
      <c r="Z534" s="144"/>
      <c r="AA534" s="144"/>
      <c r="AB534" s="144"/>
      <c r="AC534" s="144"/>
      <c r="AD534" s="144"/>
      <c r="AE534" s="144"/>
    </row>
    <row r="535">
      <c r="A535" s="208"/>
      <c r="B535" s="181" t="str">
        <f t="array" ref="B535">IF(A535="","",IFERROR(INDEX(Don_hang!$B$2:$B$1000,MATCH(A535,Don_hang!$A$2:$A$1000,0)),""))</f>
        <v/>
      </c>
      <c r="C535" s="210" t="str">
        <f t="array" ref="C535">IF(A535="","",IFERROR(INDEX(Don_hang!$C$2:$C$1000,MATCH(A535,Don_hang!$A$2:$A$1000,0)),""))</f>
        <v/>
      </c>
      <c r="D535" s="211"/>
      <c r="E535" s="209"/>
      <c r="F535" s="209"/>
      <c r="G535" s="186">
        <f t="shared" si="10"/>
        <v>0</v>
      </c>
      <c r="H535" s="212"/>
      <c r="I535" s="212"/>
      <c r="J535" s="212"/>
      <c r="K535" s="212"/>
      <c r="L535" s="212"/>
      <c r="M535" s="212"/>
      <c r="N535" s="214"/>
      <c r="O535" s="213"/>
      <c r="P535" s="189" t="str">
        <f>IF(D535="","",IF(COUNTIF(Combo_tong_hop!$B$3:$B$100,D535)&gt;0,"Combo","Món lẻ"))</f>
        <v/>
      </c>
      <c r="Q535" s="190" t="str">
        <f>IFERROR(__xludf.DUMMYFUNCTION("IF(P535&lt;&gt;""Combo"","""",IFERROR(""""&amp;TEXTJOIN("", ""&amp;char(10),TRUE,FILTER(Combo_chi_tiet!$I$3:$I$200,Combo_chi_tiet!$B$3:$B$200=D535)),""""))"),"")</f>
        <v/>
      </c>
      <c r="R535" s="144"/>
      <c r="S535" s="144"/>
      <c r="T535" s="144"/>
      <c r="U535" s="144"/>
      <c r="V535" s="144"/>
      <c r="W535" s="144"/>
      <c r="X535" s="144"/>
      <c r="Y535" s="144"/>
      <c r="Z535" s="144"/>
      <c r="AA535" s="144"/>
      <c r="AB535" s="144"/>
      <c r="AC535" s="144"/>
      <c r="AD535" s="144"/>
      <c r="AE535" s="144"/>
    </row>
    <row r="536">
      <c r="A536" s="208"/>
      <c r="B536" s="181" t="str">
        <f t="array" ref="B536">IF(A536="","",IFERROR(INDEX(Don_hang!$B$2:$B$1000,MATCH(A536,Don_hang!$A$2:$A$1000,0)),""))</f>
        <v/>
      </c>
      <c r="C536" s="210" t="str">
        <f t="array" ref="C536">IF(A536="","",IFERROR(INDEX(Don_hang!$C$2:$C$1000,MATCH(A536,Don_hang!$A$2:$A$1000,0)),""))</f>
        <v/>
      </c>
      <c r="D536" s="211"/>
      <c r="E536" s="209"/>
      <c r="F536" s="209"/>
      <c r="G536" s="186">
        <f t="shared" si="10"/>
        <v>0</v>
      </c>
      <c r="H536" s="212"/>
      <c r="I536" s="212"/>
      <c r="J536" s="212"/>
      <c r="K536" s="212"/>
      <c r="L536" s="212"/>
      <c r="M536" s="212"/>
      <c r="N536" s="214"/>
      <c r="O536" s="213"/>
      <c r="P536" s="189" t="str">
        <f>IF(D536="","",IF(COUNTIF(Combo_tong_hop!$B$3:$B$100,D536)&gt;0,"Combo","Món lẻ"))</f>
        <v/>
      </c>
      <c r="Q536" s="190" t="str">
        <f>IFERROR(__xludf.DUMMYFUNCTION("IF(P536&lt;&gt;""Combo"","""",IFERROR(""""&amp;TEXTJOIN("", ""&amp;char(10),TRUE,FILTER(Combo_chi_tiet!$I$3:$I$200,Combo_chi_tiet!$B$3:$B$200=D536)),""""))"),"")</f>
        <v/>
      </c>
      <c r="R536" s="144"/>
      <c r="S536" s="144"/>
      <c r="T536" s="144"/>
      <c r="U536" s="144"/>
      <c r="V536" s="144"/>
      <c r="W536" s="144"/>
      <c r="X536" s="144"/>
      <c r="Y536" s="144"/>
      <c r="Z536" s="144"/>
      <c r="AA536" s="144"/>
      <c r="AB536" s="144"/>
      <c r="AC536" s="144"/>
      <c r="AD536" s="144"/>
      <c r="AE536" s="144"/>
    </row>
    <row r="537">
      <c r="A537" s="208"/>
      <c r="B537" s="181" t="str">
        <f t="array" ref="B537">IF(A537="","",IFERROR(INDEX(Don_hang!$B$2:$B$1000,MATCH(A537,Don_hang!$A$2:$A$1000,0)),""))</f>
        <v/>
      </c>
      <c r="C537" s="210" t="str">
        <f t="array" ref="C537">IF(A537="","",IFERROR(INDEX(Don_hang!$C$2:$C$1000,MATCH(A537,Don_hang!$A$2:$A$1000,0)),""))</f>
        <v/>
      </c>
      <c r="D537" s="211"/>
      <c r="E537" s="209"/>
      <c r="F537" s="209"/>
      <c r="G537" s="186">
        <f t="shared" si="10"/>
        <v>0</v>
      </c>
      <c r="H537" s="212"/>
      <c r="I537" s="212"/>
      <c r="J537" s="212"/>
      <c r="K537" s="212"/>
      <c r="L537" s="212"/>
      <c r="M537" s="212"/>
      <c r="N537" s="214"/>
      <c r="O537" s="213"/>
      <c r="P537" s="189" t="str">
        <f>IF(D537="","",IF(COUNTIF(Combo_tong_hop!$B$3:$B$100,D537)&gt;0,"Combo","Món lẻ"))</f>
        <v/>
      </c>
      <c r="Q537" s="190" t="str">
        <f>IFERROR(__xludf.DUMMYFUNCTION("IF(P537&lt;&gt;""Combo"","""",IFERROR(""""&amp;TEXTJOIN("", ""&amp;char(10),TRUE,FILTER(Combo_chi_tiet!$I$3:$I$200,Combo_chi_tiet!$B$3:$B$200=D537)),""""))"),"")</f>
        <v/>
      </c>
      <c r="R537" s="144"/>
      <c r="S537" s="144"/>
      <c r="T537" s="144"/>
      <c r="U537" s="144"/>
      <c r="V537" s="144"/>
      <c r="W537" s="144"/>
      <c r="X537" s="144"/>
      <c r="Y537" s="144"/>
      <c r="Z537" s="144"/>
      <c r="AA537" s="144"/>
      <c r="AB537" s="144"/>
      <c r="AC537" s="144"/>
      <c r="AD537" s="144"/>
      <c r="AE537" s="144"/>
    </row>
    <row r="538">
      <c r="A538" s="208"/>
      <c r="B538" s="181" t="str">
        <f t="array" ref="B538">IF(A538="","",IFERROR(INDEX(Don_hang!$B$2:$B$1000,MATCH(A538,Don_hang!$A$2:$A$1000,0)),""))</f>
        <v/>
      </c>
      <c r="C538" s="210" t="str">
        <f t="array" ref="C538">IF(A538="","",IFERROR(INDEX(Don_hang!$C$2:$C$1000,MATCH(A538,Don_hang!$A$2:$A$1000,0)),""))</f>
        <v/>
      </c>
      <c r="D538" s="211"/>
      <c r="E538" s="209"/>
      <c r="F538" s="209"/>
      <c r="G538" s="186">
        <f t="shared" si="10"/>
        <v>0</v>
      </c>
      <c r="H538" s="212"/>
      <c r="I538" s="212"/>
      <c r="J538" s="212"/>
      <c r="K538" s="212"/>
      <c r="L538" s="212"/>
      <c r="M538" s="212"/>
      <c r="N538" s="214"/>
      <c r="O538" s="213"/>
      <c r="P538" s="189" t="str">
        <f>IF(D538="","",IF(COUNTIF(Combo_tong_hop!$B$3:$B$100,D538)&gt;0,"Combo","Món lẻ"))</f>
        <v/>
      </c>
      <c r="Q538" s="190" t="str">
        <f>IFERROR(__xludf.DUMMYFUNCTION("IF(P538&lt;&gt;""Combo"","""",IFERROR(""""&amp;TEXTJOIN("", ""&amp;char(10),TRUE,FILTER(Combo_chi_tiet!$I$3:$I$200,Combo_chi_tiet!$B$3:$B$200=D538)),""""))"),"")</f>
        <v/>
      </c>
      <c r="R538" s="144"/>
      <c r="S538" s="144"/>
      <c r="T538" s="144"/>
      <c r="U538" s="144"/>
      <c r="V538" s="144"/>
      <c r="W538" s="144"/>
      <c r="X538" s="144"/>
      <c r="Y538" s="144"/>
      <c r="Z538" s="144"/>
      <c r="AA538" s="144"/>
      <c r="AB538" s="144"/>
      <c r="AC538" s="144"/>
      <c r="AD538" s="144"/>
      <c r="AE538" s="144"/>
    </row>
    <row r="539">
      <c r="A539" s="208"/>
      <c r="B539" s="181" t="str">
        <f t="array" ref="B539">IF(A539="","",IFERROR(INDEX(Don_hang!$B$2:$B$1000,MATCH(A539,Don_hang!$A$2:$A$1000,0)),""))</f>
        <v/>
      </c>
      <c r="C539" s="210" t="str">
        <f t="array" ref="C539">IF(A539="","",IFERROR(INDEX(Don_hang!$C$2:$C$1000,MATCH(A539,Don_hang!$A$2:$A$1000,0)),""))</f>
        <v/>
      </c>
      <c r="D539" s="211"/>
      <c r="E539" s="209"/>
      <c r="F539" s="209"/>
      <c r="G539" s="186">
        <f t="shared" si="10"/>
        <v>0</v>
      </c>
      <c r="H539" s="212"/>
      <c r="I539" s="212"/>
      <c r="J539" s="212"/>
      <c r="K539" s="212"/>
      <c r="L539" s="212"/>
      <c r="M539" s="212"/>
      <c r="N539" s="214"/>
      <c r="O539" s="213"/>
      <c r="P539" s="189" t="str">
        <f>IF(D539="","",IF(COUNTIF(Combo_tong_hop!$B$3:$B$100,D539)&gt;0,"Combo","Món lẻ"))</f>
        <v/>
      </c>
      <c r="Q539" s="190" t="str">
        <f>IFERROR(__xludf.DUMMYFUNCTION("IF(P539&lt;&gt;""Combo"","""",IFERROR(""""&amp;TEXTJOIN("", ""&amp;char(10),TRUE,FILTER(Combo_chi_tiet!$I$3:$I$200,Combo_chi_tiet!$B$3:$B$200=D539)),""""))"),"")</f>
        <v/>
      </c>
      <c r="R539" s="144"/>
      <c r="S539" s="144"/>
      <c r="T539" s="144"/>
      <c r="U539" s="144"/>
      <c r="V539" s="144"/>
      <c r="W539" s="144"/>
      <c r="X539" s="144"/>
      <c r="Y539" s="144"/>
      <c r="Z539" s="144"/>
      <c r="AA539" s="144"/>
      <c r="AB539" s="144"/>
      <c r="AC539" s="144"/>
      <c r="AD539" s="144"/>
      <c r="AE539" s="144"/>
    </row>
    <row r="540">
      <c r="A540" s="208"/>
      <c r="B540" s="181" t="str">
        <f t="array" ref="B540">IF(A540="","",IFERROR(INDEX(Don_hang!$B$2:$B$1000,MATCH(A540,Don_hang!$A$2:$A$1000,0)),""))</f>
        <v/>
      </c>
      <c r="C540" s="210" t="str">
        <f t="array" ref="C540">IF(A540="","",IFERROR(INDEX(Don_hang!$C$2:$C$1000,MATCH(A540,Don_hang!$A$2:$A$1000,0)),""))</f>
        <v/>
      </c>
      <c r="D540" s="211"/>
      <c r="E540" s="209"/>
      <c r="F540" s="209"/>
      <c r="G540" s="186">
        <f t="shared" si="10"/>
        <v>0</v>
      </c>
      <c r="H540" s="212"/>
      <c r="I540" s="212"/>
      <c r="J540" s="212"/>
      <c r="K540" s="212"/>
      <c r="L540" s="212"/>
      <c r="M540" s="212"/>
      <c r="N540" s="214"/>
      <c r="O540" s="213"/>
      <c r="P540" s="189" t="str">
        <f>IF(D540="","",IF(COUNTIF(Combo_tong_hop!$B$3:$B$100,D540)&gt;0,"Combo","Món lẻ"))</f>
        <v/>
      </c>
      <c r="Q540" s="190" t="str">
        <f>IFERROR(__xludf.DUMMYFUNCTION("IF(P540&lt;&gt;""Combo"","""",IFERROR(""""&amp;TEXTJOIN("", ""&amp;char(10),TRUE,FILTER(Combo_chi_tiet!$I$3:$I$200,Combo_chi_tiet!$B$3:$B$200=D540)),""""))"),"")</f>
        <v/>
      </c>
      <c r="R540" s="144"/>
      <c r="S540" s="144"/>
      <c r="T540" s="144"/>
      <c r="U540" s="144"/>
      <c r="V540" s="144"/>
      <c r="W540" s="144"/>
      <c r="X540" s="144"/>
      <c r="Y540" s="144"/>
      <c r="Z540" s="144"/>
      <c r="AA540" s="144"/>
      <c r="AB540" s="144"/>
      <c r="AC540" s="144"/>
      <c r="AD540" s="144"/>
      <c r="AE540" s="144"/>
    </row>
    <row r="541">
      <c r="A541" s="208"/>
      <c r="B541" s="181" t="str">
        <f t="array" ref="B541">IF(A541="","",IFERROR(INDEX(Don_hang!$B$2:$B$1000,MATCH(A541,Don_hang!$A$2:$A$1000,0)),""))</f>
        <v/>
      </c>
      <c r="C541" s="210" t="str">
        <f t="array" ref="C541">IF(A541="","",IFERROR(INDEX(Don_hang!$C$2:$C$1000,MATCH(A541,Don_hang!$A$2:$A$1000,0)),""))</f>
        <v/>
      </c>
      <c r="D541" s="211"/>
      <c r="E541" s="209"/>
      <c r="F541" s="209"/>
      <c r="G541" s="186">
        <f t="shared" si="10"/>
        <v>0</v>
      </c>
      <c r="H541" s="212"/>
      <c r="I541" s="212"/>
      <c r="J541" s="212"/>
      <c r="K541" s="212"/>
      <c r="L541" s="212"/>
      <c r="M541" s="212"/>
      <c r="N541" s="214"/>
      <c r="O541" s="213"/>
      <c r="P541" s="189" t="str">
        <f>IF(D541="","",IF(COUNTIF(Combo_tong_hop!$B$3:$B$100,D541)&gt;0,"Combo","Món lẻ"))</f>
        <v/>
      </c>
      <c r="Q541" s="190" t="str">
        <f>IFERROR(__xludf.DUMMYFUNCTION("IF(P541&lt;&gt;""Combo"","""",IFERROR(""""&amp;TEXTJOIN("", ""&amp;char(10),TRUE,FILTER(Combo_chi_tiet!$I$3:$I$200,Combo_chi_tiet!$B$3:$B$200=D541)),""""))"),"")</f>
        <v/>
      </c>
      <c r="R541" s="144"/>
      <c r="S541" s="144"/>
      <c r="T541" s="144"/>
      <c r="U541" s="144"/>
      <c r="V541" s="144"/>
      <c r="W541" s="144"/>
      <c r="X541" s="144"/>
      <c r="Y541" s="144"/>
      <c r="Z541" s="144"/>
      <c r="AA541" s="144"/>
      <c r="AB541" s="144"/>
      <c r="AC541" s="144"/>
      <c r="AD541" s="144"/>
      <c r="AE541" s="144"/>
    </row>
    <row r="542">
      <c r="A542" s="208"/>
      <c r="B542" s="181" t="str">
        <f t="array" ref="B542">IF(A542="","",IFERROR(INDEX(Don_hang!$B$2:$B$1000,MATCH(A542,Don_hang!$A$2:$A$1000,0)),""))</f>
        <v/>
      </c>
      <c r="C542" s="210" t="str">
        <f t="array" ref="C542">IF(A542="","",IFERROR(INDEX(Don_hang!$C$2:$C$1000,MATCH(A542,Don_hang!$A$2:$A$1000,0)),""))</f>
        <v/>
      </c>
      <c r="D542" s="211"/>
      <c r="E542" s="209"/>
      <c r="F542" s="209"/>
      <c r="G542" s="186">
        <f t="shared" si="10"/>
        <v>0</v>
      </c>
      <c r="H542" s="212"/>
      <c r="I542" s="212"/>
      <c r="J542" s="212"/>
      <c r="K542" s="212"/>
      <c r="L542" s="212"/>
      <c r="M542" s="212"/>
      <c r="N542" s="214"/>
      <c r="O542" s="213"/>
      <c r="P542" s="189" t="str">
        <f>IF(D542="","",IF(COUNTIF(Combo_tong_hop!$B$3:$B$100,D542)&gt;0,"Combo","Món lẻ"))</f>
        <v/>
      </c>
      <c r="Q542" s="190" t="str">
        <f>IFERROR(__xludf.DUMMYFUNCTION("IF(P542&lt;&gt;""Combo"","""",IFERROR(""""&amp;TEXTJOIN("", ""&amp;char(10),TRUE,FILTER(Combo_chi_tiet!$I$3:$I$200,Combo_chi_tiet!$B$3:$B$200=D542)),""""))"),"")</f>
        <v/>
      </c>
      <c r="R542" s="144"/>
      <c r="S542" s="144"/>
      <c r="T542" s="144"/>
      <c r="U542" s="144"/>
      <c r="V542" s="144"/>
      <c r="W542" s="144"/>
      <c r="X542" s="144"/>
      <c r="Y542" s="144"/>
      <c r="Z542" s="144"/>
      <c r="AA542" s="144"/>
      <c r="AB542" s="144"/>
      <c r="AC542" s="144"/>
      <c r="AD542" s="144"/>
      <c r="AE542" s="144"/>
    </row>
    <row r="543">
      <c r="A543" s="208"/>
      <c r="B543" s="181" t="str">
        <f t="array" ref="B543">IF(A543="","",IFERROR(INDEX(Don_hang!$B$2:$B$1000,MATCH(A543,Don_hang!$A$2:$A$1000,0)),""))</f>
        <v/>
      </c>
      <c r="C543" s="210" t="str">
        <f t="array" ref="C543">IF(A543="","",IFERROR(INDEX(Don_hang!$C$2:$C$1000,MATCH(A543,Don_hang!$A$2:$A$1000,0)),""))</f>
        <v/>
      </c>
      <c r="D543" s="211"/>
      <c r="E543" s="209"/>
      <c r="F543" s="209"/>
      <c r="G543" s="186">
        <f t="shared" si="10"/>
        <v>0</v>
      </c>
      <c r="H543" s="212"/>
      <c r="I543" s="212"/>
      <c r="J543" s="212"/>
      <c r="K543" s="212"/>
      <c r="L543" s="212"/>
      <c r="M543" s="212"/>
      <c r="N543" s="214"/>
      <c r="O543" s="213"/>
      <c r="P543" s="189" t="str">
        <f>IF(D543="","",IF(COUNTIF(Combo_tong_hop!$B$3:$B$100,D543)&gt;0,"Combo","Món lẻ"))</f>
        <v/>
      </c>
      <c r="Q543" s="190" t="str">
        <f>IFERROR(__xludf.DUMMYFUNCTION("IF(P543&lt;&gt;""Combo"","""",IFERROR(""""&amp;TEXTJOIN("", ""&amp;char(10),TRUE,FILTER(Combo_chi_tiet!$I$3:$I$200,Combo_chi_tiet!$B$3:$B$200=D543)),""""))"),"")</f>
        <v/>
      </c>
      <c r="R543" s="144"/>
      <c r="S543" s="144"/>
      <c r="T543" s="144"/>
      <c r="U543" s="144"/>
      <c r="V543" s="144"/>
      <c r="W543" s="144"/>
      <c r="X543" s="144"/>
      <c r="Y543" s="144"/>
      <c r="Z543" s="144"/>
      <c r="AA543" s="144"/>
      <c r="AB543" s="144"/>
      <c r="AC543" s="144"/>
      <c r="AD543" s="144"/>
      <c r="AE543" s="144"/>
    </row>
    <row r="544">
      <c r="A544" s="208"/>
      <c r="B544" s="181" t="str">
        <f t="array" ref="B544">IF(A544="","",IFERROR(INDEX(Don_hang!$B$2:$B$1000,MATCH(A544,Don_hang!$A$2:$A$1000,0)),""))</f>
        <v/>
      </c>
      <c r="C544" s="210" t="str">
        <f t="array" ref="C544">IF(A544="","",IFERROR(INDEX(Don_hang!$C$2:$C$1000,MATCH(A544,Don_hang!$A$2:$A$1000,0)),""))</f>
        <v/>
      </c>
      <c r="D544" s="211"/>
      <c r="E544" s="209"/>
      <c r="F544" s="209"/>
      <c r="G544" s="186">
        <f t="shared" si="10"/>
        <v>0</v>
      </c>
      <c r="H544" s="212"/>
      <c r="I544" s="212"/>
      <c r="J544" s="212"/>
      <c r="K544" s="212"/>
      <c r="L544" s="212"/>
      <c r="M544" s="212"/>
      <c r="N544" s="214"/>
      <c r="O544" s="213"/>
      <c r="P544" s="189" t="str">
        <f>IF(D544="","",IF(COUNTIF(Combo_tong_hop!$B$3:$B$100,D544)&gt;0,"Combo","Món lẻ"))</f>
        <v/>
      </c>
      <c r="Q544" s="190" t="str">
        <f>IFERROR(__xludf.DUMMYFUNCTION("IF(P544&lt;&gt;""Combo"","""",IFERROR(""""&amp;TEXTJOIN("", ""&amp;char(10),TRUE,FILTER(Combo_chi_tiet!$I$3:$I$200,Combo_chi_tiet!$B$3:$B$200=D544)),""""))"),"")</f>
        <v/>
      </c>
      <c r="R544" s="144"/>
      <c r="S544" s="144"/>
      <c r="T544" s="144"/>
      <c r="U544" s="144"/>
      <c r="V544" s="144"/>
      <c r="W544" s="144"/>
      <c r="X544" s="144"/>
      <c r="Y544" s="144"/>
      <c r="Z544" s="144"/>
      <c r="AA544" s="144"/>
      <c r="AB544" s="144"/>
      <c r="AC544" s="144"/>
      <c r="AD544" s="144"/>
      <c r="AE544" s="144"/>
    </row>
    <row r="545">
      <c r="A545" s="208"/>
      <c r="B545" s="181" t="str">
        <f t="array" ref="B545">IF(A545="","",IFERROR(INDEX(Don_hang!$B$2:$B$1000,MATCH(A545,Don_hang!$A$2:$A$1000,0)),""))</f>
        <v/>
      </c>
      <c r="C545" s="210" t="str">
        <f t="array" ref="C545">IF(A545="","",IFERROR(INDEX(Don_hang!$C$2:$C$1000,MATCH(A545,Don_hang!$A$2:$A$1000,0)),""))</f>
        <v/>
      </c>
      <c r="D545" s="211"/>
      <c r="E545" s="209"/>
      <c r="F545" s="209"/>
      <c r="G545" s="186">
        <f t="shared" si="10"/>
        <v>0</v>
      </c>
      <c r="H545" s="212"/>
      <c r="I545" s="212"/>
      <c r="J545" s="212"/>
      <c r="K545" s="212"/>
      <c r="L545" s="212"/>
      <c r="M545" s="212"/>
      <c r="N545" s="214"/>
      <c r="O545" s="213"/>
      <c r="P545" s="189" t="str">
        <f>IF(D545="","",IF(COUNTIF(Combo_tong_hop!$B$3:$B$100,D545)&gt;0,"Combo","Món lẻ"))</f>
        <v/>
      </c>
      <c r="Q545" s="190" t="str">
        <f>IFERROR(__xludf.DUMMYFUNCTION("IF(P545&lt;&gt;""Combo"","""",IFERROR(""""&amp;TEXTJOIN("", ""&amp;char(10),TRUE,FILTER(Combo_chi_tiet!$I$3:$I$200,Combo_chi_tiet!$B$3:$B$200=D545)),""""))"),"")</f>
        <v/>
      </c>
      <c r="R545" s="144"/>
      <c r="S545" s="144"/>
      <c r="T545" s="144"/>
      <c r="U545" s="144"/>
      <c r="V545" s="144"/>
      <c r="W545" s="144"/>
      <c r="X545" s="144"/>
      <c r="Y545" s="144"/>
      <c r="Z545" s="144"/>
      <c r="AA545" s="144"/>
      <c r="AB545" s="144"/>
      <c r="AC545" s="144"/>
      <c r="AD545" s="144"/>
      <c r="AE545" s="144"/>
    </row>
    <row r="546">
      <c r="A546" s="208"/>
      <c r="B546" s="181" t="str">
        <f t="array" ref="B546">IF(A546="","",IFERROR(INDEX(Don_hang!$B$2:$B$1000,MATCH(A546,Don_hang!$A$2:$A$1000,0)),""))</f>
        <v/>
      </c>
      <c r="C546" s="210" t="str">
        <f t="array" ref="C546">IF(A546="","",IFERROR(INDEX(Don_hang!$C$2:$C$1000,MATCH(A546,Don_hang!$A$2:$A$1000,0)),""))</f>
        <v/>
      </c>
      <c r="D546" s="211"/>
      <c r="E546" s="209"/>
      <c r="F546" s="209"/>
      <c r="G546" s="186">
        <f t="shared" si="10"/>
        <v>0</v>
      </c>
      <c r="H546" s="212"/>
      <c r="I546" s="212"/>
      <c r="J546" s="212"/>
      <c r="K546" s="212"/>
      <c r="L546" s="212"/>
      <c r="M546" s="212"/>
      <c r="N546" s="214"/>
      <c r="O546" s="213"/>
      <c r="P546" s="189" t="str">
        <f>IF(D546="","",IF(COUNTIF(Combo_tong_hop!$B$3:$B$100,D546)&gt;0,"Combo","Món lẻ"))</f>
        <v/>
      </c>
      <c r="Q546" s="190" t="str">
        <f>IFERROR(__xludf.DUMMYFUNCTION("IF(P546&lt;&gt;""Combo"","""",IFERROR(""""&amp;TEXTJOIN("", ""&amp;char(10),TRUE,FILTER(Combo_chi_tiet!$I$3:$I$200,Combo_chi_tiet!$B$3:$B$200=D546)),""""))"),"")</f>
        <v/>
      </c>
      <c r="R546" s="144"/>
      <c r="S546" s="144"/>
      <c r="T546" s="144"/>
      <c r="U546" s="144"/>
      <c r="V546" s="144"/>
      <c r="W546" s="144"/>
      <c r="X546" s="144"/>
      <c r="Y546" s="144"/>
      <c r="Z546" s="144"/>
      <c r="AA546" s="144"/>
      <c r="AB546" s="144"/>
      <c r="AC546" s="144"/>
      <c r="AD546" s="144"/>
      <c r="AE546" s="144"/>
    </row>
    <row r="547">
      <c r="A547" s="208"/>
      <c r="B547" s="181" t="str">
        <f t="array" ref="B547">IF(A547="","",IFERROR(INDEX(Don_hang!$B$2:$B$1000,MATCH(A547,Don_hang!$A$2:$A$1000,0)),""))</f>
        <v/>
      </c>
      <c r="C547" s="210" t="str">
        <f t="array" ref="C547">IF(A547="","",IFERROR(INDEX(Don_hang!$C$2:$C$1000,MATCH(A547,Don_hang!$A$2:$A$1000,0)),""))</f>
        <v/>
      </c>
      <c r="D547" s="211"/>
      <c r="E547" s="209"/>
      <c r="F547" s="209"/>
      <c r="G547" s="186">
        <f t="shared" si="10"/>
        <v>0</v>
      </c>
      <c r="H547" s="212"/>
      <c r="I547" s="212"/>
      <c r="J547" s="212"/>
      <c r="K547" s="212"/>
      <c r="L547" s="212"/>
      <c r="M547" s="212"/>
      <c r="N547" s="214"/>
      <c r="O547" s="213"/>
      <c r="P547" s="189" t="str">
        <f>IF(D547="","",IF(COUNTIF(Combo_tong_hop!$B$3:$B$100,D547)&gt;0,"Combo","Món lẻ"))</f>
        <v/>
      </c>
      <c r="Q547" s="190" t="str">
        <f>IFERROR(__xludf.DUMMYFUNCTION("IF(P547&lt;&gt;""Combo"","""",IFERROR(""""&amp;TEXTJOIN("", ""&amp;char(10),TRUE,FILTER(Combo_chi_tiet!$I$3:$I$200,Combo_chi_tiet!$B$3:$B$200=D547)),""""))"),"")</f>
        <v/>
      </c>
      <c r="R547" s="144"/>
      <c r="S547" s="144"/>
      <c r="T547" s="144"/>
      <c r="U547" s="144"/>
      <c r="V547" s="144"/>
      <c r="W547" s="144"/>
      <c r="X547" s="144"/>
      <c r="Y547" s="144"/>
      <c r="Z547" s="144"/>
      <c r="AA547" s="144"/>
      <c r="AB547" s="144"/>
      <c r="AC547" s="144"/>
      <c r="AD547" s="144"/>
      <c r="AE547" s="144"/>
    </row>
    <row r="548">
      <c r="A548" s="208"/>
      <c r="B548" s="181" t="str">
        <f t="array" ref="B548">IF(A548="","",IFERROR(INDEX(Don_hang!$B$2:$B$1000,MATCH(A548,Don_hang!$A$2:$A$1000,0)),""))</f>
        <v/>
      </c>
      <c r="C548" s="210" t="str">
        <f t="array" ref="C548">IF(A548="","",IFERROR(INDEX(Don_hang!$C$2:$C$1000,MATCH(A548,Don_hang!$A$2:$A$1000,0)),""))</f>
        <v/>
      </c>
      <c r="D548" s="211"/>
      <c r="E548" s="209"/>
      <c r="F548" s="209"/>
      <c r="G548" s="186">
        <f t="shared" si="10"/>
        <v>0</v>
      </c>
      <c r="H548" s="212"/>
      <c r="I548" s="212"/>
      <c r="J548" s="212"/>
      <c r="K548" s="212"/>
      <c r="L548" s="212"/>
      <c r="M548" s="212"/>
      <c r="N548" s="214"/>
      <c r="O548" s="213"/>
      <c r="P548" s="189" t="str">
        <f>IF(D548="","",IF(COUNTIF(Combo_tong_hop!$B$3:$B$100,D548)&gt;0,"Combo","Món lẻ"))</f>
        <v/>
      </c>
      <c r="Q548" s="190" t="str">
        <f>IFERROR(__xludf.DUMMYFUNCTION("IF(P548&lt;&gt;""Combo"","""",IFERROR(""""&amp;TEXTJOIN("", ""&amp;char(10),TRUE,FILTER(Combo_chi_tiet!$I$3:$I$200,Combo_chi_tiet!$B$3:$B$200=D548)),""""))"),"")</f>
        <v/>
      </c>
      <c r="R548" s="144"/>
      <c r="S548" s="144"/>
      <c r="T548" s="144"/>
      <c r="U548" s="144"/>
      <c r="V548" s="144"/>
      <c r="W548" s="144"/>
      <c r="X548" s="144"/>
      <c r="Y548" s="144"/>
      <c r="Z548" s="144"/>
      <c r="AA548" s="144"/>
      <c r="AB548" s="144"/>
      <c r="AC548" s="144"/>
      <c r="AD548" s="144"/>
      <c r="AE548" s="144"/>
    </row>
    <row r="549">
      <c r="A549" s="208"/>
      <c r="B549" s="181" t="str">
        <f t="array" ref="B549">IF(A549="","",IFERROR(INDEX(Don_hang!$B$2:$B$1000,MATCH(A549,Don_hang!$A$2:$A$1000,0)),""))</f>
        <v/>
      </c>
      <c r="C549" s="210" t="str">
        <f t="array" ref="C549">IF(A549="","",IFERROR(INDEX(Don_hang!$C$2:$C$1000,MATCH(A549,Don_hang!$A$2:$A$1000,0)),""))</f>
        <v/>
      </c>
      <c r="D549" s="211"/>
      <c r="E549" s="209"/>
      <c r="F549" s="209"/>
      <c r="G549" s="186">
        <f t="shared" si="10"/>
        <v>0</v>
      </c>
      <c r="H549" s="212"/>
      <c r="I549" s="212"/>
      <c r="J549" s="212"/>
      <c r="K549" s="212"/>
      <c r="L549" s="212"/>
      <c r="M549" s="212"/>
      <c r="N549" s="214"/>
      <c r="O549" s="213"/>
      <c r="P549" s="189" t="str">
        <f>IF(D549="","",IF(COUNTIF(Combo_tong_hop!$B$3:$B$100,D549)&gt;0,"Combo","Món lẻ"))</f>
        <v/>
      </c>
      <c r="Q549" s="190" t="str">
        <f>IFERROR(__xludf.DUMMYFUNCTION("IF(P549&lt;&gt;""Combo"","""",IFERROR(""""&amp;TEXTJOIN("", ""&amp;char(10),TRUE,FILTER(Combo_chi_tiet!$I$3:$I$200,Combo_chi_tiet!$B$3:$B$200=D549)),""""))"),"")</f>
        <v/>
      </c>
      <c r="R549" s="144"/>
      <c r="S549" s="144"/>
      <c r="T549" s="144"/>
      <c r="U549" s="144"/>
      <c r="V549" s="144"/>
      <c r="W549" s="144"/>
      <c r="X549" s="144"/>
      <c r="Y549" s="144"/>
      <c r="Z549" s="144"/>
      <c r="AA549" s="144"/>
      <c r="AB549" s="144"/>
      <c r="AC549" s="144"/>
      <c r="AD549" s="144"/>
      <c r="AE549" s="144"/>
    </row>
    <row r="550">
      <c r="A550" s="208"/>
      <c r="B550" s="181" t="str">
        <f t="array" ref="B550">IF(A550="","",IFERROR(INDEX(Don_hang!$B$2:$B$1000,MATCH(A550,Don_hang!$A$2:$A$1000,0)),""))</f>
        <v/>
      </c>
      <c r="C550" s="210" t="str">
        <f t="array" ref="C550">IF(A550="","",IFERROR(INDEX(Don_hang!$C$2:$C$1000,MATCH(A550,Don_hang!$A$2:$A$1000,0)),""))</f>
        <v/>
      </c>
      <c r="D550" s="211"/>
      <c r="E550" s="209"/>
      <c r="F550" s="209"/>
      <c r="G550" s="186">
        <f t="shared" si="10"/>
        <v>0</v>
      </c>
      <c r="H550" s="212"/>
      <c r="I550" s="212"/>
      <c r="J550" s="212"/>
      <c r="K550" s="212"/>
      <c r="L550" s="212"/>
      <c r="M550" s="212"/>
      <c r="N550" s="214"/>
      <c r="O550" s="213"/>
      <c r="P550" s="189" t="str">
        <f>IF(D550="","",IF(COUNTIF(Combo_tong_hop!$B$3:$B$100,D550)&gt;0,"Combo","Món lẻ"))</f>
        <v/>
      </c>
      <c r="Q550" s="190" t="str">
        <f>IFERROR(__xludf.DUMMYFUNCTION("IF(P550&lt;&gt;""Combo"","""",IFERROR(""""&amp;TEXTJOIN("", ""&amp;char(10),TRUE,FILTER(Combo_chi_tiet!$I$3:$I$200,Combo_chi_tiet!$B$3:$B$200=D550)),""""))"),"")</f>
        <v/>
      </c>
      <c r="R550" s="144"/>
      <c r="S550" s="144"/>
      <c r="T550" s="144"/>
      <c r="U550" s="144"/>
      <c r="V550" s="144"/>
      <c r="W550" s="144"/>
      <c r="X550" s="144"/>
      <c r="Y550" s="144"/>
      <c r="Z550" s="144"/>
      <c r="AA550" s="144"/>
      <c r="AB550" s="144"/>
      <c r="AC550" s="144"/>
      <c r="AD550" s="144"/>
      <c r="AE550" s="144"/>
    </row>
    <row r="551">
      <c r="A551" s="208"/>
      <c r="B551" s="181" t="str">
        <f t="array" ref="B551">IF(A551="","",IFERROR(INDEX(Don_hang!$B$2:$B$1000,MATCH(A551,Don_hang!$A$2:$A$1000,0)),""))</f>
        <v/>
      </c>
      <c r="C551" s="210" t="str">
        <f t="array" ref="C551">IF(A551="","",IFERROR(INDEX(Don_hang!$C$2:$C$1000,MATCH(A551,Don_hang!$A$2:$A$1000,0)),""))</f>
        <v/>
      </c>
      <c r="D551" s="211"/>
      <c r="E551" s="209"/>
      <c r="F551" s="209"/>
      <c r="G551" s="186">
        <f t="shared" si="10"/>
        <v>0</v>
      </c>
      <c r="H551" s="212"/>
      <c r="I551" s="212"/>
      <c r="J551" s="212"/>
      <c r="K551" s="212"/>
      <c r="L551" s="212"/>
      <c r="M551" s="212"/>
      <c r="N551" s="214"/>
      <c r="O551" s="213"/>
      <c r="P551" s="189" t="str">
        <f>IF(D551="","",IF(COUNTIF(Combo_tong_hop!$B$3:$B$100,D551)&gt;0,"Combo","Món lẻ"))</f>
        <v/>
      </c>
      <c r="Q551" s="190" t="str">
        <f>IFERROR(__xludf.DUMMYFUNCTION("IF(P551&lt;&gt;""Combo"","""",IFERROR(""""&amp;TEXTJOIN("", ""&amp;char(10),TRUE,FILTER(Combo_chi_tiet!$I$3:$I$200,Combo_chi_tiet!$B$3:$B$200=D551)),""""))"),"")</f>
        <v/>
      </c>
      <c r="R551" s="144"/>
      <c r="S551" s="144"/>
      <c r="T551" s="144"/>
      <c r="U551" s="144"/>
      <c r="V551" s="144"/>
      <c r="W551" s="144"/>
      <c r="X551" s="144"/>
      <c r="Y551" s="144"/>
      <c r="Z551" s="144"/>
      <c r="AA551" s="144"/>
      <c r="AB551" s="144"/>
      <c r="AC551" s="144"/>
      <c r="AD551" s="144"/>
      <c r="AE551" s="144"/>
    </row>
    <row r="552">
      <c r="A552" s="208"/>
      <c r="B552" s="181" t="str">
        <f t="array" ref="B552">IF(A552="","",IFERROR(INDEX(Don_hang!$B$2:$B$1000,MATCH(A552,Don_hang!$A$2:$A$1000,0)),""))</f>
        <v/>
      </c>
      <c r="C552" s="210" t="str">
        <f t="array" ref="C552">IF(A552="","",IFERROR(INDEX(Don_hang!$C$2:$C$1000,MATCH(A552,Don_hang!$A$2:$A$1000,0)),""))</f>
        <v/>
      </c>
      <c r="D552" s="211"/>
      <c r="E552" s="209"/>
      <c r="F552" s="209"/>
      <c r="G552" s="186">
        <f t="shared" si="10"/>
        <v>0</v>
      </c>
      <c r="H552" s="212"/>
      <c r="I552" s="212"/>
      <c r="J552" s="212"/>
      <c r="K552" s="212"/>
      <c r="L552" s="212"/>
      <c r="M552" s="212"/>
      <c r="N552" s="214"/>
      <c r="O552" s="213"/>
      <c r="P552" s="189" t="str">
        <f>IF(D552="","",IF(COUNTIF(Combo_tong_hop!$B$3:$B$100,D552)&gt;0,"Combo","Món lẻ"))</f>
        <v/>
      </c>
      <c r="Q552" s="190" t="str">
        <f>IFERROR(__xludf.DUMMYFUNCTION("IF(P552&lt;&gt;""Combo"","""",IFERROR(""""&amp;TEXTJOIN("", ""&amp;char(10),TRUE,FILTER(Combo_chi_tiet!$I$3:$I$200,Combo_chi_tiet!$B$3:$B$200=D552)),""""))"),"")</f>
        <v/>
      </c>
      <c r="R552" s="144"/>
      <c r="S552" s="144"/>
      <c r="T552" s="144"/>
      <c r="U552" s="144"/>
      <c r="V552" s="144"/>
      <c r="W552" s="144"/>
      <c r="X552" s="144"/>
      <c r="Y552" s="144"/>
      <c r="Z552" s="144"/>
      <c r="AA552" s="144"/>
      <c r="AB552" s="144"/>
      <c r="AC552" s="144"/>
      <c r="AD552" s="144"/>
      <c r="AE552" s="144"/>
    </row>
    <row r="553">
      <c r="A553" s="208"/>
      <c r="B553" s="181" t="str">
        <f t="array" ref="B553">IF(A553="","",IFERROR(INDEX(Don_hang!$B$2:$B$1000,MATCH(A553,Don_hang!$A$2:$A$1000,0)),""))</f>
        <v/>
      </c>
      <c r="C553" s="210" t="str">
        <f t="array" ref="C553">IF(A553="","",IFERROR(INDEX(Don_hang!$C$2:$C$1000,MATCH(A553,Don_hang!$A$2:$A$1000,0)),""))</f>
        <v/>
      </c>
      <c r="D553" s="211"/>
      <c r="E553" s="209"/>
      <c r="F553" s="209"/>
      <c r="G553" s="186">
        <f t="shared" si="10"/>
        <v>0</v>
      </c>
      <c r="H553" s="212"/>
      <c r="I553" s="212"/>
      <c r="J553" s="212"/>
      <c r="K553" s="212"/>
      <c r="L553" s="212"/>
      <c r="M553" s="212"/>
      <c r="N553" s="214"/>
      <c r="O553" s="213"/>
      <c r="P553" s="189" t="str">
        <f>IF(D553="","",IF(COUNTIF(Combo_tong_hop!$B$3:$B$100,D553)&gt;0,"Combo","Món lẻ"))</f>
        <v/>
      </c>
      <c r="Q553" s="190" t="str">
        <f>IFERROR(__xludf.DUMMYFUNCTION("IF(P553&lt;&gt;""Combo"","""",IFERROR(""""&amp;TEXTJOIN("", ""&amp;char(10),TRUE,FILTER(Combo_chi_tiet!$I$3:$I$200,Combo_chi_tiet!$B$3:$B$200=D553)),""""))"),"")</f>
        <v/>
      </c>
      <c r="R553" s="144"/>
      <c r="S553" s="144"/>
      <c r="T553" s="144"/>
      <c r="U553" s="144"/>
      <c r="V553" s="144"/>
      <c r="W553" s="144"/>
      <c r="X553" s="144"/>
      <c r="Y553" s="144"/>
      <c r="Z553" s="144"/>
      <c r="AA553" s="144"/>
      <c r="AB553" s="144"/>
      <c r="AC553" s="144"/>
      <c r="AD553" s="144"/>
      <c r="AE553" s="144"/>
    </row>
    <row r="554">
      <c r="A554" s="208"/>
      <c r="B554" s="181" t="str">
        <f t="array" ref="B554">IF(A554="","",IFERROR(INDEX(Don_hang!$B$2:$B$1000,MATCH(A554,Don_hang!$A$2:$A$1000,0)),""))</f>
        <v/>
      </c>
      <c r="C554" s="210" t="str">
        <f t="array" ref="C554">IF(A554="","",IFERROR(INDEX(Don_hang!$C$2:$C$1000,MATCH(A554,Don_hang!$A$2:$A$1000,0)),""))</f>
        <v/>
      </c>
      <c r="D554" s="211"/>
      <c r="E554" s="209"/>
      <c r="F554" s="209"/>
      <c r="G554" s="186">
        <f t="shared" si="10"/>
        <v>0</v>
      </c>
      <c r="H554" s="212"/>
      <c r="I554" s="212"/>
      <c r="J554" s="212"/>
      <c r="K554" s="212"/>
      <c r="L554" s="212"/>
      <c r="M554" s="212"/>
      <c r="N554" s="214"/>
      <c r="O554" s="213"/>
      <c r="P554" s="189" t="str">
        <f>IF(D554="","",IF(COUNTIF(Combo_tong_hop!$B$3:$B$100,D554)&gt;0,"Combo","Món lẻ"))</f>
        <v/>
      </c>
      <c r="Q554" s="190" t="str">
        <f>IFERROR(__xludf.DUMMYFUNCTION("IF(P554&lt;&gt;""Combo"","""",IFERROR(""""&amp;TEXTJOIN("", ""&amp;char(10),TRUE,FILTER(Combo_chi_tiet!$I$3:$I$200,Combo_chi_tiet!$B$3:$B$200=D554)),""""))"),"")</f>
        <v/>
      </c>
      <c r="R554" s="144"/>
      <c r="S554" s="144"/>
      <c r="T554" s="144"/>
      <c r="U554" s="144"/>
      <c r="V554" s="144"/>
      <c r="W554" s="144"/>
      <c r="X554" s="144"/>
      <c r="Y554" s="144"/>
      <c r="Z554" s="144"/>
      <c r="AA554" s="144"/>
      <c r="AB554" s="144"/>
      <c r="AC554" s="144"/>
      <c r="AD554" s="144"/>
      <c r="AE554" s="144"/>
    </row>
    <row r="555">
      <c r="A555" s="208"/>
      <c r="B555" s="181" t="str">
        <f t="array" ref="B555">IF(A555="","",IFERROR(INDEX(Don_hang!$B$2:$B$1000,MATCH(A555,Don_hang!$A$2:$A$1000,0)),""))</f>
        <v/>
      </c>
      <c r="C555" s="210" t="str">
        <f t="array" ref="C555">IF(A555="","",IFERROR(INDEX(Don_hang!$C$2:$C$1000,MATCH(A555,Don_hang!$A$2:$A$1000,0)),""))</f>
        <v/>
      </c>
      <c r="D555" s="211"/>
      <c r="E555" s="209"/>
      <c r="F555" s="209"/>
      <c r="G555" s="186">
        <f t="shared" si="10"/>
        <v>0</v>
      </c>
      <c r="H555" s="212"/>
      <c r="I555" s="212"/>
      <c r="J555" s="212"/>
      <c r="K555" s="212"/>
      <c r="L555" s="212"/>
      <c r="M555" s="212"/>
      <c r="N555" s="214"/>
      <c r="O555" s="213"/>
      <c r="P555" s="189" t="str">
        <f>IF(D555="","",IF(COUNTIF(Combo_tong_hop!$B$3:$B$100,D555)&gt;0,"Combo","Món lẻ"))</f>
        <v/>
      </c>
      <c r="Q555" s="190" t="str">
        <f>IFERROR(__xludf.DUMMYFUNCTION("IF(P555&lt;&gt;""Combo"","""",IFERROR(""""&amp;TEXTJOIN("", ""&amp;char(10),TRUE,FILTER(Combo_chi_tiet!$I$3:$I$200,Combo_chi_tiet!$B$3:$B$200=D555)),""""))"),"")</f>
        <v/>
      </c>
      <c r="R555" s="144"/>
      <c r="S555" s="144"/>
      <c r="T555" s="144"/>
      <c r="U555" s="144"/>
      <c r="V555" s="144"/>
      <c r="W555" s="144"/>
      <c r="X555" s="144"/>
      <c r="Y555" s="144"/>
      <c r="Z555" s="144"/>
      <c r="AA555" s="144"/>
      <c r="AB555" s="144"/>
      <c r="AC555" s="144"/>
      <c r="AD555" s="144"/>
      <c r="AE555" s="144"/>
    </row>
    <row r="556">
      <c r="A556" s="208"/>
      <c r="B556" s="181" t="str">
        <f t="array" ref="B556">IF(A556="","",IFERROR(INDEX(Don_hang!$B$2:$B$1000,MATCH(A556,Don_hang!$A$2:$A$1000,0)),""))</f>
        <v/>
      </c>
      <c r="C556" s="210" t="str">
        <f t="array" ref="C556">IF(A556="","",IFERROR(INDEX(Don_hang!$C$2:$C$1000,MATCH(A556,Don_hang!$A$2:$A$1000,0)),""))</f>
        <v/>
      </c>
      <c r="D556" s="211"/>
      <c r="E556" s="209"/>
      <c r="F556" s="209"/>
      <c r="G556" s="186">
        <f t="shared" si="10"/>
        <v>0</v>
      </c>
      <c r="H556" s="212"/>
      <c r="I556" s="212"/>
      <c r="J556" s="212"/>
      <c r="K556" s="212"/>
      <c r="L556" s="212"/>
      <c r="M556" s="212"/>
      <c r="N556" s="214"/>
      <c r="O556" s="213"/>
      <c r="P556" s="189" t="str">
        <f>IF(D556="","",IF(COUNTIF(Combo_tong_hop!$B$3:$B$100,D556)&gt;0,"Combo","Món lẻ"))</f>
        <v/>
      </c>
      <c r="Q556" s="190" t="str">
        <f>IFERROR(__xludf.DUMMYFUNCTION("IF(P556&lt;&gt;""Combo"","""",IFERROR(""""&amp;TEXTJOIN("", ""&amp;char(10),TRUE,FILTER(Combo_chi_tiet!$I$3:$I$200,Combo_chi_tiet!$B$3:$B$200=D556)),""""))"),"")</f>
        <v/>
      </c>
      <c r="R556" s="144"/>
      <c r="S556" s="144"/>
      <c r="T556" s="144"/>
      <c r="U556" s="144"/>
      <c r="V556" s="144"/>
      <c r="W556" s="144"/>
      <c r="X556" s="144"/>
      <c r="Y556" s="144"/>
      <c r="Z556" s="144"/>
      <c r="AA556" s="144"/>
      <c r="AB556" s="144"/>
      <c r="AC556" s="144"/>
      <c r="AD556" s="144"/>
      <c r="AE556" s="144"/>
    </row>
    <row r="557">
      <c r="A557" s="208"/>
      <c r="B557" s="181" t="str">
        <f t="array" ref="B557">IF(A557="","",IFERROR(INDEX(Don_hang!$B$2:$B$1000,MATCH(A557,Don_hang!$A$2:$A$1000,0)),""))</f>
        <v/>
      </c>
      <c r="C557" s="210" t="str">
        <f t="array" ref="C557">IF(A557="","",IFERROR(INDEX(Don_hang!$C$2:$C$1000,MATCH(A557,Don_hang!$A$2:$A$1000,0)),""))</f>
        <v/>
      </c>
      <c r="D557" s="211"/>
      <c r="E557" s="209"/>
      <c r="F557" s="209"/>
      <c r="G557" s="186">
        <f t="shared" si="10"/>
        <v>0</v>
      </c>
      <c r="H557" s="212"/>
      <c r="I557" s="212"/>
      <c r="J557" s="212"/>
      <c r="K557" s="212"/>
      <c r="L557" s="212"/>
      <c r="M557" s="212"/>
      <c r="N557" s="214"/>
      <c r="O557" s="213"/>
      <c r="P557" s="189" t="str">
        <f>IF(D557="","",IF(COUNTIF(Combo_tong_hop!$B$3:$B$100,D557)&gt;0,"Combo","Món lẻ"))</f>
        <v/>
      </c>
      <c r="Q557" s="190" t="str">
        <f>IFERROR(__xludf.DUMMYFUNCTION("IF(P557&lt;&gt;""Combo"","""",IFERROR(""""&amp;TEXTJOIN("", ""&amp;char(10),TRUE,FILTER(Combo_chi_tiet!$I$3:$I$200,Combo_chi_tiet!$B$3:$B$200=D557)),""""))"),"")</f>
        <v/>
      </c>
      <c r="R557" s="144"/>
      <c r="S557" s="144"/>
      <c r="T557" s="144"/>
      <c r="U557" s="144"/>
      <c r="V557" s="144"/>
      <c r="W557" s="144"/>
      <c r="X557" s="144"/>
      <c r="Y557" s="144"/>
      <c r="Z557" s="144"/>
      <c r="AA557" s="144"/>
      <c r="AB557" s="144"/>
      <c r="AC557" s="144"/>
      <c r="AD557" s="144"/>
      <c r="AE557" s="144"/>
    </row>
    <row r="558">
      <c r="A558" s="208"/>
      <c r="B558" s="181" t="str">
        <f t="array" ref="B558">IF(A558="","",IFERROR(INDEX(Don_hang!$B$2:$B$1000,MATCH(A558,Don_hang!$A$2:$A$1000,0)),""))</f>
        <v/>
      </c>
      <c r="C558" s="210" t="str">
        <f t="array" ref="C558">IF(A558="","",IFERROR(INDEX(Don_hang!$C$2:$C$1000,MATCH(A558,Don_hang!$A$2:$A$1000,0)),""))</f>
        <v/>
      </c>
      <c r="D558" s="211"/>
      <c r="E558" s="209"/>
      <c r="F558" s="209"/>
      <c r="G558" s="186">
        <f t="shared" si="10"/>
        <v>0</v>
      </c>
      <c r="H558" s="212"/>
      <c r="I558" s="212"/>
      <c r="J558" s="212"/>
      <c r="K558" s="212"/>
      <c r="L558" s="212"/>
      <c r="M558" s="212"/>
      <c r="N558" s="214"/>
      <c r="O558" s="213"/>
      <c r="P558" s="189" t="str">
        <f>IF(D558="","",IF(COUNTIF(Combo_tong_hop!$B$3:$B$100,D558)&gt;0,"Combo","Món lẻ"))</f>
        <v/>
      </c>
      <c r="Q558" s="190" t="str">
        <f>IFERROR(__xludf.DUMMYFUNCTION("IF(P558&lt;&gt;""Combo"","""",IFERROR(""""&amp;TEXTJOIN("", ""&amp;char(10),TRUE,FILTER(Combo_chi_tiet!$I$3:$I$200,Combo_chi_tiet!$B$3:$B$200=D558)),""""))"),"")</f>
        <v/>
      </c>
      <c r="R558" s="144"/>
      <c r="S558" s="144"/>
      <c r="T558" s="144"/>
      <c r="U558" s="144"/>
      <c r="V558" s="144"/>
      <c r="W558" s="144"/>
      <c r="X558" s="144"/>
      <c r="Y558" s="144"/>
      <c r="Z558" s="144"/>
      <c r="AA558" s="144"/>
      <c r="AB558" s="144"/>
      <c r="AC558" s="144"/>
      <c r="AD558" s="144"/>
      <c r="AE558" s="144"/>
    </row>
    <row r="559">
      <c r="A559" s="208"/>
      <c r="B559" s="181" t="str">
        <f t="array" ref="B559">IF(A559="","",IFERROR(INDEX(Don_hang!$B$2:$B$1000,MATCH(A559,Don_hang!$A$2:$A$1000,0)),""))</f>
        <v/>
      </c>
      <c r="C559" s="210" t="str">
        <f t="array" ref="C559">IF(A559="","",IFERROR(INDEX(Don_hang!$C$2:$C$1000,MATCH(A559,Don_hang!$A$2:$A$1000,0)),""))</f>
        <v/>
      </c>
      <c r="D559" s="211"/>
      <c r="E559" s="209"/>
      <c r="F559" s="209"/>
      <c r="G559" s="186">
        <f t="shared" si="10"/>
        <v>0</v>
      </c>
      <c r="H559" s="212"/>
      <c r="I559" s="212"/>
      <c r="J559" s="212"/>
      <c r="K559" s="212"/>
      <c r="L559" s="212"/>
      <c r="M559" s="212"/>
      <c r="N559" s="214"/>
      <c r="O559" s="213"/>
      <c r="P559" s="189" t="str">
        <f>IF(D559="","",IF(COUNTIF(Combo_tong_hop!$B$3:$B$100,D559)&gt;0,"Combo","Món lẻ"))</f>
        <v/>
      </c>
      <c r="Q559" s="190" t="str">
        <f>IFERROR(__xludf.DUMMYFUNCTION("IF(P559&lt;&gt;""Combo"","""",IFERROR(""""&amp;TEXTJOIN("", ""&amp;char(10),TRUE,FILTER(Combo_chi_tiet!$I$3:$I$200,Combo_chi_tiet!$B$3:$B$200=D559)),""""))"),"")</f>
        <v/>
      </c>
      <c r="R559" s="144"/>
      <c r="S559" s="144"/>
      <c r="T559" s="144"/>
      <c r="U559" s="144"/>
      <c r="V559" s="144"/>
      <c r="W559" s="144"/>
      <c r="X559" s="144"/>
      <c r="Y559" s="144"/>
      <c r="Z559" s="144"/>
      <c r="AA559" s="144"/>
      <c r="AB559" s="144"/>
      <c r="AC559" s="144"/>
      <c r="AD559" s="144"/>
      <c r="AE559" s="144"/>
    </row>
    <row r="560">
      <c r="A560" s="208"/>
      <c r="B560" s="181" t="str">
        <f t="array" ref="B560">IF(A560="","",IFERROR(INDEX(Don_hang!$B$2:$B$1000,MATCH(A560,Don_hang!$A$2:$A$1000,0)),""))</f>
        <v/>
      </c>
      <c r="C560" s="210" t="str">
        <f t="array" ref="C560">IF(A560="","",IFERROR(INDEX(Don_hang!$C$2:$C$1000,MATCH(A560,Don_hang!$A$2:$A$1000,0)),""))</f>
        <v/>
      </c>
      <c r="D560" s="211"/>
      <c r="E560" s="209"/>
      <c r="F560" s="209"/>
      <c r="G560" s="186">
        <f t="shared" si="10"/>
        <v>0</v>
      </c>
      <c r="H560" s="212"/>
      <c r="I560" s="212"/>
      <c r="J560" s="212"/>
      <c r="K560" s="212"/>
      <c r="L560" s="212"/>
      <c r="M560" s="212"/>
      <c r="N560" s="214"/>
      <c r="O560" s="213"/>
      <c r="P560" s="189" t="str">
        <f>IF(D560="","",IF(COUNTIF(Combo_tong_hop!$B$3:$B$100,D560)&gt;0,"Combo","Món lẻ"))</f>
        <v/>
      </c>
      <c r="Q560" s="190" t="str">
        <f>IFERROR(__xludf.DUMMYFUNCTION("IF(P560&lt;&gt;""Combo"","""",IFERROR(""""&amp;TEXTJOIN("", ""&amp;char(10),TRUE,FILTER(Combo_chi_tiet!$I$3:$I$200,Combo_chi_tiet!$B$3:$B$200=D560)),""""))"),"")</f>
        <v/>
      </c>
      <c r="R560" s="144"/>
      <c r="S560" s="144"/>
      <c r="T560" s="144"/>
      <c r="U560" s="144"/>
      <c r="V560" s="144"/>
      <c r="W560" s="144"/>
      <c r="X560" s="144"/>
      <c r="Y560" s="144"/>
      <c r="Z560" s="144"/>
      <c r="AA560" s="144"/>
      <c r="AB560" s="144"/>
      <c r="AC560" s="144"/>
      <c r="AD560" s="144"/>
      <c r="AE560" s="144"/>
    </row>
    <row r="561">
      <c r="A561" s="208"/>
      <c r="B561" s="181" t="str">
        <f t="array" ref="B561">IF(A561="","",IFERROR(INDEX(Don_hang!$B$2:$B$1000,MATCH(A561,Don_hang!$A$2:$A$1000,0)),""))</f>
        <v/>
      </c>
      <c r="C561" s="210" t="str">
        <f t="array" ref="C561">IF(A561="","",IFERROR(INDEX(Don_hang!$C$2:$C$1000,MATCH(A561,Don_hang!$A$2:$A$1000,0)),""))</f>
        <v/>
      </c>
      <c r="D561" s="211"/>
      <c r="E561" s="209"/>
      <c r="F561" s="209"/>
      <c r="G561" s="186">
        <f t="shared" si="10"/>
        <v>0</v>
      </c>
      <c r="H561" s="212"/>
      <c r="I561" s="212"/>
      <c r="J561" s="212"/>
      <c r="K561" s="212"/>
      <c r="L561" s="212"/>
      <c r="M561" s="212"/>
      <c r="N561" s="214"/>
      <c r="O561" s="213"/>
      <c r="P561" s="189" t="str">
        <f>IF(D561="","",IF(COUNTIF(Combo_tong_hop!$B$3:$B$100,D561)&gt;0,"Combo","Món lẻ"))</f>
        <v/>
      </c>
      <c r="Q561" s="190" t="str">
        <f>IFERROR(__xludf.DUMMYFUNCTION("IF(P561&lt;&gt;""Combo"","""",IFERROR(""""&amp;TEXTJOIN("", ""&amp;char(10),TRUE,FILTER(Combo_chi_tiet!$I$3:$I$200,Combo_chi_tiet!$B$3:$B$200=D561)),""""))"),"")</f>
        <v/>
      </c>
      <c r="R561" s="144"/>
      <c r="S561" s="144"/>
      <c r="T561" s="144"/>
      <c r="U561" s="144"/>
      <c r="V561" s="144"/>
      <c r="W561" s="144"/>
      <c r="X561" s="144"/>
      <c r="Y561" s="144"/>
      <c r="Z561" s="144"/>
      <c r="AA561" s="144"/>
      <c r="AB561" s="144"/>
      <c r="AC561" s="144"/>
      <c r="AD561" s="144"/>
      <c r="AE561" s="144"/>
    </row>
    <row r="562">
      <c r="A562" s="208"/>
      <c r="B562" s="181" t="str">
        <f t="array" ref="B562">IF(A562="","",IFERROR(INDEX(Don_hang!$B$2:$B$1000,MATCH(A562,Don_hang!$A$2:$A$1000,0)),""))</f>
        <v/>
      </c>
      <c r="C562" s="210" t="str">
        <f t="array" ref="C562">IF(A562="","",IFERROR(INDEX(Don_hang!$C$2:$C$1000,MATCH(A562,Don_hang!$A$2:$A$1000,0)),""))</f>
        <v/>
      </c>
      <c r="D562" s="211"/>
      <c r="E562" s="209"/>
      <c r="F562" s="209"/>
      <c r="G562" s="186">
        <f t="shared" si="10"/>
        <v>0</v>
      </c>
      <c r="H562" s="212"/>
      <c r="I562" s="212"/>
      <c r="J562" s="212"/>
      <c r="K562" s="212"/>
      <c r="L562" s="212"/>
      <c r="M562" s="212"/>
      <c r="N562" s="214"/>
      <c r="O562" s="213"/>
      <c r="P562" s="189" t="str">
        <f>IF(D562="","",IF(COUNTIF(Combo_tong_hop!$B$3:$B$100,D562)&gt;0,"Combo","Món lẻ"))</f>
        <v/>
      </c>
      <c r="Q562" s="190" t="str">
        <f>IFERROR(__xludf.DUMMYFUNCTION("IF(P562&lt;&gt;""Combo"","""",IFERROR(""""&amp;TEXTJOIN("", ""&amp;char(10),TRUE,FILTER(Combo_chi_tiet!$I$3:$I$200,Combo_chi_tiet!$B$3:$B$200=D562)),""""))"),"")</f>
        <v/>
      </c>
      <c r="R562" s="144"/>
      <c r="S562" s="144"/>
      <c r="T562" s="144"/>
      <c r="U562" s="144"/>
      <c r="V562" s="144"/>
      <c r="W562" s="144"/>
      <c r="X562" s="144"/>
      <c r="Y562" s="144"/>
      <c r="Z562" s="144"/>
      <c r="AA562" s="144"/>
      <c r="AB562" s="144"/>
      <c r="AC562" s="144"/>
      <c r="AD562" s="144"/>
      <c r="AE562" s="144"/>
    </row>
    <row r="563">
      <c r="A563" s="208"/>
      <c r="B563" s="181" t="str">
        <f t="array" ref="B563">IF(A563="","",IFERROR(INDEX(Don_hang!$B$2:$B$1000,MATCH(A563,Don_hang!$A$2:$A$1000,0)),""))</f>
        <v/>
      </c>
      <c r="C563" s="210" t="str">
        <f t="array" ref="C563">IF(A563="","",IFERROR(INDEX(Don_hang!$C$2:$C$1000,MATCH(A563,Don_hang!$A$2:$A$1000,0)),""))</f>
        <v/>
      </c>
      <c r="D563" s="211"/>
      <c r="E563" s="209"/>
      <c r="F563" s="209"/>
      <c r="G563" s="186">
        <f t="shared" si="10"/>
        <v>0</v>
      </c>
      <c r="H563" s="212"/>
      <c r="I563" s="212"/>
      <c r="J563" s="212"/>
      <c r="K563" s="212"/>
      <c r="L563" s="212"/>
      <c r="M563" s="212"/>
      <c r="N563" s="214"/>
      <c r="O563" s="213"/>
      <c r="P563" s="189" t="str">
        <f>IF(D563="","",IF(COUNTIF(Combo_tong_hop!$B$3:$B$100,D563)&gt;0,"Combo","Món lẻ"))</f>
        <v/>
      </c>
      <c r="Q563" s="190" t="str">
        <f>IFERROR(__xludf.DUMMYFUNCTION("IF(P563&lt;&gt;""Combo"","""",IFERROR(""""&amp;TEXTJOIN("", ""&amp;char(10),TRUE,FILTER(Combo_chi_tiet!$I$3:$I$200,Combo_chi_tiet!$B$3:$B$200=D563)),""""))"),"")</f>
        <v/>
      </c>
      <c r="R563" s="144"/>
      <c r="S563" s="144"/>
      <c r="T563" s="144"/>
      <c r="U563" s="144"/>
      <c r="V563" s="144"/>
      <c r="W563" s="144"/>
      <c r="X563" s="144"/>
      <c r="Y563" s="144"/>
      <c r="Z563" s="144"/>
      <c r="AA563" s="144"/>
      <c r="AB563" s="144"/>
      <c r="AC563" s="144"/>
      <c r="AD563" s="144"/>
      <c r="AE563" s="144"/>
    </row>
    <row r="564">
      <c r="A564" s="208"/>
      <c r="B564" s="181" t="str">
        <f t="array" ref="B564">IF(A564="","",IFERROR(INDEX(Don_hang!$B$2:$B$1000,MATCH(A564,Don_hang!$A$2:$A$1000,0)),""))</f>
        <v/>
      </c>
      <c r="C564" s="210" t="str">
        <f t="array" ref="C564">IF(A564="","",IFERROR(INDEX(Don_hang!$C$2:$C$1000,MATCH(A564,Don_hang!$A$2:$A$1000,0)),""))</f>
        <v/>
      </c>
      <c r="D564" s="211"/>
      <c r="E564" s="209"/>
      <c r="F564" s="209"/>
      <c r="G564" s="186">
        <f t="shared" si="10"/>
        <v>0</v>
      </c>
      <c r="H564" s="212"/>
      <c r="I564" s="212"/>
      <c r="J564" s="212"/>
      <c r="K564" s="212"/>
      <c r="L564" s="212"/>
      <c r="M564" s="212"/>
      <c r="N564" s="214"/>
      <c r="O564" s="213"/>
      <c r="P564" s="189" t="str">
        <f>IF(D564="","",IF(COUNTIF(Combo_tong_hop!$B$3:$B$100,D564)&gt;0,"Combo","Món lẻ"))</f>
        <v/>
      </c>
      <c r="Q564" s="190" t="str">
        <f>IFERROR(__xludf.DUMMYFUNCTION("IF(P564&lt;&gt;""Combo"","""",IFERROR(""""&amp;TEXTJOIN("", ""&amp;char(10),TRUE,FILTER(Combo_chi_tiet!$I$3:$I$200,Combo_chi_tiet!$B$3:$B$200=D564)),""""))"),"")</f>
        <v/>
      </c>
      <c r="R564" s="144"/>
      <c r="S564" s="144"/>
      <c r="T564" s="144"/>
      <c r="U564" s="144"/>
      <c r="V564" s="144"/>
      <c r="W564" s="144"/>
      <c r="X564" s="144"/>
      <c r="Y564" s="144"/>
      <c r="Z564" s="144"/>
      <c r="AA564" s="144"/>
      <c r="AB564" s="144"/>
      <c r="AC564" s="144"/>
      <c r="AD564" s="144"/>
      <c r="AE564" s="144"/>
    </row>
    <row r="565">
      <c r="A565" s="208"/>
      <c r="B565" s="181" t="str">
        <f t="array" ref="B565">IF(A565="","",IFERROR(INDEX(Don_hang!$B$2:$B$1000,MATCH(A565,Don_hang!$A$2:$A$1000,0)),""))</f>
        <v/>
      </c>
      <c r="C565" s="210" t="str">
        <f t="array" ref="C565">IF(A565="","",IFERROR(INDEX(Don_hang!$C$2:$C$1000,MATCH(A565,Don_hang!$A$2:$A$1000,0)),""))</f>
        <v/>
      </c>
      <c r="D565" s="211"/>
      <c r="E565" s="209"/>
      <c r="F565" s="209"/>
      <c r="G565" s="186">
        <f t="shared" si="10"/>
        <v>0</v>
      </c>
      <c r="H565" s="212"/>
      <c r="I565" s="212"/>
      <c r="J565" s="212"/>
      <c r="K565" s="212"/>
      <c r="L565" s="212"/>
      <c r="M565" s="212"/>
      <c r="N565" s="214"/>
      <c r="O565" s="213"/>
      <c r="P565" s="189" t="str">
        <f>IF(D565="","",IF(COUNTIF(Combo_tong_hop!$B$3:$B$100,D565)&gt;0,"Combo","Món lẻ"))</f>
        <v/>
      </c>
      <c r="Q565" s="190" t="str">
        <f>IFERROR(__xludf.DUMMYFUNCTION("IF(P565&lt;&gt;""Combo"","""",IFERROR(""""&amp;TEXTJOIN("", ""&amp;char(10),TRUE,FILTER(Combo_chi_tiet!$I$3:$I$200,Combo_chi_tiet!$B$3:$B$200=D565)),""""))"),"")</f>
        <v/>
      </c>
      <c r="R565" s="144"/>
      <c r="S565" s="144"/>
      <c r="T565" s="144"/>
      <c r="U565" s="144"/>
      <c r="V565" s="144"/>
      <c r="W565" s="144"/>
      <c r="X565" s="144"/>
      <c r="Y565" s="144"/>
      <c r="Z565" s="144"/>
      <c r="AA565" s="144"/>
      <c r="AB565" s="144"/>
      <c r="AC565" s="144"/>
      <c r="AD565" s="144"/>
      <c r="AE565" s="144"/>
    </row>
    <row r="566">
      <c r="A566" s="208"/>
      <c r="B566" s="181" t="str">
        <f t="array" ref="B566">IF(A566="","",IFERROR(INDEX(Don_hang!$B$2:$B$1000,MATCH(A566,Don_hang!$A$2:$A$1000,0)),""))</f>
        <v/>
      </c>
      <c r="C566" s="210" t="str">
        <f t="array" ref="C566">IF(A566="","",IFERROR(INDEX(Don_hang!$C$2:$C$1000,MATCH(A566,Don_hang!$A$2:$A$1000,0)),""))</f>
        <v/>
      </c>
      <c r="D566" s="211"/>
      <c r="E566" s="209"/>
      <c r="F566" s="209"/>
      <c r="G566" s="186">
        <f t="shared" si="10"/>
        <v>0</v>
      </c>
      <c r="H566" s="212"/>
      <c r="I566" s="212"/>
      <c r="J566" s="212"/>
      <c r="K566" s="212"/>
      <c r="L566" s="212"/>
      <c r="M566" s="212"/>
      <c r="N566" s="214"/>
      <c r="O566" s="213"/>
      <c r="P566" s="189" t="str">
        <f>IF(D566="","",IF(COUNTIF(Combo_tong_hop!$B$3:$B$100,D566)&gt;0,"Combo","Món lẻ"))</f>
        <v/>
      </c>
      <c r="Q566" s="190" t="str">
        <f>IFERROR(__xludf.DUMMYFUNCTION("IF(P566&lt;&gt;""Combo"","""",IFERROR(""""&amp;TEXTJOIN("", ""&amp;char(10),TRUE,FILTER(Combo_chi_tiet!$I$3:$I$200,Combo_chi_tiet!$B$3:$B$200=D566)),""""))"),"")</f>
        <v/>
      </c>
      <c r="R566" s="144"/>
      <c r="S566" s="144"/>
      <c r="T566" s="144"/>
      <c r="U566" s="144"/>
      <c r="V566" s="144"/>
      <c r="W566" s="144"/>
      <c r="X566" s="144"/>
      <c r="Y566" s="144"/>
      <c r="Z566" s="144"/>
      <c r="AA566" s="144"/>
      <c r="AB566" s="144"/>
      <c r="AC566" s="144"/>
      <c r="AD566" s="144"/>
      <c r="AE566" s="144"/>
    </row>
    <row r="567">
      <c r="A567" s="208"/>
      <c r="B567" s="181" t="str">
        <f t="array" ref="B567">IF(A567="","",IFERROR(INDEX(Don_hang!$B$2:$B$1000,MATCH(A567,Don_hang!$A$2:$A$1000,0)),""))</f>
        <v/>
      </c>
      <c r="C567" s="210" t="str">
        <f t="array" ref="C567">IF(A567="","",IFERROR(INDEX(Don_hang!$C$2:$C$1000,MATCH(A567,Don_hang!$A$2:$A$1000,0)),""))</f>
        <v/>
      </c>
      <c r="D567" s="211"/>
      <c r="E567" s="209"/>
      <c r="F567" s="209"/>
      <c r="G567" s="186">
        <f t="shared" si="10"/>
        <v>0</v>
      </c>
      <c r="H567" s="212"/>
      <c r="I567" s="212"/>
      <c r="J567" s="212"/>
      <c r="K567" s="212"/>
      <c r="L567" s="212"/>
      <c r="M567" s="212"/>
      <c r="N567" s="214"/>
      <c r="O567" s="213"/>
      <c r="P567" s="189" t="str">
        <f>IF(D567="","",IF(COUNTIF(Combo_tong_hop!$B$3:$B$100,D567)&gt;0,"Combo","Món lẻ"))</f>
        <v/>
      </c>
      <c r="Q567" s="190" t="str">
        <f>IFERROR(__xludf.DUMMYFUNCTION("IF(P567&lt;&gt;""Combo"","""",IFERROR(""""&amp;TEXTJOIN("", ""&amp;char(10),TRUE,FILTER(Combo_chi_tiet!$I$3:$I$200,Combo_chi_tiet!$B$3:$B$200=D567)),""""))"),"")</f>
        <v/>
      </c>
      <c r="R567" s="144"/>
      <c r="S567" s="144"/>
      <c r="T567" s="144"/>
      <c r="U567" s="144"/>
      <c r="V567" s="144"/>
      <c r="W567" s="144"/>
      <c r="X567" s="144"/>
      <c r="Y567" s="144"/>
      <c r="Z567" s="144"/>
      <c r="AA567" s="144"/>
      <c r="AB567" s="144"/>
      <c r="AC567" s="144"/>
      <c r="AD567" s="144"/>
      <c r="AE567" s="144"/>
    </row>
    <row r="568">
      <c r="A568" s="208"/>
      <c r="B568" s="181" t="str">
        <f t="array" ref="B568">IF(A568="","",IFERROR(INDEX(Don_hang!$B$2:$B$1000,MATCH(A568,Don_hang!$A$2:$A$1000,0)),""))</f>
        <v/>
      </c>
      <c r="C568" s="210" t="str">
        <f t="array" ref="C568">IF(A568="","",IFERROR(INDEX(Don_hang!$C$2:$C$1000,MATCH(A568,Don_hang!$A$2:$A$1000,0)),""))</f>
        <v/>
      </c>
      <c r="D568" s="211"/>
      <c r="E568" s="209"/>
      <c r="F568" s="209"/>
      <c r="G568" s="186">
        <f t="shared" si="10"/>
        <v>0</v>
      </c>
      <c r="H568" s="212"/>
      <c r="I568" s="212"/>
      <c r="J568" s="212"/>
      <c r="K568" s="212"/>
      <c r="L568" s="212"/>
      <c r="M568" s="212"/>
      <c r="N568" s="214"/>
      <c r="O568" s="213"/>
      <c r="P568" s="189" t="str">
        <f>IF(D568="","",IF(COUNTIF(Combo_tong_hop!$B$3:$B$100,D568)&gt;0,"Combo","Món lẻ"))</f>
        <v/>
      </c>
      <c r="Q568" s="190" t="str">
        <f>IFERROR(__xludf.DUMMYFUNCTION("IF(P568&lt;&gt;""Combo"","""",IFERROR(""""&amp;TEXTJOIN("", ""&amp;char(10),TRUE,FILTER(Combo_chi_tiet!$I$3:$I$200,Combo_chi_tiet!$B$3:$B$200=D568)),""""))"),"")</f>
        <v/>
      </c>
      <c r="R568" s="144"/>
      <c r="S568" s="144"/>
      <c r="T568" s="144"/>
      <c r="U568" s="144"/>
      <c r="V568" s="144"/>
      <c r="W568" s="144"/>
      <c r="X568" s="144"/>
      <c r="Y568" s="144"/>
      <c r="Z568" s="144"/>
      <c r="AA568" s="144"/>
      <c r="AB568" s="144"/>
      <c r="AC568" s="144"/>
      <c r="AD568" s="144"/>
      <c r="AE568" s="144"/>
    </row>
    <row r="569">
      <c r="A569" s="208"/>
      <c r="B569" s="181" t="str">
        <f t="array" ref="B569">IF(A569="","",IFERROR(INDEX(Don_hang!$B$2:$B$1000,MATCH(A569,Don_hang!$A$2:$A$1000,0)),""))</f>
        <v/>
      </c>
      <c r="C569" s="210" t="str">
        <f t="array" ref="C569">IF(A569="","",IFERROR(INDEX(Don_hang!$C$2:$C$1000,MATCH(A569,Don_hang!$A$2:$A$1000,0)),""))</f>
        <v/>
      </c>
      <c r="D569" s="211"/>
      <c r="E569" s="209"/>
      <c r="F569" s="209"/>
      <c r="G569" s="186">
        <f t="shared" si="10"/>
        <v>0</v>
      </c>
      <c r="H569" s="212"/>
      <c r="I569" s="212"/>
      <c r="J569" s="212"/>
      <c r="K569" s="212"/>
      <c r="L569" s="212"/>
      <c r="M569" s="212"/>
      <c r="N569" s="214"/>
      <c r="O569" s="213"/>
      <c r="P569" s="189" t="str">
        <f>IF(D569="","",IF(COUNTIF(Combo_tong_hop!$B$3:$B$100,D569)&gt;0,"Combo","Món lẻ"))</f>
        <v/>
      </c>
      <c r="Q569" s="190" t="str">
        <f>IFERROR(__xludf.DUMMYFUNCTION("IF(P569&lt;&gt;""Combo"","""",IFERROR(""""&amp;TEXTJOIN("", ""&amp;char(10),TRUE,FILTER(Combo_chi_tiet!$I$3:$I$200,Combo_chi_tiet!$B$3:$B$200=D569)),""""))"),"")</f>
        <v/>
      </c>
      <c r="R569" s="144"/>
      <c r="S569" s="144"/>
      <c r="T569" s="144"/>
      <c r="U569" s="144"/>
      <c r="V569" s="144"/>
      <c r="W569" s="144"/>
      <c r="X569" s="144"/>
      <c r="Y569" s="144"/>
      <c r="Z569" s="144"/>
      <c r="AA569" s="144"/>
      <c r="AB569" s="144"/>
      <c r="AC569" s="144"/>
      <c r="AD569" s="144"/>
      <c r="AE569" s="144"/>
    </row>
    <row r="570">
      <c r="A570" s="208"/>
      <c r="B570" s="181" t="str">
        <f t="array" ref="B570">IF(A570="","",IFERROR(INDEX(Don_hang!$B$2:$B$1000,MATCH(A570,Don_hang!$A$2:$A$1000,0)),""))</f>
        <v/>
      </c>
      <c r="C570" s="210" t="str">
        <f t="array" ref="C570">IF(A570="","",IFERROR(INDEX(Don_hang!$C$2:$C$1000,MATCH(A570,Don_hang!$A$2:$A$1000,0)),""))</f>
        <v/>
      </c>
      <c r="D570" s="211"/>
      <c r="E570" s="209"/>
      <c r="F570" s="209"/>
      <c r="G570" s="186">
        <f t="shared" si="10"/>
        <v>0</v>
      </c>
      <c r="H570" s="212"/>
      <c r="I570" s="212"/>
      <c r="J570" s="212"/>
      <c r="K570" s="212"/>
      <c r="L570" s="212"/>
      <c r="M570" s="212"/>
      <c r="N570" s="214"/>
      <c r="O570" s="213"/>
      <c r="P570" s="189" t="str">
        <f>IF(D570="","",IF(COUNTIF(Combo_tong_hop!$B$3:$B$100,D570)&gt;0,"Combo","Món lẻ"))</f>
        <v/>
      </c>
      <c r="Q570" s="190" t="str">
        <f>IFERROR(__xludf.DUMMYFUNCTION("IF(P570&lt;&gt;""Combo"","""",IFERROR(""""&amp;TEXTJOIN("", ""&amp;char(10),TRUE,FILTER(Combo_chi_tiet!$I$3:$I$200,Combo_chi_tiet!$B$3:$B$200=D570)),""""))"),"")</f>
        <v/>
      </c>
      <c r="R570" s="144"/>
      <c r="S570" s="144"/>
      <c r="T570" s="144"/>
      <c r="U570" s="144"/>
      <c r="V570" s="144"/>
      <c r="W570" s="144"/>
      <c r="X570" s="144"/>
      <c r="Y570" s="144"/>
      <c r="Z570" s="144"/>
      <c r="AA570" s="144"/>
      <c r="AB570" s="144"/>
      <c r="AC570" s="144"/>
      <c r="AD570" s="144"/>
      <c r="AE570" s="144"/>
    </row>
    <row r="571">
      <c r="A571" s="208"/>
      <c r="B571" s="181" t="str">
        <f t="array" ref="B571">IF(A571="","",IFERROR(INDEX(Don_hang!$B$2:$B$1000,MATCH(A571,Don_hang!$A$2:$A$1000,0)),""))</f>
        <v/>
      </c>
      <c r="C571" s="210" t="str">
        <f t="array" ref="C571">IF(A571="","",IFERROR(INDEX(Don_hang!$C$2:$C$1000,MATCH(A571,Don_hang!$A$2:$A$1000,0)),""))</f>
        <v/>
      </c>
      <c r="D571" s="211"/>
      <c r="E571" s="209"/>
      <c r="F571" s="209"/>
      <c r="G571" s="186">
        <f t="shared" si="10"/>
        <v>0</v>
      </c>
      <c r="H571" s="212"/>
      <c r="I571" s="212"/>
      <c r="J571" s="212"/>
      <c r="K571" s="212"/>
      <c r="L571" s="212"/>
      <c r="M571" s="212"/>
      <c r="N571" s="214"/>
      <c r="O571" s="213"/>
      <c r="P571" s="189" t="str">
        <f>IF(D571="","",IF(COUNTIF(Combo_tong_hop!$B$3:$B$100,D571)&gt;0,"Combo","Món lẻ"))</f>
        <v/>
      </c>
      <c r="Q571" s="190" t="str">
        <f>IFERROR(__xludf.DUMMYFUNCTION("IF(P571&lt;&gt;""Combo"","""",IFERROR(""""&amp;TEXTJOIN("", ""&amp;char(10),TRUE,FILTER(Combo_chi_tiet!$I$3:$I$200,Combo_chi_tiet!$B$3:$B$200=D571)),""""))"),"")</f>
        <v/>
      </c>
      <c r="R571" s="144"/>
      <c r="S571" s="144"/>
      <c r="T571" s="144"/>
      <c r="U571" s="144"/>
      <c r="V571" s="144"/>
      <c r="W571" s="144"/>
      <c r="X571" s="144"/>
      <c r="Y571" s="144"/>
      <c r="Z571" s="144"/>
      <c r="AA571" s="144"/>
      <c r="AB571" s="144"/>
      <c r="AC571" s="144"/>
      <c r="AD571" s="144"/>
      <c r="AE571" s="144"/>
    </row>
    <row r="572">
      <c r="A572" s="208"/>
      <c r="B572" s="181" t="str">
        <f t="array" ref="B572">IF(A572="","",IFERROR(INDEX(Don_hang!$B$2:$B$1000,MATCH(A572,Don_hang!$A$2:$A$1000,0)),""))</f>
        <v/>
      </c>
      <c r="C572" s="210" t="str">
        <f t="array" ref="C572">IF(A572="","",IFERROR(INDEX(Don_hang!$C$2:$C$1000,MATCH(A572,Don_hang!$A$2:$A$1000,0)),""))</f>
        <v/>
      </c>
      <c r="D572" s="211"/>
      <c r="E572" s="209"/>
      <c r="F572" s="209"/>
      <c r="G572" s="186">
        <f t="shared" si="10"/>
        <v>0</v>
      </c>
      <c r="H572" s="212"/>
      <c r="I572" s="212"/>
      <c r="J572" s="212"/>
      <c r="K572" s="212"/>
      <c r="L572" s="212"/>
      <c r="M572" s="212"/>
      <c r="N572" s="214"/>
      <c r="O572" s="213"/>
      <c r="P572" s="189" t="str">
        <f>IF(D572="","",IF(COUNTIF(Combo_tong_hop!$B$3:$B$100,D572)&gt;0,"Combo","Món lẻ"))</f>
        <v/>
      </c>
      <c r="Q572" s="190" t="str">
        <f>IFERROR(__xludf.DUMMYFUNCTION("IF(P572&lt;&gt;""Combo"","""",IFERROR(""""&amp;TEXTJOIN("", ""&amp;char(10),TRUE,FILTER(Combo_chi_tiet!$I$3:$I$200,Combo_chi_tiet!$B$3:$B$200=D572)),""""))"),"")</f>
        <v/>
      </c>
      <c r="R572" s="144"/>
      <c r="S572" s="144"/>
      <c r="T572" s="144"/>
      <c r="U572" s="144"/>
      <c r="V572" s="144"/>
      <c r="W572" s="144"/>
      <c r="X572" s="144"/>
      <c r="Y572" s="144"/>
      <c r="Z572" s="144"/>
      <c r="AA572" s="144"/>
      <c r="AB572" s="144"/>
      <c r="AC572" s="144"/>
      <c r="AD572" s="144"/>
      <c r="AE572" s="144"/>
    </row>
    <row r="573">
      <c r="A573" s="208"/>
      <c r="B573" s="181" t="str">
        <f t="array" ref="B573">IF(A573="","",IFERROR(INDEX(Don_hang!$B$2:$B$1000,MATCH(A573,Don_hang!$A$2:$A$1000,0)),""))</f>
        <v/>
      </c>
      <c r="C573" s="210" t="str">
        <f t="array" ref="C573">IF(A573="","",IFERROR(INDEX(Don_hang!$C$2:$C$1000,MATCH(A573,Don_hang!$A$2:$A$1000,0)),""))</f>
        <v/>
      </c>
      <c r="D573" s="211"/>
      <c r="E573" s="209"/>
      <c r="F573" s="209"/>
      <c r="G573" s="186">
        <f t="shared" si="10"/>
        <v>0</v>
      </c>
      <c r="H573" s="212"/>
      <c r="I573" s="212"/>
      <c r="J573" s="212"/>
      <c r="K573" s="212"/>
      <c r="L573" s="212"/>
      <c r="M573" s="212"/>
      <c r="N573" s="214"/>
      <c r="O573" s="213"/>
      <c r="P573" s="189" t="str">
        <f>IF(D573="","",IF(COUNTIF(Combo_tong_hop!$B$3:$B$100,D573)&gt;0,"Combo","Món lẻ"))</f>
        <v/>
      </c>
      <c r="Q573" s="190" t="str">
        <f>IFERROR(__xludf.DUMMYFUNCTION("IF(P573&lt;&gt;""Combo"","""",IFERROR(""""&amp;TEXTJOIN("", ""&amp;char(10),TRUE,FILTER(Combo_chi_tiet!$I$3:$I$200,Combo_chi_tiet!$B$3:$B$200=D573)),""""))"),"")</f>
        <v/>
      </c>
      <c r="R573" s="144"/>
      <c r="S573" s="144"/>
      <c r="T573" s="144"/>
      <c r="U573" s="144"/>
      <c r="V573" s="144"/>
      <c r="W573" s="144"/>
      <c r="X573" s="144"/>
      <c r="Y573" s="144"/>
      <c r="Z573" s="144"/>
      <c r="AA573" s="144"/>
      <c r="AB573" s="144"/>
      <c r="AC573" s="144"/>
      <c r="AD573" s="144"/>
      <c r="AE573" s="144"/>
    </row>
    <row r="574">
      <c r="A574" s="208"/>
      <c r="B574" s="181" t="str">
        <f t="array" ref="B574">IF(A574="","",IFERROR(INDEX(Don_hang!$B$2:$B$1000,MATCH(A574,Don_hang!$A$2:$A$1000,0)),""))</f>
        <v/>
      </c>
      <c r="C574" s="210" t="str">
        <f t="array" ref="C574">IF(A574="","",IFERROR(INDEX(Don_hang!$C$2:$C$1000,MATCH(A574,Don_hang!$A$2:$A$1000,0)),""))</f>
        <v/>
      </c>
      <c r="D574" s="211"/>
      <c r="E574" s="209"/>
      <c r="F574" s="209"/>
      <c r="G574" s="186">
        <f t="shared" si="10"/>
        <v>0</v>
      </c>
      <c r="H574" s="212"/>
      <c r="I574" s="212"/>
      <c r="J574" s="212"/>
      <c r="K574" s="212"/>
      <c r="L574" s="212"/>
      <c r="M574" s="212"/>
      <c r="N574" s="214"/>
      <c r="O574" s="213"/>
      <c r="P574" s="189" t="str">
        <f>IF(D574="","",IF(COUNTIF(Combo_tong_hop!$B$3:$B$100,D574)&gt;0,"Combo","Món lẻ"))</f>
        <v/>
      </c>
      <c r="Q574" s="190" t="str">
        <f>IFERROR(__xludf.DUMMYFUNCTION("IF(P574&lt;&gt;""Combo"","""",IFERROR(""""&amp;TEXTJOIN("", ""&amp;char(10),TRUE,FILTER(Combo_chi_tiet!$I$3:$I$200,Combo_chi_tiet!$B$3:$B$200=D574)),""""))"),"")</f>
        <v/>
      </c>
      <c r="R574" s="144"/>
      <c r="S574" s="144"/>
      <c r="T574" s="144"/>
      <c r="U574" s="144"/>
      <c r="V574" s="144"/>
      <c r="W574" s="144"/>
      <c r="X574" s="144"/>
      <c r="Y574" s="144"/>
      <c r="Z574" s="144"/>
      <c r="AA574" s="144"/>
      <c r="AB574" s="144"/>
      <c r="AC574" s="144"/>
      <c r="AD574" s="144"/>
      <c r="AE574" s="144"/>
    </row>
    <row r="575">
      <c r="A575" s="208"/>
      <c r="B575" s="181" t="str">
        <f t="array" ref="B575">IF(A575="","",IFERROR(INDEX(Don_hang!$B$2:$B$1000,MATCH(A575,Don_hang!$A$2:$A$1000,0)),""))</f>
        <v/>
      </c>
      <c r="C575" s="210" t="str">
        <f t="array" ref="C575">IF(A575="","",IFERROR(INDEX(Don_hang!$C$2:$C$1000,MATCH(A575,Don_hang!$A$2:$A$1000,0)),""))</f>
        <v/>
      </c>
      <c r="D575" s="211"/>
      <c r="E575" s="209"/>
      <c r="F575" s="209"/>
      <c r="G575" s="186">
        <f t="shared" si="10"/>
        <v>0</v>
      </c>
      <c r="H575" s="212"/>
      <c r="I575" s="212"/>
      <c r="J575" s="212"/>
      <c r="K575" s="212"/>
      <c r="L575" s="212"/>
      <c r="M575" s="212"/>
      <c r="N575" s="214"/>
      <c r="O575" s="213"/>
      <c r="P575" s="189" t="str">
        <f>IF(D575="","",IF(COUNTIF(Combo_tong_hop!$B$3:$B$100,D575)&gt;0,"Combo","Món lẻ"))</f>
        <v/>
      </c>
      <c r="Q575" s="190" t="str">
        <f>IFERROR(__xludf.DUMMYFUNCTION("IF(P575&lt;&gt;""Combo"","""",IFERROR(""""&amp;TEXTJOIN("", ""&amp;char(10),TRUE,FILTER(Combo_chi_tiet!$I$3:$I$200,Combo_chi_tiet!$B$3:$B$200=D575)),""""))"),"")</f>
        <v/>
      </c>
      <c r="R575" s="144"/>
      <c r="S575" s="144"/>
      <c r="T575" s="144"/>
      <c r="U575" s="144"/>
      <c r="V575" s="144"/>
      <c r="W575" s="144"/>
      <c r="X575" s="144"/>
      <c r="Y575" s="144"/>
      <c r="Z575" s="144"/>
      <c r="AA575" s="144"/>
      <c r="AB575" s="144"/>
      <c r="AC575" s="144"/>
      <c r="AD575" s="144"/>
      <c r="AE575" s="144"/>
    </row>
    <row r="576">
      <c r="A576" s="208"/>
      <c r="B576" s="181" t="str">
        <f t="array" ref="B576">IF(A576="","",IFERROR(INDEX(Don_hang!$B$2:$B$1000,MATCH(A576,Don_hang!$A$2:$A$1000,0)),""))</f>
        <v/>
      </c>
      <c r="C576" s="210" t="str">
        <f t="array" ref="C576">IF(A576="","",IFERROR(INDEX(Don_hang!$C$2:$C$1000,MATCH(A576,Don_hang!$A$2:$A$1000,0)),""))</f>
        <v/>
      </c>
      <c r="D576" s="211"/>
      <c r="E576" s="209"/>
      <c r="F576" s="209"/>
      <c r="G576" s="186">
        <f t="shared" si="10"/>
        <v>0</v>
      </c>
      <c r="H576" s="212"/>
      <c r="I576" s="212"/>
      <c r="J576" s="212"/>
      <c r="K576" s="212"/>
      <c r="L576" s="212"/>
      <c r="M576" s="212"/>
      <c r="N576" s="214"/>
      <c r="O576" s="213"/>
      <c r="P576" s="189" t="str">
        <f>IF(D576="","",IF(COUNTIF(Combo_tong_hop!$B$3:$B$100,D576)&gt;0,"Combo","Món lẻ"))</f>
        <v/>
      </c>
      <c r="Q576" s="190" t="str">
        <f>IFERROR(__xludf.DUMMYFUNCTION("IF(P576&lt;&gt;""Combo"","""",IFERROR(""""&amp;TEXTJOIN("", ""&amp;char(10),TRUE,FILTER(Combo_chi_tiet!$I$3:$I$200,Combo_chi_tiet!$B$3:$B$200=D576)),""""))"),"")</f>
        <v/>
      </c>
      <c r="R576" s="144"/>
      <c r="S576" s="144"/>
      <c r="T576" s="144"/>
      <c r="U576" s="144"/>
      <c r="V576" s="144"/>
      <c r="W576" s="144"/>
      <c r="X576" s="144"/>
      <c r="Y576" s="144"/>
      <c r="Z576" s="144"/>
      <c r="AA576" s="144"/>
      <c r="AB576" s="144"/>
      <c r="AC576" s="144"/>
      <c r="AD576" s="144"/>
      <c r="AE576" s="144"/>
    </row>
    <row r="577">
      <c r="A577" s="208"/>
      <c r="B577" s="181" t="str">
        <f t="array" ref="B577">IF(A577="","",IFERROR(INDEX(Don_hang!$B$2:$B$1000,MATCH(A577,Don_hang!$A$2:$A$1000,0)),""))</f>
        <v/>
      </c>
      <c r="C577" s="210" t="str">
        <f t="array" ref="C577">IF(A577="","",IFERROR(INDEX(Don_hang!$C$2:$C$1000,MATCH(A577,Don_hang!$A$2:$A$1000,0)),""))</f>
        <v/>
      </c>
      <c r="D577" s="211"/>
      <c r="E577" s="209"/>
      <c r="F577" s="209"/>
      <c r="G577" s="186">
        <f t="shared" si="10"/>
        <v>0</v>
      </c>
      <c r="H577" s="212"/>
      <c r="I577" s="212"/>
      <c r="J577" s="212"/>
      <c r="K577" s="212"/>
      <c r="L577" s="212"/>
      <c r="M577" s="212"/>
      <c r="N577" s="214"/>
      <c r="O577" s="213"/>
      <c r="P577" s="189" t="str">
        <f>IF(D577="","",IF(COUNTIF(Combo_tong_hop!$B$3:$B$100,D577)&gt;0,"Combo","Món lẻ"))</f>
        <v/>
      </c>
      <c r="Q577" s="190" t="str">
        <f>IFERROR(__xludf.DUMMYFUNCTION("IF(P577&lt;&gt;""Combo"","""",IFERROR(""""&amp;TEXTJOIN("", ""&amp;char(10),TRUE,FILTER(Combo_chi_tiet!$I$3:$I$200,Combo_chi_tiet!$B$3:$B$200=D577)),""""))"),"")</f>
        <v/>
      </c>
      <c r="R577" s="144"/>
      <c r="S577" s="144"/>
      <c r="T577" s="144"/>
      <c r="U577" s="144"/>
      <c r="V577" s="144"/>
      <c r="W577" s="144"/>
      <c r="X577" s="144"/>
      <c r="Y577" s="144"/>
      <c r="Z577" s="144"/>
      <c r="AA577" s="144"/>
      <c r="AB577" s="144"/>
      <c r="AC577" s="144"/>
      <c r="AD577" s="144"/>
      <c r="AE577" s="144"/>
    </row>
    <row r="578">
      <c r="A578" s="208"/>
      <c r="B578" s="181" t="str">
        <f t="array" ref="B578">IF(A578="","",IFERROR(INDEX(Don_hang!$B$2:$B$1000,MATCH(A578,Don_hang!$A$2:$A$1000,0)),""))</f>
        <v/>
      </c>
      <c r="C578" s="210" t="str">
        <f t="array" ref="C578">IF(A578="","",IFERROR(INDEX(Don_hang!$C$2:$C$1000,MATCH(A578,Don_hang!$A$2:$A$1000,0)),""))</f>
        <v/>
      </c>
      <c r="D578" s="211"/>
      <c r="E578" s="209"/>
      <c r="F578" s="209"/>
      <c r="G578" s="186">
        <f t="shared" si="10"/>
        <v>0</v>
      </c>
      <c r="H578" s="212"/>
      <c r="I578" s="212"/>
      <c r="J578" s="212"/>
      <c r="K578" s="212"/>
      <c r="L578" s="212"/>
      <c r="M578" s="212"/>
      <c r="N578" s="214"/>
      <c r="O578" s="213"/>
      <c r="P578" s="189" t="str">
        <f>IF(D578="","",IF(COUNTIF(Combo_tong_hop!$B$3:$B$100,D578)&gt;0,"Combo","Món lẻ"))</f>
        <v/>
      </c>
      <c r="Q578" s="190" t="str">
        <f>IFERROR(__xludf.DUMMYFUNCTION("IF(P578&lt;&gt;""Combo"","""",IFERROR(""""&amp;TEXTJOIN("", ""&amp;char(10),TRUE,FILTER(Combo_chi_tiet!$I$3:$I$200,Combo_chi_tiet!$B$3:$B$200=D578)),""""))"),"")</f>
        <v/>
      </c>
      <c r="R578" s="144"/>
      <c r="S578" s="144"/>
      <c r="T578" s="144"/>
      <c r="U578" s="144"/>
      <c r="V578" s="144"/>
      <c r="W578" s="144"/>
      <c r="X578" s="144"/>
      <c r="Y578" s="144"/>
      <c r="Z578" s="144"/>
      <c r="AA578" s="144"/>
      <c r="AB578" s="144"/>
      <c r="AC578" s="144"/>
      <c r="AD578" s="144"/>
      <c r="AE578" s="144"/>
    </row>
    <row r="579">
      <c r="A579" s="208"/>
      <c r="B579" s="181" t="str">
        <f t="array" ref="B579">IF(A579="","",IFERROR(INDEX(Don_hang!$B$2:$B$1000,MATCH(A579,Don_hang!$A$2:$A$1000,0)),""))</f>
        <v/>
      </c>
      <c r="C579" s="210" t="str">
        <f t="array" ref="C579">IF(A579="","",IFERROR(INDEX(Don_hang!$C$2:$C$1000,MATCH(A579,Don_hang!$A$2:$A$1000,0)),""))</f>
        <v/>
      </c>
      <c r="D579" s="211"/>
      <c r="E579" s="209"/>
      <c r="F579" s="209"/>
      <c r="G579" s="186">
        <f t="shared" si="10"/>
        <v>0</v>
      </c>
      <c r="H579" s="212"/>
      <c r="I579" s="212"/>
      <c r="J579" s="212"/>
      <c r="K579" s="212"/>
      <c r="L579" s="212"/>
      <c r="M579" s="212"/>
      <c r="N579" s="214"/>
      <c r="O579" s="213"/>
      <c r="P579" s="189" t="str">
        <f>IF(D579="","",IF(COUNTIF(Combo_tong_hop!$B$3:$B$100,D579)&gt;0,"Combo","Món lẻ"))</f>
        <v/>
      </c>
      <c r="Q579" s="190" t="str">
        <f>IFERROR(__xludf.DUMMYFUNCTION("IF(P579&lt;&gt;""Combo"","""",IFERROR(""""&amp;TEXTJOIN("", ""&amp;char(10),TRUE,FILTER(Combo_chi_tiet!$I$3:$I$200,Combo_chi_tiet!$B$3:$B$200=D579)),""""))"),"")</f>
        <v/>
      </c>
      <c r="R579" s="144"/>
      <c r="S579" s="144"/>
      <c r="T579" s="144"/>
      <c r="U579" s="144"/>
      <c r="V579" s="144"/>
      <c r="W579" s="144"/>
      <c r="X579" s="144"/>
      <c r="Y579" s="144"/>
      <c r="Z579" s="144"/>
      <c r="AA579" s="144"/>
      <c r="AB579" s="144"/>
      <c r="AC579" s="144"/>
      <c r="AD579" s="144"/>
      <c r="AE579" s="144"/>
    </row>
    <row r="580">
      <c r="A580" s="208"/>
      <c r="B580" s="181" t="str">
        <f t="array" ref="B580">IF(A580="","",IFERROR(INDEX(Don_hang!$B$2:$B$1000,MATCH(A580,Don_hang!$A$2:$A$1000,0)),""))</f>
        <v/>
      </c>
      <c r="C580" s="210" t="str">
        <f t="array" ref="C580">IF(A580="","",IFERROR(INDEX(Don_hang!$C$2:$C$1000,MATCH(A580,Don_hang!$A$2:$A$1000,0)),""))</f>
        <v/>
      </c>
      <c r="D580" s="211"/>
      <c r="E580" s="209"/>
      <c r="F580" s="209"/>
      <c r="G580" s="186">
        <f t="shared" si="10"/>
        <v>0</v>
      </c>
      <c r="H580" s="212"/>
      <c r="I580" s="212"/>
      <c r="J580" s="212"/>
      <c r="K580" s="212"/>
      <c r="L580" s="212"/>
      <c r="M580" s="212"/>
      <c r="N580" s="214"/>
      <c r="O580" s="213"/>
      <c r="P580" s="189" t="str">
        <f>IF(D580="","",IF(COUNTIF(Combo_tong_hop!$B$3:$B$100,D580)&gt;0,"Combo","Món lẻ"))</f>
        <v/>
      </c>
      <c r="Q580" s="190" t="str">
        <f>IFERROR(__xludf.DUMMYFUNCTION("IF(P580&lt;&gt;""Combo"","""",IFERROR(""""&amp;TEXTJOIN("", ""&amp;char(10),TRUE,FILTER(Combo_chi_tiet!$I$3:$I$200,Combo_chi_tiet!$B$3:$B$200=D580)),""""))"),"")</f>
        <v/>
      </c>
      <c r="R580" s="144"/>
      <c r="S580" s="144"/>
      <c r="T580" s="144"/>
      <c r="U580" s="144"/>
      <c r="V580" s="144"/>
      <c r="W580" s="144"/>
      <c r="X580" s="144"/>
      <c r="Y580" s="144"/>
      <c r="Z580" s="144"/>
      <c r="AA580" s="144"/>
      <c r="AB580" s="144"/>
      <c r="AC580" s="144"/>
      <c r="AD580" s="144"/>
      <c r="AE580" s="144"/>
    </row>
    <row r="581">
      <c r="A581" s="208"/>
      <c r="B581" s="181" t="str">
        <f t="array" ref="B581">IF(A581="","",IFERROR(INDEX(Don_hang!$B$2:$B$1000,MATCH(A581,Don_hang!$A$2:$A$1000,0)),""))</f>
        <v/>
      </c>
      <c r="C581" s="210" t="str">
        <f t="array" ref="C581">IF(A581="","",IFERROR(INDEX(Don_hang!$C$2:$C$1000,MATCH(A581,Don_hang!$A$2:$A$1000,0)),""))</f>
        <v/>
      </c>
      <c r="D581" s="211"/>
      <c r="E581" s="209"/>
      <c r="F581" s="209"/>
      <c r="G581" s="186">
        <f t="shared" si="10"/>
        <v>0</v>
      </c>
      <c r="H581" s="212"/>
      <c r="I581" s="212"/>
      <c r="J581" s="212"/>
      <c r="K581" s="212"/>
      <c r="L581" s="212"/>
      <c r="M581" s="212"/>
      <c r="N581" s="214"/>
      <c r="O581" s="213"/>
      <c r="P581" s="189" t="str">
        <f>IF(D581="","",IF(COUNTIF(Combo_tong_hop!$B$3:$B$100,D581)&gt;0,"Combo","Món lẻ"))</f>
        <v/>
      </c>
      <c r="Q581" s="190" t="str">
        <f>IFERROR(__xludf.DUMMYFUNCTION("IF(P581&lt;&gt;""Combo"","""",IFERROR(""""&amp;TEXTJOIN("", ""&amp;char(10),TRUE,FILTER(Combo_chi_tiet!$I$3:$I$200,Combo_chi_tiet!$B$3:$B$200=D581)),""""))"),"")</f>
        <v/>
      </c>
      <c r="R581" s="144"/>
      <c r="S581" s="144"/>
      <c r="T581" s="144"/>
      <c r="U581" s="144"/>
      <c r="V581" s="144"/>
      <c r="W581" s="144"/>
      <c r="X581" s="144"/>
      <c r="Y581" s="144"/>
      <c r="Z581" s="144"/>
      <c r="AA581" s="144"/>
      <c r="AB581" s="144"/>
      <c r="AC581" s="144"/>
      <c r="AD581" s="144"/>
      <c r="AE581" s="144"/>
    </row>
    <row r="582">
      <c r="A582" s="208"/>
      <c r="B582" s="181" t="str">
        <f t="array" ref="B582">IF(A582="","",IFERROR(INDEX(Don_hang!$B$2:$B$1000,MATCH(A582,Don_hang!$A$2:$A$1000,0)),""))</f>
        <v/>
      </c>
      <c r="C582" s="210" t="str">
        <f t="array" ref="C582">IF(A582="","",IFERROR(INDEX(Don_hang!$C$2:$C$1000,MATCH(A582,Don_hang!$A$2:$A$1000,0)),""))</f>
        <v/>
      </c>
      <c r="D582" s="211"/>
      <c r="E582" s="209"/>
      <c r="F582" s="209"/>
      <c r="G582" s="186">
        <f t="shared" si="10"/>
        <v>0</v>
      </c>
      <c r="H582" s="212"/>
      <c r="I582" s="212"/>
      <c r="J582" s="212"/>
      <c r="K582" s="212"/>
      <c r="L582" s="212"/>
      <c r="M582" s="212"/>
      <c r="N582" s="214"/>
      <c r="O582" s="213"/>
      <c r="P582" s="189" t="str">
        <f>IF(D582="","",IF(COUNTIF(Combo_tong_hop!$B$3:$B$100,D582)&gt;0,"Combo","Món lẻ"))</f>
        <v/>
      </c>
      <c r="Q582" s="190" t="str">
        <f>IFERROR(__xludf.DUMMYFUNCTION("IF(P582&lt;&gt;""Combo"","""",IFERROR(""""&amp;TEXTJOIN("", ""&amp;char(10),TRUE,FILTER(Combo_chi_tiet!$I$3:$I$200,Combo_chi_tiet!$B$3:$B$200=D582)),""""))"),"")</f>
        <v/>
      </c>
      <c r="R582" s="144"/>
      <c r="S582" s="144"/>
      <c r="T582" s="144"/>
      <c r="U582" s="144"/>
      <c r="V582" s="144"/>
      <c r="W582" s="144"/>
      <c r="X582" s="144"/>
      <c r="Y582" s="144"/>
      <c r="Z582" s="144"/>
      <c r="AA582" s="144"/>
      <c r="AB582" s="144"/>
      <c r="AC582" s="144"/>
      <c r="AD582" s="144"/>
      <c r="AE582" s="144"/>
    </row>
    <row r="583">
      <c r="A583" s="208"/>
      <c r="B583" s="181" t="str">
        <f t="array" ref="B583">IF(A583="","",IFERROR(INDEX(Don_hang!$B$2:$B$1000,MATCH(A583,Don_hang!$A$2:$A$1000,0)),""))</f>
        <v/>
      </c>
      <c r="C583" s="210" t="str">
        <f t="array" ref="C583">IF(A583="","",IFERROR(INDEX(Don_hang!$C$2:$C$1000,MATCH(A583,Don_hang!$A$2:$A$1000,0)),""))</f>
        <v/>
      </c>
      <c r="D583" s="211"/>
      <c r="E583" s="209"/>
      <c r="F583" s="209"/>
      <c r="G583" s="186">
        <f t="shared" si="10"/>
        <v>0</v>
      </c>
      <c r="H583" s="212"/>
      <c r="I583" s="212"/>
      <c r="J583" s="212"/>
      <c r="K583" s="212"/>
      <c r="L583" s="212"/>
      <c r="M583" s="212"/>
      <c r="N583" s="214"/>
      <c r="O583" s="213"/>
      <c r="P583" s="189" t="str">
        <f>IF(D583="","",IF(COUNTIF(Combo_tong_hop!$B$3:$B$100,D583)&gt;0,"Combo","Món lẻ"))</f>
        <v/>
      </c>
      <c r="Q583" s="190" t="str">
        <f>IFERROR(__xludf.DUMMYFUNCTION("IF(P583&lt;&gt;""Combo"","""",IFERROR(""""&amp;TEXTJOIN("", ""&amp;char(10),TRUE,FILTER(Combo_chi_tiet!$I$3:$I$200,Combo_chi_tiet!$B$3:$B$200=D583)),""""))"),"")</f>
        <v/>
      </c>
      <c r="R583" s="144"/>
      <c r="S583" s="144"/>
      <c r="T583" s="144"/>
      <c r="U583" s="144"/>
      <c r="V583" s="144"/>
      <c r="W583" s="144"/>
      <c r="X583" s="144"/>
      <c r="Y583" s="144"/>
      <c r="Z583" s="144"/>
      <c r="AA583" s="144"/>
      <c r="AB583" s="144"/>
      <c r="AC583" s="144"/>
      <c r="AD583" s="144"/>
      <c r="AE583" s="144"/>
    </row>
    <row r="584">
      <c r="A584" s="208"/>
      <c r="B584" s="181" t="str">
        <f t="array" ref="B584">IF(A584="","",IFERROR(INDEX(Don_hang!$B$2:$B$1000,MATCH(A584,Don_hang!$A$2:$A$1000,0)),""))</f>
        <v/>
      </c>
      <c r="C584" s="210" t="str">
        <f t="array" ref="C584">IF(A584="","",IFERROR(INDEX(Don_hang!$C$2:$C$1000,MATCH(A584,Don_hang!$A$2:$A$1000,0)),""))</f>
        <v/>
      </c>
      <c r="D584" s="211"/>
      <c r="E584" s="209"/>
      <c r="F584" s="209"/>
      <c r="G584" s="186">
        <f t="shared" si="10"/>
        <v>0</v>
      </c>
      <c r="H584" s="212"/>
      <c r="I584" s="212"/>
      <c r="J584" s="212"/>
      <c r="K584" s="212"/>
      <c r="L584" s="212"/>
      <c r="M584" s="212"/>
      <c r="N584" s="214"/>
      <c r="O584" s="213"/>
      <c r="P584" s="189" t="str">
        <f>IF(D584="","",IF(COUNTIF(Combo_tong_hop!$B$3:$B$100,D584)&gt;0,"Combo","Món lẻ"))</f>
        <v/>
      </c>
      <c r="Q584" s="190" t="str">
        <f>IFERROR(__xludf.DUMMYFUNCTION("IF(P584&lt;&gt;""Combo"","""",IFERROR(""""&amp;TEXTJOIN("", ""&amp;char(10),TRUE,FILTER(Combo_chi_tiet!$I$3:$I$200,Combo_chi_tiet!$B$3:$B$200=D584)),""""))"),"")</f>
        <v/>
      </c>
      <c r="R584" s="144"/>
      <c r="S584" s="144"/>
      <c r="T584" s="144"/>
      <c r="U584" s="144"/>
      <c r="V584" s="144"/>
      <c r="W584" s="144"/>
      <c r="X584" s="144"/>
      <c r="Y584" s="144"/>
      <c r="Z584" s="144"/>
      <c r="AA584" s="144"/>
      <c r="AB584" s="144"/>
      <c r="AC584" s="144"/>
      <c r="AD584" s="144"/>
      <c r="AE584" s="144"/>
    </row>
    <row r="585">
      <c r="A585" s="208"/>
      <c r="B585" s="181" t="str">
        <f t="array" ref="B585">IF(A585="","",IFERROR(INDEX(Don_hang!$B$2:$B$1000,MATCH(A585,Don_hang!$A$2:$A$1000,0)),""))</f>
        <v/>
      </c>
      <c r="C585" s="210" t="str">
        <f t="array" ref="C585">IF(A585="","",IFERROR(INDEX(Don_hang!$C$2:$C$1000,MATCH(A585,Don_hang!$A$2:$A$1000,0)),""))</f>
        <v/>
      </c>
      <c r="D585" s="211"/>
      <c r="E585" s="209"/>
      <c r="F585" s="209"/>
      <c r="G585" s="186">
        <f t="shared" si="10"/>
        <v>0</v>
      </c>
      <c r="H585" s="212"/>
      <c r="I585" s="212"/>
      <c r="J585" s="212"/>
      <c r="K585" s="212"/>
      <c r="L585" s="212"/>
      <c r="M585" s="212"/>
      <c r="N585" s="214"/>
      <c r="O585" s="213"/>
      <c r="P585" s="189" t="str">
        <f>IF(D585="","",IF(COUNTIF(Combo_tong_hop!$B$3:$B$100,D585)&gt;0,"Combo","Món lẻ"))</f>
        <v/>
      </c>
      <c r="Q585" s="190" t="str">
        <f>IFERROR(__xludf.DUMMYFUNCTION("IF(P585&lt;&gt;""Combo"","""",IFERROR(""""&amp;TEXTJOIN("", ""&amp;char(10),TRUE,FILTER(Combo_chi_tiet!$I$3:$I$200,Combo_chi_tiet!$B$3:$B$200=D585)),""""))"),"")</f>
        <v/>
      </c>
      <c r="R585" s="144"/>
      <c r="S585" s="144"/>
      <c r="T585" s="144"/>
      <c r="U585" s="144"/>
      <c r="V585" s="144"/>
      <c r="W585" s="144"/>
      <c r="X585" s="144"/>
      <c r="Y585" s="144"/>
      <c r="Z585" s="144"/>
      <c r="AA585" s="144"/>
      <c r="AB585" s="144"/>
      <c r="AC585" s="144"/>
      <c r="AD585" s="144"/>
      <c r="AE585" s="144"/>
    </row>
    <row r="586">
      <c r="A586" s="208"/>
      <c r="B586" s="181" t="str">
        <f t="array" ref="B586">IF(A586="","",IFERROR(INDEX(Don_hang!$B$2:$B$1000,MATCH(A586,Don_hang!$A$2:$A$1000,0)),""))</f>
        <v/>
      </c>
      <c r="C586" s="210" t="str">
        <f t="array" ref="C586">IF(A586="","",IFERROR(INDEX(Don_hang!$C$2:$C$1000,MATCH(A586,Don_hang!$A$2:$A$1000,0)),""))</f>
        <v/>
      </c>
      <c r="D586" s="211"/>
      <c r="E586" s="209"/>
      <c r="F586" s="209"/>
      <c r="G586" s="186">
        <f t="shared" si="10"/>
        <v>0</v>
      </c>
      <c r="H586" s="212"/>
      <c r="I586" s="212"/>
      <c r="J586" s="212"/>
      <c r="K586" s="212"/>
      <c r="L586" s="212"/>
      <c r="M586" s="212"/>
      <c r="N586" s="214"/>
      <c r="O586" s="213"/>
      <c r="P586" s="189" t="str">
        <f>IF(D586="","",IF(COUNTIF(Combo_tong_hop!$B$3:$B$100,D586)&gt;0,"Combo","Món lẻ"))</f>
        <v/>
      </c>
      <c r="Q586" s="190" t="str">
        <f>IFERROR(__xludf.DUMMYFUNCTION("IF(P586&lt;&gt;""Combo"","""",IFERROR(""""&amp;TEXTJOIN("", ""&amp;char(10),TRUE,FILTER(Combo_chi_tiet!$I$3:$I$200,Combo_chi_tiet!$B$3:$B$200=D586)),""""))"),"")</f>
        <v/>
      </c>
      <c r="R586" s="144"/>
      <c r="S586" s="144"/>
      <c r="T586" s="144"/>
      <c r="U586" s="144"/>
      <c r="V586" s="144"/>
      <c r="W586" s="144"/>
      <c r="X586" s="144"/>
      <c r="Y586" s="144"/>
      <c r="Z586" s="144"/>
      <c r="AA586" s="144"/>
      <c r="AB586" s="144"/>
      <c r="AC586" s="144"/>
      <c r="AD586" s="144"/>
      <c r="AE586" s="144"/>
    </row>
    <row r="587">
      <c r="A587" s="208"/>
      <c r="B587" s="181" t="str">
        <f t="array" ref="B587">IF(A587="","",IFERROR(INDEX(Don_hang!$B$2:$B$1000,MATCH(A587,Don_hang!$A$2:$A$1000,0)),""))</f>
        <v/>
      </c>
      <c r="C587" s="210" t="str">
        <f t="array" ref="C587">IF(A587="","",IFERROR(INDEX(Don_hang!$C$2:$C$1000,MATCH(A587,Don_hang!$A$2:$A$1000,0)),""))</f>
        <v/>
      </c>
      <c r="D587" s="211"/>
      <c r="E587" s="209"/>
      <c r="F587" s="209"/>
      <c r="G587" s="186">
        <f t="shared" si="10"/>
        <v>0</v>
      </c>
      <c r="H587" s="212"/>
      <c r="I587" s="212"/>
      <c r="J587" s="212"/>
      <c r="K587" s="212"/>
      <c r="L587" s="212"/>
      <c r="M587" s="212"/>
      <c r="N587" s="214"/>
      <c r="O587" s="213"/>
      <c r="P587" s="189" t="str">
        <f>IF(D587="","",IF(COUNTIF(Combo_tong_hop!$B$3:$B$100,D587)&gt;0,"Combo","Món lẻ"))</f>
        <v/>
      </c>
      <c r="Q587" s="190" t="str">
        <f>IFERROR(__xludf.DUMMYFUNCTION("IF(P587&lt;&gt;""Combo"","""",IFERROR(""""&amp;TEXTJOIN("", ""&amp;char(10),TRUE,FILTER(Combo_chi_tiet!$I$3:$I$200,Combo_chi_tiet!$B$3:$B$200=D587)),""""))"),"")</f>
        <v/>
      </c>
      <c r="R587" s="144"/>
      <c r="S587" s="144"/>
      <c r="T587" s="144"/>
      <c r="U587" s="144"/>
      <c r="V587" s="144"/>
      <c r="W587" s="144"/>
      <c r="X587" s="144"/>
      <c r="Y587" s="144"/>
      <c r="Z587" s="144"/>
      <c r="AA587" s="144"/>
      <c r="AB587" s="144"/>
      <c r="AC587" s="144"/>
      <c r="AD587" s="144"/>
      <c r="AE587" s="144"/>
    </row>
    <row r="588">
      <c r="A588" s="208"/>
      <c r="B588" s="181" t="str">
        <f t="array" ref="B588">IF(A588="","",IFERROR(INDEX(Don_hang!$B$2:$B$1000,MATCH(A588,Don_hang!$A$2:$A$1000,0)),""))</f>
        <v/>
      </c>
      <c r="C588" s="210" t="str">
        <f t="array" ref="C588">IF(A588="","",IFERROR(INDEX(Don_hang!$C$2:$C$1000,MATCH(A588,Don_hang!$A$2:$A$1000,0)),""))</f>
        <v/>
      </c>
      <c r="D588" s="211"/>
      <c r="E588" s="209"/>
      <c r="F588" s="209"/>
      <c r="G588" s="186">
        <f t="shared" si="10"/>
        <v>0</v>
      </c>
      <c r="H588" s="212"/>
      <c r="I588" s="212"/>
      <c r="J588" s="212"/>
      <c r="K588" s="212"/>
      <c r="L588" s="212"/>
      <c r="M588" s="212"/>
      <c r="N588" s="214"/>
      <c r="O588" s="213"/>
      <c r="P588" s="189" t="str">
        <f>IF(D588="","",IF(COUNTIF(Combo_tong_hop!$B$3:$B$100,D588)&gt;0,"Combo","Món lẻ"))</f>
        <v/>
      </c>
      <c r="Q588" s="190" t="str">
        <f>IFERROR(__xludf.DUMMYFUNCTION("IF(P588&lt;&gt;""Combo"","""",IFERROR(""""&amp;TEXTJOIN("", ""&amp;char(10),TRUE,FILTER(Combo_chi_tiet!$I$3:$I$200,Combo_chi_tiet!$B$3:$B$200=D588)),""""))"),"")</f>
        <v/>
      </c>
      <c r="R588" s="144"/>
      <c r="S588" s="144"/>
      <c r="T588" s="144"/>
      <c r="U588" s="144"/>
      <c r="V588" s="144"/>
      <c r="W588" s="144"/>
      <c r="X588" s="144"/>
      <c r="Y588" s="144"/>
      <c r="Z588" s="144"/>
      <c r="AA588" s="144"/>
      <c r="AB588" s="144"/>
      <c r="AC588" s="144"/>
      <c r="AD588" s="144"/>
      <c r="AE588" s="144"/>
    </row>
    <row r="589">
      <c r="A589" s="208"/>
      <c r="B589" s="181" t="str">
        <f t="array" ref="B589">IF(A589="","",IFERROR(INDEX(Don_hang!$B$2:$B$1000,MATCH(A589,Don_hang!$A$2:$A$1000,0)),""))</f>
        <v/>
      </c>
      <c r="C589" s="210" t="str">
        <f t="array" ref="C589">IF(A589="","",IFERROR(INDEX(Don_hang!$C$2:$C$1000,MATCH(A589,Don_hang!$A$2:$A$1000,0)),""))</f>
        <v/>
      </c>
      <c r="D589" s="211"/>
      <c r="E589" s="209"/>
      <c r="F589" s="209"/>
      <c r="G589" s="186">
        <f t="shared" si="10"/>
        <v>0</v>
      </c>
      <c r="H589" s="212"/>
      <c r="I589" s="212"/>
      <c r="J589" s="212"/>
      <c r="K589" s="212"/>
      <c r="L589" s="212"/>
      <c r="M589" s="212"/>
      <c r="N589" s="214"/>
      <c r="O589" s="213"/>
      <c r="P589" s="189" t="str">
        <f>IF(D589="","",IF(COUNTIF(Combo_tong_hop!$B$3:$B$100,D589)&gt;0,"Combo","Món lẻ"))</f>
        <v/>
      </c>
      <c r="Q589" s="190" t="str">
        <f>IFERROR(__xludf.DUMMYFUNCTION("IF(P589&lt;&gt;""Combo"","""",IFERROR(""""&amp;TEXTJOIN("", ""&amp;char(10),TRUE,FILTER(Combo_chi_tiet!$I$3:$I$200,Combo_chi_tiet!$B$3:$B$200=D589)),""""))"),"")</f>
        <v/>
      </c>
      <c r="R589" s="144"/>
      <c r="S589" s="144"/>
      <c r="T589" s="144"/>
      <c r="U589" s="144"/>
      <c r="V589" s="144"/>
      <c r="W589" s="144"/>
      <c r="X589" s="144"/>
      <c r="Y589" s="144"/>
      <c r="Z589" s="144"/>
      <c r="AA589" s="144"/>
      <c r="AB589" s="144"/>
      <c r="AC589" s="144"/>
      <c r="AD589" s="144"/>
      <c r="AE589" s="144"/>
    </row>
    <row r="590">
      <c r="A590" s="208"/>
      <c r="B590" s="181" t="str">
        <f t="array" ref="B590">IF(A590="","",IFERROR(INDEX(Don_hang!$B$2:$B$1000,MATCH(A590,Don_hang!$A$2:$A$1000,0)),""))</f>
        <v/>
      </c>
      <c r="C590" s="210" t="str">
        <f t="array" ref="C590">IF(A590="","",IFERROR(INDEX(Don_hang!$C$2:$C$1000,MATCH(A590,Don_hang!$A$2:$A$1000,0)),""))</f>
        <v/>
      </c>
      <c r="D590" s="211"/>
      <c r="E590" s="209"/>
      <c r="F590" s="209"/>
      <c r="G590" s="186">
        <f t="shared" si="10"/>
        <v>0</v>
      </c>
      <c r="H590" s="212"/>
      <c r="I590" s="212"/>
      <c r="J590" s="212"/>
      <c r="K590" s="212"/>
      <c r="L590" s="212"/>
      <c r="M590" s="212"/>
      <c r="N590" s="214"/>
      <c r="O590" s="213"/>
      <c r="P590" s="189" t="str">
        <f>IF(D590="","",IF(COUNTIF(Combo_tong_hop!$B$3:$B$100,D590)&gt;0,"Combo","Món lẻ"))</f>
        <v/>
      </c>
      <c r="Q590" s="190" t="str">
        <f>IFERROR(__xludf.DUMMYFUNCTION("IF(P590&lt;&gt;""Combo"","""",IFERROR(""""&amp;TEXTJOIN("", ""&amp;char(10),TRUE,FILTER(Combo_chi_tiet!$I$3:$I$200,Combo_chi_tiet!$B$3:$B$200=D590)),""""))"),"")</f>
        <v/>
      </c>
      <c r="R590" s="144"/>
      <c r="S590" s="144"/>
      <c r="T590" s="144"/>
      <c r="U590" s="144"/>
      <c r="V590" s="144"/>
      <c r="W590" s="144"/>
      <c r="X590" s="144"/>
      <c r="Y590" s="144"/>
      <c r="Z590" s="144"/>
      <c r="AA590" s="144"/>
      <c r="AB590" s="144"/>
      <c r="AC590" s="144"/>
      <c r="AD590" s="144"/>
      <c r="AE590" s="144"/>
    </row>
    <row r="591">
      <c r="A591" s="208"/>
      <c r="B591" s="181" t="str">
        <f t="array" ref="B591">IF(A591="","",IFERROR(INDEX(Don_hang!$B$2:$B$1000,MATCH(A591,Don_hang!$A$2:$A$1000,0)),""))</f>
        <v/>
      </c>
      <c r="C591" s="210" t="str">
        <f t="array" ref="C591">IF(A591="","",IFERROR(INDEX(Don_hang!$C$2:$C$1000,MATCH(A591,Don_hang!$A$2:$A$1000,0)),""))</f>
        <v/>
      </c>
      <c r="D591" s="211"/>
      <c r="E591" s="209"/>
      <c r="F591" s="209"/>
      <c r="G591" s="186">
        <f t="shared" si="10"/>
        <v>0</v>
      </c>
      <c r="H591" s="212"/>
      <c r="I591" s="212"/>
      <c r="J591" s="212"/>
      <c r="K591" s="212"/>
      <c r="L591" s="212"/>
      <c r="M591" s="212"/>
      <c r="N591" s="214"/>
      <c r="O591" s="213"/>
      <c r="P591" s="189" t="str">
        <f>IF(D591="","",IF(COUNTIF(Combo_tong_hop!$B$3:$B$100,D591)&gt;0,"Combo","Món lẻ"))</f>
        <v/>
      </c>
      <c r="Q591" s="190" t="str">
        <f>IFERROR(__xludf.DUMMYFUNCTION("IF(P591&lt;&gt;""Combo"","""",IFERROR(""""&amp;TEXTJOIN("", ""&amp;char(10),TRUE,FILTER(Combo_chi_tiet!$I$3:$I$200,Combo_chi_tiet!$B$3:$B$200=D591)),""""))"),"")</f>
        <v/>
      </c>
      <c r="R591" s="144"/>
      <c r="S591" s="144"/>
      <c r="T591" s="144"/>
      <c r="U591" s="144"/>
      <c r="V591" s="144"/>
      <c r="W591" s="144"/>
      <c r="X591" s="144"/>
      <c r="Y591" s="144"/>
      <c r="Z591" s="144"/>
      <c r="AA591" s="144"/>
      <c r="AB591" s="144"/>
      <c r="AC591" s="144"/>
      <c r="AD591" s="144"/>
      <c r="AE591" s="144"/>
    </row>
    <row r="592">
      <c r="A592" s="208"/>
      <c r="B592" s="181" t="str">
        <f t="array" ref="B592">IF(A592="","",IFERROR(INDEX(Don_hang!$B$2:$B$1000,MATCH(A592,Don_hang!$A$2:$A$1000,0)),""))</f>
        <v/>
      </c>
      <c r="C592" s="210" t="str">
        <f t="array" ref="C592">IF(A592="","",IFERROR(INDEX(Don_hang!$C$2:$C$1000,MATCH(A592,Don_hang!$A$2:$A$1000,0)),""))</f>
        <v/>
      </c>
      <c r="D592" s="211"/>
      <c r="E592" s="209"/>
      <c r="F592" s="209"/>
      <c r="G592" s="186">
        <f t="shared" si="10"/>
        <v>0</v>
      </c>
      <c r="H592" s="212"/>
      <c r="I592" s="212"/>
      <c r="J592" s="212"/>
      <c r="K592" s="212"/>
      <c r="L592" s="212"/>
      <c r="M592" s="212"/>
      <c r="N592" s="214"/>
      <c r="O592" s="213"/>
      <c r="P592" s="189" t="str">
        <f>IF(D592="","",IF(COUNTIF(Combo_tong_hop!$B$3:$B$100,D592)&gt;0,"Combo","Món lẻ"))</f>
        <v/>
      </c>
      <c r="Q592" s="190" t="str">
        <f>IFERROR(__xludf.DUMMYFUNCTION("IF(P592&lt;&gt;""Combo"","""",IFERROR(""""&amp;TEXTJOIN("", ""&amp;char(10),TRUE,FILTER(Combo_chi_tiet!$I$3:$I$200,Combo_chi_tiet!$B$3:$B$200=D592)),""""))"),"")</f>
        <v/>
      </c>
      <c r="R592" s="144"/>
      <c r="S592" s="144"/>
      <c r="T592" s="144"/>
      <c r="U592" s="144"/>
      <c r="V592" s="144"/>
      <c r="W592" s="144"/>
      <c r="X592" s="144"/>
      <c r="Y592" s="144"/>
      <c r="Z592" s="144"/>
      <c r="AA592" s="144"/>
      <c r="AB592" s="144"/>
      <c r="AC592" s="144"/>
      <c r="AD592" s="144"/>
      <c r="AE592" s="144"/>
    </row>
    <row r="593">
      <c r="A593" s="208"/>
      <c r="B593" s="181" t="str">
        <f t="array" ref="B593">IF(A593="","",IFERROR(INDEX(Don_hang!$B$2:$B$1000,MATCH(A593,Don_hang!$A$2:$A$1000,0)),""))</f>
        <v/>
      </c>
      <c r="C593" s="210" t="str">
        <f t="array" ref="C593">IF(A593="","",IFERROR(INDEX(Don_hang!$C$2:$C$1000,MATCH(A593,Don_hang!$A$2:$A$1000,0)),""))</f>
        <v/>
      </c>
      <c r="D593" s="211"/>
      <c r="E593" s="209"/>
      <c r="F593" s="209"/>
      <c r="G593" s="186">
        <f t="shared" si="10"/>
        <v>0</v>
      </c>
      <c r="H593" s="212"/>
      <c r="I593" s="212"/>
      <c r="J593" s="212"/>
      <c r="K593" s="212"/>
      <c r="L593" s="212"/>
      <c r="M593" s="212"/>
      <c r="N593" s="214"/>
      <c r="O593" s="213"/>
      <c r="P593" s="189" t="str">
        <f>IF(D593="","",IF(COUNTIF(Combo_tong_hop!$B$3:$B$100,D593)&gt;0,"Combo","Món lẻ"))</f>
        <v/>
      </c>
      <c r="Q593" s="190" t="str">
        <f>IFERROR(__xludf.DUMMYFUNCTION("IF(P593&lt;&gt;""Combo"","""",IFERROR(""""&amp;TEXTJOIN("", ""&amp;char(10),TRUE,FILTER(Combo_chi_tiet!$I$3:$I$200,Combo_chi_tiet!$B$3:$B$200=D593)),""""))"),"")</f>
        <v/>
      </c>
      <c r="R593" s="144"/>
      <c r="S593" s="144"/>
      <c r="T593" s="144"/>
      <c r="U593" s="144"/>
      <c r="V593" s="144"/>
      <c r="W593" s="144"/>
      <c r="X593" s="144"/>
      <c r="Y593" s="144"/>
      <c r="Z593" s="144"/>
      <c r="AA593" s="144"/>
      <c r="AB593" s="144"/>
      <c r="AC593" s="144"/>
      <c r="AD593" s="144"/>
      <c r="AE593" s="144"/>
    </row>
    <row r="594">
      <c r="A594" s="208"/>
      <c r="B594" s="181" t="str">
        <f t="array" ref="B594">IF(A594="","",IFERROR(INDEX(Don_hang!$B$2:$B$1000,MATCH(A594,Don_hang!$A$2:$A$1000,0)),""))</f>
        <v/>
      </c>
      <c r="C594" s="210" t="str">
        <f t="array" ref="C594">IF(A594="","",IFERROR(INDEX(Don_hang!$C$2:$C$1000,MATCH(A594,Don_hang!$A$2:$A$1000,0)),""))</f>
        <v/>
      </c>
      <c r="D594" s="211"/>
      <c r="E594" s="209"/>
      <c r="F594" s="209"/>
      <c r="G594" s="186">
        <f t="shared" si="10"/>
        <v>0</v>
      </c>
      <c r="H594" s="212"/>
      <c r="I594" s="212"/>
      <c r="J594" s="212"/>
      <c r="K594" s="212"/>
      <c r="L594" s="212"/>
      <c r="M594" s="212"/>
      <c r="N594" s="214"/>
      <c r="O594" s="213"/>
      <c r="P594" s="189" t="str">
        <f>IF(D594="","",IF(COUNTIF(Combo_tong_hop!$B$3:$B$100,D594)&gt;0,"Combo","Món lẻ"))</f>
        <v/>
      </c>
      <c r="Q594" s="190" t="str">
        <f>IFERROR(__xludf.DUMMYFUNCTION("IF(P594&lt;&gt;""Combo"","""",IFERROR(""""&amp;TEXTJOIN("", ""&amp;char(10),TRUE,FILTER(Combo_chi_tiet!$I$3:$I$200,Combo_chi_tiet!$B$3:$B$200=D594)),""""))"),"")</f>
        <v/>
      </c>
      <c r="R594" s="144"/>
      <c r="S594" s="144"/>
      <c r="T594" s="144"/>
      <c r="U594" s="144"/>
      <c r="V594" s="144"/>
      <c r="W594" s="144"/>
      <c r="X594" s="144"/>
      <c r="Y594" s="144"/>
      <c r="Z594" s="144"/>
      <c r="AA594" s="144"/>
      <c r="AB594" s="144"/>
      <c r="AC594" s="144"/>
      <c r="AD594" s="144"/>
      <c r="AE594" s="144"/>
    </row>
    <row r="595">
      <c r="A595" s="208"/>
      <c r="B595" s="181" t="str">
        <f t="array" ref="B595">IF(A595="","",IFERROR(INDEX(Don_hang!$B$2:$B$1000,MATCH(A595,Don_hang!$A$2:$A$1000,0)),""))</f>
        <v/>
      </c>
      <c r="C595" s="210" t="str">
        <f t="array" ref="C595">IF(A595="","",IFERROR(INDEX(Don_hang!$C$2:$C$1000,MATCH(A595,Don_hang!$A$2:$A$1000,0)),""))</f>
        <v/>
      </c>
      <c r="D595" s="211"/>
      <c r="E595" s="209"/>
      <c r="F595" s="209"/>
      <c r="G595" s="186">
        <f t="shared" si="10"/>
        <v>0</v>
      </c>
      <c r="H595" s="212"/>
      <c r="I595" s="212"/>
      <c r="J595" s="212"/>
      <c r="K595" s="212"/>
      <c r="L595" s="212"/>
      <c r="M595" s="212"/>
      <c r="N595" s="214"/>
      <c r="O595" s="213"/>
      <c r="P595" s="189" t="str">
        <f>IF(D595="","",IF(COUNTIF(Combo_tong_hop!$B$3:$B$100,D595)&gt;0,"Combo","Món lẻ"))</f>
        <v/>
      </c>
      <c r="Q595" s="190" t="str">
        <f>IFERROR(__xludf.DUMMYFUNCTION("IF(P595&lt;&gt;""Combo"","""",IFERROR(""""&amp;TEXTJOIN("", ""&amp;char(10),TRUE,FILTER(Combo_chi_tiet!$I$3:$I$200,Combo_chi_tiet!$B$3:$B$200=D595)),""""))"),"")</f>
        <v/>
      </c>
      <c r="R595" s="144"/>
      <c r="S595" s="144"/>
      <c r="T595" s="144"/>
      <c r="U595" s="144"/>
      <c r="V595" s="144"/>
      <c r="W595" s="144"/>
      <c r="X595" s="144"/>
      <c r="Y595" s="144"/>
      <c r="Z595" s="144"/>
      <c r="AA595" s="144"/>
      <c r="AB595" s="144"/>
      <c r="AC595" s="144"/>
      <c r="AD595" s="144"/>
      <c r="AE595" s="144"/>
    </row>
    <row r="596">
      <c r="A596" s="208"/>
      <c r="B596" s="181" t="str">
        <f t="array" ref="B596">IF(A596="","",IFERROR(INDEX(Don_hang!$B$2:$B$1000,MATCH(A596,Don_hang!$A$2:$A$1000,0)),""))</f>
        <v/>
      </c>
      <c r="C596" s="210" t="str">
        <f t="array" ref="C596">IF(A596="","",IFERROR(INDEX(Don_hang!$C$2:$C$1000,MATCH(A596,Don_hang!$A$2:$A$1000,0)),""))</f>
        <v/>
      </c>
      <c r="D596" s="211"/>
      <c r="E596" s="209"/>
      <c r="F596" s="209"/>
      <c r="G596" s="186">
        <f t="shared" si="10"/>
        <v>0</v>
      </c>
      <c r="H596" s="212"/>
      <c r="I596" s="212"/>
      <c r="J596" s="212"/>
      <c r="K596" s="212"/>
      <c r="L596" s="212"/>
      <c r="M596" s="212"/>
      <c r="N596" s="214"/>
      <c r="O596" s="213"/>
      <c r="P596" s="189" t="str">
        <f>IF(D596="","",IF(COUNTIF(Combo_tong_hop!$B$3:$B$100,D596)&gt;0,"Combo","Món lẻ"))</f>
        <v/>
      </c>
      <c r="Q596" s="190" t="str">
        <f>IFERROR(__xludf.DUMMYFUNCTION("IF(P596&lt;&gt;""Combo"","""",IFERROR(""""&amp;TEXTJOIN("", ""&amp;char(10),TRUE,FILTER(Combo_chi_tiet!$I$3:$I$200,Combo_chi_tiet!$B$3:$B$200=D596)),""""))"),"")</f>
        <v/>
      </c>
      <c r="R596" s="144"/>
      <c r="S596" s="144"/>
      <c r="T596" s="144"/>
      <c r="U596" s="144"/>
      <c r="V596" s="144"/>
      <c r="W596" s="144"/>
      <c r="X596" s="144"/>
      <c r="Y596" s="144"/>
      <c r="Z596" s="144"/>
      <c r="AA596" s="144"/>
      <c r="AB596" s="144"/>
      <c r="AC596" s="144"/>
      <c r="AD596" s="144"/>
      <c r="AE596" s="144"/>
    </row>
    <row r="597">
      <c r="A597" s="208"/>
      <c r="B597" s="181" t="str">
        <f t="array" ref="B597">IF(A597="","",IFERROR(INDEX(Don_hang!$B$2:$B$1000,MATCH(A597,Don_hang!$A$2:$A$1000,0)),""))</f>
        <v/>
      </c>
      <c r="C597" s="210" t="str">
        <f t="array" ref="C597">IF(A597="","",IFERROR(INDEX(Don_hang!$C$2:$C$1000,MATCH(A597,Don_hang!$A$2:$A$1000,0)),""))</f>
        <v/>
      </c>
      <c r="D597" s="211"/>
      <c r="E597" s="209"/>
      <c r="F597" s="209"/>
      <c r="G597" s="186">
        <f t="shared" si="10"/>
        <v>0</v>
      </c>
      <c r="H597" s="212"/>
      <c r="I597" s="212"/>
      <c r="J597" s="212"/>
      <c r="K597" s="212"/>
      <c r="L597" s="212"/>
      <c r="M597" s="212"/>
      <c r="N597" s="214"/>
      <c r="O597" s="213"/>
      <c r="P597" s="189" t="str">
        <f>IF(D597="","",IF(COUNTIF(Combo_tong_hop!$B$3:$B$100,D597)&gt;0,"Combo","Món lẻ"))</f>
        <v/>
      </c>
      <c r="Q597" s="190" t="str">
        <f>IFERROR(__xludf.DUMMYFUNCTION("IF(P597&lt;&gt;""Combo"","""",IFERROR(""""&amp;TEXTJOIN("", ""&amp;char(10),TRUE,FILTER(Combo_chi_tiet!$I$3:$I$200,Combo_chi_tiet!$B$3:$B$200=D597)),""""))"),"")</f>
        <v/>
      </c>
      <c r="R597" s="144"/>
      <c r="S597" s="144"/>
      <c r="T597" s="144"/>
      <c r="U597" s="144"/>
      <c r="V597" s="144"/>
      <c r="W597" s="144"/>
      <c r="X597" s="144"/>
      <c r="Y597" s="144"/>
      <c r="Z597" s="144"/>
      <c r="AA597" s="144"/>
      <c r="AB597" s="144"/>
      <c r="AC597" s="144"/>
      <c r="AD597" s="144"/>
      <c r="AE597" s="144"/>
    </row>
    <row r="598">
      <c r="A598" s="208"/>
      <c r="B598" s="181" t="str">
        <f t="array" ref="B598">IF(A598="","",IFERROR(INDEX(Don_hang!$B$2:$B$1000,MATCH(A598,Don_hang!$A$2:$A$1000,0)),""))</f>
        <v/>
      </c>
      <c r="C598" s="210" t="str">
        <f t="array" ref="C598">IF(A598="","",IFERROR(INDEX(Don_hang!$C$2:$C$1000,MATCH(A598,Don_hang!$A$2:$A$1000,0)),""))</f>
        <v/>
      </c>
      <c r="D598" s="211"/>
      <c r="E598" s="209"/>
      <c r="F598" s="209"/>
      <c r="G598" s="186">
        <f t="shared" si="10"/>
        <v>0</v>
      </c>
      <c r="H598" s="212"/>
      <c r="I598" s="212"/>
      <c r="J598" s="212"/>
      <c r="K598" s="212"/>
      <c r="L598" s="212"/>
      <c r="M598" s="212"/>
      <c r="N598" s="214"/>
      <c r="O598" s="213"/>
      <c r="P598" s="189" t="str">
        <f>IF(D598="","",IF(COUNTIF(Combo_tong_hop!$B$3:$B$100,D598)&gt;0,"Combo","Món lẻ"))</f>
        <v/>
      </c>
      <c r="Q598" s="190" t="str">
        <f>IFERROR(__xludf.DUMMYFUNCTION("IF(P598&lt;&gt;""Combo"","""",IFERROR(""""&amp;TEXTJOIN("", ""&amp;char(10),TRUE,FILTER(Combo_chi_tiet!$I$3:$I$200,Combo_chi_tiet!$B$3:$B$200=D598)),""""))"),"")</f>
        <v/>
      </c>
      <c r="R598" s="144"/>
      <c r="S598" s="144"/>
      <c r="T598" s="144"/>
      <c r="U598" s="144"/>
      <c r="V598" s="144"/>
      <c r="W598" s="144"/>
      <c r="X598" s="144"/>
      <c r="Y598" s="144"/>
      <c r="Z598" s="144"/>
      <c r="AA598" s="144"/>
      <c r="AB598" s="144"/>
      <c r="AC598" s="144"/>
      <c r="AD598" s="144"/>
      <c r="AE598" s="144"/>
    </row>
    <row r="599">
      <c r="A599" s="208"/>
      <c r="B599" s="181" t="str">
        <f t="array" ref="B599">IF(A599="","",IFERROR(INDEX(Don_hang!$B$2:$B$1000,MATCH(A599,Don_hang!$A$2:$A$1000,0)),""))</f>
        <v/>
      </c>
      <c r="C599" s="210" t="str">
        <f t="array" ref="C599">IF(A599="","",IFERROR(INDEX(Don_hang!$C$2:$C$1000,MATCH(A599,Don_hang!$A$2:$A$1000,0)),""))</f>
        <v/>
      </c>
      <c r="D599" s="211"/>
      <c r="E599" s="209"/>
      <c r="F599" s="209"/>
      <c r="G599" s="186">
        <f t="shared" si="10"/>
        <v>0</v>
      </c>
      <c r="H599" s="212"/>
      <c r="I599" s="212"/>
      <c r="J599" s="212"/>
      <c r="K599" s="212"/>
      <c r="L599" s="212"/>
      <c r="M599" s="212"/>
      <c r="N599" s="214"/>
      <c r="O599" s="213"/>
      <c r="P599" s="189" t="str">
        <f>IF(D599="","",IF(COUNTIF(Combo_tong_hop!$B$3:$B$100,D599)&gt;0,"Combo","Món lẻ"))</f>
        <v/>
      </c>
      <c r="Q599" s="190" t="str">
        <f>IFERROR(__xludf.DUMMYFUNCTION("IF(P599&lt;&gt;""Combo"","""",IFERROR(""""&amp;TEXTJOIN("", ""&amp;char(10),TRUE,FILTER(Combo_chi_tiet!$I$3:$I$200,Combo_chi_tiet!$B$3:$B$200=D599)),""""))"),"")</f>
        <v/>
      </c>
      <c r="R599" s="144"/>
      <c r="S599" s="144"/>
      <c r="T599" s="144"/>
      <c r="U599" s="144"/>
      <c r="V599" s="144"/>
      <c r="W599" s="144"/>
      <c r="X599" s="144"/>
      <c r="Y599" s="144"/>
      <c r="Z599" s="144"/>
      <c r="AA599" s="144"/>
      <c r="AB599" s="144"/>
      <c r="AC599" s="144"/>
      <c r="AD599" s="144"/>
      <c r="AE599" s="144"/>
    </row>
    <row r="600">
      <c r="A600" s="208"/>
      <c r="B600" s="181" t="str">
        <f t="array" ref="B600">IF(A600="","",IFERROR(INDEX(Don_hang!$B$2:$B$1000,MATCH(A600,Don_hang!$A$2:$A$1000,0)),""))</f>
        <v/>
      </c>
      <c r="C600" s="210" t="str">
        <f t="array" ref="C600">IF(A600="","",IFERROR(INDEX(Don_hang!$C$2:$C$1000,MATCH(A600,Don_hang!$A$2:$A$1000,0)),""))</f>
        <v/>
      </c>
      <c r="D600" s="211"/>
      <c r="E600" s="209"/>
      <c r="F600" s="209"/>
      <c r="G600" s="186">
        <f t="shared" si="10"/>
        <v>0</v>
      </c>
      <c r="H600" s="212"/>
      <c r="I600" s="212"/>
      <c r="J600" s="212"/>
      <c r="K600" s="212"/>
      <c r="L600" s="212"/>
      <c r="M600" s="212"/>
      <c r="N600" s="214"/>
      <c r="O600" s="213"/>
      <c r="P600" s="189" t="str">
        <f>IF(D600="","",IF(COUNTIF(Combo_tong_hop!$B$3:$B$100,D600)&gt;0,"Combo","Món lẻ"))</f>
        <v/>
      </c>
      <c r="Q600" s="190" t="str">
        <f>IFERROR(__xludf.DUMMYFUNCTION("IF(P600&lt;&gt;""Combo"","""",IFERROR(""""&amp;TEXTJOIN("", ""&amp;char(10),TRUE,FILTER(Combo_chi_tiet!$I$3:$I$200,Combo_chi_tiet!$B$3:$B$200=D600)),""""))"),"")</f>
        <v/>
      </c>
      <c r="R600" s="144"/>
      <c r="S600" s="144"/>
      <c r="T600" s="144"/>
      <c r="U600" s="144"/>
      <c r="V600" s="144"/>
      <c r="W600" s="144"/>
      <c r="X600" s="144"/>
      <c r="Y600" s="144"/>
      <c r="Z600" s="144"/>
      <c r="AA600" s="144"/>
      <c r="AB600" s="144"/>
      <c r="AC600" s="144"/>
      <c r="AD600" s="144"/>
      <c r="AE600" s="144"/>
    </row>
    <row r="601">
      <c r="A601" s="208"/>
      <c r="B601" s="181" t="str">
        <f t="array" ref="B601">IF(A601="","",IFERROR(INDEX(Don_hang!$B$2:$B$1000,MATCH(A601,Don_hang!$A$2:$A$1000,0)),""))</f>
        <v/>
      </c>
      <c r="C601" s="210" t="str">
        <f t="array" ref="C601">IF(A601="","",IFERROR(INDEX(Don_hang!$C$2:$C$1000,MATCH(A601,Don_hang!$A$2:$A$1000,0)),""))</f>
        <v/>
      </c>
      <c r="D601" s="211"/>
      <c r="E601" s="209"/>
      <c r="F601" s="209"/>
      <c r="G601" s="186">
        <f t="shared" si="10"/>
        <v>0</v>
      </c>
      <c r="H601" s="212"/>
      <c r="I601" s="212"/>
      <c r="J601" s="212"/>
      <c r="K601" s="212"/>
      <c r="L601" s="212"/>
      <c r="M601" s="212"/>
      <c r="N601" s="214"/>
      <c r="O601" s="213"/>
      <c r="P601" s="189" t="str">
        <f>IF(D601="","",IF(COUNTIF(Combo_tong_hop!$B$3:$B$100,D601)&gt;0,"Combo","Món lẻ"))</f>
        <v/>
      </c>
      <c r="Q601" s="190" t="str">
        <f>IFERROR(__xludf.DUMMYFUNCTION("IF(P601&lt;&gt;""Combo"","""",IFERROR(""""&amp;TEXTJOIN("", ""&amp;char(10),TRUE,FILTER(Combo_chi_tiet!$I$3:$I$200,Combo_chi_tiet!$B$3:$B$200=D601)),""""))"),"")</f>
        <v/>
      </c>
      <c r="R601" s="144"/>
      <c r="S601" s="144"/>
      <c r="T601" s="144"/>
      <c r="U601" s="144"/>
      <c r="V601" s="144"/>
      <c r="W601" s="144"/>
      <c r="X601" s="144"/>
      <c r="Y601" s="144"/>
      <c r="Z601" s="144"/>
      <c r="AA601" s="144"/>
      <c r="AB601" s="144"/>
      <c r="AC601" s="144"/>
      <c r="AD601" s="144"/>
      <c r="AE601" s="144"/>
    </row>
    <row r="602">
      <c r="A602" s="208"/>
      <c r="B602" s="181" t="str">
        <f t="array" ref="B602">IF(A602="","",IFERROR(INDEX(Don_hang!$B$2:$B$1000,MATCH(A602,Don_hang!$A$2:$A$1000,0)),""))</f>
        <v/>
      </c>
      <c r="C602" s="210" t="str">
        <f t="array" ref="C602">IF(A602="","",IFERROR(INDEX(Don_hang!$C$2:$C$1000,MATCH(A602,Don_hang!$A$2:$A$1000,0)),""))</f>
        <v/>
      </c>
      <c r="D602" s="211"/>
      <c r="E602" s="209"/>
      <c r="F602" s="209"/>
      <c r="G602" s="186">
        <f t="shared" si="10"/>
        <v>0</v>
      </c>
      <c r="H602" s="212"/>
      <c r="I602" s="212"/>
      <c r="J602" s="212"/>
      <c r="K602" s="212"/>
      <c r="L602" s="212"/>
      <c r="M602" s="212"/>
      <c r="N602" s="214"/>
      <c r="O602" s="213"/>
      <c r="P602" s="189" t="str">
        <f>IF(D602="","",IF(COUNTIF(Combo_tong_hop!$B$3:$B$100,D602)&gt;0,"Combo","Món lẻ"))</f>
        <v/>
      </c>
      <c r="Q602" s="190" t="str">
        <f>IFERROR(__xludf.DUMMYFUNCTION("IF(P602&lt;&gt;""Combo"","""",IFERROR(""""&amp;TEXTJOIN("", ""&amp;char(10),TRUE,FILTER(Combo_chi_tiet!$I$3:$I$200,Combo_chi_tiet!$B$3:$B$200=D602)),""""))"),"")</f>
        <v/>
      </c>
      <c r="R602" s="144"/>
      <c r="S602" s="144"/>
      <c r="T602" s="144"/>
      <c r="U602" s="144"/>
      <c r="V602" s="144"/>
      <c r="W602" s="144"/>
      <c r="X602" s="144"/>
      <c r="Y602" s="144"/>
      <c r="Z602" s="144"/>
      <c r="AA602" s="144"/>
      <c r="AB602" s="144"/>
      <c r="AC602" s="144"/>
      <c r="AD602" s="144"/>
      <c r="AE602" s="144"/>
    </row>
    <row r="603">
      <c r="A603" s="208"/>
      <c r="B603" s="181" t="str">
        <f t="array" ref="B603">IF(A603="","",IFERROR(INDEX(Don_hang!$B$2:$B$1000,MATCH(A603,Don_hang!$A$2:$A$1000,0)),""))</f>
        <v/>
      </c>
      <c r="C603" s="210" t="str">
        <f t="array" ref="C603">IF(A603="","",IFERROR(INDEX(Don_hang!$C$2:$C$1000,MATCH(A603,Don_hang!$A$2:$A$1000,0)),""))</f>
        <v/>
      </c>
      <c r="D603" s="211"/>
      <c r="E603" s="209"/>
      <c r="F603" s="209"/>
      <c r="G603" s="186">
        <f t="shared" si="10"/>
        <v>0</v>
      </c>
      <c r="H603" s="212"/>
      <c r="I603" s="212"/>
      <c r="J603" s="212"/>
      <c r="K603" s="212"/>
      <c r="L603" s="212"/>
      <c r="M603" s="212"/>
      <c r="N603" s="214"/>
      <c r="O603" s="213"/>
      <c r="P603" s="189" t="str">
        <f>IF(D603="","",IF(COUNTIF(Combo_tong_hop!$B$3:$B$100,D603)&gt;0,"Combo","Món lẻ"))</f>
        <v/>
      </c>
      <c r="Q603" s="190" t="str">
        <f>IFERROR(__xludf.DUMMYFUNCTION("IF(P603&lt;&gt;""Combo"","""",IFERROR(""""&amp;TEXTJOIN("", ""&amp;char(10),TRUE,FILTER(Combo_chi_tiet!$I$3:$I$200,Combo_chi_tiet!$B$3:$B$200=D603)),""""))"),"")</f>
        <v/>
      </c>
      <c r="R603" s="144"/>
      <c r="S603" s="144"/>
      <c r="T603" s="144"/>
      <c r="U603" s="144"/>
      <c r="V603" s="144"/>
      <c r="W603" s="144"/>
      <c r="X603" s="144"/>
      <c r="Y603" s="144"/>
      <c r="Z603" s="144"/>
      <c r="AA603" s="144"/>
      <c r="AB603" s="144"/>
      <c r="AC603" s="144"/>
      <c r="AD603" s="144"/>
      <c r="AE603" s="144"/>
    </row>
    <row r="604">
      <c r="A604" s="208"/>
      <c r="B604" s="181" t="str">
        <f t="array" ref="B604">IF(A604="","",IFERROR(INDEX(Don_hang!$B$2:$B$1000,MATCH(A604,Don_hang!$A$2:$A$1000,0)),""))</f>
        <v/>
      </c>
      <c r="C604" s="210" t="str">
        <f t="array" ref="C604">IF(A604="","",IFERROR(INDEX(Don_hang!$C$2:$C$1000,MATCH(A604,Don_hang!$A$2:$A$1000,0)),""))</f>
        <v/>
      </c>
      <c r="D604" s="211"/>
      <c r="E604" s="209"/>
      <c r="F604" s="209"/>
      <c r="G604" s="186">
        <f t="shared" si="10"/>
        <v>0</v>
      </c>
      <c r="H604" s="212"/>
      <c r="I604" s="212"/>
      <c r="J604" s="212"/>
      <c r="K604" s="212"/>
      <c r="L604" s="212"/>
      <c r="M604" s="212"/>
      <c r="N604" s="214"/>
      <c r="O604" s="213"/>
      <c r="P604" s="189" t="str">
        <f>IF(D604="","",IF(COUNTIF(Combo_tong_hop!$B$3:$B$100,D604)&gt;0,"Combo","Món lẻ"))</f>
        <v/>
      </c>
      <c r="Q604" s="190" t="str">
        <f>IFERROR(__xludf.DUMMYFUNCTION("IF(P604&lt;&gt;""Combo"","""",IFERROR(""""&amp;TEXTJOIN("", ""&amp;char(10),TRUE,FILTER(Combo_chi_tiet!$I$3:$I$200,Combo_chi_tiet!$B$3:$B$200=D604)),""""))"),"")</f>
        <v/>
      </c>
      <c r="R604" s="144"/>
      <c r="S604" s="144"/>
      <c r="T604" s="144"/>
      <c r="U604" s="144"/>
      <c r="V604" s="144"/>
      <c r="W604" s="144"/>
      <c r="X604" s="144"/>
      <c r="Y604" s="144"/>
      <c r="Z604" s="144"/>
      <c r="AA604" s="144"/>
      <c r="AB604" s="144"/>
      <c r="AC604" s="144"/>
      <c r="AD604" s="144"/>
      <c r="AE604" s="144"/>
    </row>
    <row r="605">
      <c r="A605" s="208"/>
      <c r="B605" s="181" t="str">
        <f t="array" ref="B605">IF(A605="","",IFERROR(INDEX(Don_hang!$B$2:$B$1000,MATCH(A605,Don_hang!$A$2:$A$1000,0)),""))</f>
        <v/>
      </c>
      <c r="C605" s="210" t="str">
        <f t="array" ref="C605">IF(A605="","",IFERROR(INDEX(Don_hang!$C$2:$C$1000,MATCH(A605,Don_hang!$A$2:$A$1000,0)),""))</f>
        <v/>
      </c>
      <c r="D605" s="211"/>
      <c r="E605" s="209"/>
      <c r="F605" s="209"/>
      <c r="G605" s="186">
        <f t="shared" si="10"/>
        <v>0</v>
      </c>
      <c r="H605" s="212"/>
      <c r="I605" s="212"/>
      <c r="J605" s="212"/>
      <c r="K605" s="212"/>
      <c r="L605" s="212"/>
      <c r="M605" s="212"/>
      <c r="N605" s="214"/>
      <c r="O605" s="213"/>
      <c r="P605" s="189" t="str">
        <f>IF(D605="","",IF(COUNTIF(Combo_tong_hop!$B$3:$B$100,D605)&gt;0,"Combo","Món lẻ"))</f>
        <v/>
      </c>
      <c r="Q605" s="190" t="str">
        <f>IFERROR(__xludf.DUMMYFUNCTION("IF(P605&lt;&gt;""Combo"","""",IFERROR(""""&amp;TEXTJOIN("", ""&amp;char(10),TRUE,FILTER(Combo_chi_tiet!$I$3:$I$200,Combo_chi_tiet!$B$3:$B$200=D605)),""""))"),"")</f>
        <v/>
      </c>
      <c r="R605" s="144"/>
      <c r="S605" s="144"/>
      <c r="T605" s="144"/>
      <c r="U605" s="144"/>
      <c r="V605" s="144"/>
      <c r="W605" s="144"/>
      <c r="X605" s="144"/>
      <c r="Y605" s="144"/>
      <c r="Z605" s="144"/>
      <c r="AA605" s="144"/>
      <c r="AB605" s="144"/>
      <c r="AC605" s="144"/>
      <c r="AD605" s="144"/>
      <c r="AE605" s="144"/>
    </row>
    <row r="606">
      <c r="A606" s="208"/>
      <c r="B606" s="181" t="str">
        <f t="array" ref="B606">IF(A606="","",IFERROR(INDEX(Don_hang!$B$2:$B$1000,MATCH(A606,Don_hang!$A$2:$A$1000,0)),""))</f>
        <v/>
      </c>
      <c r="C606" s="210" t="str">
        <f t="array" ref="C606">IF(A606="","",IFERROR(INDEX(Don_hang!$C$2:$C$1000,MATCH(A606,Don_hang!$A$2:$A$1000,0)),""))</f>
        <v/>
      </c>
      <c r="D606" s="211"/>
      <c r="E606" s="209"/>
      <c r="F606" s="209"/>
      <c r="G606" s="186">
        <f t="shared" si="10"/>
        <v>0</v>
      </c>
      <c r="H606" s="212"/>
      <c r="I606" s="212"/>
      <c r="J606" s="212"/>
      <c r="K606" s="212"/>
      <c r="L606" s="212"/>
      <c r="M606" s="212"/>
      <c r="N606" s="214"/>
      <c r="O606" s="213"/>
      <c r="P606" s="189" t="str">
        <f>IF(D606="","",IF(COUNTIF(Combo_tong_hop!$B$3:$B$100,D606)&gt;0,"Combo","Món lẻ"))</f>
        <v/>
      </c>
      <c r="Q606" s="190" t="str">
        <f>IFERROR(__xludf.DUMMYFUNCTION("IF(P606&lt;&gt;""Combo"","""",IFERROR(""""&amp;TEXTJOIN("", ""&amp;char(10),TRUE,FILTER(Combo_chi_tiet!$I$3:$I$200,Combo_chi_tiet!$B$3:$B$200=D606)),""""))"),"")</f>
        <v/>
      </c>
      <c r="R606" s="144"/>
      <c r="S606" s="144"/>
      <c r="T606" s="144"/>
      <c r="U606" s="144"/>
      <c r="V606" s="144"/>
      <c r="W606" s="144"/>
      <c r="X606" s="144"/>
      <c r="Y606" s="144"/>
      <c r="Z606" s="144"/>
      <c r="AA606" s="144"/>
      <c r="AB606" s="144"/>
      <c r="AC606" s="144"/>
      <c r="AD606" s="144"/>
      <c r="AE606" s="144"/>
    </row>
    <row r="607">
      <c r="A607" s="208"/>
      <c r="B607" s="181" t="str">
        <f t="array" ref="B607">IF(A607="","",IFERROR(INDEX(Don_hang!$B$2:$B$1000,MATCH(A607,Don_hang!$A$2:$A$1000,0)),""))</f>
        <v/>
      </c>
      <c r="C607" s="210" t="str">
        <f t="array" ref="C607">IF(A607="","",IFERROR(INDEX(Don_hang!$C$2:$C$1000,MATCH(A607,Don_hang!$A$2:$A$1000,0)),""))</f>
        <v/>
      </c>
      <c r="D607" s="211"/>
      <c r="E607" s="209"/>
      <c r="F607" s="209"/>
      <c r="G607" s="186">
        <f t="shared" si="10"/>
        <v>0</v>
      </c>
      <c r="H607" s="212"/>
      <c r="I607" s="212"/>
      <c r="J607" s="212"/>
      <c r="K607" s="212"/>
      <c r="L607" s="212"/>
      <c r="M607" s="212"/>
      <c r="N607" s="214"/>
      <c r="O607" s="213"/>
      <c r="P607" s="189" t="str">
        <f>IF(D607="","",IF(COUNTIF(Combo_tong_hop!$B$3:$B$100,D607)&gt;0,"Combo","Món lẻ"))</f>
        <v/>
      </c>
      <c r="Q607" s="190" t="str">
        <f>IFERROR(__xludf.DUMMYFUNCTION("IF(P607&lt;&gt;""Combo"","""",IFERROR(""""&amp;TEXTJOIN("", ""&amp;char(10),TRUE,FILTER(Combo_chi_tiet!$I$3:$I$200,Combo_chi_tiet!$B$3:$B$200=D607)),""""))"),"")</f>
        <v/>
      </c>
      <c r="R607" s="144"/>
      <c r="S607" s="144"/>
      <c r="T607" s="144"/>
      <c r="U607" s="144"/>
      <c r="V607" s="144"/>
      <c r="W607" s="144"/>
      <c r="X607" s="144"/>
      <c r="Y607" s="144"/>
      <c r="Z607" s="144"/>
      <c r="AA607" s="144"/>
      <c r="AB607" s="144"/>
      <c r="AC607" s="144"/>
      <c r="AD607" s="144"/>
      <c r="AE607" s="144"/>
    </row>
    <row r="608">
      <c r="A608" s="208"/>
      <c r="B608" s="181" t="str">
        <f t="array" ref="B608">IF(A608="","",IFERROR(INDEX(Don_hang!$B$2:$B$1000,MATCH(A608,Don_hang!$A$2:$A$1000,0)),""))</f>
        <v/>
      </c>
      <c r="C608" s="210" t="str">
        <f t="array" ref="C608">IF(A608="","",IFERROR(INDEX(Don_hang!$C$2:$C$1000,MATCH(A608,Don_hang!$A$2:$A$1000,0)),""))</f>
        <v/>
      </c>
      <c r="D608" s="211"/>
      <c r="E608" s="209"/>
      <c r="F608" s="209"/>
      <c r="G608" s="186">
        <f t="shared" si="10"/>
        <v>0</v>
      </c>
      <c r="H608" s="212"/>
      <c r="I608" s="212"/>
      <c r="J608" s="212"/>
      <c r="K608" s="212"/>
      <c r="L608" s="212"/>
      <c r="M608" s="212"/>
      <c r="N608" s="214"/>
      <c r="O608" s="213"/>
      <c r="P608" s="189" t="str">
        <f>IF(D608="","",IF(COUNTIF(Combo_tong_hop!$B$3:$B$100,D608)&gt;0,"Combo","Món lẻ"))</f>
        <v/>
      </c>
      <c r="Q608" s="190" t="str">
        <f>IFERROR(__xludf.DUMMYFUNCTION("IF(P608&lt;&gt;""Combo"","""",IFERROR(""""&amp;TEXTJOIN("", ""&amp;char(10),TRUE,FILTER(Combo_chi_tiet!$I$3:$I$200,Combo_chi_tiet!$B$3:$B$200=D608)),""""))"),"")</f>
        <v/>
      </c>
      <c r="R608" s="144"/>
      <c r="S608" s="144"/>
      <c r="T608" s="144"/>
      <c r="U608" s="144"/>
      <c r="V608" s="144"/>
      <c r="W608" s="144"/>
      <c r="X608" s="144"/>
      <c r="Y608" s="144"/>
      <c r="Z608" s="144"/>
      <c r="AA608" s="144"/>
      <c r="AB608" s="144"/>
      <c r="AC608" s="144"/>
      <c r="AD608" s="144"/>
      <c r="AE608" s="144"/>
    </row>
    <row r="609">
      <c r="A609" s="208"/>
      <c r="B609" s="181" t="str">
        <f t="array" ref="B609">IF(A609="","",IFERROR(INDEX(Don_hang!$B$2:$B$1000,MATCH(A609,Don_hang!$A$2:$A$1000,0)),""))</f>
        <v/>
      </c>
      <c r="C609" s="210" t="str">
        <f t="array" ref="C609">IF(A609="","",IFERROR(INDEX(Don_hang!$C$2:$C$1000,MATCH(A609,Don_hang!$A$2:$A$1000,0)),""))</f>
        <v/>
      </c>
      <c r="D609" s="211"/>
      <c r="E609" s="209"/>
      <c r="F609" s="209"/>
      <c r="G609" s="186">
        <f t="shared" si="10"/>
        <v>0</v>
      </c>
      <c r="H609" s="212"/>
      <c r="I609" s="212"/>
      <c r="J609" s="212"/>
      <c r="K609" s="212"/>
      <c r="L609" s="212"/>
      <c r="M609" s="212"/>
      <c r="N609" s="214"/>
      <c r="O609" s="213"/>
      <c r="P609" s="189" t="str">
        <f>IF(D609="","",IF(COUNTIF(Combo_tong_hop!$B$3:$B$100,D609)&gt;0,"Combo","Món lẻ"))</f>
        <v/>
      </c>
      <c r="Q609" s="190" t="str">
        <f>IFERROR(__xludf.DUMMYFUNCTION("IF(P609&lt;&gt;""Combo"","""",IFERROR(""""&amp;TEXTJOIN("", ""&amp;char(10),TRUE,FILTER(Combo_chi_tiet!$I$3:$I$200,Combo_chi_tiet!$B$3:$B$200=D609)),""""))"),"")</f>
        <v/>
      </c>
      <c r="R609" s="144"/>
      <c r="S609" s="144"/>
      <c r="T609" s="144"/>
      <c r="U609" s="144"/>
      <c r="V609" s="144"/>
      <c r="W609" s="144"/>
      <c r="X609" s="144"/>
      <c r="Y609" s="144"/>
      <c r="Z609" s="144"/>
      <c r="AA609" s="144"/>
      <c r="AB609" s="144"/>
      <c r="AC609" s="144"/>
      <c r="AD609" s="144"/>
      <c r="AE609" s="144"/>
    </row>
    <row r="610">
      <c r="A610" s="208"/>
      <c r="B610" s="181" t="str">
        <f t="array" ref="B610">IF(A610="","",IFERROR(INDEX(Don_hang!$B$2:$B$1000,MATCH(A610,Don_hang!$A$2:$A$1000,0)),""))</f>
        <v/>
      </c>
      <c r="C610" s="210" t="str">
        <f t="array" ref="C610">IF(A610="","",IFERROR(INDEX(Don_hang!$C$2:$C$1000,MATCH(A610,Don_hang!$A$2:$A$1000,0)),""))</f>
        <v/>
      </c>
      <c r="D610" s="211"/>
      <c r="E610" s="209"/>
      <c r="F610" s="209"/>
      <c r="G610" s="186">
        <f t="shared" si="10"/>
        <v>0</v>
      </c>
      <c r="H610" s="212"/>
      <c r="I610" s="212"/>
      <c r="J610" s="212"/>
      <c r="K610" s="212"/>
      <c r="L610" s="212"/>
      <c r="M610" s="212"/>
      <c r="N610" s="214"/>
      <c r="O610" s="213"/>
      <c r="P610" s="189" t="str">
        <f>IF(D610="","",IF(COUNTIF(Combo_tong_hop!$B$3:$B$100,D610)&gt;0,"Combo","Món lẻ"))</f>
        <v/>
      </c>
      <c r="Q610" s="190" t="str">
        <f>IFERROR(__xludf.DUMMYFUNCTION("IF(P610&lt;&gt;""Combo"","""",IFERROR(""""&amp;TEXTJOIN("", ""&amp;char(10),TRUE,FILTER(Combo_chi_tiet!$I$3:$I$200,Combo_chi_tiet!$B$3:$B$200=D610)),""""))"),"")</f>
        <v/>
      </c>
      <c r="R610" s="144"/>
      <c r="S610" s="144"/>
      <c r="T610" s="144"/>
      <c r="U610" s="144"/>
      <c r="V610" s="144"/>
      <c r="W610" s="144"/>
      <c r="X610" s="144"/>
      <c r="Y610" s="144"/>
      <c r="Z610" s="144"/>
      <c r="AA610" s="144"/>
      <c r="AB610" s="144"/>
      <c r="AC610" s="144"/>
      <c r="AD610" s="144"/>
      <c r="AE610" s="144"/>
    </row>
    <row r="611">
      <c r="A611" s="208"/>
      <c r="B611" s="181" t="str">
        <f t="array" ref="B611">IF(A611="","",IFERROR(INDEX(Don_hang!$B$2:$B$1000,MATCH(A611,Don_hang!$A$2:$A$1000,0)),""))</f>
        <v/>
      </c>
      <c r="C611" s="210" t="str">
        <f t="array" ref="C611">IF(A611="","",IFERROR(INDEX(Don_hang!$C$2:$C$1000,MATCH(A611,Don_hang!$A$2:$A$1000,0)),""))</f>
        <v/>
      </c>
      <c r="D611" s="211"/>
      <c r="E611" s="209"/>
      <c r="F611" s="209"/>
      <c r="G611" s="186">
        <f t="shared" si="10"/>
        <v>0</v>
      </c>
      <c r="H611" s="212"/>
      <c r="I611" s="212"/>
      <c r="J611" s="212"/>
      <c r="K611" s="212"/>
      <c r="L611" s="212"/>
      <c r="M611" s="212"/>
      <c r="N611" s="214"/>
      <c r="O611" s="213"/>
      <c r="P611" s="189" t="str">
        <f>IF(D611="","",IF(COUNTIF(Combo_tong_hop!$B$3:$B$100,D611)&gt;0,"Combo","Món lẻ"))</f>
        <v/>
      </c>
      <c r="Q611" s="190" t="str">
        <f>IFERROR(__xludf.DUMMYFUNCTION("IF(P611&lt;&gt;""Combo"","""",IFERROR(""""&amp;TEXTJOIN("", ""&amp;char(10),TRUE,FILTER(Combo_chi_tiet!$I$3:$I$200,Combo_chi_tiet!$B$3:$B$200=D611)),""""))"),"")</f>
        <v/>
      </c>
      <c r="R611" s="144"/>
      <c r="S611" s="144"/>
      <c r="T611" s="144"/>
      <c r="U611" s="144"/>
      <c r="V611" s="144"/>
      <c r="W611" s="144"/>
      <c r="X611" s="144"/>
      <c r="Y611" s="144"/>
      <c r="Z611" s="144"/>
      <c r="AA611" s="144"/>
      <c r="AB611" s="144"/>
      <c r="AC611" s="144"/>
      <c r="AD611" s="144"/>
      <c r="AE611" s="144"/>
    </row>
    <row r="612">
      <c r="A612" s="208"/>
      <c r="B612" s="181" t="str">
        <f t="array" ref="B612">IF(A612="","",IFERROR(INDEX(Don_hang!$B$2:$B$1000,MATCH(A612,Don_hang!$A$2:$A$1000,0)),""))</f>
        <v/>
      </c>
      <c r="C612" s="210" t="str">
        <f t="array" ref="C612">IF(A612="","",IFERROR(INDEX(Don_hang!$C$2:$C$1000,MATCH(A612,Don_hang!$A$2:$A$1000,0)),""))</f>
        <v/>
      </c>
      <c r="D612" s="211"/>
      <c r="E612" s="209"/>
      <c r="F612" s="209"/>
      <c r="G612" s="186">
        <f t="shared" si="10"/>
        <v>0</v>
      </c>
      <c r="H612" s="212"/>
      <c r="I612" s="212"/>
      <c r="J612" s="212"/>
      <c r="K612" s="212"/>
      <c r="L612" s="212"/>
      <c r="M612" s="212"/>
      <c r="N612" s="214"/>
      <c r="O612" s="213"/>
      <c r="P612" s="189" t="str">
        <f>IF(D612="","",IF(COUNTIF(Combo_tong_hop!$B$3:$B$100,D612)&gt;0,"Combo","Món lẻ"))</f>
        <v/>
      </c>
      <c r="Q612" s="190" t="str">
        <f>IFERROR(__xludf.DUMMYFUNCTION("IF(P612&lt;&gt;""Combo"","""",IFERROR(""""&amp;TEXTJOIN("", ""&amp;char(10),TRUE,FILTER(Combo_chi_tiet!$I$3:$I$200,Combo_chi_tiet!$B$3:$B$200=D612)),""""))"),"")</f>
        <v/>
      </c>
      <c r="R612" s="144"/>
      <c r="S612" s="144"/>
      <c r="T612" s="144"/>
      <c r="U612" s="144"/>
      <c r="V612" s="144"/>
      <c r="W612" s="144"/>
      <c r="X612" s="144"/>
      <c r="Y612" s="144"/>
      <c r="Z612" s="144"/>
      <c r="AA612" s="144"/>
      <c r="AB612" s="144"/>
      <c r="AC612" s="144"/>
      <c r="AD612" s="144"/>
      <c r="AE612" s="144"/>
    </row>
    <row r="613">
      <c r="A613" s="208"/>
      <c r="B613" s="181" t="str">
        <f t="array" ref="B613">IF(A613="","",IFERROR(INDEX(Don_hang!$B$2:$B$1000,MATCH(A613,Don_hang!$A$2:$A$1000,0)),""))</f>
        <v/>
      </c>
      <c r="C613" s="210" t="str">
        <f t="array" ref="C613">IF(A613="","",IFERROR(INDEX(Don_hang!$C$2:$C$1000,MATCH(A613,Don_hang!$A$2:$A$1000,0)),""))</f>
        <v/>
      </c>
      <c r="D613" s="211"/>
      <c r="E613" s="209"/>
      <c r="F613" s="209"/>
      <c r="G613" s="186">
        <f t="shared" si="10"/>
        <v>0</v>
      </c>
      <c r="H613" s="212"/>
      <c r="I613" s="212"/>
      <c r="J613" s="212"/>
      <c r="K613" s="212"/>
      <c r="L613" s="212"/>
      <c r="M613" s="212"/>
      <c r="N613" s="214"/>
      <c r="O613" s="213"/>
      <c r="P613" s="189" t="str">
        <f>IF(D613="","",IF(COUNTIF(Combo_tong_hop!$B$3:$B$100,D613)&gt;0,"Combo","Món lẻ"))</f>
        <v/>
      </c>
      <c r="Q613" s="190" t="str">
        <f>IFERROR(__xludf.DUMMYFUNCTION("IF(P613&lt;&gt;""Combo"","""",IFERROR(""""&amp;TEXTJOIN("", ""&amp;char(10),TRUE,FILTER(Combo_chi_tiet!$I$3:$I$200,Combo_chi_tiet!$B$3:$B$200=D613)),""""))"),"")</f>
        <v/>
      </c>
      <c r="R613" s="144"/>
      <c r="S613" s="144"/>
      <c r="T613" s="144"/>
      <c r="U613" s="144"/>
      <c r="V613" s="144"/>
      <c r="W613" s="144"/>
      <c r="X613" s="144"/>
      <c r="Y613" s="144"/>
      <c r="Z613" s="144"/>
      <c r="AA613" s="144"/>
      <c r="AB613" s="144"/>
      <c r="AC613" s="144"/>
      <c r="AD613" s="144"/>
      <c r="AE613" s="144"/>
    </row>
    <row r="614">
      <c r="A614" s="208"/>
      <c r="B614" s="181" t="str">
        <f t="array" ref="B614">IF(A614="","",IFERROR(INDEX(Don_hang!$B$2:$B$1000,MATCH(A614,Don_hang!$A$2:$A$1000,0)),""))</f>
        <v/>
      </c>
      <c r="C614" s="210" t="str">
        <f t="array" ref="C614">IF(A614="","",IFERROR(INDEX(Don_hang!$C$2:$C$1000,MATCH(A614,Don_hang!$A$2:$A$1000,0)),""))</f>
        <v/>
      </c>
      <c r="D614" s="211"/>
      <c r="E614" s="209"/>
      <c r="F614" s="209"/>
      <c r="G614" s="186">
        <f t="shared" si="10"/>
        <v>0</v>
      </c>
      <c r="H614" s="212"/>
      <c r="I614" s="212"/>
      <c r="J614" s="212"/>
      <c r="K614" s="212"/>
      <c r="L614" s="212"/>
      <c r="M614" s="212"/>
      <c r="N614" s="214"/>
      <c r="O614" s="213"/>
      <c r="P614" s="189" t="str">
        <f>IF(D614="","",IF(COUNTIF(Combo_tong_hop!$B$3:$B$100,D614)&gt;0,"Combo","Món lẻ"))</f>
        <v/>
      </c>
      <c r="Q614" s="190" t="str">
        <f>IFERROR(__xludf.DUMMYFUNCTION("IF(P614&lt;&gt;""Combo"","""",IFERROR(""""&amp;TEXTJOIN("", ""&amp;char(10),TRUE,FILTER(Combo_chi_tiet!$I$3:$I$200,Combo_chi_tiet!$B$3:$B$200=D614)),""""))"),"")</f>
        <v/>
      </c>
      <c r="R614" s="144"/>
      <c r="S614" s="144"/>
      <c r="T614" s="144"/>
      <c r="U614" s="144"/>
      <c r="V614" s="144"/>
      <c r="W614" s="144"/>
      <c r="X614" s="144"/>
      <c r="Y614" s="144"/>
      <c r="Z614" s="144"/>
      <c r="AA614" s="144"/>
      <c r="AB614" s="144"/>
      <c r="AC614" s="144"/>
      <c r="AD614" s="144"/>
      <c r="AE614" s="144"/>
    </row>
    <row r="615">
      <c r="A615" s="208"/>
      <c r="B615" s="181" t="str">
        <f t="array" ref="B615">IF(A615="","",IFERROR(INDEX(Don_hang!$B$2:$B$1000,MATCH(A615,Don_hang!$A$2:$A$1000,0)),""))</f>
        <v/>
      </c>
      <c r="C615" s="210" t="str">
        <f t="array" ref="C615">IF(A615="","",IFERROR(INDEX(Don_hang!$C$2:$C$1000,MATCH(A615,Don_hang!$A$2:$A$1000,0)),""))</f>
        <v/>
      </c>
      <c r="D615" s="211"/>
      <c r="E615" s="209"/>
      <c r="F615" s="209"/>
      <c r="G615" s="186">
        <f t="shared" si="10"/>
        <v>0</v>
      </c>
      <c r="H615" s="212"/>
      <c r="I615" s="212"/>
      <c r="J615" s="212"/>
      <c r="K615" s="212"/>
      <c r="L615" s="212"/>
      <c r="M615" s="212"/>
      <c r="N615" s="214"/>
      <c r="O615" s="213"/>
      <c r="P615" s="189" t="str">
        <f>IF(D615="","",IF(COUNTIF(Combo_tong_hop!$B$3:$B$100,D615)&gt;0,"Combo","Món lẻ"))</f>
        <v/>
      </c>
      <c r="Q615" s="190" t="str">
        <f>IFERROR(__xludf.DUMMYFUNCTION("IF(P615&lt;&gt;""Combo"","""",IFERROR(""""&amp;TEXTJOIN("", ""&amp;char(10),TRUE,FILTER(Combo_chi_tiet!$I$3:$I$200,Combo_chi_tiet!$B$3:$B$200=D615)),""""))"),"")</f>
        <v/>
      </c>
      <c r="R615" s="144"/>
      <c r="S615" s="144"/>
      <c r="T615" s="144"/>
      <c r="U615" s="144"/>
      <c r="V615" s="144"/>
      <c r="W615" s="144"/>
      <c r="X615" s="144"/>
      <c r="Y615" s="144"/>
      <c r="Z615" s="144"/>
      <c r="AA615" s="144"/>
      <c r="AB615" s="144"/>
      <c r="AC615" s="144"/>
      <c r="AD615" s="144"/>
      <c r="AE615" s="144"/>
    </row>
    <row r="616">
      <c r="A616" s="208"/>
      <c r="B616" s="181" t="str">
        <f t="array" ref="B616">IF(A616="","",IFERROR(INDEX(Don_hang!$B$2:$B$1000,MATCH(A616,Don_hang!$A$2:$A$1000,0)),""))</f>
        <v/>
      </c>
      <c r="C616" s="210" t="str">
        <f t="array" ref="C616">IF(A616="","",IFERROR(INDEX(Don_hang!$C$2:$C$1000,MATCH(A616,Don_hang!$A$2:$A$1000,0)),""))</f>
        <v/>
      </c>
      <c r="D616" s="211"/>
      <c r="E616" s="209"/>
      <c r="F616" s="209"/>
      <c r="G616" s="186">
        <f t="shared" si="10"/>
        <v>0</v>
      </c>
      <c r="H616" s="212"/>
      <c r="I616" s="212"/>
      <c r="J616" s="212"/>
      <c r="K616" s="212"/>
      <c r="L616" s="212"/>
      <c r="M616" s="212"/>
      <c r="N616" s="214"/>
      <c r="O616" s="213"/>
      <c r="P616" s="189" t="str">
        <f>IF(D616="","",IF(COUNTIF(Combo_tong_hop!$B$3:$B$100,D616)&gt;0,"Combo","Món lẻ"))</f>
        <v/>
      </c>
      <c r="Q616" s="190" t="str">
        <f>IFERROR(__xludf.DUMMYFUNCTION("IF(P616&lt;&gt;""Combo"","""",IFERROR(""""&amp;TEXTJOIN("", ""&amp;char(10),TRUE,FILTER(Combo_chi_tiet!$I$3:$I$200,Combo_chi_tiet!$B$3:$B$200=D616)),""""))"),"")</f>
        <v/>
      </c>
      <c r="R616" s="144"/>
      <c r="S616" s="144"/>
      <c r="T616" s="144"/>
      <c r="U616" s="144"/>
      <c r="V616" s="144"/>
      <c r="W616" s="144"/>
      <c r="X616" s="144"/>
      <c r="Y616" s="144"/>
      <c r="Z616" s="144"/>
      <c r="AA616" s="144"/>
      <c r="AB616" s="144"/>
      <c r="AC616" s="144"/>
      <c r="AD616" s="144"/>
      <c r="AE616" s="144"/>
    </row>
    <row r="617">
      <c r="A617" s="208"/>
      <c r="B617" s="181" t="str">
        <f t="array" ref="B617">IF(A617="","",IFERROR(INDEX(Don_hang!$B$2:$B$1000,MATCH(A617,Don_hang!$A$2:$A$1000,0)),""))</f>
        <v/>
      </c>
      <c r="C617" s="210" t="str">
        <f t="array" ref="C617">IF(A617="","",IFERROR(INDEX(Don_hang!$C$2:$C$1000,MATCH(A617,Don_hang!$A$2:$A$1000,0)),""))</f>
        <v/>
      </c>
      <c r="D617" s="211"/>
      <c r="E617" s="209"/>
      <c r="F617" s="209"/>
      <c r="G617" s="186">
        <f t="shared" si="10"/>
        <v>0</v>
      </c>
      <c r="H617" s="212"/>
      <c r="I617" s="212"/>
      <c r="J617" s="212"/>
      <c r="K617" s="212"/>
      <c r="L617" s="212"/>
      <c r="M617" s="212"/>
      <c r="N617" s="214"/>
      <c r="O617" s="213"/>
      <c r="P617" s="189" t="str">
        <f>IF(D617="","",IF(COUNTIF(Combo_tong_hop!$B$3:$B$100,D617)&gt;0,"Combo","Món lẻ"))</f>
        <v/>
      </c>
      <c r="Q617" s="190" t="str">
        <f>IFERROR(__xludf.DUMMYFUNCTION("IF(P617&lt;&gt;""Combo"","""",IFERROR(""""&amp;TEXTJOIN("", ""&amp;char(10),TRUE,FILTER(Combo_chi_tiet!$I$3:$I$200,Combo_chi_tiet!$B$3:$B$200=D617)),""""))"),"")</f>
        <v/>
      </c>
      <c r="R617" s="144"/>
      <c r="S617" s="144"/>
      <c r="T617" s="144"/>
      <c r="U617" s="144"/>
      <c r="V617" s="144"/>
      <c r="W617" s="144"/>
      <c r="X617" s="144"/>
      <c r="Y617" s="144"/>
      <c r="Z617" s="144"/>
      <c r="AA617" s="144"/>
      <c r="AB617" s="144"/>
      <c r="AC617" s="144"/>
      <c r="AD617" s="144"/>
      <c r="AE617" s="144"/>
    </row>
    <row r="618">
      <c r="A618" s="208"/>
      <c r="B618" s="181" t="str">
        <f t="array" ref="B618">IF(A618="","",IFERROR(INDEX(Don_hang!$B$2:$B$1000,MATCH(A618,Don_hang!$A$2:$A$1000,0)),""))</f>
        <v/>
      </c>
      <c r="C618" s="210" t="str">
        <f t="array" ref="C618">IF(A618="","",IFERROR(INDEX(Don_hang!$C$2:$C$1000,MATCH(A618,Don_hang!$A$2:$A$1000,0)),""))</f>
        <v/>
      </c>
      <c r="D618" s="211"/>
      <c r="E618" s="209"/>
      <c r="F618" s="209"/>
      <c r="G618" s="186">
        <f t="shared" si="10"/>
        <v>0</v>
      </c>
      <c r="H618" s="212"/>
      <c r="I618" s="212"/>
      <c r="J618" s="212"/>
      <c r="K618" s="212"/>
      <c r="L618" s="212"/>
      <c r="M618" s="212"/>
      <c r="N618" s="214"/>
      <c r="O618" s="213"/>
      <c r="P618" s="189" t="str">
        <f>IF(D618="","",IF(COUNTIF(Combo_tong_hop!$B$3:$B$100,D618)&gt;0,"Combo","Món lẻ"))</f>
        <v/>
      </c>
      <c r="Q618" s="190" t="str">
        <f>IFERROR(__xludf.DUMMYFUNCTION("IF(P618&lt;&gt;""Combo"","""",IFERROR(""""&amp;TEXTJOIN("", ""&amp;char(10),TRUE,FILTER(Combo_chi_tiet!$I$3:$I$200,Combo_chi_tiet!$B$3:$B$200=D618)),""""))"),"")</f>
        <v/>
      </c>
      <c r="R618" s="144"/>
      <c r="S618" s="144"/>
      <c r="T618" s="144"/>
      <c r="U618" s="144"/>
      <c r="V618" s="144"/>
      <c r="W618" s="144"/>
      <c r="X618" s="144"/>
      <c r="Y618" s="144"/>
      <c r="Z618" s="144"/>
      <c r="AA618" s="144"/>
      <c r="AB618" s="144"/>
      <c r="AC618" s="144"/>
      <c r="AD618" s="144"/>
      <c r="AE618" s="144"/>
    </row>
    <row r="619">
      <c r="A619" s="208"/>
      <c r="B619" s="181" t="str">
        <f t="array" ref="B619">IF(A619="","",IFERROR(INDEX(Don_hang!$B$2:$B$1000,MATCH(A619,Don_hang!$A$2:$A$1000,0)),""))</f>
        <v/>
      </c>
      <c r="C619" s="210" t="str">
        <f t="array" ref="C619">IF(A619="","",IFERROR(INDEX(Don_hang!$C$2:$C$1000,MATCH(A619,Don_hang!$A$2:$A$1000,0)),""))</f>
        <v/>
      </c>
      <c r="D619" s="211"/>
      <c r="E619" s="209"/>
      <c r="F619" s="209"/>
      <c r="G619" s="186">
        <f t="shared" si="10"/>
        <v>0</v>
      </c>
      <c r="H619" s="212"/>
      <c r="I619" s="212"/>
      <c r="J619" s="212"/>
      <c r="K619" s="212"/>
      <c r="L619" s="212"/>
      <c r="M619" s="212"/>
      <c r="N619" s="214"/>
      <c r="O619" s="213"/>
      <c r="P619" s="189" t="str">
        <f>IF(D619="","",IF(COUNTIF(Combo_tong_hop!$B$3:$B$100,D619)&gt;0,"Combo","Món lẻ"))</f>
        <v/>
      </c>
      <c r="Q619" s="190" t="str">
        <f>IFERROR(__xludf.DUMMYFUNCTION("IF(P619&lt;&gt;""Combo"","""",IFERROR(""""&amp;TEXTJOIN("", ""&amp;char(10),TRUE,FILTER(Combo_chi_tiet!$I$3:$I$200,Combo_chi_tiet!$B$3:$B$200=D619)),""""))"),"")</f>
        <v/>
      </c>
      <c r="R619" s="144"/>
      <c r="S619" s="144"/>
      <c r="T619" s="144"/>
      <c r="U619" s="144"/>
      <c r="V619" s="144"/>
      <c r="W619" s="144"/>
      <c r="X619" s="144"/>
      <c r="Y619" s="144"/>
      <c r="Z619" s="144"/>
      <c r="AA619" s="144"/>
      <c r="AB619" s="144"/>
      <c r="AC619" s="144"/>
      <c r="AD619" s="144"/>
      <c r="AE619" s="144"/>
    </row>
    <row r="620">
      <c r="A620" s="208"/>
      <c r="B620" s="181" t="str">
        <f t="array" ref="B620">IF(A620="","",IFERROR(INDEX(Don_hang!$B$2:$B$1000,MATCH(A620,Don_hang!$A$2:$A$1000,0)),""))</f>
        <v/>
      </c>
      <c r="C620" s="210" t="str">
        <f t="array" ref="C620">IF(A620="","",IFERROR(INDEX(Don_hang!$C$2:$C$1000,MATCH(A620,Don_hang!$A$2:$A$1000,0)),""))</f>
        <v/>
      </c>
      <c r="D620" s="211"/>
      <c r="E620" s="209"/>
      <c r="F620" s="209"/>
      <c r="G620" s="186">
        <f t="shared" si="10"/>
        <v>0</v>
      </c>
      <c r="H620" s="212"/>
      <c r="I620" s="212"/>
      <c r="J620" s="212"/>
      <c r="K620" s="212"/>
      <c r="L620" s="212"/>
      <c r="M620" s="212"/>
      <c r="N620" s="214"/>
      <c r="O620" s="213"/>
      <c r="P620" s="189" t="str">
        <f>IF(D620="","",IF(COUNTIF(Combo_tong_hop!$B$3:$B$100,D620)&gt;0,"Combo","Món lẻ"))</f>
        <v/>
      </c>
      <c r="Q620" s="190" t="str">
        <f>IFERROR(__xludf.DUMMYFUNCTION("IF(P620&lt;&gt;""Combo"","""",IFERROR(""""&amp;TEXTJOIN("", ""&amp;char(10),TRUE,FILTER(Combo_chi_tiet!$I$3:$I$200,Combo_chi_tiet!$B$3:$B$200=D620)),""""))"),"")</f>
        <v/>
      </c>
      <c r="R620" s="144"/>
      <c r="S620" s="144"/>
      <c r="T620" s="144"/>
      <c r="U620" s="144"/>
      <c r="V620" s="144"/>
      <c r="W620" s="144"/>
      <c r="X620" s="144"/>
      <c r="Y620" s="144"/>
      <c r="Z620" s="144"/>
      <c r="AA620" s="144"/>
      <c r="AB620" s="144"/>
      <c r="AC620" s="144"/>
      <c r="AD620" s="144"/>
      <c r="AE620" s="144"/>
    </row>
    <row r="621">
      <c r="A621" s="208"/>
      <c r="B621" s="181" t="str">
        <f t="array" ref="B621">IF(A621="","",IFERROR(INDEX(Don_hang!$B$2:$B$1000,MATCH(A621,Don_hang!$A$2:$A$1000,0)),""))</f>
        <v/>
      </c>
      <c r="C621" s="210" t="str">
        <f t="array" ref="C621">IF(A621="","",IFERROR(INDEX(Don_hang!$C$2:$C$1000,MATCH(A621,Don_hang!$A$2:$A$1000,0)),""))</f>
        <v/>
      </c>
      <c r="D621" s="211"/>
      <c r="E621" s="209"/>
      <c r="F621" s="209"/>
      <c r="G621" s="186">
        <f t="shared" si="10"/>
        <v>0</v>
      </c>
      <c r="H621" s="212"/>
      <c r="I621" s="212"/>
      <c r="J621" s="212"/>
      <c r="K621" s="212"/>
      <c r="L621" s="212"/>
      <c r="M621" s="212"/>
      <c r="N621" s="214"/>
      <c r="O621" s="213"/>
      <c r="P621" s="189" t="str">
        <f>IF(D621="","",IF(COUNTIF(Combo_tong_hop!$B$3:$B$100,D621)&gt;0,"Combo","Món lẻ"))</f>
        <v/>
      </c>
      <c r="Q621" s="190" t="str">
        <f>IFERROR(__xludf.DUMMYFUNCTION("IF(P621&lt;&gt;""Combo"","""",IFERROR(""""&amp;TEXTJOIN("", ""&amp;char(10),TRUE,FILTER(Combo_chi_tiet!$I$3:$I$200,Combo_chi_tiet!$B$3:$B$200=D621)),""""))"),"")</f>
        <v/>
      </c>
      <c r="R621" s="144"/>
      <c r="S621" s="144"/>
      <c r="T621" s="144"/>
      <c r="U621" s="144"/>
      <c r="V621" s="144"/>
      <c r="W621" s="144"/>
      <c r="X621" s="144"/>
      <c r="Y621" s="144"/>
      <c r="Z621" s="144"/>
      <c r="AA621" s="144"/>
      <c r="AB621" s="144"/>
      <c r="AC621" s="144"/>
      <c r="AD621" s="144"/>
      <c r="AE621" s="144"/>
    </row>
    <row r="622">
      <c r="A622" s="208"/>
      <c r="B622" s="181" t="str">
        <f t="array" ref="B622">IF(A622="","",IFERROR(INDEX(Don_hang!$B$2:$B$1000,MATCH(A622,Don_hang!$A$2:$A$1000,0)),""))</f>
        <v/>
      </c>
      <c r="C622" s="210" t="str">
        <f t="array" ref="C622">IF(A622="","",IFERROR(INDEX(Don_hang!$C$2:$C$1000,MATCH(A622,Don_hang!$A$2:$A$1000,0)),""))</f>
        <v/>
      </c>
      <c r="D622" s="211"/>
      <c r="E622" s="209"/>
      <c r="F622" s="209"/>
      <c r="G622" s="186">
        <f t="shared" si="10"/>
        <v>0</v>
      </c>
      <c r="H622" s="212"/>
      <c r="I622" s="212"/>
      <c r="J622" s="212"/>
      <c r="K622" s="212"/>
      <c r="L622" s="212"/>
      <c r="M622" s="212"/>
      <c r="N622" s="214"/>
      <c r="O622" s="213"/>
      <c r="P622" s="189" t="str">
        <f>IF(D622="","",IF(COUNTIF(Combo_tong_hop!$B$3:$B$100,D622)&gt;0,"Combo","Món lẻ"))</f>
        <v/>
      </c>
      <c r="Q622" s="190" t="str">
        <f>IFERROR(__xludf.DUMMYFUNCTION("IF(P622&lt;&gt;""Combo"","""",IFERROR(""""&amp;TEXTJOIN("", ""&amp;char(10),TRUE,FILTER(Combo_chi_tiet!$I$3:$I$200,Combo_chi_tiet!$B$3:$B$200=D622)),""""))"),"")</f>
        <v/>
      </c>
      <c r="R622" s="144"/>
      <c r="S622" s="144"/>
      <c r="T622" s="144"/>
      <c r="U622" s="144"/>
      <c r="V622" s="144"/>
      <c r="W622" s="144"/>
      <c r="X622" s="144"/>
      <c r="Y622" s="144"/>
      <c r="Z622" s="144"/>
      <c r="AA622" s="144"/>
      <c r="AB622" s="144"/>
      <c r="AC622" s="144"/>
      <c r="AD622" s="144"/>
      <c r="AE622" s="144"/>
    </row>
    <row r="623">
      <c r="A623" s="208"/>
      <c r="B623" s="181" t="str">
        <f t="array" ref="B623">IF(A623="","",IFERROR(INDEX(Don_hang!$B$2:$B$1000,MATCH(A623,Don_hang!$A$2:$A$1000,0)),""))</f>
        <v/>
      </c>
      <c r="C623" s="210" t="str">
        <f t="array" ref="C623">IF(A623="","",IFERROR(INDEX(Don_hang!$C$2:$C$1000,MATCH(A623,Don_hang!$A$2:$A$1000,0)),""))</f>
        <v/>
      </c>
      <c r="D623" s="211"/>
      <c r="E623" s="209"/>
      <c r="F623" s="209"/>
      <c r="G623" s="186">
        <f t="shared" si="10"/>
        <v>0</v>
      </c>
      <c r="H623" s="212"/>
      <c r="I623" s="212"/>
      <c r="J623" s="212"/>
      <c r="K623" s="212"/>
      <c r="L623" s="212"/>
      <c r="M623" s="212"/>
      <c r="N623" s="214"/>
      <c r="O623" s="213"/>
      <c r="P623" s="189" t="str">
        <f>IF(D623="","",IF(COUNTIF(Combo_tong_hop!$B$3:$B$100,D623)&gt;0,"Combo","Món lẻ"))</f>
        <v/>
      </c>
      <c r="Q623" s="190" t="str">
        <f>IFERROR(__xludf.DUMMYFUNCTION("IF(P623&lt;&gt;""Combo"","""",IFERROR(""""&amp;TEXTJOIN("", ""&amp;char(10),TRUE,FILTER(Combo_chi_tiet!$I$3:$I$200,Combo_chi_tiet!$B$3:$B$200=D623)),""""))"),"")</f>
        <v/>
      </c>
      <c r="R623" s="144"/>
      <c r="S623" s="144"/>
      <c r="T623" s="144"/>
      <c r="U623" s="144"/>
      <c r="V623" s="144"/>
      <c r="W623" s="144"/>
      <c r="X623" s="144"/>
      <c r="Y623" s="144"/>
      <c r="Z623" s="144"/>
      <c r="AA623" s="144"/>
      <c r="AB623" s="144"/>
      <c r="AC623" s="144"/>
      <c r="AD623" s="144"/>
      <c r="AE623" s="144"/>
    </row>
    <row r="624">
      <c r="A624" s="208"/>
      <c r="B624" s="181" t="str">
        <f t="array" ref="B624">IF(A624="","",IFERROR(INDEX(Don_hang!$B$2:$B$1000,MATCH(A624,Don_hang!$A$2:$A$1000,0)),""))</f>
        <v/>
      </c>
      <c r="C624" s="210" t="str">
        <f t="array" ref="C624">IF(A624="","",IFERROR(INDEX(Don_hang!$C$2:$C$1000,MATCH(A624,Don_hang!$A$2:$A$1000,0)),""))</f>
        <v/>
      </c>
      <c r="D624" s="211"/>
      <c r="E624" s="209"/>
      <c r="F624" s="209"/>
      <c r="G624" s="186">
        <f t="shared" si="10"/>
        <v>0</v>
      </c>
      <c r="H624" s="212"/>
      <c r="I624" s="212"/>
      <c r="J624" s="212"/>
      <c r="K624" s="212"/>
      <c r="L624" s="212"/>
      <c r="M624" s="212"/>
      <c r="N624" s="214"/>
      <c r="O624" s="213"/>
      <c r="P624" s="189" t="str">
        <f>IF(D624="","",IF(COUNTIF(Combo_tong_hop!$B$3:$B$100,D624)&gt;0,"Combo","Món lẻ"))</f>
        <v/>
      </c>
      <c r="Q624" s="190" t="str">
        <f>IFERROR(__xludf.DUMMYFUNCTION("IF(P624&lt;&gt;""Combo"","""",IFERROR(""""&amp;TEXTJOIN("", ""&amp;char(10),TRUE,FILTER(Combo_chi_tiet!$I$3:$I$200,Combo_chi_tiet!$B$3:$B$200=D624)),""""))"),"")</f>
        <v/>
      </c>
      <c r="R624" s="144"/>
      <c r="S624" s="144"/>
      <c r="T624" s="144"/>
      <c r="U624" s="144"/>
      <c r="V624" s="144"/>
      <c r="W624" s="144"/>
      <c r="X624" s="144"/>
      <c r="Y624" s="144"/>
      <c r="Z624" s="144"/>
      <c r="AA624" s="144"/>
      <c r="AB624" s="144"/>
      <c r="AC624" s="144"/>
      <c r="AD624" s="144"/>
      <c r="AE624" s="144"/>
    </row>
    <row r="625">
      <c r="A625" s="208"/>
      <c r="B625" s="181" t="str">
        <f t="array" ref="B625">IF(A625="","",IFERROR(INDEX(Don_hang!$B$2:$B$1000,MATCH(A625,Don_hang!$A$2:$A$1000,0)),""))</f>
        <v/>
      </c>
      <c r="C625" s="210" t="str">
        <f t="array" ref="C625">IF(A625="","",IFERROR(INDEX(Don_hang!$C$2:$C$1000,MATCH(A625,Don_hang!$A$2:$A$1000,0)),""))</f>
        <v/>
      </c>
      <c r="D625" s="211"/>
      <c r="E625" s="209"/>
      <c r="F625" s="209"/>
      <c r="G625" s="186">
        <f t="shared" si="10"/>
        <v>0</v>
      </c>
      <c r="H625" s="212"/>
      <c r="I625" s="212"/>
      <c r="J625" s="212"/>
      <c r="K625" s="212"/>
      <c r="L625" s="212"/>
      <c r="M625" s="212"/>
      <c r="N625" s="214"/>
      <c r="O625" s="213"/>
      <c r="P625" s="189" t="str">
        <f>IF(D625="","",IF(COUNTIF(Combo_tong_hop!$B$3:$B$100,D625)&gt;0,"Combo","Món lẻ"))</f>
        <v/>
      </c>
      <c r="Q625" s="190" t="str">
        <f>IFERROR(__xludf.DUMMYFUNCTION("IF(P625&lt;&gt;""Combo"","""",IFERROR(""""&amp;TEXTJOIN("", ""&amp;char(10),TRUE,FILTER(Combo_chi_tiet!$I$3:$I$200,Combo_chi_tiet!$B$3:$B$200=D625)),""""))"),"")</f>
        <v/>
      </c>
      <c r="R625" s="144"/>
      <c r="S625" s="144"/>
      <c r="T625" s="144"/>
      <c r="U625" s="144"/>
      <c r="V625" s="144"/>
      <c r="W625" s="144"/>
      <c r="X625" s="144"/>
      <c r="Y625" s="144"/>
      <c r="Z625" s="144"/>
      <c r="AA625" s="144"/>
      <c r="AB625" s="144"/>
      <c r="AC625" s="144"/>
      <c r="AD625" s="144"/>
      <c r="AE625" s="144"/>
    </row>
    <row r="626">
      <c r="A626" s="208"/>
      <c r="B626" s="181" t="str">
        <f t="array" ref="B626">IF(A626="","",IFERROR(INDEX(Don_hang!$B$2:$B$1000,MATCH(A626,Don_hang!$A$2:$A$1000,0)),""))</f>
        <v/>
      </c>
      <c r="C626" s="210" t="str">
        <f t="array" ref="C626">IF(A626="","",IFERROR(INDEX(Don_hang!$C$2:$C$1000,MATCH(A626,Don_hang!$A$2:$A$1000,0)),""))</f>
        <v/>
      </c>
      <c r="D626" s="211"/>
      <c r="E626" s="209"/>
      <c r="F626" s="209"/>
      <c r="G626" s="186">
        <f t="shared" si="10"/>
        <v>0</v>
      </c>
      <c r="H626" s="212"/>
      <c r="I626" s="212"/>
      <c r="J626" s="212"/>
      <c r="K626" s="212"/>
      <c r="L626" s="212"/>
      <c r="M626" s="212"/>
      <c r="N626" s="214"/>
      <c r="O626" s="213"/>
      <c r="P626" s="189" t="str">
        <f>IF(D626="","",IF(COUNTIF(Combo_tong_hop!$B$3:$B$100,D626)&gt;0,"Combo","Món lẻ"))</f>
        <v/>
      </c>
      <c r="Q626" s="190" t="str">
        <f>IFERROR(__xludf.DUMMYFUNCTION("IF(P626&lt;&gt;""Combo"","""",IFERROR(""""&amp;TEXTJOIN("", ""&amp;char(10),TRUE,FILTER(Combo_chi_tiet!$I$3:$I$200,Combo_chi_tiet!$B$3:$B$200=D626)),""""))"),"")</f>
        <v/>
      </c>
      <c r="R626" s="144"/>
      <c r="S626" s="144"/>
      <c r="T626" s="144"/>
      <c r="U626" s="144"/>
      <c r="V626" s="144"/>
      <c r="W626" s="144"/>
      <c r="X626" s="144"/>
      <c r="Y626" s="144"/>
      <c r="Z626" s="144"/>
      <c r="AA626" s="144"/>
      <c r="AB626" s="144"/>
      <c r="AC626" s="144"/>
      <c r="AD626" s="144"/>
      <c r="AE626" s="144"/>
    </row>
    <row r="627">
      <c r="A627" s="208"/>
      <c r="B627" s="181" t="str">
        <f t="array" ref="B627">IF(A627="","",IFERROR(INDEX(Don_hang!$B$2:$B$1000,MATCH(A627,Don_hang!$A$2:$A$1000,0)),""))</f>
        <v/>
      </c>
      <c r="C627" s="210" t="str">
        <f t="array" ref="C627">IF(A627="","",IFERROR(INDEX(Don_hang!$C$2:$C$1000,MATCH(A627,Don_hang!$A$2:$A$1000,0)),""))</f>
        <v/>
      </c>
      <c r="D627" s="211"/>
      <c r="E627" s="209"/>
      <c r="F627" s="209"/>
      <c r="G627" s="186">
        <f t="shared" si="10"/>
        <v>0</v>
      </c>
      <c r="H627" s="212"/>
      <c r="I627" s="212"/>
      <c r="J627" s="212"/>
      <c r="K627" s="212"/>
      <c r="L627" s="212"/>
      <c r="M627" s="212"/>
      <c r="N627" s="214"/>
      <c r="O627" s="213"/>
      <c r="P627" s="189" t="str">
        <f>IF(D627="","",IF(COUNTIF(Combo_tong_hop!$B$3:$B$100,D627)&gt;0,"Combo","Món lẻ"))</f>
        <v/>
      </c>
      <c r="Q627" s="190" t="str">
        <f>IFERROR(__xludf.DUMMYFUNCTION("IF(P627&lt;&gt;""Combo"","""",IFERROR(""""&amp;TEXTJOIN("", ""&amp;char(10),TRUE,FILTER(Combo_chi_tiet!$I$3:$I$200,Combo_chi_tiet!$B$3:$B$200=D627)),""""))"),"")</f>
        <v/>
      </c>
      <c r="R627" s="144"/>
      <c r="S627" s="144"/>
      <c r="T627" s="144"/>
      <c r="U627" s="144"/>
      <c r="V627" s="144"/>
      <c r="W627" s="144"/>
      <c r="X627" s="144"/>
      <c r="Y627" s="144"/>
      <c r="Z627" s="144"/>
      <c r="AA627" s="144"/>
      <c r="AB627" s="144"/>
      <c r="AC627" s="144"/>
      <c r="AD627" s="144"/>
      <c r="AE627" s="144"/>
    </row>
    <row r="628">
      <c r="A628" s="208"/>
      <c r="B628" s="181" t="str">
        <f t="array" ref="B628">IF(A628="","",IFERROR(INDEX(Don_hang!$B$2:$B$1000,MATCH(A628,Don_hang!$A$2:$A$1000,0)),""))</f>
        <v/>
      </c>
      <c r="C628" s="210" t="str">
        <f t="array" ref="C628">IF(A628="","",IFERROR(INDEX(Don_hang!$C$2:$C$1000,MATCH(A628,Don_hang!$A$2:$A$1000,0)),""))</f>
        <v/>
      </c>
      <c r="D628" s="211"/>
      <c r="E628" s="209"/>
      <c r="F628" s="209"/>
      <c r="G628" s="186">
        <f t="shared" si="10"/>
        <v>0</v>
      </c>
      <c r="H628" s="212"/>
      <c r="I628" s="212"/>
      <c r="J628" s="212"/>
      <c r="K628" s="212"/>
      <c r="L628" s="212"/>
      <c r="M628" s="212"/>
      <c r="N628" s="214"/>
      <c r="O628" s="213"/>
      <c r="P628" s="189" t="str">
        <f>IF(D628="","",IF(COUNTIF(Combo_tong_hop!$B$3:$B$100,D628)&gt;0,"Combo","Món lẻ"))</f>
        <v/>
      </c>
      <c r="Q628" s="190" t="str">
        <f>IFERROR(__xludf.DUMMYFUNCTION("IF(P628&lt;&gt;""Combo"","""",IFERROR(""""&amp;TEXTJOIN("", ""&amp;char(10),TRUE,FILTER(Combo_chi_tiet!$I$3:$I$200,Combo_chi_tiet!$B$3:$B$200=D628)),""""))"),"")</f>
        <v/>
      </c>
      <c r="R628" s="144"/>
      <c r="S628" s="144"/>
      <c r="T628" s="144"/>
      <c r="U628" s="144"/>
      <c r="V628" s="144"/>
      <c r="W628" s="144"/>
      <c r="X628" s="144"/>
      <c r="Y628" s="144"/>
      <c r="Z628" s="144"/>
      <c r="AA628" s="144"/>
      <c r="AB628" s="144"/>
      <c r="AC628" s="144"/>
      <c r="AD628" s="144"/>
      <c r="AE628" s="144"/>
    </row>
    <row r="629">
      <c r="A629" s="208"/>
      <c r="B629" s="181" t="str">
        <f t="array" ref="B629">IF(A629="","",IFERROR(INDEX(Don_hang!$B$2:$B$1000,MATCH(A629,Don_hang!$A$2:$A$1000,0)),""))</f>
        <v/>
      </c>
      <c r="C629" s="210" t="str">
        <f t="array" ref="C629">IF(A629="","",IFERROR(INDEX(Don_hang!$C$2:$C$1000,MATCH(A629,Don_hang!$A$2:$A$1000,0)),""))</f>
        <v/>
      </c>
      <c r="D629" s="211"/>
      <c r="E629" s="209"/>
      <c r="F629" s="209"/>
      <c r="G629" s="186">
        <f t="shared" si="10"/>
        <v>0</v>
      </c>
      <c r="H629" s="212"/>
      <c r="I629" s="212"/>
      <c r="J629" s="212"/>
      <c r="K629" s="212"/>
      <c r="L629" s="212"/>
      <c r="M629" s="212"/>
      <c r="N629" s="214"/>
      <c r="O629" s="213"/>
      <c r="P629" s="189" t="str">
        <f>IF(D629="","",IF(COUNTIF(Combo_tong_hop!$B$3:$B$100,D629)&gt;0,"Combo","Món lẻ"))</f>
        <v/>
      </c>
      <c r="Q629" s="190" t="str">
        <f>IFERROR(__xludf.DUMMYFUNCTION("IF(P629&lt;&gt;""Combo"","""",IFERROR(""""&amp;TEXTJOIN("", ""&amp;char(10),TRUE,FILTER(Combo_chi_tiet!$I$3:$I$200,Combo_chi_tiet!$B$3:$B$200=D629)),""""))"),"")</f>
        <v/>
      </c>
      <c r="R629" s="144"/>
      <c r="S629" s="144"/>
      <c r="T629" s="144"/>
      <c r="U629" s="144"/>
      <c r="V629" s="144"/>
      <c r="W629" s="144"/>
      <c r="X629" s="144"/>
      <c r="Y629" s="144"/>
      <c r="Z629" s="144"/>
      <c r="AA629" s="144"/>
      <c r="AB629" s="144"/>
      <c r="AC629" s="144"/>
      <c r="AD629" s="144"/>
      <c r="AE629" s="144"/>
    </row>
    <row r="630">
      <c r="A630" s="208"/>
      <c r="B630" s="181" t="str">
        <f t="array" ref="B630">IF(A630="","",IFERROR(INDEX(Don_hang!$B$2:$B$1000,MATCH(A630,Don_hang!$A$2:$A$1000,0)),""))</f>
        <v/>
      </c>
      <c r="C630" s="210" t="str">
        <f t="array" ref="C630">IF(A630="","",IFERROR(INDEX(Don_hang!$C$2:$C$1000,MATCH(A630,Don_hang!$A$2:$A$1000,0)),""))</f>
        <v/>
      </c>
      <c r="D630" s="211"/>
      <c r="E630" s="209"/>
      <c r="F630" s="209"/>
      <c r="G630" s="186">
        <f t="shared" si="10"/>
        <v>0</v>
      </c>
      <c r="H630" s="212"/>
      <c r="I630" s="212"/>
      <c r="J630" s="212"/>
      <c r="K630" s="212"/>
      <c r="L630" s="212"/>
      <c r="M630" s="212"/>
      <c r="N630" s="214"/>
      <c r="O630" s="213"/>
      <c r="P630" s="189" t="str">
        <f>IF(D630="","",IF(COUNTIF(Combo_tong_hop!$B$3:$B$100,D630)&gt;0,"Combo","Món lẻ"))</f>
        <v/>
      </c>
      <c r="Q630" s="190" t="str">
        <f>IFERROR(__xludf.DUMMYFUNCTION("IF(P630&lt;&gt;""Combo"","""",IFERROR(""""&amp;TEXTJOIN("", ""&amp;char(10),TRUE,FILTER(Combo_chi_tiet!$I$3:$I$200,Combo_chi_tiet!$B$3:$B$200=D630)),""""))"),"")</f>
        <v/>
      </c>
      <c r="R630" s="144"/>
      <c r="S630" s="144"/>
      <c r="T630" s="144"/>
      <c r="U630" s="144"/>
      <c r="V630" s="144"/>
      <c r="W630" s="144"/>
      <c r="X630" s="144"/>
      <c r="Y630" s="144"/>
      <c r="Z630" s="144"/>
      <c r="AA630" s="144"/>
      <c r="AB630" s="144"/>
      <c r="AC630" s="144"/>
      <c r="AD630" s="144"/>
      <c r="AE630" s="144"/>
    </row>
    <row r="631">
      <c r="A631" s="208"/>
      <c r="B631" s="181" t="str">
        <f t="array" ref="B631">IF(A631="","",IFERROR(INDEX(Don_hang!$B$2:$B$1000,MATCH(A631,Don_hang!$A$2:$A$1000,0)),""))</f>
        <v/>
      </c>
      <c r="C631" s="210" t="str">
        <f t="array" ref="C631">IF(A631="","",IFERROR(INDEX(Don_hang!$C$2:$C$1000,MATCH(A631,Don_hang!$A$2:$A$1000,0)),""))</f>
        <v/>
      </c>
      <c r="D631" s="211"/>
      <c r="E631" s="209"/>
      <c r="F631" s="209"/>
      <c r="G631" s="186">
        <f t="shared" si="10"/>
        <v>0</v>
      </c>
      <c r="H631" s="212"/>
      <c r="I631" s="212"/>
      <c r="J631" s="212"/>
      <c r="K631" s="212"/>
      <c r="L631" s="212"/>
      <c r="M631" s="212"/>
      <c r="N631" s="214"/>
      <c r="O631" s="213"/>
      <c r="P631" s="189" t="str">
        <f>IF(D631="","",IF(COUNTIF(Combo_tong_hop!$B$3:$B$100,D631)&gt;0,"Combo","Món lẻ"))</f>
        <v/>
      </c>
      <c r="Q631" s="190" t="str">
        <f>IFERROR(__xludf.DUMMYFUNCTION("IF(P631&lt;&gt;""Combo"","""",IFERROR(""""&amp;TEXTJOIN("", ""&amp;char(10),TRUE,FILTER(Combo_chi_tiet!$I$3:$I$200,Combo_chi_tiet!$B$3:$B$200=D631)),""""))"),"")</f>
        <v/>
      </c>
      <c r="R631" s="144"/>
      <c r="S631" s="144"/>
      <c r="T631" s="144"/>
      <c r="U631" s="144"/>
      <c r="V631" s="144"/>
      <c r="W631" s="144"/>
      <c r="X631" s="144"/>
      <c r="Y631" s="144"/>
      <c r="Z631" s="144"/>
      <c r="AA631" s="144"/>
      <c r="AB631" s="144"/>
      <c r="AC631" s="144"/>
      <c r="AD631" s="144"/>
      <c r="AE631" s="144"/>
    </row>
    <row r="632">
      <c r="A632" s="208"/>
      <c r="B632" s="181" t="str">
        <f t="array" ref="B632">IF(A632="","",IFERROR(INDEX(Don_hang!$B$2:$B$1000,MATCH(A632,Don_hang!$A$2:$A$1000,0)),""))</f>
        <v/>
      </c>
      <c r="C632" s="210" t="str">
        <f t="array" ref="C632">IF(A632="","",IFERROR(INDEX(Don_hang!$C$2:$C$1000,MATCH(A632,Don_hang!$A$2:$A$1000,0)),""))</f>
        <v/>
      </c>
      <c r="D632" s="211"/>
      <c r="E632" s="209"/>
      <c r="F632" s="209"/>
      <c r="G632" s="186">
        <f t="shared" si="10"/>
        <v>0</v>
      </c>
      <c r="H632" s="212"/>
      <c r="I632" s="212"/>
      <c r="J632" s="212"/>
      <c r="K632" s="212"/>
      <c r="L632" s="212"/>
      <c r="M632" s="212"/>
      <c r="N632" s="214"/>
      <c r="O632" s="213"/>
      <c r="P632" s="189" t="str">
        <f>IF(D632="","",IF(COUNTIF(Combo_tong_hop!$B$3:$B$100,D632)&gt;0,"Combo","Món lẻ"))</f>
        <v/>
      </c>
      <c r="Q632" s="190" t="str">
        <f>IFERROR(__xludf.DUMMYFUNCTION("IF(P632&lt;&gt;""Combo"","""",IFERROR(""""&amp;TEXTJOIN("", ""&amp;char(10),TRUE,FILTER(Combo_chi_tiet!$I$3:$I$200,Combo_chi_tiet!$B$3:$B$200=D632)),""""))"),"")</f>
        <v/>
      </c>
      <c r="R632" s="144"/>
      <c r="S632" s="144"/>
      <c r="T632" s="144"/>
      <c r="U632" s="144"/>
      <c r="V632" s="144"/>
      <c r="W632" s="144"/>
      <c r="X632" s="144"/>
      <c r="Y632" s="144"/>
      <c r="Z632" s="144"/>
      <c r="AA632" s="144"/>
      <c r="AB632" s="144"/>
      <c r="AC632" s="144"/>
      <c r="AD632" s="144"/>
      <c r="AE632" s="144"/>
    </row>
    <row r="633">
      <c r="A633" s="208"/>
      <c r="B633" s="181" t="str">
        <f t="array" ref="B633">IF(A633="","",IFERROR(INDEX(Don_hang!$B$2:$B$1000,MATCH(A633,Don_hang!$A$2:$A$1000,0)),""))</f>
        <v/>
      </c>
      <c r="C633" s="210" t="str">
        <f t="array" ref="C633">IF(A633="","",IFERROR(INDEX(Don_hang!$C$2:$C$1000,MATCH(A633,Don_hang!$A$2:$A$1000,0)),""))</f>
        <v/>
      </c>
      <c r="D633" s="211"/>
      <c r="E633" s="209"/>
      <c r="F633" s="209"/>
      <c r="G633" s="186">
        <f t="shared" si="10"/>
        <v>0</v>
      </c>
      <c r="H633" s="212"/>
      <c r="I633" s="212"/>
      <c r="J633" s="212"/>
      <c r="K633" s="212"/>
      <c r="L633" s="212"/>
      <c r="M633" s="212"/>
      <c r="N633" s="214"/>
      <c r="O633" s="213"/>
      <c r="P633" s="189" t="str">
        <f>IF(D633="","",IF(COUNTIF(Combo_tong_hop!$B$3:$B$100,D633)&gt;0,"Combo","Món lẻ"))</f>
        <v/>
      </c>
      <c r="Q633" s="190" t="str">
        <f>IFERROR(__xludf.DUMMYFUNCTION("IF(P633&lt;&gt;""Combo"","""",IFERROR(""""&amp;TEXTJOIN("", ""&amp;char(10),TRUE,FILTER(Combo_chi_tiet!$I$3:$I$200,Combo_chi_tiet!$B$3:$B$200=D633)),""""))"),"")</f>
        <v/>
      </c>
      <c r="R633" s="144"/>
      <c r="S633" s="144"/>
      <c r="T633" s="144"/>
      <c r="U633" s="144"/>
      <c r="V633" s="144"/>
      <c r="W633" s="144"/>
      <c r="X633" s="144"/>
      <c r="Y633" s="144"/>
      <c r="Z633" s="144"/>
      <c r="AA633" s="144"/>
      <c r="AB633" s="144"/>
      <c r="AC633" s="144"/>
      <c r="AD633" s="144"/>
      <c r="AE633" s="144"/>
    </row>
    <row r="634">
      <c r="A634" s="208"/>
      <c r="B634" s="181" t="str">
        <f t="array" ref="B634">IF(A634="","",IFERROR(INDEX(Don_hang!$B$2:$B$1000,MATCH(A634,Don_hang!$A$2:$A$1000,0)),""))</f>
        <v/>
      </c>
      <c r="C634" s="210" t="str">
        <f t="array" ref="C634">IF(A634="","",IFERROR(INDEX(Don_hang!$C$2:$C$1000,MATCH(A634,Don_hang!$A$2:$A$1000,0)),""))</f>
        <v/>
      </c>
      <c r="D634" s="211"/>
      <c r="E634" s="209"/>
      <c r="F634" s="209"/>
      <c r="G634" s="186">
        <f t="shared" si="10"/>
        <v>0</v>
      </c>
      <c r="H634" s="212"/>
      <c r="I634" s="212"/>
      <c r="J634" s="212"/>
      <c r="K634" s="212"/>
      <c r="L634" s="212"/>
      <c r="M634" s="212"/>
      <c r="N634" s="214"/>
      <c r="O634" s="213"/>
      <c r="P634" s="189" t="str">
        <f>IF(D634="","",IF(COUNTIF(Combo_tong_hop!$B$3:$B$100,D634)&gt;0,"Combo","Món lẻ"))</f>
        <v/>
      </c>
      <c r="Q634" s="190" t="str">
        <f>IFERROR(__xludf.DUMMYFUNCTION("IF(P634&lt;&gt;""Combo"","""",IFERROR(""""&amp;TEXTJOIN("", ""&amp;char(10),TRUE,FILTER(Combo_chi_tiet!$I$3:$I$200,Combo_chi_tiet!$B$3:$B$200=D634)),""""))"),"")</f>
        <v/>
      </c>
      <c r="R634" s="144"/>
      <c r="S634" s="144"/>
      <c r="T634" s="144"/>
      <c r="U634" s="144"/>
      <c r="V634" s="144"/>
      <c r="W634" s="144"/>
      <c r="X634" s="144"/>
      <c r="Y634" s="144"/>
      <c r="Z634" s="144"/>
      <c r="AA634" s="144"/>
      <c r="AB634" s="144"/>
      <c r="AC634" s="144"/>
      <c r="AD634" s="144"/>
      <c r="AE634" s="144"/>
    </row>
    <row r="635">
      <c r="A635" s="208"/>
      <c r="B635" s="181" t="str">
        <f t="array" ref="B635">IF(A635="","",IFERROR(INDEX(Don_hang!$B$2:$B$1000,MATCH(A635,Don_hang!$A$2:$A$1000,0)),""))</f>
        <v/>
      </c>
      <c r="C635" s="210" t="str">
        <f t="array" ref="C635">IF(A635="","",IFERROR(INDEX(Don_hang!$C$2:$C$1000,MATCH(A635,Don_hang!$A$2:$A$1000,0)),""))</f>
        <v/>
      </c>
      <c r="D635" s="211"/>
      <c r="E635" s="209"/>
      <c r="F635" s="209"/>
      <c r="G635" s="186">
        <f t="shared" si="10"/>
        <v>0</v>
      </c>
      <c r="H635" s="212"/>
      <c r="I635" s="212"/>
      <c r="J635" s="212"/>
      <c r="K635" s="212"/>
      <c r="L635" s="212"/>
      <c r="M635" s="212"/>
      <c r="N635" s="214"/>
      <c r="O635" s="213"/>
      <c r="P635" s="189" t="str">
        <f>IF(D635="","",IF(COUNTIF(Combo_tong_hop!$B$3:$B$100,D635)&gt;0,"Combo","Món lẻ"))</f>
        <v/>
      </c>
      <c r="Q635" s="190" t="str">
        <f>IFERROR(__xludf.DUMMYFUNCTION("IF(P635&lt;&gt;""Combo"","""",IFERROR(""""&amp;TEXTJOIN("", ""&amp;char(10),TRUE,FILTER(Combo_chi_tiet!$I$3:$I$200,Combo_chi_tiet!$B$3:$B$200=D635)),""""))"),"")</f>
        <v/>
      </c>
      <c r="R635" s="144"/>
      <c r="S635" s="144"/>
      <c r="T635" s="144"/>
      <c r="U635" s="144"/>
      <c r="V635" s="144"/>
      <c r="W635" s="144"/>
      <c r="X635" s="144"/>
      <c r="Y635" s="144"/>
      <c r="Z635" s="144"/>
      <c r="AA635" s="144"/>
      <c r="AB635" s="144"/>
      <c r="AC635" s="144"/>
      <c r="AD635" s="144"/>
      <c r="AE635" s="144"/>
    </row>
    <row r="636">
      <c r="A636" s="208"/>
      <c r="B636" s="181" t="str">
        <f t="array" ref="B636">IF(A636="","",IFERROR(INDEX(Don_hang!$B$2:$B$1000,MATCH(A636,Don_hang!$A$2:$A$1000,0)),""))</f>
        <v/>
      </c>
      <c r="C636" s="210" t="str">
        <f t="array" ref="C636">IF(A636="","",IFERROR(INDEX(Don_hang!$C$2:$C$1000,MATCH(A636,Don_hang!$A$2:$A$1000,0)),""))</f>
        <v/>
      </c>
      <c r="D636" s="211"/>
      <c r="E636" s="209"/>
      <c r="F636" s="209"/>
      <c r="G636" s="186">
        <f t="shared" si="10"/>
        <v>0</v>
      </c>
      <c r="H636" s="212"/>
      <c r="I636" s="212"/>
      <c r="J636" s="212"/>
      <c r="K636" s="212"/>
      <c r="L636" s="212"/>
      <c r="M636" s="212"/>
      <c r="N636" s="214"/>
      <c r="O636" s="213"/>
      <c r="P636" s="189" t="str">
        <f>IF(D636="","",IF(COUNTIF(Combo_tong_hop!$B$3:$B$100,D636)&gt;0,"Combo","Món lẻ"))</f>
        <v/>
      </c>
      <c r="Q636" s="190" t="str">
        <f>IFERROR(__xludf.DUMMYFUNCTION("IF(P636&lt;&gt;""Combo"","""",IFERROR(""""&amp;TEXTJOIN("", ""&amp;char(10),TRUE,FILTER(Combo_chi_tiet!$I$3:$I$200,Combo_chi_tiet!$B$3:$B$200=D636)),""""))"),"")</f>
        <v/>
      </c>
      <c r="R636" s="144"/>
      <c r="S636" s="144"/>
      <c r="T636" s="144"/>
      <c r="U636" s="144"/>
      <c r="V636" s="144"/>
      <c r="W636" s="144"/>
      <c r="X636" s="144"/>
      <c r="Y636" s="144"/>
      <c r="Z636" s="144"/>
      <c r="AA636" s="144"/>
      <c r="AB636" s="144"/>
      <c r="AC636" s="144"/>
      <c r="AD636" s="144"/>
      <c r="AE636" s="144"/>
    </row>
    <row r="637">
      <c r="A637" s="208"/>
      <c r="B637" s="181" t="str">
        <f t="array" ref="B637">IF(A637="","",IFERROR(INDEX(Don_hang!$B$2:$B$1000,MATCH(A637,Don_hang!$A$2:$A$1000,0)),""))</f>
        <v/>
      </c>
      <c r="C637" s="210" t="str">
        <f t="array" ref="C637">IF(A637="","",IFERROR(INDEX(Don_hang!$C$2:$C$1000,MATCH(A637,Don_hang!$A$2:$A$1000,0)),""))</f>
        <v/>
      </c>
      <c r="D637" s="211"/>
      <c r="E637" s="209"/>
      <c r="F637" s="209"/>
      <c r="G637" s="186">
        <f t="shared" si="10"/>
        <v>0</v>
      </c>
      <c r="H637" s="212"/>
      <c r="I637" s="212"/>
      <c r="J637" s="212"/>
      <c r="K637" s="212"/>
      <c r="L637" s="212"/>
      <c r="M637" s="212"/>
      <c r="N637" s="214"/>
      <c r="O637" s="213"/>
      <c r="P637" s="189" t="str">
        <f>IF(D637="","",IF(COUNTIF(Combo_tong_hop!$B$3:$B$100,D637)&gt;0,"Combo","Món lẻ"))</f>
        <v/>
      </c>
      <c r="Q637" s="190" t="str">
        <f>IFERROR(__xludf.DUMMYFUNCTION("IF(P637&lt;&gt;""Combo"","""",IFERROR(""""&amp;TEXTJOIN("", ""&amp;char(10),TRUE,FILTER(Combo_chi_tiet!$I$3:$I$200,Combo_chi_tiet!$B$3:$B$200=D637)),""""))"),"")</f>
        <v/>
      </c>
      <c r="R637" s="144"/>
      <c r="S637" s="144"/>
      <c r="T637" s="144"/>
      <c r="U637" s="144"/>
      <c r="V637" s="144"/>
      <c r="W637" s="144"/>
      <c r="X637" s="144"/>
      <c r="Y637" s="144"/>
      <c r="Z637" s="144"/>
      <c r="AA637" s="144"/>
      <c r="AB637" s="144"/>
      <c r="AC637" s="144"/>
      <c r="AD637" s="144"/>
      <c r="AE637" s="144"/>
    </row>
    <row r="638">
      <c r="A638" s="208"/>
      <c r="B638" s="181" t="str">
        <f t="array" ref="B638">IF(A638="","",IFERROR(INDEX(Don_hang!$B$2:$B$1000,MATCH(A638,Don_hang!$A$2:$A$1000,0)),""))</f>
        <v/>
      </c>
      <c r="C638" s="210" t="str">
        <f t="array" ref="C638">IF(A638="","",IFERROR(INDEX(Don_hang!$C$2:$C$1000,MATCH(A638,Don_hang!$A$2:$A$1000,0)),""))</f>
        <v/>
      </c>
      <c r="D638" s="211"/>
      <c r="E638" s="209"/>
      <c r="F638" s="209"/>
      <c r="G638" s="186">
        <f t="shared" si="10"/>
        <v>0</v>
      </c>
      <c r="H638" s="212"/>
      <c r="I638" s="212"/>
      <c r="J638" s="212"/>
      <c r="K638" s="212"/>
      <c r="L638" s="212"/>
      <c r="M638" s="212"/>
      <c r="N638" s="214"/>
      <c r="O638" s="213"/>
      <c r="P638" s="189" t="str">
        <f>IF(D638="","",IF(COUNTIF(Combo_tong_hop!$B$3:$B$100,D638)&gt;0,"Combo","Món lẻ"))</f>
        <v/>
      </c>
      <c r="Q638" s="190" t="str">
        <f>IFERROR(__xludf.DUMMYFUNCTION("IF(P638&lt;&gt;""Combo"","""",IFERROR(""""&amp;TEXTJOIN("", ""&amp;char(10),TRUE,FILTER(Combo_chi_tiet!$I$3:$I$200,Combo_chi_tiet!$B$3:$B$200=D638)),""""))"),"")</f>
        <v/>
      </c>
      <c r="R638" s="144"/>
      <c r="S638" s="144"/>
      <c r="T638" s="144"/>
      <c r="U638" s="144"/>
      <c r="V638" s="144"/>
      <c r="W638" s="144"/>
      <c r="X638" s="144"/>
      <c r="Y638" s="144"/>
      <c r="Z638" s="144"/>
      <c r="AA638" s="144"/>
      <c r="AB638" s="144"/>
      <c r="AC638" s="144"/>
      <c r="AD638" s="144"/>
      <c r="AE638" s="144"/>
    </row>
    <row r="639">
      <c r="A639" s="208"/>
      <c r="B639" s="181" t="str">
        <f t="array" ref="B639">IF(A639="","",IFERROR(INDEX(Don_hang!$B$2:$B$1000,MATCH(A639,Don_hang!$A$2:$A$1000,0)),""))</f>
        <v/>
      </c>
      <c r="C639" s="210" t="str">
        <f t="array" ref="C639">IF(A639="","",IFERROR(INDEX(Don_hang!$C$2:$C$1000,MATCH(A639,Don_hang!$A$2:$A$1000,0)),""))</f>
        <v/>
      </c>
      <c r="D639" s="211"/>
      <c r="E639" s="209"/>
      <c r="F639" s="209"/>
      <c r="G639" s="186">
        <f t="shared" si="10"/>
        <v>0</v>
      </c>
      <c r="H639" s="212"/>
      <c r="I639" s="212"/>
      <c r="J639" s="212"/>
      <c r="K639" s="212"/>
      <c r="L639" s="212"/>
      <c r="M639" s="212"/>
      <c r="N639" s="214"/>
      <c r="O639" s="213"/>
      <c r="P639" s="189" t="str">
        <f>IF(D639="","",IF(COUNTIF(Combo_tong_hop!$B$3:$B$100,D639)&gt;0,"Combo","Món lẻ"))</f>
        <v/>
      </c>
      <c r="Q639" s="190" t="str">
        <f>IFERROR(__xludf.DUMMYFUNCTION("IF(P639&lt;&gt;""Combo"","""",IFERROR(""""&amp;TEXTJOIN("", ""&amp;char(10),TRUE,FILTER(Combo_chi_tiet!$I$3:$I$200,Combo_chi_tiet!$B$3:$B$200=D639)),""""))"),"")</f>
        <v/>
      </c>
      <c r="R639" s="144"/>
      <c r="S639" s="144"/>
      <c r="T639" s="144"/>
      <c r="U639" s="144"/>
      <c r="V639" s="144"/>
      <c r="W639" s="144"/>
      <c r="X639" s="144"/>
      <c r="Y639" s="144"/>
      <c r="Z639" s="144"/>
      <c r="AA639" s="144"/>
      <c r="AB639" s="144"/>
      <c r="AC639" s="144"/>
      <c r="AD639" s="144"/>
      <c r="AE639" s="144"/>
    </row>
    <row r="640">
      <c r="A640" s="208"/>
      <c r="B640" s="181" t="str">
        <f t="array" ref="B640">IF(A640="","",IFERROR(INDEX(Don_hang!$B$2:$B$1000,MATCH(A640,Don_hang!$A$2:$A$1000,0)),""))</f>
        <v/>
      </c>
      <c r="C640" s="210" t="str">
        <f t="array" ref="C640">IF(A640="","",IFERROR(INDEX(Don_hang!$C$2:$C$1000,MATCH(A640,Don_hang!$A$2:$A$1000,0)),""))</f>
        <v/>
      </c>
      <c r="D640" s="211"/>
      <c r="E640" s="209"/>
      <c r="F640" s="209"/>
      <c r="G640" s="186">
        <f t="shared" si="10"/>
        <v>0</v>
      </c>
      <c r="H640" s="212"/>
      <c r="I640" s="212"/>
      <c r="J640" s="212"/>
      <c r="K640" s="212"/>
      <c r="L640" s="212"/>
      <c r="M640" s="212"/>
      <c r="N640" s="214"/>
      <c r="O640" s="213"/>
      <c r="P640" s="189" t="str">
        <f>IF(D640="","",IF(COUNTIF(Combo_tong_hop!$B$3:$B$100,D640)&gt;0,"Combo","Món lẻ"))</f>
        <v/>
      </c>
      <c r="Q640" s="190" t="str">
        <f>IFERROR(__xludf.DUMMYFUNCTION("IF(P640&lt;&gt;""Combo"","""",IFERROR(""""&amp;TEXTJOIN("", ""&amp;char(10),TRUE,FILTER(Combo_chi_tiet!$I$3:$I$200,Combo_chi_tiet!$B$3:$B$200=D640)),""""))"),"")</f>
        <v/>
      </c>
      <c r="R640" s="144"/>
      <c r="S640" s="144"/>
      <c r="T640" s="144"/>
      <c r="U640" s="144"/>
      <c r="V640" s="144"/>
      <c r="W640" s="144"/>
      <c r="X640" s="144"/>
      <c r="Y640" s="144"/>
      <c r="Z640" s="144"/>
      <c r="AA640" s="144"/>
      <c r="AB640" s="144"/>
      <c r="AC640" s="144"/>
      <c r="AD640" s="144"/>
      <c r="AE640" s="144"/>
    </row>
    <row r="641">
      <c r="A641" s="208"/>
      <c r="B641" s="181" t="str">
        <f t="array" ref="B641">IF(A641="","",IFERROR(INDEX(Don_hang!$B$2:$B$1000,MATCH(A641,Don_hang!$A$2:$A$1000,0)),""))</f>
        <v/>
      </c>
      <c r="C641" s="210" t="str">
        <f t="array" ref="C641">IF(A641="","",IFERROR(INDEX(Don_hang!$C$2:$C$1000,MATCH(A641,Don_hang!$A$2:$A$1000,0)),""))</f>
        <v/>
      </c>
      <c r="D641" s="211"/>
      <c r="E641" s="209"/>
      <c r="F641" s="209"/>
      <c r="G641" s="186">
        <f t="shared" si="10"/>
        <v>0</v>
      </c>
      <c r="H641" s="212"/>
      <c r="I641" s="212"/>
      <c r="J641" s="212"/>
      <c r="K641" s="212"/>
      <c r="L641" s="212"/>
      <c r="M641" s="212"/>
      <c r="N641" s="214"/>
      <c r="O641" s="213"/>
      <c r="P641" s="189" t="str">
        <f>IF(D641="","",IF(COUNTIF(Combo_tong_hop!$B$3:$B$100,D641)&gt;0,"Combo","Món lẻ"))</f>
        <v/>
      </c>
      <c r="Q641" s="190" t="str">
        <f>IFERROR(__xludf.DUMMYFUNCTION("IF(P641&lt;&gt;""Combo"","""",IFERROR(""""&amp;TEXTJOIN("", ""&amp;char(10),TRUE,FILTER(Combo_chi_tiet!$I$3:$I$200,Combo_chi_tiet!$B$3:$B$200=D641)),""""))"),"")</f>
        <v/>
      </c>
      <c r="R641" s="144"/>
      <c r="S641" s="144"/>
      <c r="T641" s="144"/>
      <c r="U641" s="144"/>
      <c r="V641" s="144"/>
      <c r="W641" s="144"/>
      <c r="X641" s="144"/>
      <c r="Y641" s="144"/>
      <c r="Z641" s="144"/>
      <c r="AA641" s="144"/>
      <c r="AB641" s="144"/>
      <c r="AC641" s="144"/>
      <c r="AD641" s="144"/>
      <c r="AE641" s="144"/>
    </row>
    <row r="642">
      <c r="A642" s="208"/>
      <c r="B642" s="181" t="str">
        <f t="array" ref="B642">IF(A642="","",IFERROR(INDEX(Don_hang!$B$2:$B$1000,MATCH(A642,Don_hang!$A$2:$A$1000,0)),""))</f>
        <v/>
      </c>
      <c r="C642" s="210" t="str">
        <f t="array" ref="C642">IF(A642="","",IFERROR(INDEX(Don_hang!$C$2:$C$1000,MATCH(A642,Don_hang!$A$2:$A$1000,0)),""))</f>
        <v/>
      </c>
      <c r="D642" s="211"/>
      <c r="E642" s="209"/>
      <c r="F642" s="209"/>
      <c r="G642" s="186">
        <f t="shared" si="10"/>
        <v>0</v>
      </c>
      <c r="H642" s="212"/>
      <c r="I642" s="212"/>
      <c r="J642" s="212"/>
      <c r="K642" s="212"/>
      <c r="L642" s="212"/>
      <c r="M642" s="212"/>
      <c r="N642" s="214"/>
      <c r="O642" s="213"/>
      <c r="P642" s="189" t="str">
        <f>IF(D642="","",IF(COUNTIF(Combo_tong_hop!$B$3:$B$100,D642)&gt;0,"Combo","Món lẻ"))</f>
        <v/>
      </c>
      <c r="Q642" s="190" t="str">
        <f>IFERROR(__xludf.DUMMYFUNCTION("IF(P642&lt;&gt;""Combo"","""",IFERROR(""""&amp;TEXTJOIN("", ""&amp;char(10),TRUE,FILTER(Combo_chi_tiet!$I$3:$I$200,Combo_chi_tiet!$B$3:$B$200=D642)),""""))"),"")</f>
        <v/>
      </c>
      <c r="R642" s="144"/>
      <c r="S642" s="144"/>
      <c r="T642" s="144"/>
      <c r="U642" s="144"/>
      <c r="V642" s="144"/>
      <c r="W642" s="144"/>
      <c r="X642" s="144"/>
      <c r="Y642" s="144"/>
      <c r="Z642" s="144"/>
      <c r="AA642" s="144"/>
      <c r="AB642" s="144"/>
      <c r="AC642" s="144"/>
      <c r="AD642" s="144"/>
      <c r="AE642" s="144"/>
    </row>
    <row r="643">
      <c r="A643" s="208"/>
      <c r="B643" s="181" t="str">
        <f t="array" ref="B643">IF(A643="","",IFERROR(INDEX(Don_hang!$B$2:$B$1000,MATCH(A643,Don_hang!$A$2:$A$1000,0)),""))</f>
        <v/>
      </c>
      <c r="C643" s="210" t="str">
        <f t="array" ref="C643">IF(A643="","",IFERROR(INDEX(Don_hang!$C$2:$C$1000,MATCH(A643,Don_hang!$A$2:$A$1000,0)),""))</f>
        <v/>
      </c>
      <c r="D643" s="211"/>
      <c r="E643" s="209"/>
      <c r="F643" s="209"/>
      <c r="G643" s="186">
        <f t="shared" si="10"/>
        <v>0</v>
      </c>
      <c r="H643" s="212"/>
      <c r="I643" s="212"/>
      <c r="J643" s="212"/>
      <c r="K643" s="212"/>
      <c r="L643" s="212"/>
      <c r="M643" s="212"/>
      <c r="N643" s="214"/>
      <c r="O643" s="213"/>
      <c r="P643" s="189" t="str">
        <f>IF(D643="","",IF(COUNTIF(Combo_tong_hop!$B$3:$B$100,D643)&gt;0,"Combo","Món lẻ"))</f>
        <v/>
      </c>
      <c r="Q643" s="190" t="str">
        <f>IFERROR(__xludf.DUMMYFUNCTION("IF(P643&lt;&gt;""Combo"","""",IFERROR(""""&amp;TEXTJOIN("", ""&amp;char(10),TRUE,FILTER(Combo_chi_tiet!$I$3:$I$200,Combo_chi_tiet!$B$3:$B$200=D643)),""""))"),"")</f>
        <v/>
      </c>
      <c r="R643" s="144"/>
      <c r="S643" s="144"/>
      <c r="T643" s="144"/>
      <c r="U643" s="144"/>
      <c r="V643" s="144"/>
      <c r="W643" s="144"/>
      <c r="X643" s="144"/>
      <c r="Y643" s="144"/>
      <c r="Z643" s="144"/>
      <c r="AA643" s="144"/>
      <c r="AB643" s="144"/>
      <c r="AC643" s="144"/>
      <c r="AD643" s="144"/>
      <c r="AE643" s="144"/>
    </row>
    <row r="644">
      <c r="A644" s="208"/>
      <c r="B644" s="181" t="str">
        <f t="array" ref="B644">IF(A644="","",IFERROR(INDEX(Don_hang!$B$2:$B$1000,MATCH(A644,Don_hang!$A$2:$A$1000,0)),""))</f>
        <v/>
      </c>
      <c r="C644" s="210" t="str">
        <f t="array" ref="C644">IF(A644="","",IFERROR(INDEX(Don_hang!$C$2:$C$1000,MATCH(A644,Don_hang!$A$2:$A$1000,0)),""))</f>
        <v/>
      </c>
      <c r="D644" s="211"/>
      <c r="E644" s="209"/>
      <c r="F644" s="209"/>
      <c r="G644" s="186">
        <f t="shared" si="10"/>
        <v>0</v>
      </c>
      <c r="H644" s="212"/>
      <c r="I644" s="212"/>
      <c r="J644" s="212"/>
      <c r="K644" s="212"/>
      <c r="L644" s="212"/>
      <c r="M644" s="212"/>
      <c r="N644" s="214"/>
      <c r="O644" s="213"/>
      <c r="P644" s="189" t="str">
        <f>IF(D644="","",IF(COUNTIF(Combo_tong_hop!$B$3:$B$100,D644)&gt;0,"Combo","Món lẻ"))</f>
        <v/>
      </c>
      <c r="Q644" s="190" t="str">
        <f>IFERROR(__xludf.DUMMYFUNCTION("IF(P644&lt;&gt;""Combo"","""",IFERROR(""""&amp;TEXTJOIN("", ""&amp;char(10),TRUE,FILTER(Combo_chi_tiet!$I$3:$I$200,Combo_chi_tiet!$B$3:$B$200=D644)),""""))"),"")</f>
        <v/>
      </c>
      <c r="R644" s="144"/>
      <c r="S644" s="144"/>
      <c r="T644" s="144"/>
      <c r="U644" s="144"/>
      <c r="V644" s="144"/>
      <c r="W644" s="144"/>
      <c r="X644" s="144"/>
      <c r="Y644" s="144"/>
      <c r="Z644" s="144"/>
      <c r="AA644" s="144"/>
      <c r="AB644" s="144"/>
      <c r="AC644" s="144"/>
      <c r="AD644" s="144"/>
      <c r="AE644" s="144"/>
    </row>
    <row r="645">
      <c r="A645" s="208"/>
      <c r="B645" s="181" t="str">
        <f t="array" ref="B645">IF(A645="","",IFERROR(INDEX(Don_hang!$B$2:$B$1000,MATCH(A645,Don_hang!$A$2:$A$1000,0)),""))</f>
        <v/>
      </c>
      <c r="C645" s="210" t="str">
        <f t="array" ref="C645">IF(A645="","",IFERROR(INDEX(Don_hang!$C$2:$C$1000,MATCH(A645,Don_hang!$A$2:$A$1000,0)),""))</f>
        <v/>
      </c>
      <c r="D645" s="211"/>
      <c r="E645" s="209"/>
      <c r="F645" s="209"/>
      <c r="G645" s="186">
        <f t="shared" si="10"/>
        <v>0</v>
      </c>
      <c r="H645" s="212"/>
      <c r="I645" s="212"/>
      <c r="J645" s="212"/>
      <c r="K645" s="212"/>
      <c r="L645" s="212"/>
      <c r="M645" s="212"/>
      <c r="N645" s="214"/>
      <c r="O645" s="213"/>
      <c r="P645" s="189" t="str">
        <f>IF(D645="","",IF(COUNTIF(Combo_tong_hop!$B$3:$B$100,D645)&gt;0,"Combo","Món lẻ"))</f>
        <v/>
      </c>
      <c r="Q645" s="190" t="str">
        <f>IFERROR(__xludf.DUMMYFUNCTION("IF(P645&lt;&gt;""Combo"","""",IFERROR(""""&amp;TEXTJOIN("", ""&amp;char(10),TRUE,FILTER(Combo_chi_tiet!$I$3:$I$200,Combo_chi_tiet!$B$3:$B$200=D645)),""""))"),"")</f>
        <v/>
      </c>
      <c r="R645" s="144"/>
      <c r="S645" s="144"/>
      <c r="T645" s="144"/>
      <c r="U645" s="144"/>
      <c r="V645" s="144"/>
      <c r="W645" s="144"/>
      <c r="X645" s="144"/>
      <c r="Y645" s="144"/>
      <c r="Z645" s="144"/>
      <c r="AA645" s="144"/>
      <c r="AB645" s="144"/>
      <c r="AC645" s="144"/>
      <c r="AD645" s="144"/>
      <c r="AE645" s="144"/>
    </row>
    <row r="646">
      <c r="A646" s="208"/>
      <c r="B646" s="181" t="str">
        <f t="array" ref="B646">IF(A646="","",IFERROR(INDEX(Don_hang!$B$2:$B$1000,MATCH(A646,Don_hang!$A$2:$A$1000,0)),""))</f>
        <v/>
      </c>
      <c r="C646" s="210" t="str">
        <f t="array" ref="C646">IF(A646="","",IFERROR(INDEX(Don_hang!$C$2:$C$1000,MATCH(A646,Don_hang!$A$2:$A$1000,0)),""))</f>
        <v/>
      </c>
      <c r="D646" s="211"/>
      <c r="E646" s="209"/>
      <c r="F646" s="209"/>
      <c r="G646" s="186">
        <f t="shared" si="10"/>
        <v>0</v>
      </c>
      <c r="H646" s="212"/>
      <c r="I646" s="212"/>
      <c r="J646" s="212"/>
      <c r="K646" s="212"/>
      <c r="L646" s="212"/>
      <c r="M646" s="212"/>
      <c r="N646" s="214"/>
      <c r="O646" s="213"/>
      <c r="P646" s="189" t="str">
        <f>IF(D646="","",IF(COUNTIF(Combo_tong_hop!$B$3:$B$100,D646)&gt;0,"Combo","Món lẻ"))</f>
        <v/>
      </c>
      <c r="Q646" s="190" t="str">
        <f>IFERROR(__xludf.DUMMYFUNCTION("IF(P646&lt;&gt;""Combo"","""",IFERROR(""""&amp;TEXTJOIN("", ""&amp;char(10),TRUE,FILTER(Combo_chi_tiet!$I$3:$I$200,Combo_chi_tiet!$B$3:$B$200=D646)),""""))"),"")</f>
        <v/>
      </c>
      <c r="R646" s="144"/>
      <c r="S646" s="144"/>
      <c r="T646" s="144"/>
      <c r="U646" s="144"/>
      <c r="V646" s="144"/>
      <c r="W646" s="144"/>
      <c r="X646" s="144"/>
      <c r="Y646" s="144"/>
      <c r="Z646" s="144"/>
      <c r="AA646" s="144"/>
      <c r="AB646" s="144"/>
      <c r="AC646" s="144"/>
      <c r="AD646" s="144"/>
      <c r="AE646" s="144"/>
    </row>
    <row r="647">
      <c r="A647" s="208"/>
      <c r="B647" s="181" t="str">
        <f t="array" ref="B647">IF(A647="","",IFERROR(INDEX(Don_hang!$B$2:$B$1000,MATCH(A647,Don_hang!$A$2:$A$1000,0)),""))</f>
        <v/>
      </c>
      <c r="C647" s="210" t="str">
        <f t="array" ref="C647">IF(A647="","",IFERROR(INDEX(Don_hang!$C$2:$C$1000,MATCH(A647,Don_hang!$A$2:$A$1000,0)),""))</f>
        <v/>
      </c>
      <c r="D647" s="211"/>
      <c r="E647" s="209"/>
      <c r="F647" s="209"/>
      <c r="G647" s="186">
        <f t="shared" si="10"/>
        <v>0</v>
      </c>
      <c r="H647" s="212"/>
      <c r="I647" s="212"/>
      <c r="J647" s="212"/>
      <c r="K647" s="212"/>
      <c r="L647" s="212"/>
      <c r="M647" s="212"/>
      <c r="N647" s="214"/>
      <c r="O647" s="213"/>
      <c r="P647" s="189" t="str">
        <f>IF(D647="","",IF(COUNTIF(Combo_tong_hop!$B$3:$B$100,D647)&gt;0,"Combo","Món lẻ"))</f>
        <v/>
      </c>
      <c r="Q647" s="190" t="str">
        <f>IFERROR(__xludf.DUMMYFUNCTION("IF(P647&lt;&gt;""Combo"","""",IFERROR(""""&amp;TEXTJOIN("", ""&amp;char(10),TRUE,FILTER(Combo_chi_tiet!$I$3:$I$200,Combo_chi_tiet!$B$3:$B$200=D647)),""""))"),"")</f>
        <v/>
      </c>
      <c r="R647" s="144"/>
      <c r="S647" s="144"/>
      <c r="T647" s="144"/>
      <c r="U647" s="144"/>
      <c r="V647" s="144"/>
      <c r="W647" s="144"/>
      <c r="X647" s="144"/>
      <c r="Y647" s="144"/>
      <c r="Z647" s="144"/>
      <c r="AA647" s="144"/>
      <c r="AB647" s="144"/>
      <c r="AC647" s="144"/>
      <c r="AD647" s="144"/>
      <c r="AE647" s="144"/>
    </row>
    <row r="648">
      <c r="A648" s="208"/>
      <c r="B648" s="181" t="str">
        <f t="array" ref="B648">IF(A648="","",IFERROR(INDEX(Don_hang!$B$2:$B$1000,MATCH(A648,Don_hang!$A$2:$A$1000,0)),""))</f>
        <v/>
      </c>
      <c r="C648" s="210" t="str">
        <f t="array" ref="C648">IF(A648="","",IFERROR(INDEX(Don_hang!$C$2:$C$1000,MATCH(A648,Don_hang!$A$2:$A$1000,0)),""))</f>
        <v/>
      </c>
      <c r="D648" s="211"/>
      <c r="E648" s="209"/>
      <c r="F648" s="209"/>
      <c r="G648" s="186">
        <f t="shared" si="10"/>
        <v>0</v>
      </c>
      <c r="H648" s="212"/>
      <c r="I648" s="212"/>
      <c r="J648" s="212"/>
      <c r="K648" s="212"/>
      <c r="L648" s="212"/>
      <c r="M648" s="212"/>
      <c r="N648" s="214"/>
      <c r="O648" s="213"/>
      <c r="P648" s="189" t="str">
        <f>IF(D648="","",IF(COUNTIF(Combo_tong_hop!$B$3:$B$100,D648)&gt;0,"Combo","Món lẻ"))</f>
        <v/>
      </c>
      <c r="Q648" s="190" t="str">
        <f>IFERROR(__xludf.DUMMYFUNCTION("IF(P648&lt;&gt;""Combo"","""",IFERROR(""""&amp;TEXTJOIN("", ""&amp;char(10),TRUE,FILTER(Combo_chi_tiet!$I$3:$I$200,Combo_chi_tiet!$B$3:$B$200=D648)),""""))"),"")</f>
        <v/>
      </c>
      <c r="R648" s="144"/>
      <c r="S648" s="144"/>
      <c r="T648" s="144"/>
      <c r="U648" s="144"/>
      <c r="V648" s="144"/>
      <c r="W648" s="144"/>
      <c r="X648" s="144"/>
      <c r="Y648" s="144"/>
      <c r="Z648" s="144"/>
      <c r="AA648" s="144"/>
      <c r="AB648" s="144"/>
      <c r="AC648" s="144"/>
      <c r="AD648" s="144"/>
      <c r="AE648" s="144"/>
    </row>
    <row r="649">
      <c r="A649" s="208"/>
      <c r="B649" s="181" t="str">
        <f t="array" ref="B649">IF(A649="","",IFERROR(INDEX(Don_hang!$B$2:$B$1000,MATCH(A649,Don_hang!$A$2:$A$1000,0)),""))</f>
        <v/>
      </c>
      <c r="C649" s="210" t="str">
        <f t="array" ref="C649">IF(A649="","",IFERROR(INDEX(Don_hang!$C$2:$C$1000,MATCH(A649,Don_hang!$A$2:$A$1000,0)),""))</f>
        <v/>
      </c>
      <c r="D649" s="211"/>
      <c r="E649" s="209"/>
      <c r="F649" s="209"/>
      <c r="G649" s="186">
        <f t="shared" si="10"/>
        <v>0</v>
      </c>
      <c r="H649" s="212"/>
      <c r="I649" s="212"/>
      <c r="J649" s="212"/>
      <c r="K649" s="212"/>
      <c r="L649" s="212"/>
      <c r="M649" s="212"/>
      <c r="N649" s="214"/>
      <c r="O649" s="213"/>
      <c r="P649" s="189" t="str">
        <f>IF(D649="","",IF(COUNTIF(Combo_tong_hop!$B$3:$B$100,D649)&gt;0,"Combo","Món lẻ"))</f>
        <v/>
      </c>
      <c r="Q649" s="190" t="str">
        <f>IFERROR(__xludf.DUMMYFUNCTION("IF(P649&lt;&gt;""Combo"","""",IFERROR(""""&amp;TEXTJOIN("", ""&amp;char(10),TRUE,FILTER(Combo_chi_tiet!$I$3:$I$200,Combo_chi_tiet!$B$3:$B$200=D649)),""""))"),"")</f>
        <v/>
      </c>
      <c r="R649" s="144"/>
      <c r="S649" s="144"/>
      <c r="T649" s="144"/>
      <c r="U649" s="144"/>
      <c r="V649" s="144"/>
      <c r="W649" s="144"/>
      <c r="X649" s="144"/>
      <c r="Y649" s="144"/>
      <c r="Z649" s="144"/>
      <c r="AA649" s="144"/>
      <c r="AB649" s="144"/>
      <c r="AC649" s="144"/>
      <c r="AD649" s="144"/>
      <c r="AE649" s="144"/>
    </row>
    <row r="650">
      <c r="A650" s="208"/>
      <c r="B650" s="181" t="str">
        <f t="array" ref="B650">IF(A650="","",IFERROR(INDEX(Don_hang!$B$2:$B$1000,MATCH(A650,Don_hang!$A$2:$A$1000,0)),""))</f>
        <v/>
      </c>
      <c r="C650" s="210" t="str">
        <f t="array" ref="C650">IF(A650="","",IFERROR(INDEX(Don_hang!$C$2:$C$1000,MATCH(A650,Don_hang!$A$2:$A$1000,0)),""))</f>
        <v/>
      </c>
      <c r="D650" s="211"/>
      <c r="E650" s="209"/>
      <c r="F650" s="209"/>
      <c r="G650" s="186">
        <f t="shared" si="10"/>
        <v>0</v>
      </c>
      <c r="H650" s="212"/>
      <c r="I650" s="212"/>
      <c r="J650" s="212"/>
      <c r="K650" s="212"/>
      <c r="L650" s="212"/>
      <c r="M650" s="212"/>
      <c r="N650" s="214"/>
      <c r="O650" s="213"/>
      <c r="P650" s="189" t="str">
        <f>IF(D650="","",IF(COUNTIF(Combo_tong_hop!$B$3:$B$100,D650)&gt;0,"Combo","Món lẻ"))</f>
        <v/>
      </c>
      <c r="Q650" s="190" t="str">
        <f>IFERROR(__xludf.DUMMYFUNCTION("IF(P650&lt;&gt;""Combo"","""",IFERROR(""""&amp;TEXTJOIN("", ""&amp;char(10),TRUE,FILTER(Combo_chi_tiet!$I$3:$I$200,Combo_chi_tiet!$B$3:$B$200=D650)),""""))"),"")</f>
        <v/>
      </c>
      <c r="R650" s="144"/>
      <c r="S650" s="144"/>
      <c r="T650" s="144"/>
      <c r="U650" s="144"/>
      <c r="V650" s="144"/>
      <c r="W650" s="144"/>
      <c r="X650" s="144"/>
      <c r="Y650" s="144"/>
      <c r="Z650" s="144"/>
      <c r="AA650" s="144"/>
      <c r="AB650" s="144"/>
      <c r="AC650" s="144"/>
      <c r="AD650" s="144"/>
      <c r="AE650" s="144"/>
    </row>
    <row r="651">
      <c r="A651" s="208"/>
      <c r="B651" s="181" t="str">
        <f t="array" ref="B651">IF(A651="","",IFERROR(INDEX(Don_hang!$B$2:$B$1000,MATCH(A651,Don_hang!$A$2:$A$1000,0)),""))</f>
        <v/>
      </c>
      <c r="C651" s="210" t="str">
        <f t="array" ref="C651">IF(A651="","",IFERROR(INDEX(Don_hang!$C$2:$C$1000,MATCH(A651,Don_hang!$A$2:$A$1000,0)),""))</f>
        <v/>
      </c>
      <c r="D651" s="211"/>
      <c r="E651" s="209"/>
      <c r="F651" s="209"/>
      <c r="G651" s="186">
        <f t="shared" si="10"/>
        <v>0</v>
      </c>
      <c r="H651" s="212"/>
      <c r="I651" s="212"/>
      <c r="J651" s="212"/>
      <c r="K651" s="212"/>
      <c r="L651" s="212"/>
      <c r="M651" s="212"/>
      <c r="N651" s="214"/>
      <c r="O651" s="213"/>
      <c r="P651" s="189" t="str">
        <f>IF(D651="","",IF(COUNTIF(Combo_tong_hop!$B$3:$B$100,D651)&gt;0,"Combo","Món lẻ"))</f>
        <v/>
      </c>
      <c r="Q651" s="190" t="str">
        <f>IFERROR(__xludf.DUMMYFUNCTION("IF(P651&lt;&gt;""Combo"","""",IFERROR(""""&amp;TEXTJOIN("", ""&amp;char(10),TRUE,FILTER(Combo_chi_tiet!$I$3:$I$200,Combo_chi_tiet!$B$3:$B$200=D651)),""""))"),"")</f>
        <v/>
      </c>
      <c r="R651" s="144"/>
      <c r="S651" s="144"/>
      <c r="T651" s="144"/>
      <c r="U651" s="144"/>
      <c r="V651" s="144"/>
      <c r="W651" s="144"/>
      <c r="X651" s="144"/>
      <c r="Y651" s="144"/>
      <c r="Z651" s="144"/>
      <c r="AA651" s="144"/>
      <c r="AB651" s="144"/>
      <c r="AC651" s="144"/>
      <c r="AD651" s="144"/>
      <c r="AE651" s="144"/>
    </row>
    <row r="652">
      <c r="A652" s="208"/>
      <c r="B652" s="181" t="str">
        <f t="array" ref="B652">IF(A652="","",IFERROR(INDEX(Don_hang!$B$2:$B$1000,MATCH(A652,Don_hang!$A$2:$A$1000,0)),""))</f>
        <v/>
      </c>
      <c r="C652" s="210" t="str">
        <f t="array" ref="C652">IF(A652="","",IFERROR(INDEX(Don_hang!$C$2:$C$1000,MATCH(A652,Don_hang!$A$2:$A$1000,0)),""))</f>
        <v/>
      </c>
      <c r="D652" s="211"/>
      <c r="E652" s="209"/>
      <c r="F652" s="209"/>
      <c r="G652" s="186">
        <f t="shared" si="10"/>
        <v>0</v>
      </c>
      <c r="H652" s="212"/>
      <c r="I652" s="212"/>
      <c r="J652" s="212"/>
      <c r="K652" s="212"/>
      <c r="L652" s="212"/>
      <c r="M652" s="212"/>
      <c r="N652" s="214"/>
      <c r="O652" s="213"/>
      <c r="P652" s="189" t="str">
        <f>IF(D652="","",IF(COUNTIF(Combo_tong_hop!$B$3:$B$100,D652)&gt;0,"Combo","Món lẻ"))</f>
        <v/>
      </c>
      <c r="Q652" s="190" t="str">
        <f>IFERROR(__xludf.DUMMYFUNCTION("IF(P652&lt;&gt;""Combo"","""",IFERROR(""""&amp;TEXTJOIN("", ""&amp;char(10),TRUE,FILTER(Combo_chi_tiet!$I$3:$I$200,Combo_chi_tiet!$B$3:$B$200=D652)),""""))"),"")</f>
        <v/>
      </c>
      <c r="R652" s="144"/>
      <c r="S652" s="144"/>
      <c r="T652" s="144"/>
      <c r="U652" s="144"/>
      <c r="V652" s="144"/>
      <c r="W652" s="144"/>
      <c r="X652" s="144"/>
      <c r="Y652" s="144"/>
      <c r="Z652" s="144"/>
      <c r="AA652" s="144"/>
      <c r="AB652" s="144"/>
      <c r="AC652" s="144"/>
      <c r="AD652" s="144"/>
      <c r="AE652" s="144"/>
    </row>
    <row r="653">
      <c r="A653" s="208"/>
      <c r="B653" s="181" t="str">
        <f t="array" ref="B653">IF(A653="","",IFERROR(INDEX(Don_hang!$B$2:$B$1000,MATCH(A653,Don_hang!$A$2:$A$1000,0)),""))</f>
        <v/>
      </c>
      <c r="C653" s="210" t="str">
        <f t="array" ref="C653">IF(A653="","",IFERROR(INDEX(Don_hang!$C$2:$C$1000,MATCH(A653,Don_hang!$A$2:$A$1000,0)),""))</f>
        <v/>
      </c>
      <c r="D653" s="211"/>
      <c r="E653" s="209"/>
      <c r="F653" s="209"/>
      <c r="G653" s="186">
        <f t="shared" si="10"/>
        <v>0</v>
      </c>
      <c r="H653" s="212"/>
      <c r="I653" s="212"/>
      <c r="J653" s="212"/>
      <c r="K653" s="212"/>
      <c r="L653" s="212"/>
      <c r="M653" s="212"/>
      <c r="N653" s="214"/>
      <c r="O653" s="213"/>
      <c r="P653" s="189" t="str">
        <f>IF(D653="","",IF(COUNTIF(Combo_tong_hop!$B$3:$B$100,D653)&gt;0,"Combo","Món lẻ"))</f>
        <v/>
      </c>
      <c r="Q653" s="190" t="str">
        <f>IFERROR(__xludf.DUMMYFUNCTION("IF(P653&lt;&gt;""Combo"","""",IFERROR(""""&amp;TEXTJOIN("", ""&amp;char(10),TRUE,FILTER(Combo_chi_tiet!$I$3:$I$200,Combo_chi_tiet!$B$3:$B$200=D653)),""""))"),"")</f>
        <v/>
      </c>
      <c r="R653" s="144"/>
      <c r="S653" s="144"/>
      <c r="T653" s="144"/>
      <c r="U653" s="144"/>
      <c r="V653" s="144"/>
      <c r="W653" s="144"/>
      <c r="X653" s="144"/>
      <c r="Y653" s="144"/>
      <c r="Z653" s="144"/>
      <c r="AA653" s="144"/>
      <c r="AB653" s="144"/>
      <c r="AC653" s="144"/>
      <c r="AD653" s="144"/>
      <c r="AE653" s="144"/>
    </row>
    <row r="654">
      <c r="A654" s="208"/>
      <c r="B654" s="181" t="str">
        <f t="array" ref="B654">IF(A654="","",IFERROR(INDEX(Don_hang!$B$2:$B$1000,MATCH(A654,Don_hang!$A$2:$A$1000,0)),""))</f>
        <v/>
      </c>
      <c r="C654" s="210" t="str">
        <f t="array" ref="C654">IF(A654="","",IFERROR(INDEX(Don_hang!$C$2:$C$1000,MATCH(A654,Don_hang!$A$2:$A$1000,0)),""))</f>
        <v/>
      </c>
      <c r="D654" s="211"/>
      <c r="E654" s="209"/>
      <c r="F654" s="209"/>
      <c r="G654" s="186">
        <f t="shared" si="10"/>
        <v>0</v>
      </c>
      <c r="H654" s="212"/>
      <c r="I654" s="212"/>
      <c r="J654" s="212"/>
      <c r="K654" s="212"/>
      <c r="L654" s="212"/>
      <c r="M654" s="212"/>
      <c r="N654" s="214"/>
      <c r="O654" s="213"/>
      <c r="P654" s="189" t="str">
        <f>IF(D654="","",IF(COUNTIF(Combo_tong_hop!$B$3:$B$100,D654)&gt;0,"Combo","Món lẻ"))</f>
        <v/>
      </c>
      <c r="Q654" s="190" t="str">
        <f>IFERROR(__xludf.DUMMYFUNCTION("IF(P654&lt;&gt;""Combo"","""",IFERROR(""""&amp;TEXTJOIN("", ""&amp;char(10),TRUE,FILTER(Combo_chi_tiet!$I$3:$I$200,Combo_chi_tiet!$B$3:$B$200=D654)),""""))"),"")</f>
        <v/>
      </c>
      <c r="R654" s="144"/>
      <c r="S654" s="144"/>
      <c r="T654" s="144"/>
      <c r="U654" s="144"/>
      <c r="V654" s="144"/>
      <c r="W654" s="144"/>
      <c r="X654" s="144"/>
      <c r="Y654" s="144"/>
      <c r="Z654" s="144"/>
      <c r="AA654" s="144"/>
      <c r="AB654" s="144"/>
      <c r="AC654" s="144"/>
      <c r="AD654" s="144"/>
      <c r="AE654" s="144"/>
    </row>
    <row r="655">
      <c r="A655" s="208"/>
      <c r="B655" s="181" t="str">
        <f t="array" ref="B655">IF(A655="","",IFERROR(INDEX(Don_hang!$B$2:$B$1000,MATCH(A655,Don_hang!$A$2:$A$1000,0)),""))</f>
        <v/>
      </c>
      <c r="C655" s="210" t="str">
        <f t="array" ref="C655">IF(A655="","",IFERROR(INDEX(Don_hang!$C$2:$C$1000,MATCH(A655,Don_hang!$A$2:$A$1000,0)),""))</f>
        <v/>
      </c>
      <c r="D655" s="211"/>
      <c r="E655" s="209"/>
      <c r="F655" s="209"/>
      <c r="G655" s="186">
        <f t="shared" si="10"/>
        <v>0</v>
      </c>
      <c r="H655" s="212"/>
      <c r="I655" s="212"/>
      <c r="J655" s="212"/>
      <c r="K655" s="212"/>
      <c r="L655" s="212"/>
      <c r="M655" s="212"/>
      <c r="N655" s="214"/>
      <c r="O655" s="213"/>
      <c r="P655" s="189" t="str">
        <f>IF(D655="","",IF(COUNTIF(Combo_tong_hop!$B$3:$B$100,D655)&gt;0,"Combo","Món lẻ"))</f>
        <v/>
      </c>
      <c r="Q655" s="190" t="str">
        <f>IFERROR(__xludf.DUMMYFUNCTION("IF(P655&lt;&gt;""Combo"","""",IFERROR(""""&amp;TEXTJOIN("", ""&amp;char(10),TRUE,FILTER(Combo_chi_tiet!$I$3:$I$200,Combo_chi_tiet!$B$3:$B$200=D655)),""""))"),"")</f>
        <v/>
      </c>
      <c r="R655" s="144"/>
      <c r="S655" s="144"/>
      <c r="T655" s="144"/>
      <c r="U655" s="144"/>
      <c r="V655" s="144"/>
      <c r="W655" s="144"/>
      <c r="X655" s="144"/>
      <c r="Y655" s="144"/>
      <c r="Z655" s="144"/>
      <c r="AA655" s="144"/>
      <c r="AB655" s="144"/>
      <c r="AC655" s="144"/>
      <c r="AD655" s="144"/>
      <c r="AE655" s="144"/>
    </row>
    <row r="656">
      <c r="A656" s="208"/>
      <c r="B656" s="181" t="str">
        <f t="array" ref="B656">IF(A656="","",IFERROR(INDEX(Don_hang!$B$2:$B$1000,MATCH(A656,Don_hang!$A$2:$A$1000,0)),""))</f>
        <v/>
      </c>
      <c r="C656" s="210" t="str">
        <f t="array" ref="C656">IF(A656="","",IFERROR(INDEX(Don_hang!$C$2:$C$1000,MATCH(A656,Don_hang!$A$2:$A$1000,0)),""))</f>
        <v/>
      </c>
      <c r="D656" s="211"/>
      <c r="E656" s="209"/>
      <c r="F656" s="209"/>
      <c r="G656" s="186">
        <f t="shared" si="10"/>
        <v>0</v>
      </c>
      <c r="H656" s="212"/>
      <c r="I656" s="212"/>
      <c r="J656" s="212"/>
      <c r="K656" s="212"/>
      <c r="L656" s="212"/>
      <c r="M656" s="212"/>
      <c r="N656" s="214"/>
      <c r="O656" s="213"/>
      <c r="P656" s="189" t="str">
        <f>IF(D656="","",IF(COUNTIF(Combo_tong_hop!$B$3:$B$100,D656)&gt;0,"Combo","Món lẻ"))</f>
        <v/>
      </c>
      <c r="Q656" s="190" t="str">
        <f>IFERROR(__xludf.DUMMYFUNCTION("IF(P656&lt;&gt;""Combo"","""",IFERROR(""""&amp;TEXTJOIN("", ""&amp;char(10),TRUE,FILTER(Combo_chi_tiet!$I$3:$I$200,Combo_chi_tiet!$B$3:$B$200=D656)),""""))"),"")</f>
        <v/>
      </c>
      <c r="R656" s="144"/>
      <c r="S656" s="144"/>
      <c r="T656" s="144"/>
      <c r="U656" s="144"/>
      <c r="V656" s="144"/>
      <c r="W656" s="144"/>
      <c r="X656" s="144"/>
      <c r="Y656" s="144"/>
      <c r="Z656" s="144"/>
      <c r="AA656" s="144"/>
      <c r="AB656" s="144"/>
      <c r="AC656" s="144"/>
      <c r="AD656" s="144"/>
      <c r="AE656" s="144"/>
    </row>
    <row r="657">
      <c r="A657" s="208"/>
      <c r="B657" s="181" t="str">
        <f t="array" ref="B657">IF(A657="","",IFERROR(INDEX(Don_hang!$B$2:$B$1000,MATCH(A657,Don_hang!$A$2:$A$1000,0)),""))</f>
        <v/>
      </c>
      <c r="C657" s="210" t="str">
        <f t="array" ref="C657">IF(A657="","",IFERROR(INDEX(Don_hang!$C$2:$C$1000,MATCH(A657,Don_hang!$A$2:$A$1000,0)),""))</f>
        <v/>
      </c>
      <c r="D657" s="211"/>
      <c r="E657" s="209"/>
      <c r="F657" s="209"/>
      <c r="G657" s="186">
        <f t="shared" si="10"/>
        <v>0</v>
      </c>
      <c r="H657" s="212"/>
      <c r="I657" s="212"/>
      <c r="J657" s="212"/>
      <c r="K657" s="212"/>
      <c r="L657" s="212"/>
      <c r="M657" s="212"/>
      <c r="N657" s="214"/>
      <c r="O657" s="213"/>
      <c r="P657" s="189" t="str">
        <f>IF(D657="","",IF(COUNTIF(Combo_tong_hop!$B$3:$B$100,D657)&gt;0,"Combo","Món lẻ"))</f>
        <v/>
      </c>
      <c r="Q657" s="190" t="str">
        <f>IFERROR(__xludf.DUMMYFUNCTION("IF(P657&lt;&gt;""Combo"","""",IFERROR(""""&amp;TEXTJOIN("", ""&amp;char(10),TRUE,FILTER(Combo_chi_tiet!$I$3:$I$200,Combo_chi_tiet!$B$3:$B$200=D657)),""""))"),"")</f>
        <v/>
      </c>
      <c r="R657" s="144"/>
      <c r="S657" s="144"/>
      <c r="T657" s="144"/>
      <c r="U657" s="144"/>
      <c r="V657" s="144"/>
      <c r="W657" s="144"/>
      <c r="X657" s="144"/>
      <c r="Y657" s="144"/>
      <c r="Z657" s="144"/>
      <c r="AA657" s="144"/>
      <c r="AB657" s="144"/>
      <c r="AC657" s="144"/>
      <c r="AD657" s="144"/>
      <c r="AE657" s="144"/>
    </row>
    <row r="658">
      <c r="A658" s="208"/>
      <c r="B658" s="181" t="str">
        <f t="array" ref="B658">IF(A658="","",IFERROR(INDEX(Don_hang!$B$2:$B$1000,MATCH(A658,Don_hang!$A$2:$A$1000,0)),""))</f>
        <v/>
      </c>
      <c r="C658" s="210" t="str">
        <f t="array" ref="C658">IF(A658="","",IFERROR(INDEX(Don_hang!$C$2:$C$1000,MATCH(A658,Don_hang!$A$2:$A$1000,0)),""))</f>
        <v/>
      </c>
      <c r="D658" s="211"/>
      <c r="E658" s="209"/>
      <c r="F658" s="209"/>
      <c r="G658" s="186">
        <f t="shared" si="10"/>
        <v>0</v>
      </c>
      <c r="H658" s="212"/>
      <c r="I658" s="212"/>
      <c r="J658" s="212"/>
      <c r="K658" s="212"/>
      <c r="L658" s="212"/>
      <c r="M658" s="212"/>
      <c r="N658" s="214"/>
      <c r="O658" s="213"/>
      <c r="P658" s="189" t="str">
        <f>IF(D658="","",IF(COUNTIF(Combo_tong_hop!$B$3:$B$100,D658)&gt;0,"Combo","Món lẻ"))</f>
        <v/>
      </c>
      <c r="Q658" s="190" t="str">
        <f>IFERROR(__xludf.DUMMYFUNCTION("IF(P658&lt;&gt;""Combo"","""",IFERROR(""""&amp;TEXTJOIN("", ""&amp;char(10),TRUE,FILTER(Combo_chi_tiet!$I$3:$I$200,Combo_chi_tiet!$B$3:$B$200=D658)),""""))"),"")</f>
        <v/>
      </c>
      <c r="R658" s="144"/>
      <c r="S658" s="144"/>
      <c r="T658" s="144"/>
      <c r="U658" s="144"/>
      <c r="V658" s="144"/>
      <c r="W658" s="144"/>
      <c r="X658" s="144"/>
      <c r="Y658" s="144"/>
      <c r="Z658" s="144"/>
      <c r="AA658" s="144"/>
      <c r="AB658" s="144"/>
      <c r="AC658" s="144"/>
      <c r="AD658" s="144"/>
      <c r="AE658" s="144"/>
    </row>
    <row r="659">
      <c r="A659" s="208"/>
      <c r="B659" s="181" t="str">
        <f t="array" ref="B659">IF(A659="","",IFERROR(INDEX(Don_hang!$B$2:$B$1000,MATCH(A659,Don_hang!$A$2:$A$1000,0)),""))</f>
        <v/>
      </c>
      <c r="C659" s="210" t="str">
        <f t="array" ref="C659">IF(A659="","",IFERROR(INDEX(Don_hang!$C$2:$C$1000,MATCH(A659,Don_hang!$A$2:$A$1000,0)),""))</f>
        <v/>
      </c>
      <c r="D659" s="211"/>
      <c r="E659" s="209"/>
      <c r="F659" s="209"/>
      <c r="G659" s="186">
        <f t="shared" si="10"/>
        <v>0</v>
      </c>
      <c r="H659" s="212"/>
      <c r="I659" s="212"/>
      <c r="J659" s="212"/>
      <c r="K659" s="212"/>
      <c r="L659" s="212"/>
      <c r="M659" s="212"/>
      <c r="N659" s="214"/>
      <c r="O659" s="213"/>
      <c r="P659" s="189" t="str">
        <f>IF(D659="","",IF(COUNTIF(Combo_tong_hop!$B$3:$B$100,D659)&gt;0,"Combo","Món lẻ"))</f>
        <v/>
      </c>
      <c r="Q659" s="190" t="str">
        <f>IFERROR(__xludf.DUMMYFUNCTION("IF(P659&lt;&gt;""Combo"","""",IFERROR(""""&amp;TEXTJOIN("", ""&amp;char(10),TRUE,FILTER(Combo_chi_tiet!$I$3:$I$200,Combo_chi_tiet!$B$3:$B$200=D659)),""""))"),"")</f>
        <v/>
      </c>
      <c r="R659" s="144"/>
      <c r="S659" s="144"/>
      <c r="T659" s="144"/>
      <c r="U659" s="144"/>
      <c r="V659" s="144"/>
      <c r="W659" s="144"/>
      <c r="X659" s="144"/>
      <c r="Y659" s="144"/>
      <c r="Z659" s="144"/>
      <c r="AA659" s="144"/>
      <c r="AB659" s="144"/>
      <c r="AC659" s="144"/>
      <c r="AD659" s="144"/>
      <c r="AE659" s="144"/>
    </row>
    <row r="660">
      <c r="A660" s="208"/>
      <c r="B660" s="181" t="str">
        <f t="array" ref="B660">IF(A660="","",IFERROR(INDEX(Don_hang!$B$2:$B$1000,MATCH(A660,Don_hang!$A$2:$A$1000,0)),""))</f>
        <v/>
      </c>
      <c r="C660" s="210" t="str">
        <f t="array" ref="C660">IF(A660="","",IFERROR(INDEX(Don_hang!$C$2:$C$1000,MATCH(A660,Don_hang!$A$2:$A$1000,0)),""))</f>
        <v/>
      </c>
      <c r="D660" s="211"/>
      <c r="E660" s="209"/>
      <c r="F660" s="209"/>
      <c r="G660" s="186">
        <f t="shared" si="10"/>
        <v>0</v>
      </c>
      <c r="H660" s="212"/>
      <c r="I660" s="212"/>
      <c r="J660" s="212"/>
      <c r="K660" s="212"/>
      <c r="L660" s="212"/>
      <c r="M660" s="212"/>
      <c r="N660" s="214"/>
      <c r="O660" s="213"/>
      <c r="P660" s="189" t="str">
        <f>IF(D660="","",IF(COUNTIF(Combo_tong_hop!$B$3:$B$100,D660)&gt;0,"Combo","Món lẻ"))</f>
        <v/>
      </c>
      <c r="Q660" s="190" t="str">
        <f>IFERROR(__xludf.DUMMYFUNCTION("IF(P660&lt;&gt;""Combo"","""",IFERROR(""""&amp;TEXTJOIN("", ""&amp;char(10),TRUE,FILTER(Combo_chi_tiet!$I$3:$I$200,Combo_chi_tiet!$B$3:$B$200=D660)),""""))"),"")</f>
        <v/>
      </c>
      <c r="R660" s="144"/>
      <c r="S660" s="144"/>
      <c r="T660" s="144"/>
      <c r="U660" s="144"/>
      <c r="V660" s="144"/>
      <c r="W660" s="144"/>
      <c r="X660" s="144"/>
      <c r="Y660" s="144"/>
      <c r="Z660" s="144"/>
      <c r="AA660" s="144"/>
      <c r="AB660" s="144"/>
      <c r="AC660" s="144"/>
      <c r="AD660" s="144"/>
      <c r="AE660" s="144"/>
    </row>
    <row r="661">
      <c r="A661" s="208"/>
      <c r="B661" s="181" t="str">
        <f t="array" ref="B661">IF(A661="","",IFERROR(INDEX(Don_hang!$B$2:$B$1000,MATCH(A661,Don_hang!$A$2:$A$1000,0)),""))</f>
        <v/>
      </c>
      <c r="C661" s="210" t="str">
        <f t="array" ref="C661">IF(A661="","",IFERROR(INDEX(Don_hang!$C$2:$C$1000,MATCH(A661,Don_hang!$A$2:$A$1000,0)),""))</f>
        <v/>
      </c>
      <c r="D661" s="211"/>
      <c r="E661" s="209"/>
      <c r="F661" s="209"/>
      <c r="G661" s="186">
        <f t="shared" si="10"/>
        <v>0</v>
      </c>
      <c r="H661" s="212"/>
      <c r="I661" s="212"/>
      <c r="J661" s="212"/>
      <c r="K661" s="212"/>
      <c r="L661" s="212"/>
      <c r="M661" s="212"/>
      <c r="N661" s="214"/>
      <c r="O661" s="213"/>
      <c r="P661" s="189" t="str">
        <f>IF(D661="","",IF(COUNTIF(Combo_tong_hop!$B$3:$B$100,D661)&gt;0,"Combo","Món lẻ"))</f>
        <v/>
      </c>
      <c r="Q661" s="190" t="str">
        <f>IFERROR(__xludf.DUMMYFUNCTION("IF(P661&lt;&gt;""Combo"","""",IFERROR(""""&amp;TEXTJOIN("", ""&amp;char(10),TRUE,FILTER(Combo_chi_tiet!$I$3:$I$200,Combo_chi_tiet!$B$3:$B$200=D661)),""""))"),"")</f>
        <v/>
      </c>
      <c r="R661" s="144"/>
      <c r="S661" s="144"/>
      <c r="T661" s="144"/>
      <c r="U661" s="144"/>
      <c r="V661" s="144"/>
      <c r="W661" s="144"/>
      <c r="X661" s="144"/>
      <c r="Y661" s="144"/>
      <c r="Z661" s="144"/>
      <c r="AA661" s="144"/>
      <c r="AB661" s="144"/>
      <c r="AC661" s="144"/>
      <c r="AD661" s="144"/>
      <c r="AE661" s="144"/>
    </row>
    <row r="662">
      <c r="A662" s="208"/>
      <c r="B662" s="181" t="str">
        <f t="array" ref="B662">IF(A662="","",IFERROR(INDEX(Don_hang!$B$2:$B$1000,MATCH(A662,Don_hang!$A$2:$A$1000,0)),""))</f>
        <v/>
      </c>
      <c r="C662" s="210" t="str">
        <f t="array" ref="C662">IF(A662="","",IFERROR(INDEX(Don_hang!$C$2:$C$1000,MATCH(A662,Don_hang!$A$2:$A$1000,0)),""))</f>
        <v/>
      </c>
      <c r="D662" s="211"/>
      <c r="E662" s="209"/>
      <c r="F662" s="209"/>
      <c r="G662" s="186">
        <f t="shared" si="10"/>
        <v>0</v>
      </c>
      <c r="H662" s="212"/>
      <c r="I662" s="212"/>
      <c r="J662" s="212"/>
      <c r="K662" s="212"/>
      <c r="L662" s="212"/>
      <c r="M662" s="212"/>
      <c r="N662" s="214"/>
      <c r="O662" s="213"/>
      <c r="P662" s="189" t="str">
        <f>IF(D662="","",IF(COUNTIF(Combo_tong_hop!$B$3:$B$100,D662)&gt;0,"Combo","Món lẻ"))</f>
        <v/>
      </c>
      <c r="Q662" s="190" t="str">
        <f>IFERROR(__xludf.DUMMYFUNCTION("IF(P662&lt;&gt;""Combo"","""",IFERROR(""""&amp;TEXTJOIN("", ""&amp;char(10),TRUE,FILTER(Combo_chi_tiet!$I$3:$I$200,Combo_chi_tiet!$B$3:$B$200=D662)),""""))"),"")</f>
        <v/>
      </c>
      <c r="R662" s="144"/>
      <c r="S662" s="144"/>
      <c r="T662" s="144"/>
      <c r="U662" s="144"/>
      <c r="V662" s="144"/>
      <c r="W662" s="144"/>
      <c r="X662" s="144"/>
      <c r="Y662" s="144"/>
      <c r="Z662" s="144"/>
      <c r="AA662" s="144"/>
      <c r="AB662" s="144"/>
      <c r="AC662" s="144"/>
      <c r="AD662" s="144"/>
      <c r="AE662" s="144"/>
    </row>
    <row r="663">
      <c r="A663" s="208"/>
      <c r="B663" s="181" t="str">
        <f t="array" ref="B663">IF(A663="","",IFERROR(INDEX(Don_hang!$B$2:$B$1000,MATCH(A663,Don_hang!$A$2:$A$1000,0)),""))</f>
        <v/>
      </c>
      <c r="C663" s="210" t="str">
        <f t="array" ref="C663">IF(A663="","",IFERROR(INDEX(Don_hang!$C$2:$C$1000,MATCH(A663,Don_hang!$A$2:$A$1000,0)),""))</f>
        <v/>
      </c>
      <c r="D663" s="211"/>
      <c r="E663" s="209"/>
      <c r="F663" s="209"/>
      <c r="G663" s="186">
        <f t="shared" si="10"/>
        <v>0</v>
      </c>
      <c r="H663" s="212"/>
      <c r="I663" s="212"/>
      <c r="J663" s="212"/>
      <c r="K663" s="212"/>
      <c r="L663" s="212"/>
      <c r="M663" s="212"/>
      <c r="N663" s="214"/>
      <c r="O663" s="213"/>
      <c r="P663" s="189" t="str">
        <f>IF(D663="","",IF(COUNTIF(Combo_tong_hop!$B$3:$B$100,D663)&gt;0,"Combo","Món lẻ"))</f>
        <v/>
      </c>
      <c r="Q663" s="190" t="str">
        <f>IFERROR(__xludf.DUMMYFUNCTION("IF(P663&lt;&gt;""Combo"","""",IFERROR(""""&amp;TEXTJOIN("", ""&amp;char(10),TRUE,FILTER(Combo_chi_tiet!$I$3:$I$200,Combo_chi_tiet!$B$3:$B$200=D663)),""""))"),"")</f>
        <v/>
      </c>
      <c r="R663" s="144"/>
      <c r="S663" s="144"/>
      <c r="T663" s="144"/>
      <c r="U663" s="144"/>
      <c r="V663" s="144"/>
      <c r="W663" s="144"/>
      <c r="X663" s="144"/>
      <c r="Y663" s="144"/>
      <c r="Z663" s="144"/>
      <c r="AA663" s="144"/>
      <c r="AB663" s="144"/>
      <c r="AC663" s="144"/>
      <c r="AD663" s="144"/>
      <c r="AE663" s="144"/>
    </row>
    <row r="664">
      <c r="A664" s="208"/>
      <c r="B664" s="181" t="str">
        <f t="array" ref="B664">IF(A664="","",IFERROR(INDEX(Don_hang!$B$2:$B$1000,MATCH(A664,Don_hang!$A$2:$A$1000,0)),""))</f>
        <v/>
      </c>
      <c r="C664" s="210" t="str">
        <f t="array" ref="C664">IF(A664="","",IFERROR(INDEX(Don_hang!$C$2:$C$1000,MATCH(A664,Don_hang!$A$2:$A$1000,0)),""))</f>
        <v/>
      </c>
      <c r="D664" s="211"/>
      <c r="E664" s="209"/>
      <c r="F664" s="209"/>
      <c r="G664" s="186">
        <f t="shared" si="10"/>
        <v>0</v>
      </c>
      <c r="H664" s="212"/>
      <c r="I664" s="212"/>
      <c r="J664" s="212"/>
      <c r="K664" s="212"/>
      <c r="L664" s="212"/>
      <c r="M664" s="212"/>
      <c r="N664" s="214"/>
      <c r="O664" s="213"/>
      <c r="P664" s="189" t="str">
        <f>IF(D664="","",IF(COUNTIF(Combo_tong_hop!$B$3:$B$100,D664)&gt;0,"Combo","Món lẻ"))</f>
        <v/>
      </c>
      <c r="Q664" s="190" t="str">
        <f>IFERROR(__xludf.DUMMYFUNCTION("IF(P664&lt;&gt;""Combo"","""",IFERROR(""""&amp;TEXTJOIN("", ""&amp;char(10),TRUE,FILTER(Combo_chi_tiet!$I$3:$I$200,Combo_chi_tiet!$B$3:$B$200=D664)),""""))"),"")</f>
        <v/>
      </c>
      <c r="R664" s="144"/>
      <c r="S664" s="144"/>
      <c r="T664" s="144"/>
      <c r="U664" s="144"/>
      <c r="V664" s="144"/>
      <c r="W664" s="144"/>
      <c r="X664" s="144"/>
      <c r="Y664" s="144"/>
      <c r="Z664" s="144"/>
      <c r="AA664" s="144"/>
      <c r="AB664" s="144"/>
      <c r="AC664" s="144"/>
      <c r="AD664" s="144"/>
      <c r="AE664" s="144"/>
    </row>
    <row r="665">
      <c r="A665" s="208"/>
      <c r="B665" s="181" t="str">
        <f t="array" ref="B665">IF(A665="","",IFERROR(INDEX(Don_hang!$B$2:$B$1000,MATCH(A665,Don_hang!$A$2:$A$1000,0)),""))</f>
        <v/>
      </c>
      <c r="C665" s="210" t="str">
        <f t="array" ref="C665">IF(A665="","",IFERROR(INDEX(Don_hang!$C$2:$C$1000,MATCH(A665,Don_hang!$A$2:$A$1000,0)),""))</f>
        <v/>
      </c>
      <c r="D665" s="211"/>
      <c r="E665" s="209"/>
      <c r="F665" s="209"/>
      <c r="G665" s="186">
        <f t="shared" si="10"/>
        <v>0</v>
      </c>
      <c r="H665" s="212"/>
      <c r="I665" s="212"/>
      <c r="J665" s="212"/>
      <c r="K665" s="212"/>
      <c r="L665" s="212"/>
      <c r="M665" s="212"/>
      <c r="N665" s="214"/>
      <c r="O665" s="213"/>
      <c r="P665" s="189" t="str">
        <f>IF(D665="","",IF(COUNTIF(Combo_tong_hop!$B$3:$B$100,D665)&gt;0,"Combo","Món lẻ"))</f>
        <v/>
      </c>
      <c r="Q665" s="190" t="str">
        <f>IFERROR(__xludf.DUMMYFUNCTION("IF(P665&lt;&gt;""Combo"","""",IFERROR(""""&amp;TEXTJOIN("", ""&amp;char(10),TRUE,FILTER(Combo_chi_tiet!$I$3:$I$200,Combo_chi_tiet!$B$3:$B$200=D665)),""""))"),"")</f>
        <v/>
      </c>
      <c r="R665" s="144"/>
      <c r="S665" s="144"/>
      <c r="T665" s="144"/>
      <c r="U665" s="144"/>
      <c r="V665" s="144"/>
      <c r="W665" s="144"/>
      <c r="X665" s="144"/>
      <c r="Y665" s="144"/>
      <c r="Z665" s="144"/>
      <c r="AA665" s="144"/>
      <c r="AB665" s="144"/>
      <c r="AC665" s="144"/>
      <c r="AD665" s="144"/>
      <c r="AE665" s="144"/>
    </row>
    <row r="666">
      <c r="A666" s="208"/>
      <c r="B666" s="181" t="str">
        <f t="array" ref="B666">IF(A666="","",IFERROR(INDEX(Don_hang!$B$2:$B$1000,MATCH(A666,Don_hang!$A$2:$A$1000,0)),""))</f>
        <v/>
      </c>
      <c r="C666" s="210" t="str">
        <f t="array" ref="C666">IF(A666="","",IFERROR(INDEX(Don_hang!$C$2:$C$1000,MATCH(A666,Don_hang!$A$2:$A$1000,0)),""))</f>
        <v/>
      </c>
      <c r="D666" s="211"/>
      <c r="E666" s="209"/>
      <c r="F666" s="209"/>
      <c r="G666" s="186">
        <f t="shared" si="10"/>
        <v>0</v>
      </c>
      <c r="H666" s="212"/>
      <c r="I666" s="212"/>
      <c r="J666" s="212"/>
      <c r="K666" s="212"/>
      <c r="L666" s="212"/>
      <c r="M666" s="212"/>
      <c r="N666" s="214"/>
      <c r="O666" s="213"/>
      <c r="P666" s="189" t="str">
        <f>IF(D666="","",IF(COUNTIF(Combo_tong_hop!$B$3:$B$100,D666)&gt;0,"Combo","Món lẻ"))</f>
        <v/>
      </c>
      <c r="Q666" s="190" t="str">
        <f>IFERROR(__xludf.DUMMYFUNCTION("IF(P666&lt;&gt;""Combo"","""",IFERROR(""""&amp;TEXTJOIN("", ""&amp;char(10),TRUE,FILTER(Combo_chi_tiet!$I$3:$I$200,Combo_chi_tiet!$B$3:$B$200=D666)),""""))"),"")</f>
        <v/>
      </c>
      <c r="R666" s="144"/>
      <c r="S666" s="144"/>
      <c r="T666" s="144"/>
      <c r="U666" s="144"/>
      <c r="V666" s="144"/>
      <c r="W666" s="144"/>
      <c r="X666" s="144"/>
      <c r="Y666" s="144"/>
      <c r="Z666" s="144"/>
      <c r="AA666" s="144"/>
      <c r="AB666" s="144"/>
      <c r="AC666" s="144"/>
      <c r="AD666" s="144"/>
      <c r="AE666" s="144"/>
    </row>
    <row r="667">
      <c r="A667" s="208"/>
      <c r="B667" s="181" t="str">
        <f t="array" ref="B667">IF(A667="","",IFERROR(INDEX(Don_hang!$B$2:$B$1000,MATCH(A667,Don_hang!$A$2:$A$1000,0)),""))</f>
        <v/>
      </c>
      <c r="C667" s="210" t="str">
        <f t="array" ref="C667">IF(A667="","",IFERROR(INDEX(Don_hang!$C$2:$C$1000,MATCH(A667,Don_hang!$A$2:$A$1000,0)),""))</f>
        <v/>
      </c>
      <c r="D667" s="211"/>
      <c r="E667" s="209"/>
      <c r="F667" s="209"/>
      <c r="G667" s="186">
        <f t="shared" si="10"/>
        <v>0</v>
      </c>
      <c r="H667" s="212"/>
      <c r="I667" s="212"/>
      <c r="J667" s="212"/>
      <c r="K667" s="212"/>
      <c r="L667" s="212"/>
      <c r="M667" s="212"/>
      <c r="N667" s="214"/>
      <c r="O667" s="213"/>
      <c r="P667" s="189" t="str">
        <f>IF(D667="","",IF(COUNTIF(Combo_tong_hop!$B$3:$B$100,D667)&gt;0,"Combo","Món lẻ"))</f>
        <v/>
      </c>
      <c r="Q667" s="190" t="str">
        <f>IFERROR(__xludf.DUMMYFUNCTION("IF(P667&lt;&gt;""Combo"","""",IFERROR(""""&amp;TEXTJOIN("", ""&amp;char(10),TRUE,FILTER(Combo_chi_tiet!$I$3:$I$200,Combo_chi_tiet!$B$3:$B$200=D667)),""""))"),"")</f>
        <v/>
      </c>
      <c r="R667" s="144"/>
      <c r="S667" s="144"/>
      <c r="T667" s="144"/>
      <c r="U667" s="144"/>
      <c r="V667" s="144"/>
      <c r="W667" s="144"/>
      <c r="X667" s="144"/>
      <c r="Y667" s="144"/>
      <c r="Z667" s="144"/>
      <c r="AA667" s="144"/>
      <c r="AB667" s="144"/>
      <c r="AC667" s="144"/>
      <c r="AD667" s="144"/>
      <c r="AE667" s="144"/>
    </row>
    <row r="668">
      <c r="A668" s="208"/>
      <c r="B668" s="181" t="str">
        <f t="array" ref="B668">IF(A668="","",IFERROR(INDEX(Don_hang!$B$2:$B$1000,MATCH(A668,Don_hang!$A$2:$A$1000,0)),""))</f>
        <v/>
      </c>
      <c r="C668" s="210" t="str">
        <f t="array" ref="C668">IF(A668="","",IFERROR(INDEX(Don_hang!$C$2:$C$1000,MATCH(A668,Don_hang!$A$2:$A$1000,0)),""))</f>
        <v/>
      </c>
      <c r="D668" s="211"/>
      <c r="E668" s="209"/>
      <c r="F668" s="209"/>
      <c r="G668" s="186">
        <f t="shared" si="10"/>
        <v>0</v>
      </c>
      <c r="H668" s="212"/>
      <c r="I668" s="212"/>
      <c r="J668" s="212"/>
      <c r="K668" s="212"/>
      <c r="L668" s="212"/>
      <c r="M668" s="212"/>
      <c r="N668" s="214"/>
      <c r="O668" s="213"/>
      <c r="P668" s="189" t="str">
        <f>IF(D668="","",IF(COUNTIF(Combo_tong_hop!$B$3:$B$100,D668)&gt;0,"Combo","Món lẻ"))</f>
        <v/>
      </c>
      <c r="Q668" s="190" t="str">
        <f>IFERROR(__xludf.DUMMYFUNCTION("IF(P668&lt;&gt;""Combo"","""",IFERROR(""""&amp;TEXTJOIN("", ""&amp;char(10),TRUE,FILTER(Combo_chi_tiet!$I$3:$I$200,Combo_chi_tiet!$B$3:$B$200=D668)),""""))"),"")</f>
        <v/>
      </c>
      <c r="R668" s="144"/>
      <c r="S668" s="144"/>
      <c r="T668" s="144"/>
      <c r="U668" s="144"/>
      <c r="V668" s="144"/>
      <c r="W668" s="144"/>
      <c r="X668" s="144"/>
      <c r="Y668" s="144"/>
      <c r="Z668" s="144"/>
      <c r="AA668" s="144"/>
      <c r="AB668" s="144"/>
      <c r="AC668" s="144"/>
      <c r="AD668" s="144"/>
      <c r="AE668" s="144"/>
    </row>
    <row r="669">
      <c r="A669" s="208"/>
      <c r="B669" s="181" t="str">
        <f t="array" ref="B669">IF(A669="","",IFERROR(INDEX(Don_hang!$B$2:$B$1000,MATCH(A669,Don_hang!$A$2:$A$1000,0)),""))</f>
        <v/>
      </c>
      <c r="C669" s="210" t="str">
        <f t="array" ref="C669">IF(A669="","",IFERROR(INDEX(Don_hang!$C$2:$C$1000,MATCH(A669,Don_hang!$A$2:$A$1000,0)),""))</f>
        <v/>
      </c>
      <c r="D669" s="211"/>
      <c r="E669" s="209"/>
      <c r="F669" s="209"/>
      <c r="G669" s="186">
        <f t="shared" si="10"/>
        <v>0</v>
      </c>
      <c r="H669" s="212"/>
      <c r="I669" s="212"/>
      <c r="J669" s="212"/>
      <c r="K669" s="212"/>
      <c r="L669" s="212"/>
      <c r="M669" s="212"/>
      <c r="N669" s="214"/>
      <c r="O669" s="213"/>
      <c r="P669" s="189" t="str">
        <f>IF(D669="","",IF(COUNTIF(Combo_tong_hop!$B$3:$B$100,D669)&gt;0,"Combo","Món lẻ"))</f>
        <v/>
      </c>
      <c r="Q669" s="190" t="str">
        <f>IFERROR(__xludf.DUMMYFUNCTION("IF(P669&lt;&gt;""Combo"","""",IFERROR(""""&amp;TEXTJOIN("", ""&amp;char(10),TRUE,FILTER(Combo_chi_tiet!$I$3:$I$200,Combo_chi_tiet!$B$3:$B$200=D669)),""""))"),"")</f>
        <v/>
      </c>
      <c r="R669" s="144"/>
      <c r="S669" s="144"/>
      <c r="T669" s="144"/>
      <c r="U669" s="144"/>
      <c r="V669" s="144"/>
      <c r="W669" s="144"/>
      <c r="X669" s="144"/>
      <c r="Y669" s="144"/>
      <c r="Z669" s="144"/>
      <c r="AA669" s="144"/>
      <c r="AB669" s="144"/>
      <c r="AC669" s="144"/>
      <c r="AD669" s="144"/>
      <c r="AE669" s="144"/>
    </row>
    <row r="670">
      <c r="A670" s="208"/>
      <c r="B670" s="181" t="str">
        <f t="array" ref="B670">IF(A670="","",IFERROR(INDEX(Don_hang!$B$2:$B$1000,MATCH(A670,Don_hang!$A$2:$A$1000,0)),""))</f>
        <v/>
      </c>
      <c r="C670" s="210" t="str">
        <f t="array" ref="C670">IF(A670="","",IFERROR(INDEX(Don_hang!$C$2:$C$1000,MATCH(A670,Don_hang!$A$2:$A$1000,0)),""))</f>
        <v/>
      </c>
      <c r="D670" s="211"/>
      <c r="E670" s="209"/>
      <c r="F670" s="209"/>
      <c r="G670" s="186">
        <f t="shared" si="10"/>
        <v>0</v>
      </c>
      <c r="H670" s="212"/>
      <c r="I670" s="212"/>
      <c r="J670" s="212"/>
      <c r="K670" s="212"/>
      <c r="L670" s="212"/>
      <c r="M670" s="212"/>
      <c r="N670" s="214"/>
      <c r="O670" s="213"/>
      <c r="P670" s="189" t="str">
        <f>IF(D670="","",IF(COUNTIF(Combo_tong_hop!$B$3:$B$100,D670)&gt;0,"Combo","Món lẻ"))</f>
        <v/>
      </c>
      <c r="Q670" s="190" t="str">
        <f>IFERROR(__xludf.DUMMYFUNCTION("IF(P670&lt;&gt;""Combo"","""",IFERROR(""""&amp;TEXTJOIN("", ""&amp;char(10),TRUE,FILTER(Combo_chi_tiet!$I$3:$I$200,Combo_chi_tiet!$B$3:$B$200=D670)),""""))"),"")</f>
        <v/>
      </c>
      <c r="R670" s="144"/>
      <c r="S670" s="144"/>
      <c r="T670" s="144"/>
      <c r="U670" s="144"/>
      <c r="V670" s="144"/>
      <c r="W670" s="144"/>
      <c r="X670" s="144"/>
      <c r="Y670" s="144"/>
      <c r="Z670" s="144"/>
      <c r="AA670" s="144"/>
      <c r="AB670" s="144"/>
      <c r="AC670" s="144"/>
      <c r="AD670" s="144"/>
      <c r="AE670" s="144"/>
    </row>
    <row r="671">
      <c r="A671" s="208"/>
      <c r="B671" s="181" t="str">
        <f t="array" ref="B671">IF(A671="","",IFERROR(INDEX(Don_hang!$B$2:$B$1000,MATCH(A671,Don_hang!$A$2:$A$1000,0)),""))</f>
        <v/>
      </c>
      <c r="C671" s="210" t="str">
        <f t="array" ref="C671">IF(A671="","",IFERROR(INDEX(Don_hang!$C$2:$C$1000,MATCH(A671,Don_hang!$A$2:$A$1000,0)),""))</f>
        <v/>
      </c>
      <c r="D671" s="211"/>
      <c r="E671" s="209"/>
      <c r="F671" s="209"/>
      <c r="G671" s="186">
        <f t="shared" si="10"/>
        <v>0</v>
      </c>
      <c r="H671" s="212"/>
      <c r="I671" s="212"/>
      <c r="J671" s="212"/>
      <c r="K671" s="212"/>
      <c r="L671" s="212"/>
      <c r="M671" s="212"/>
      <c r="N671" s="214"/>
      <c r="O671" s="213"/>
      <c r="P671" s="189" t="str">
        <f>IF(D671="","",IF(COUNTIF(Combo_tong_hop!$B$3:$B$100,D671)&gt;0,"Combo","Món lẻ"))</f>
        <v/>
      </c>
      <c r="Q671" s="190" t="str">
        <f>IFERROR(__xludf.DUMMYFUNCTION("IF(P671&lt;&gt;""Combo"","""",IFERROR(""""&amp;TEXTJOIN("", ""&amp;char(10),TRUE,FILTER(Combo_chi_tiet!$I$3:$I$200,Combo_chi_tiet!$B$3:$B$200=D671)),""""))"),"")</f>
        <v/>
      </c>
      <c r="R671" s="144"/>
      <c r="S671" s="144"/>
      <c r="T671" s="144"/>
      <c r="U671" s="144"/>
      <c r="V671" s="144"/>
      <c r="W671" s="144"/>
      <c r="X671" s="144"/>
      <c r="Y671" s="144"/>
      <c r="Z671" s="144"/>
      <c r="AA671" s="144"/>
      <c r="AB671" s="144"/>
      <c r="AC671" s="144"/>
      <c r="AD671" s="144"/>
      <c r="AE671" s="144"/>
    </row>
    <row r="672">
      <c r="A672" s="208"/>
      <c r="B672" s="181" t="str">
        <f t="array" ref="B672">IF(A672="","",IFERROR(INDEX(Don_hang!$B$2:$B$1000,MATCH(A672,Don_hang!$A$2:$A$1000,0)),""))</f>
        <v/>
      </c>
      <c r="C672" s="210" t="str">
        <f t="array" ref="C672">IF(A672="","",IFERROR(INDEX(Don_hang!$C$2:$C$1000,MATCH(A672,Don_hang!$A$2:$A$1000,0)),""))</f>
        <v/>
      </c>
      <c r="D672" s="211"/>
      <c r="E672" s="209"/>
      <c r="F672" s="209"/>
      <c r="G672" s="186">
        <f t="shared" si="10"/>
        <v>0</v>
      </c>
      <c r="H672" s="212"/>
      <c r="I672" s="212"/>
      <c r="J672" s="212"/>
      <c r="K672" s="212"/>
      <c r="L672" s="212"/>
      <c r="M672" s="212"/>
      <c r="N672" s="214"/>
      <c r="O672" s="213"/>
      <c r="P672" s="189" t="str">
        <f>IF(D672="","",IF(COUNTIF(Combo_tong_hop!$B$3:$B$100,D672)&gt;0,"Combo","Món lẻ"))</f>
        <v/>
      </c>
      <c r="Q672" s="190" t="str">
        <f>IFERROR(__xludf.DUMMYFUNCTION("IF(P672&lt;&gt;""Combo"","""",IFERROR(""""&amp;TEXTJOIN("", ""&amp;char(10),TRUE,FILTER(Combo_chi_tiet!$I$3:$I$200,Combo_chi_tiet!$B$3:$B$200=D672)),""""))"),"")</f>
        <v/>
      </c>
      <c r="R672" s="144"/>
      <c r="S672" s="144"/>
      <c r="T672" s="144"/>
      <c r="U672" s="144"/>
      <c r="V672" s="144"/>
      <c r="W672" s="144"/>
      <c r="X672" s="144"/>
      <c r="Y672" s="144"/>
      <c r="Z672" s="144"/>
      <c r="AA672" s="144"/>
      <c r="AB672" s="144"/>
      <c r="AC672" s="144"/>
      <c r="AD672" s="144"/>
      <c r="AE672" s="144"/>
    </row>
    <row r="673">
      <c r="A673" s="208"/>
      <c r="B673" s="181" t="str">
        <f t="array" ref="B673">IF(A673="","",IFERROR(INDEX(Don_hang!$B$2:$B$1000,MATCH(A673,Don_hang!$A$2:$A$1000,0)),""))</f>
        <v/>
      </c>
      <c r="C673" s="210" t="str">
        <f t="array" ref="C673">IF(A673="","",IFERROR(INDEX(Don_hang!$C$2:$C$1000,MATCH(A673,Don_hang!$A$2:$A$1000,0)),""))</f>
        <v/>
      </c>
      <c r="D673" s="211"/>
      <c r="E673" s="209"/>
      <c r="F673" s="209"/>
      <c r="G673" s="186">
        <f t="shared" si="10"/>
        <v>0</v>
      </c>
      <c r="H673" s="212"/>
      <c r="I673" s="212"/>
      <c r="J673" s="212"/>
      <c r="K673" s="212"/>
      <c r="L673" s="212"/>
      <c r="M673" s="212"/>
      <c r="N673" s="214"/>
      <c r="O673" s="213"/>
      <c r="P673" s="189" t="str">
        <f>IF(D673="","",IF(COUNTIF(Combo_tong_hop!$B$3:$B$100,D673)&gt;0,"Combo","Món lẻ"))</f>
        <v/>
      </c>
      <c r="Q673" s="190" t="str">
        <f>IFERROR(__xludf.DUMMYFUNCTION("IF(P673&lt;&gt;""Combo"","""",IFERROR(""""&amp;TEXTJOIN("", ""&amp;char(10),TRUE,FILTER(Combo_chi_tiet!$I$3:$I$200,Combo_chi_tiet!$B$3:$B$200=D673)),""""))"),"")</f>
        <v/>
      </c>
      <c r="R673" s="144"/>
      <c r="S673" s="144"/>
      <c r="T673" s="144"/>
      <c r="U673" s="144"/>
      <c r="V673" s="144"/>
      <c r="W673" s="144"/>
      <c r="X673" s="144"/>
      <c r="Y673" s="144"/>
      <c r="Z673" s="144"/>
      <c r="AA673" s="144"/>
      <c r="AB673" s="144"/>
      <c r="AC673" s="144"/>
      <c r="AD673" s="144"/>
      <c r="AE673" s="144"/>
    </row>
    <row r="674">
      <c r="A674" s="208"/>
      <c r="B674" s="181" t="str">
        <f t="array" ref="B674">IF(A674="","",IFERROR(INDEX(Don_hang!$B$2:$B$1000,MATCH(A674,Don_hang!$A$2:$A$1000,0)),""))</f>
        <v/>
      </c>
      <c r="C674" s="210" t="str">
        <f t="array" ref="C674">IF(A674="","",IFERROR(INDEX(Don_hang!$C$2:$C$1000,MATCH(A674,Don_hang!$A$2:$A$1000,0)),""))</f>
        <v/>
      </c>
      <c r="D674" s="211"/>
      <c r="E674" s="209"/>
      <c r="F674" s="209"/>
      <c r="G674" s="186">
        <f t="shared" si="10"/>
        <v>0</v>
      </c>
      <c r="H674" s="212"/>
      <c r="I674" s="212"/>
      <c r="J674" s="212"/>
      <c r="K674" s="212"/>
      <c r="L674" s="212"/>
      <c r="M674" s="212"/>
      <c r="N674" s="214"/>
      <c r="O674" s="213"/>
      <c r="P674" s="189" t="str">
        <f>IF(D674="","",IF(COUNTIF(Combo_tong_hop!$B$3:$B$100,D674)&gt;0,"Combo","Món lẻ"))</f>
        <v/>
      </c>
      <c r="Q674" s="190" t="str">
        <f>IFERROR(__xludf.DUMMYFUNCTION("IF(P674&lt;&gt;""Combo"","""",IFERROR(""""&amp;TEXTJOIN("", ""&amp;char(10),TRUE,FILTER(Combo_chi_tiet!$I$3:$I$200,Combo_chi_tiet!$B$3:$B$200=D674)),""""))"),"")</f>
        <v/>
      </c>
      <c r="R674" s="144"/>
      <c r="S674" s="144"/>
      <c r="T674" s="144"/>
      <c r="U674" s="144"/>
      <c r="V674" s="144"/>
      <c r="W674" s="144"/>
      <c r="X674" s="144"/>
      <c r="Y674" s="144"/>
      <c r="Z674" s="144"/>
      <c r="AA674" s="144"/>
      <c r="AB674" s="144"/>
      <c r="AC674" s="144"/>
      <c r="AD674" s="144"/>
      <c r="AE674" s="144"/>
    </row>
    <row r="675">
      <c r="A675" s="208"/>
      <c r="B675" s="181" t="str">
        <f t="array" ref="B675">IF(A675="","",IFERROR(INDEX(Don_hang!$B$2:$B$1000,MATCH(A675,Don_hang!$A$2:$A$1000,0)),""))</f>
        <v/>
      </c>
      <c r="C675" s="210" t="str">
        <f t="array" ref="C675">IF(A675="","",IFERROR(INDEX(Don_hang!$C$2:$C$1000,MATCH(A675,Don_hang!$A$2:$A$1000,0)),""))</f>
        <v/>
      </c>
      <c r="D675" s="211"/>
      <c r="E675" s="209"/>
      <c r="F675" s="209"/>
      <c r="G675" s="186">
        <f t="shared" si="10"/>
        <v>0</v>
      </c>
      <c r="H675" s="212"/>
      <c r="I675" s="212"/>
      <c r="J675" s="212"/>
      <c r="K675" s="212"/>
      <c r="L675" s="212"/>
      <c r="M675" s="212"/>
      <c r="N675" s="214"/>
      <c r="O675" s="213"/>
      <c r="P675" s="189" t="str">
        <f>IF(D675="","",IF(COUNTIF(Combo_tong_hop!$B$3:$B$100,D675)&gt;0,"Combo","Món lẻ"))</f>
        <v/>
      </c>
      <c r="Q675" s="190" t="str">
        <f>IFERROR(__xludf.DUMMYFUNCTION("IF(P675&lt;&gt;""Combo"","""",IFERROR(""""&amp;TEXTJOIN("", ""&amp;char(10),TRUE,FILTER(Combo_chi_tiet!$I$3:$I$200,Combo_chi_tiet!$B$3:$B$200=D675)),""""))"),"")</f>
        <v/>
      </c>
      <c r="R675" s="144"/>
      <c r="S675" s="144"/>
      <c r="T675" s="144"/>
      <c r="U675" s="144"/>
      <c r="V675" s="144"/>
      <c r="W675" s="144"/>
      <c r="X675" s="144"/>
      <c r="Y675" s="144"/>
      <c r="Z675" s="144"/>
      <c r="AA675" s="144"/>
      <c r="AB675" s="144"/>
      <c r="AC675" s="144"/>
      <c r="AD675" s="144"/>
      <c r="AE675" s="144"/>
    </row>
    <row r="676">
      <c r="A676" s="208"/>
      <c r="B676" s="181" t="str">
        <f t="array" ref="B676">IF(A676="","",IFERROR(INDEX(Don_hang!$B$2:$B$1000,MATCH(A676,Don_hang!$A$2:$A$1000,0)),""))</f>
        <v/>
      </c>
      <c r="C676" s="210" t="str">
        <f t="array" ref="C676">IF(A676="","",IFERROR(INDEX(Don_hang!$C$2:$C$1000,MATCH(A676,Don_hang!$A$2:$A$1000,0)),""))</f>
        <v/>
      </c>
      <c r="D676" s="211"/>
      <c r="E676" s="209"/>
      <c r="F676" s="209"/>
      <c r="G676" s="186">
        <f t="shared" si="10"/>
        <v>0</v>
      </c>
      <c r="H676" s="212"/>
      <c r="I676" s="212"/>
      <c r="J676" s="212"/>
      <c r="K676" s="212"/>
      <c r="L676" s="212"/>
      <c r="M676" s="212"/>
      <c r="N676" s="214"/>
      <c r="O676" s="213"/>
      <c r="P676" s="189" t="str">
        <f>IF(D676="","",IF(COUNTIF(Combo_tong_hop!$B$3:$B$100,D676)&gt;0,"Combo","Món lẻ"))</f>
        <v/>
      </c>
      <c r="Q676" s="190" t="str">
        <f>IFERROR(__xludf.DUMMYFUNCTION("IF(P676&lt;&gt;""Combo"","""",IFERROR(""""&amp;TEXTJOIN("", ""&amp;char(10),TRUE,FILTER(Combo_chi_tiet!$I$3:$I$200,Combo_chi_tiet!$B$3:$B$200=D676)),""""))"),"")</f>
        <v/>
      </c>
      <c r="R676" s="144"/>
      <c r="S676" s="144"/>
      <c r="T676" s="144"/>
      <c r="U676" s="144"/>
      <c r="V676" s="144"/>
      <c r="W676" s="144"/>
      <c r="X676" s="144"/>
      <c r="Y676" s="144"/>
      <c r="Z676" s="144"/>
      <c r="AA676" s="144"/>
      <c r="AB676" s="144"/>
      <c r="AC676" s="144"/>
      <c r="AD676" s="144"/>
      <c r="AE676" s="144"/>
    </row>
    <row r="677">
      <c r="A677" s="208"/>
      <c r="B677" s="181" t="str">
        <f t="array" ref="B677">IF(A677="","",IFERROR(INDEX(Don_hang!$B$2:$B$1000,MATCH(A677,Don_hang!$A$2:$A$1000,0)),""))</f>
        <v/>
      </c>
      <c r="C677" s="210" t="str">
        <f t="array" ref="C677">IF(A677="","",IFERROR(INDEX(Don_hang!$C$2:$C$1000,MATCH(A677,Don_hang!$A$2:$A$1000,0)),""))</f>
        <v/>
      </c>
      <c r="D677" s="211"/>
      <c r="E677" s="209"/>
      <c r="F677" s="209"/>
      <c r="G677" s="186">
        <f t="shared" si="10"/>
        <v>0</v>
      </c>
      <c r="H677" s="212"/>
      <c r="I677" s="212"/>
      <c r="J677" s="212"/>
      <c r="K677" s="212"/>
      <c r="L677" s="212"/>
      <c r="M677" s="212"/>
      <c r="N677" s="214"/>
      <c r="O677" s="213"/>
      <c r="P677" s="189" t="str">
        <f>IF(D677="","",IF(COUNTIF(Combo_tong_hop!$B$3:$B$100,D677)&gt;0,"Combo","Món lẻ"))</f>
        <v/>
      </c>
      <c r="Q677" s="190" t="str">
        <f>IFERROR(__xludf.DUMMYFUNCTION("IF(P677&lt;&gt;""Combo"","""",IFERROR(""""&amp;TEXTJOIN("", ""&amp;char(10),TRUE,FILTER(Combo_chi_tiet!$I$3:$I$200,Combo_chi_tiet!$B$3:$B$200=D677)),""""))"),"")</f>
        <v/>
      </c>
      <c r="R677" s="144"/>
      <c r="S677" s="144"/>
      <c r="T677" s="144"/>
      <c r="U677" s="144"/>
      <c r="V677" s="144"/>
      <c r="W677" s="144"/>
      <c r="X677" s="144"/>
      <c r="Y677" s="144"/>
      <c r="Z677" s="144"/>
      <c r="AA677" s="144"/>
      <c r="AB677" s="144"/>
      <c r="AC677" s="144"/>
      <c r="AD677" s="144"/>
      <c r="AE677" s="144"/>
    </row>
    <row r="678">
      <c r="A678" s="208"/>
      <c r="B678" s="181" t="str">
        <f t="array" ref="B678">IF(A678="","",IFERROR(INDEX(Don_hang!$B$2:$B$1000,MATCH(A678,Don_hang!$A$2:$A$1000,0)),""))</f>
        <v/>
      </c>
      <c r="C678" s="210" t="str">
        <f t="array" ref="C678">IF(A678="","",IFERROR(INDEX(Don_hang!$C$2:$C$1000,MATCH(A678,Don_hang!$A$2:$A$1000,0)),""))</f>
        <v/>
      </c>
      <c r="D678" s="211"/>
      <c r="E678" s="209"/>
      <c r="F678" s="209"/>
      <c r="G678" s="186">
        <f t="shared" si="10"/>
        <v>0</v>
      </c>
      <c r="H678" s="212"/>
      <c r="I678" s="212"/>
      <c r="J678" s="212"/>
      <c r="K678" s="212"/>
      <c r="L678" s="212"/>
      <c r="M678" s="212"/>
      <c r="N678" s="214"/>
      <c r="O678" s="213"/>
      <c r="P678" s="189" t="str">
        <f>IF(D678="","",IF(COUNTIF(Combo_tong_hop!$B$3:$B$100,D678)&gt;0,"Combo","Món lẻ"))</f>
        <v/>
      </c>
      <c r="Q678" s="190" t="str">
        <f>IFERROR(__xludf.DUMMYFUNCTION("IF(P678&lt;&gt;""Combo"","""",IFERROR(""""&amp;TEXTJOIN("", ""&amp;char(10),TRUE,FILTER(Combo_chi_tiet!$I$3:$I$200,Combo_chi_tiet!$B$3:$B$200=D678)),""""))"),"")</f>
        <v/>
      </c>
      <c r="R678" s="144"/>
      <c r="S678" s="144"/>
      <c r="T678" s="144"/>
      <c r="U678" s="144"/>
      <c r="V678" s="144"/>
      <c r="W678" s="144"/>
      <c r="X678" s="144"/>
      <c r="Y678" s="144"/>
      <c r="Z678" s="144"/>
      <c r="AA678" s="144"/>
      <c r="AB678" s="144"/>
      <c r="AC678" s="144"/>
      <c r="AD678" s="144"/>
      <c r="AE678" s="144"/>
    </row>
    <row r="679">
      <c r="A679" s="208"/>
      <c r="B679" s="181" t="str">
        <f t="array" ref="B679">IF(A679="","",IFERROR(INDEX(Don_hang!$B$2:$B$1000,MATCH(A679,Don_hang!$A$2:$A$1000,0)),""))</f>
        <v/>
      </c>
      <c r="C679" s="210" t="str">
        <f t="array" ref="C679">IF(A679="","",IFERROR(INDEX(Don_hang!$C$2:$C$1000,MATCH(A679,Don_hang!$A$2:$A$1000,0)),""))</f>
        <v/>
      </c>
      <c r="D679" s="211"/>
      <c r="E679" s="209"/>
      <c r="F679" s="209"/>
      <c r="G679" s="186">
        <f t="shared" si="10"/>
        <v>0</v>
      </c>
      <c r="H679" s="212"/>
      <c r="I679" s="212"/>
      <c r="J679" s="212"/>
      <c r="K679" s="212"/>
      <c r="L679" s="212"/>
      <c r="M679" s="212"/>
      <c r="N679" s="214"/>
      <c r="O679" s="213"/>
      <c r="P679" s="189" t="str">
        <f>IF(D679="","",IF(COUNTIF(Combo_tong_hop!$B$3:$B$100,D679)&gt;0,"Combo","Món lẻ"))</f>
        <v/>
      </c>
      <c r="Q679" s="190" t="str">
        <f>IFERROR(__xludf.DUMMYFUNCTION("IF(P679&lt;&gt;""Combo"","""",IFERROR(""""&amp;TEXTJOIN("", ""&amp;char(10),TRUE,FILTER(Combo_chi_tiet!$I$3:$I$200,Combo_chi_tiet!$B$3:$B$200=D679)),""""))"),"")</f>
        <v/>
      </c>
      <c r="R679" s="144"/>
      <c r="S679" s="144"/>
      <c r="T679" s="144"/>
      <c r="U679" s="144"/>
      <c r="V679" s="144"/>
      <c r="W679" s="144"/>
      <c r="X679" s="144"/>
      <c r="Y679" s="144"/>
      <c r="Z679" s="144"/>
      <c r="AA679" s="144"/>
      <c r="AB679" s="144"/>
      <c r="AC679" s="144"/>
      <c r="AD679" s="144"/>
      <c r="AE679" s="144"/>
    </row>
    <row r="680">
      <c r="A680" s="208"/>
      <c r="B680" s="181" t="str">
        <f t="array" ref="B680">IF(A680="","",IFERROR(INDEX(Don_hang!$B$2:$B$1000,MATCH(A680,Don_hang!$A$2:$A$1000,0)),""))</f>
        <v/>
      </c>
      <c r="C680" s="210" t="str">
        <f t="array" ref="C680">IF(A680="","",IFERROR(INDEX(Don_hang!$C$2:$C$1000,MATCH(A680,Don_hang!$A$2:$A$1000,0)),""))</f>
        <v/>
      </c>
      <c r="D680" s="211"/>
      <c r="E680" s="209"/>
      <c r="F680" s="209"/>
      <c r="G680" s="186">
        <f t="shared" si="10"/>
        <v>0</v>
      </c>
      <c r="H680" s="212"/>
      <c r="I680" s="212"/>
      <c r="J680" s="212"/>
      <c r="K680" s="212"/>
      <c r="L680" s="212"/>
      <c r="M680" s="212"/>
      <c r="N680" s="214"/>
      <c r="O680" s="213"/>
      <c r="P680" s="189" t="str">
        <f>IF(D680="","",IF(COUNTIF(Combo_tong_hop!$B$3:$B$100,D680)&gt;0,"Combo","Món lẻ"))</f>
        <v/>
      </c>
      <c r="Q680" s="190" t="str">
        <f>IFERROR(__xludf.DUMMYFUNCTION("IF(P680&lt;&gt;""Combo"","""",IFERROR(""""&amp;TEXTJOIN("", ""&amp;char(10),TRUE,FILTER(Combo_chi_tiet!$I$3:$I$200,Combo_chi_tiet!$B$3:$B$200=D680)),""""))"),"")</f>
        <v/>
      </c>
      <c r="R680" s="144"/>
      <c r="S680" s="144"/>
      <c r="T680" s="144"/>
      <c r="U680" s="144"/>
      <c r="V680" s="144"/>
      <c r="W680" s="144"/>
      <c r="X680" s="144"/>
      <c r="Y680" s="144"/>
      <c r="Z680" s="144"/>
      <c r="AA680" s="144"/>
      <c r="AB680" s="144"/>
      <c r="AC680" s="144"/>
      <c r="AD680" s="144"/>
      <c r="AE680" s="144"/>
    </row>
    <row r="681">
      <c r="A681" s="208"/>
      <c r="B681" s="181" t="str">
        <f t="array" ref="B681">IF(A681="","",IFERROR(INDEX(Don_hang!$B$2:$B$1000,MATCH(A681,Don_hang!$A$2:$A$1000,0)),""))</f>
        <v/>
      </c>
      <c r="C681" s="210" t="str">
        <f t="array" ref="C681">IF(A681="","",IFERROR(INDEX(Don_hang!$C$2:$C$1000,MATCH(A681,Don_hang!$A$2:$A$1000,0)),""))</f>
        <v/>
      </c>
      <c r="D681" s="211"/>
      <c r="E681" s="209"/>
      <c r="F681" s="209"/>
      <c r="G681" s="186">
        <f t="shared" si="10"/>
        <v>0</v>
      </c>
      <c r="H681" s="212"/>
      <c r="I681" s="212"/>
      <c r="J681" s="212"/>
      <c r="K681" s="212"/>
      <c r="L681" s="212"/>
      <c r="M681" s="212"/>
      <c r="N681" s="214"/>
      <c r="O681" s="213"/>
      <c r="P681" s="189" t="str">
        <f>IF(D681="","",IF(COUNTIF(Combo_tong_hop!$B$3:$B$100,D681)&gt;0,"Combo","Món lẻ"))</f>
        <v/>
      </c>
      <c r="Q681" s="190" t="str">
        <f>IFERROR(__xludf.DUMMYFUNCTION("IF(P681&lt;&gt;""Combo"","""",IFERROR(""""&amp;TEXTJOIN("", ""&amp;char(10),TRUE,FILTER(Combo_chi_tiet!$I$3:$I$200,Combo_chi_tiet!$B$3:$B$200=D681)),""""))"),"")</f>
        <v/>
      </c>
      <c r="R681" s="144"/>
      <c r="S681" s="144"/>
      <c r="T681" s="144"/>
      <c r="U681" s="144"/>
      <c r="V681" s="144"/>
      <c r="W681" s="144"/>
      <c r="X681" s="144"/>
      <c r="Y681" s="144"/>
      <c r="Z681" s="144"/>
      <c r="AA681" s="144"/>
      <c r="AB681" s="144"/>
      <c r="AC681" s="144"/>
      <c r="AD681" s="144"/>
      <c r="AE681" s="144"/>
    </row>
    <row r="682">
      <c r="A682" s="208"/>
      <c r="B682" s="181" t="str">
        <f t="array" ref="B682">IF(A682="","",IFERROR(INDEX(Don_hang!$B$2:$B$1000,MATCH(A682,Don_hang!$A$2:$A$1000,0)),""))</f>
        <v/>
      </c>
      <c r="C682" s="210" t="str">
        <f t="array" ref="C682">IF(A682="","",IFERROR(INDEX(Don_hang!$C$2:$C$1000,MATCH(A682,Don_hang!$A$2:$A$1000,0)),""))</f>
        <v/>
      </c>
      <c r="D682" s="211"/>
      <c r="E682" s="209"/>
      <c r="F682" s="209"/>
      <c r="G682" s="186">
        <f t="shared" si="10"/>
        <v>0</v>
      </c>
      <c r="H682" s="212"/>
      <c r="I682" s="212"/>
      <c r="J682" s="212"/>
      <c r="K682" s="212"/>
      <c r="L682" s="212"/>
      <c r="M682" s="212"/>
      <c r="N682" s="214"/>
      <c r="O682" s="213"/>
      <c r="P682" s="189" t="str">
        <f>IF(D682="","",IF(COUNTIF(Combo_tong_hop!$B$3:$B$100,D682)&gt;0,"Combo","Món lẻ"))</f>
        <v/>
      </c>
      <c r="Q682" s="190" t="str">
        <f>IFERROR(__xludf.DUMMYFUNCTION("IF(P682&lt;&gt;""Combo"","""",IFERROR(""""&amp;TEXTJOIN("", ""&amp;char(10),TRUE,FILTER(Combo_chi_tiet!$I$3:$I$200,Combo_chi_tiet!$B$3:$B$200=D682)),""""))"),"")</f>
        <v/>
      </c>
      <c r="R682" s="144"/>
      <c r="S682" s="144"/>
      <c r="T682" s="144"/>
      <c r="U682" s="144"/>
      <c r="V682" s="144"/>
      <c r="W682" s="144"/>
      <c r="X682" s="144"/>
      <c r="Y682" s="144"/>
      <c r="Z682" s="144"/>
      <c r="AA682" s="144"/>
      <c r="AB682" s="144"/>
      <c r="AC682" s="144"/>
      <c r="AD682" s="144"/>
      <c r="AE682" s="144"/>
    </row>
    <row r="683">
      <c r="A683" s="208"/>
      <c r="B683" s="181" t="str">
        <f t="array" ref="B683">IF(A683="","",IFERROR(INDEX(Don_hang!$B$2:$B$1000,MATCH(A683,Don_hang!$A$2:$A$1000,0)),""))</f>
        <v/>
      </c>
      <c r="C683" s="210" t="str">
        <f t="array" ref="C683">IF(A683="","",IFERROR(INDEX(Don_hang!$C$2:$C$1000,MATCH(A683,Don_hang!$A$2:$A$1000,0)),""))</f>
        <v/>
      </c>
      <c r="D683" s="211"/>
      <c r="E683" s="209"/>
      <c r="F683" s="209"/>
      <c r="G683" s="186">
        <f t="shared" si="10"/>
        <v>0</v>
      </c>
      <c r="H683" s="212"/>
      <c r="I683" s="212"/>
      <c r="J683" s="212"/>
      <c r="K683" s="212"/>
      <c r="L683" s="212"/>
      <c r="M683" s="212"/>
      <c r="N683" s="214"/>
      <c r="O683" s="213"/>
      <c r="P683" s="189" t="str">
        <f>IF(D683="","",IF(COUNTIF(Combo_tong_hop!$B$3:$B$100,D683)&gt;0,"Combo","Món lẻ"))</f>
        <v/>
      </c>
      <c r="Q683" s="190" t="str">
        <f>IFERROR(__xludf.DUMMYFUNCTION("IF(P683&lt;&gt;""Combo"","""",IFERROR(""""&amp;TEXTJOIN("", ""&amp;char(10),TRUE,FILTER(Combo_chi_tiet!$I$3:$I$200,Combo_chi_tiet!$B$3:$B$200=D683)),""""))"),"")</f>
        <v/>
      </c>
      <c r="R683" s="144"/>
      <c r="S683" s="144"/>
      <c r="T683" s="144"/>
      <c r="U683" s="144"/>
      <c r="V683" s="144"/>
      <c r="W683" s="144"/>
      <c r="X683" s="144"/>
      <c r="Y683" s="144"/>
      <c r="Z683" s="144"/>
      <c r="AA683" s="144"/>
      <c r="AB683" s="144"/>
      <c r="AC683" s="144"/>
      <c r="AD683" s="144"/>
      <c r="AE683" s="144"/>
    </row>
    <row r="684">
      <c r="A684" s="208"/>
      <c r="B684" s="181" t="str">
        <f t="array" ref="B684">IF(A684="","",IFERROR(INDEX(Don_hang!$B$2:$B$1000,MATCH(A684,Don_hang!$A$2:$A$1000,0)),""))</f>
        <v/>
      </c>
      <c r="C684" s="210" t="str">
        <f t="array" ref="C684">IF(A684="","",IFERROR(INDEX(Don_hang!$C$2:$C$1000,MATCH(A684,Don_hang!$A$2:$A$1000,0)),""))</f>
        <v/>
      </c>
      <c r="D684" s="211"/>
      <c r="E684" s="209"/>
      <c r="F684" s="209"/>
      <c r="G684" s="186">
        <f t="shared" si="10"/>
        <v>0</v>
      </c>
      <c r="H684" s="212"/>
      <c r="I684" s="212"/>
      <c r="J684" s="212"/>
      <c r="K684" s="212"/>
      <c r="L684" s="212"/>
      <c r="M684" s="212"/>
      <c r="N684" s="214"/>
      <c r="O684" s="213"/>
      <c r="P684" s="189" t="str">
        <f>IF(D684="","",IF(COUNTIF(Combo_tong_hop!$B$3:$B$100,D684)&gt;0,"Combo","Món lẻ"))</f>
        <v/>
      </c>
      <c r="Q684" s="190" t="str">
        <f>IFERROR(__xludf.DUMMYFUNCTION("IF(P684&lt;&gt;""Combo"","""",IFERROR(""""&amp;TEXTJOIN("", ""&amp;char(10),TRUE,FILTER(Combo_chi_tiet!$I$3:$I$200,Combo_chi_tiet!$B$3:$B$200=D684)),""""))"),"")</f>
        <v/>
      </c>
      <c r="R684" s="144"/>
      <c r="S684" s="144"/>
      <c r="T684" s="144"/>
      <c r="U684" s="144"/>
      <c r="V684" s="144"/>
      <c r="W684" s="144"/>
      <c r="X684" s="144"/>
      <c r="Y684" s="144"/>
      <c r="Z684" s="144"/>
      <c r="AA684" s="144"/>
      <c r="AB684" s="144"/>
      <c r="AC684" s="144"/>
      <c r="AD684" s="144"/>
      <c r="AE684" s="144"/>
    </row>
    <row r="685">
      <c r="A685" s="208"/>
      <c r="B685" s="181" t="str">
        <f t="array" ref="B685">IF(A685="","",IFERROR(INDEX(Don_hang!$B$2:$B$1000,MATCH(A685,Don_hang!$A$2:$A$1000,0)),""))</f>
        <v/>
      </c>
      <c r="C685" s="210" t="str">
        <f t="array" ref="C685">IF(A685="","",IFERROR(INDEX(Don_hang!$C$2:$C$1000,MATCH(A685,Don_hang!$A$2:$A$1000,0)),""))</f>
        <v/>
      </c>
      <c r="D685" s="211"/>
      <c r="E685" s="209"/>
      <c r="F685" s="209"/>
      <c r="G685" s="186">
        <f t="shared" si="10"/>
        <v>0</v>
      </c>
      <c r="H685" s="212"/>
      <c r="I685" s="212"/>
      <c r="J685" s="212"/>
      <c r="K685" s="212"/>
      <c r="L685" s="212"/>
      <c r="M685" s="212"/>
      <c r="N685" s="214"/>
      <c r="O685" s="213"/>
      <c r="P685" s="189" t="str">
        <f>IF(D685="","",IF(COUNTIF(Combo_tong_hop!$B$3:$B$100,D685)&gt;0,"Combo","Món lẻ"))</f>
        <v/>
      </c>
      <c r="Q685" s="190" t="str">
        <f>IFERROR(__xludf.DUMMYFUNCTION("IF(P685&lt;&gt;""Combo"","""",IFERROR(""""&amp;TEXTJOIN("", ""&amp;char(10),TRUE,FILTER(Combo_chi_tiet!$I$3:$I$200,Combo_chi_tiet!$B$3:$B$200=D685)),""""))"),"")</f>
        <v/>
      </c>
      <c r="R685" s="144"/>
      <c r="S685" s="144"/>
      <c r="T685" s="144"/>
      <c r="U685" s="144"/>
      <c r="V685" s="144"/>
      <c r="W685" s="144"/>
      <c r="X685" s="144"/>
      <c r="Y685" s="144"/>
      <c r="Z685" s="144"/>
      <c r="AA685" s="144"/>
      <c r="AB685" s="144"/>
      <c r="AC685" s="144"/>
      <c r="AD685" s="144"/>
      <c r="AE685" s="144"/>
    </row>
    <row r="686">
      <c r="A686" s="208"/>
      <c r="B686" s="181" t="str">
        <f t="array" ref="B686">IF(A686="","",IFERROR(INDEX(Don_hang!$B$2:$B$1000,MATCH(A686,Don_hang!$A$2:$A$1000,0)),""))</f>
        <v/>
      </c>
      <c r="C686" s="210" t="str">
        <f t="array" ref="C686">IF(A686="","",IFERROR(INDEX(Don_hang!$C$2:$C$1000,MATCH(A686,Don_hang!$A$2:$A$1000,0)),""))</f>
        <v/>
      </c>
      <c r="D686" s="211"/>
      <c r="E686" s="209"/>
      <c r="F686" s="209"/>
      <c r="G686" s="186">
        <f t="shared" si="10"/>
        <v>0</v>
      </c>
      <c r="H686" s="212"/>
      <c r="I686" s="212"/>
      <c r="J686" s="212"/>
      <c r="K686" s="212"/>
      <c r="L686" s="212"/>
      <c r="M686" s="212"/>
      <c r="N686" s="214"/>
      <c r="O686" s="213"/>
      <c r="P686" s="189" t="str">
        <f>IF(D686="","",IF(COUNTIF(Combo_tong_hop!$B$3:$B$100,D686)&gt;0,"Combo","Món lẻ"))</f>
        <v/>
      </c>
      <c r="Q686" s="190" t="str">
        <f>IFERROR(__xludf.DUMMYFUNCTION("IF(P686&lt;&gt;""Combo"","""",IFERROR(""""&amp;TEXTJOIN("", ""&amp;char(10),TRUE,FILTER(Combo_chi_tiet!$I$3:$I$200,Combo_chi_tiet!$B$3:$B$200=D686)),""""))"),"")</f>
        <v/>
      </c>
      <c r="R686" s="144"/>
      <c r="S686" s="144"/>
      <c r="T686" s="144"/>
      <c r="U686" s="144"/>
      <c r="V686" s="144"/>
      <c r="W686" s="144"/>
      <c r="X686" s="144"/>
      <c r="Y686" s="144"/>
      <c r="Z686" s="144"/>
      <c r="AA686" s="144"/>
      <c r="AB686" s="144"/>
      <c r="AC686" s="144"/>
      <c r="AD686" s="144"/>
      <c r="AE686" s="144"/>
    </row>
    <row r="687">
      <c r="A687" s="208"/>
      <c r="B687" s="181" t="str">
        <f t="array" ref="B687">IF(A687="","",IFERROR(INDEX(Don_hang!$B$2:$B$1000,MATCH(A687,Don_hang!$A$2:$A$1000,0)),""))</f>
        <v/>
      </c>
      <c r="C687" s="210" t="str">
        <f t="array" ref="C687">IF(A687="","",IFERROR(INDEX(Don_hang!$C$2:$C$1000,MATCH(A687,Don_hang!$A$2:$A$1000,0)),""))</f>
        <v/>
      </c>
      <c r="D687" s="211"/>
      <c r="E687" s="209"/>
      <c r="F687" s="209"/>
      <c r="G687" s="186">
        <f t="shared" si="10"/>
        <v>0</v>
      </c>
      <c r="H687" s="212"/>
      <c r="I687" s="212"/>
      <c r="J687" s="212"/>
      <c r="K687" s="212"/>
      <c r="L687" s="212"/>
      <c r="M687" s="212"/>
      <c r="N687" s="214"/>
      <c r="O687" s="213"/>
      <c r="P687" s="189" t="str">
        <f>IF(D687="","",IF(COUNTIF(Combo_tong_hop!$B$3:$B$100,D687)&gt;0,"Combo","Món lẻ"))</f>
        <v/>
      </c>
      <c r="Q687" s="190" t="str">
        <f>IFERROR(__xludf.DUMMYFUNCTION("IF(P687&lt;&gt;""Combo"","""",IFERROR(""""&amp;TEXTJOIN("", ""&amp;char(10),TRUE,FILTER(Combo_chi_tiet!$I$3:$I$200,Combo_chi_tiet!$B$3:$B$200=D687)),""""))"),"")</f>
        <v/>
      </c>
      <c r="R687" s="144"/>
      <c r="S687" s="144"/>
      <c r="T687" s="144"/>
      <c r="U687" s="144"/>
      <c r="V687" s="144"/>
      <c r="W687" s="144"/>
      <c r="X687" s="144"/>
      <c r="Y687" s="144"/>
      <c r="Z687" s="144"/>
      <c r="AA687" s="144"/>
      <c r="AB687" s="144"/>
      <c r="AC687" s="144"/>
      <c r="AD687" s="144"/>
      <c r="AE687" s="144"/>
    </row>
    <row r="688">
      <c r="A688" s="208"/>
      <c r="B688" s="181" t="str">
        <f t="array" ref="B688">IF(A688="","",IFERROR(INDEX(Don_hang!$B$2:$B$1000,MATCH(A688,Don_hang!$A$2:$A$1000,0)),""))</f>
        <v/>
      </c>
      <c r="C688" s="210" t="str">
        <f t="array" ref="C688">IF(A688="","",IFERROR(INDEX(Don_hang!$C$2:$C$1000,MATCH(A688,Don_hang!$A$2:$A$1000,0)),""))</f>
        <v/>
      </c>
      <c r="D688" s="211"/>
      <c r="E688" s="209"/>
      <c r="F688" s="209"/>
      <c r="G688" s="186">
        <f t="shared" si="10"/>
        <v>0</v>
      </c>
      <c r="H688" s="212"/>
      <c r="I688" s="212"/>
      <c r="J688" s="212"/>
      <c r="K688" s="212"/>
      <c r="L688" s="212"/>
      <c r="M688" s="212"/>
      <c r="N688" s="214"/>
      <c r="O688" s="213"/>
      <c r="P688" s="189" t="str">
        <f>IF(D688="","",IF(COUNTIF(Combo_tong_hop!$B$3:$B$100,D688)&gt;0,"Combo","Món lẻ"))</f>
        <v/>
      </c>
      <c r="Q688" s="190" t="str">
        <f>IFERROR(__xludf.DUMMYFUNCTION("IF(P688&lt;&gt;""Combo"","""",IFERROR(""""&amp;TEXTJOIN("", ""&amp;char(10),TRUE,FILTER(Combo_chi_tiet!$I$3:$I$200,Combo_chi_tiet!$B$3:$B$200=D688)),""""))"),"")</f>
        <v/>
      </c>
      <c r="R688" s="144"/>
      <c r="S688" s="144"/>
      <c r="T688" s="144"/>
      <c r="U688" s="144"/>
      <c r="V688" s="144"/>
      <c r="W688" s="144"/>
      <c r="X688" s="144"/>
      <c r="Y688" s="144"/>
      <c r="Z688" s="144"/>
      <c r="AA688" s="144"/>
      <c r="AB688" s="144"/>
      <c r="AC688" s="144"/>
      <c r="AD688" s="144"/>
      <c r="AE688" s="144"/>
    </row>
    <row r="689">
      <c r="A689" s="208"/>
      <c r="B689" s="181" t="str">
        <f t="array" ref="B689">IF(A689="","",IFERROR(INDEX(Don_hang!$B$2:$B$1000,MATCH(A689,Don_hang!$A$2:$A$1000,0)),""))</f>
        <v/>
      </c>
      <c r="C689" s="210" t="str">
        <f t="array" ref="C689">IF(A689="","",IFERROR(INDEX(Don_hang!$C$2:$C$1000,MATCH(A689,Don_hang!$A$2:$A$1000,0)),""))</f>
        <v/>
      </c>
      <c r="D689" s="211"/>
      <c r="E689" s="209"/>
      <c r="F689" s="209"/>
      <c r="G689" s="186">
        <f t="shared" si="10"/>
        <v>0</v>
      </c>
      <c r="H689" s="212"/>
      <c r="I689" s="212"/>
      <c r="J689" s="212"/>
      <c r="K689" s="212"/>
      <c r="L689" s="212"/>
      <c r="M689" s="212"/>
      <c r="N689" s="214"/>
      <c r="O689" s="213"/>
      <c r="P689" s="189" t="str">
        <f>IF(D689="","",IF(COUNTIF(Combo_tong_hop!$B$3:$B$100,D689)&gt;0,"Combo","Món lẻ"))</f>
        <v/>
      </c>
      <c r="Q689" s="190" t="str">
        <f>IFERROR(__xludf.DUMMYFUNCTION("IF(P689&lt;&gt;""Combo"","""",IFERROR(""""&amp;TEXTJOIN("", ""&amp;char(10),TRUE,FILTER(Combo_chi_tiet!$I$3:$I$200,Combo_chi_tiet!$B$3:$B$200=D689)),""""))"),"")</f>
        <v/>
      </c>
      <c r="R689" s="144"/>
      <c r="S689" s="144"/>
      <c r="T689" s="144"/>
      <c r="U689" s="144"/>
      <c r="V689" s="144"/>
      <c r="W689" s="144"/>
      <c r="X689" s="144"/>
      <c r="Y689" s="144"/>
      <c r="Z689" s="144"/>
      <c r="AA689" s="144"/>
      <c r="AB689" s="144"/>
      <c r="AC689" s="144"/>
      <c r="AD689" s="144"/>
      <c r="AE689" s="144"/>
    </row>
    <row r="690">
      <c r="A690" s="208"/>
      <c r="B690" s="181" t="str">
        <f t="array" ref="B690">IF(A690="","",IFERROR(INDEX(Don_hang!$B$2:$B$1000,MATCH(A690,Don_hang!$A$2:$A$1000,0)),""))</f>
        <v/>
      </c>
      <c r="C690" s="210" t="str">
        <f t="array" ref="C690">IF(A690="","",IFERROR(INDEX(Don_hang!$C$2:$C$1000,MATCH(A690,Don_hang!$A$2:$A$1000,0)),""))</f>
        <v/>
      </c>
      <c r="D690" s="211"/>
      <c r="E690" s="209"/>
      <c r="F690" s="209"/>
      <c r="G690" s="186">
        <f t="shared" si="10"/>
        <v>0</v>
      </c>
      <c r="H690" s="212"/>
      <c r="I690" s="212"/>
      <c r="J690" s="212"/>
      <c r="K690" s="212"/>
      <c r="L690" s="212"/>
      <c r="M690" s="212"/>
      <c r="N690" s="214"/>
      <c r="O690" s="213"/>
      <c r="P690" s="189" t="str">
        <f>IF(D690="","",IF(COUNTIF(Combo_tong_hop!$B$3:$B$100,D690)&gt;0,"Combo","Món lẻ"))</f>
        <v/>
      </c>
      <c r="Q690" s="190" t="str">
        <f>IFERROR(__xludf.DUMMYFUNCTION("IF(P690&lt;&gt;""Combo"","""",IFERROR(""""&amp;TEXTJOIN("", ""&amp;char(10),TRUE,FILTER(Combo_chi_tiet!$I$3:$I$200,Combo_chi_tiet!$B$3:$B$200=D690)),""""))"),"")</f>
        <v/>
      </c>
      <c r="R690" s="144"/>
      <c r="S690" s="144"/>
      <c r="T690" s="144"/>
      <c r="U690" s="144"/>
      <c r="V690" s="144"/>
      <c r="W690" s="144"/>
      <c r="X690" s="144"/>
      <c r="Y690" s="144"/>
      <c r="Z690" s="144"/>
      <c r="AA690" s="144"/>
      <c r="AB690" s="144"/>
      <c r="AC690" s="144"/>
      <c r="AD690" s="144"/>
      <c r="AE690" s="144"/>
    </row>
    <row r="691">
      <c r="A691" s="208"/>
      <c r="B691" s="181" t="str">
        <f t="array" ref="B691">IF(A691="","",IFERROR(INDEX(Don_hang!$B$2:$B$1000,MATCH(A691,Don_hang!$A$2:$A$1000,0)),""))</f>
        <v/>
      </c>
      <c r="C691" s="210" t="str">
        <f t="array" ref="C691">IF(A691="","",IFERROR(INDEX(Don_hang!$C$2:$C$1000,MATCH(A691,Don_hang!$A$2:$A$1000,0)),""))</f>
        <v/>
      </c>
      <c r="D691" s="211"/>
      <c r="E691" s="209"/>
      <c r="F691" s="209"/>
      <c r="G691" s="186">
        <f t="shared" si="10"/>
        <v>0</v>
      </c>
      <c r="H691" s="212"/>
      <c r="I691" s="212"/>
      <c r="J691" s="212"/>
      <c r="K691" s="212"/>
      <c r="L691" s="212"/>
      <c r="M691" s="212"/>
      <c r="N691" s="214"/>
      <c r="O691" s="213"/>
      <c r="P691" s="189" t="str">
        <f>IF(D691="","",IF(COUNTIF(Combo_tong_hop!$B$3:$B$100,D691)&gt;0,"Combo","Món lẻ"))</f>
        <v/>
      </c>
      <c r="Q691" s="190" t="str">
        <f>IFERROR(__xludf.DUMMYFUNCTION("IF(P691&lt;&gt;""Combo"","""",IFERROR(""""&amp;TEXTJOIN("", ""&amp;char(10),TRUE,FILTER(Combo_chi_tiet!$I$3:$I$200,Combo_chi_tiet!$B$3:$B$200=D691)),""""))"),"")</f>
        <v/>
      </c>
      <c r="R691" s="144"/>
      <c r="S691" s="144"/>
      <c r="T691" s="144"/>
      <c r="U691" s="144"/>
      <c r="V691" s="144"/>
      <c r="W691" s="144"/>
      <c r="X691" s="144"/>
      <c r="Y691" s="144"/>
      <c r="Z691" s="144"/>
      <c r="AA691" s="144"/>
      <c r="AB691" s="144"/>
      <c r="AC691" s="144"/>
      <c r="AD691" s="144"/>
      <c r="AE691" s="144"/>
    </row>
    <row r="692">
      <c r="A692" s="208"/>
      <c r="B692" s="181" t="str">
        <f t="array" ref="B692">IF(A692="","",IFERROR(INDEX(Don_hang!$B$2:$B$1000,MATCH(A692,Don_hang!$A$2:$A$1000,0)),""))</f>
        <v/>
      </c>
      <c r="C692" s="210" t="str">
        <f t="array" ref="C692">IF(A692="","",IFERROR(INDEX(Don_hang!$C$2:$C$1000,MATCH(A692,Don_hang!$A$2:$A$1000,0)),""))</f>
        <v/>
      </c>
      <c r="D692" s="211"/>
      <c r="E692" s="209"/>
      <c r="F692" s="209"/>
      <c r="G692" s="186">
        <f t="shared" si="10"/>
        <v>0</v>
      </c>
      <c r="H692" s="212"/>
      <c r="I692" s="212"/>
      <c r="J692" s="212"/>
      <c r="K692" s="212"/>
      <c r="L692" s="212"/>
      <c r="M692" s="212"/>
      <c r="N692" s="214"/>
      <c r="O692" s="213"/>
      <c r="P692" s="189" t="str">
        <f>IF(D692="","",IF(COUNTIF(Combo_tong_hop!$B$3:$B$100,D692)&gt;0,"Combo","Món lẻ"))</f>
        <v/>
      </c>
      <c r="Q692" s="190" t="str">
        <f>IFERROR(__xludf.DUMMYFUNCTION("IF(P692&lt;&gt;""Combo"","""",IFERROR(""""&amp;TEXTJOIN("", ""&amp;char(10),TRUE,FILTER(Combo_chi_tiet!$I$3:$I$200,Combo_chi_tiet!$B$3:$B$200=D692)),""""))"),"")</f>
        <v/>
      </c>
      <c r="R692" s="144"/>
      <c r="S692" s="144"/>
      <c r="T692" s="144"/>
      <c r="U692" s="144"/>
      <c r="V692" s="144"/>
      <c r="W692" s="144"/>
      <c r="X692" s="144"/>
      <c r="Y692" s="144"/>
      <c r="Z692" s="144"/>
      <c r="AA692" s="144"/>
      <c r="AB692" s="144"/>
      <c r="AC692" s="144"/>
      <c r="AD692" s="144"/>
      <c r="AE692" s="144"/>
    </row>
    <row r="693">
      <c r="A693" s="208"/>
      <c r="B693" s="181" t="str">
        <f t="array" ref="B693">IF(A693="","",IFERROR(INDEX(Don_hang!$B$2:$B$1000,MATCH(A693,Don_hang!$A$2:$A$1000,0)),""))</f>
        <v/>
      </c>
      <c r="C693" s="210" t="str">
        <f t="array" ref="C693">IF(A693="","",IFERROR(INDEX(Don_hang!$C$2:$C$1000,MATCH(A693,Don_hang!$A$2:$A$1000,0)),""))</f>
        <v/>
      </c>
      <c r="D693" s="211"/>
      <c r="E693" s="209"/>
      <c r="F693" s="209"/>
      <c r="G693" s="186">
        <f t="shared" si="10"/>
        <v>0</v>
      </c>
      <c r="H693" s="212"/>
      <c r="I693" s="212"/>
      <c r="J693" s="212"/>
      <c r="K693" s="212"/>
      <c r="L693" s="212"/>
      <c r="M693" s="212"/>
      <c r="N693" s="214"/>
      <c r="O693" s="213"/>
      <c r="P693" s="189" t="str">
        <f>IF(D693="","",IF(COUNTIF(Combo_tong_hop!$B$3:$B$100,D693)&gt;0,"Combo","Món lẻ"))</f>
        <v/>
      </c>
      <c r="Q693" s="190" t="str">
        <f>IFERROR(__xludf.DUMMYFUNCTION("IF(P693&lt;&gt;""Combo"","""",IFERROR(""""&amp;TEXTJOIN("", ""&amp;char(10),TRUE,FILTER(Combo_chi_tiet!$I$3:$I$200,Combo_chi_tiet!$B$3:$B$200=D693)),""""))"),"")</f>
        <v/>
      </c>
      <c r="R693" s="144"/>
      <c r="S693" s="144"/>
      <c r="T693" s="144"/>
      <c r="U693" s="144"/>
      <c r="V693" s="144"/>
      <c r="W693" s="144"/>
      <c r="X693" s="144"/>
      <c r="Y693" s="144"/>
      <c r="Z693" s="144"/>
      <c r="AA693" s="144"/>
      <c r="AB693" s="144"/>
      <c r="AC693" s="144"/>
      <c r="AD693" s="144"/>
      <c r="AE693" s="144"/>
    </row>
    <row r="694">
      <c r="A694" s="208"/>
      <c r="B694" s="181" t="str">
        <f t="array" ref="B694">IF(A694="","",IFERROR(INDEX(Don_hang!$B$2:$B$1000,MATCH(A694,Don_hang!$A$2:$A$1000,0)),""))</f>
        <v/>
      </c>
      <c r="C694" s="210" t="str">
        <f t="array" ref="C694">IF(A694="","",IFERROR(INDEX(Don_hang!$C$2:$C$1000,MATCH(A694,Don_hang!$A$2:$A$1000,0)),""))</f>
        <v/>
      </c>
      <c r="D694" s="211"/>
      <c r="E694" s="209"/>
      <c r="F694" s="209"/>
      <c r="G694" s="186">
        <f t="shared" si="10"/>
        <v>0</v>
      </c>
      <c r="H694" s="212"/>
      <c r="I694" s="212"/>
      <c r="J694" s="212"/>
      <c r="K694" s="212"/>
      <c r="L694" s="212"/>
      <c r="M694" s="212"/>
      <c r="N694" s="214"/>
      <c r="O694" s="213"/>
      <c r="P694" s="189" t="str">
        <f>IF(D694="","",IF(COUNTIF(Combo_tong_hop!$B$3:$B$100,D694)&gt;0,"Combo","Món lẻ"))</f>
        <v/>
      </c>
      <c r="Q694" s="190" t="str">
        <f>IFERROR(__xludf.DUMMYFUNCTION("IF(P694&lt;&gt;""Combo"","""",IFERROR(""""&amp;TEXTJOIN("", ""&amp;char(10),TRUE,FILTER(Combo_chi_tiet!$I$3:$I$200,Combo_chi_tiet!$B$3:$B$200=D694)),""""))"),"")</f>
        <v/>
      </c>
      <c r="R694" s="144"/>
      <c r="S694" s="144"/>
      <c r="T694" s="144"/>
      <c r="U694" s="144"/>
      <c r="V694" s="144"/>
      <c r="W694" s="144"/>
      <c r="X694" s="144"/>
      <c r="Y694" s="144"/>
      <c r="Z694" s="144"/>
      <c r="AA694" s="144"/>
      <c r="AB694" s="144"/>
      <c r="AC694" s="144"/>
      <c r="AD694" s="144"/>
      <c r="AE694" s="144"/>
    </row>
    <row r="695">
      <c r="A695" s="208"/>
      <c r="B695" s="181" t="str">
        <f t="array" ref="B695">IF(A695="","",IFERROR(INDEX(Don_hang!$B$2:$B$1000,MATCH(A695,Don_hang!$A$2:$A$1000,0)),""))</f>
        <v/>
      </c>
      <c r="C695" s="210" t="str">
        <f t="array" ref="C695">IF(A695="","",IFERROR(INDEX(Don_hang!$C$2:$C$1000,MATCH(A695,Don_hang!$A$2:$A$1000,0)),""))</f>
        <v/>
      </c>
      <c r="D695" s="211"/>
      <c r="E695" s="209"/>
      <c r="F695" s="209"/>
      <c r="G695" s="186">
        <f t="shared" si="10"/>
        <v>0</v>
      </c>
      <c r="H695" s="212"/>
      <c r="I695" s="212"/>
      <c r="J695" s="212"/>
      <c r="K695" s="212"/>
      <c r="L695" s="212"/>
      <c r="M695" s="212"/>
      <c r="N695" s="214"/>
      <c r="O695" s="213"/>
      <c r="P695" s="189" t="str">
        <f>IF(D695="","",IF(COUNTIF(Combo_tong_hop!$B$3:$B$100,D695)&gt;0,"Combo","Món lẻ"))</f>
        <v/>
      </c>
      <c r="Q695" s="190" t="str">
        <f>IFERROR(__xludf.DUMMYFUNCTION("IF(P695&lt;&gt;""Combo"","""",IFERROR(""""&amp;TEXTJOIN("", ""&amp;char(10),TRUE,FILTER(Combo_chi_tiet!$I$3:$I$200,Combo_chi_tiet!$B$3:$B$200=D695)),""""))"),"")</f>
        <v/>
      </c>
      <c r="R695" s="144"/>
      <c r="S695" s="144"/>
      <c r="T695" s="144"/>
      <c r="U695" s="144"/>
      <c r="V695" s="144"/>
      <c r="W695" s="144"/>
      <c r="X695" s="144"/>
      <c r="Y695" s="144"/>
      <c r="Z695" s="144"/>
      <c r="AA695" s="144"/>
      <c r="AB695" s="144"/>
      <c r="AC695" s="144"/>
      <c r="AD695" s="144"/>
      <c r="AE695" s="144"/>
    </row>
    <row r="696">
      <c r="A696" s="208"/>
      <c r="B696" s="181" t="str">
        <f t="array" ref="B696">IF(A696="","",IFERROR(INDEX(Don_hang!$B$2:$B$1000,MATCH(A696,Don_hang!$A$2:$A$1000,0)),""))</f>
        <v/>
      </c>
      <c r="C696" s="210" t="str">
        <f t="array" ref="C696">IF(A696="","",IFERROR(INDEX(Don_hang!$C$2:$C$1000,MATCH(A696,Don_hang!$A$2:$A$1000,0)),""))</f>
        <v/>
      </c>
      <c r="D696" s="211"/>
      <c r="E696" s="209"/>
      <c r="F696" s="209"/>
      <c r="G696" s="186">
        <f t="shared" si="10"/>
        <v>0</v>
      </c>
      <c r="H696" s="212"/>
      <c r="I696" s="212"/>
      <c r="J696" s="212"/>
      <c r="K696" s="212"/>
      <c r="L696" s="212"/>
      <c r="M696" s="212"/>
      <c r="N696" s="214"/>
      <c r="O696" s="213"/>
      <c r="P696" s="189" t="str">
        <f>IF(D696="","",IF(COUNTIF(Combo_tong_hop!$B$3:$B$100,D696)&gt;0,"Combo","Món lẻ"))</f>
        <v/>
      </c>
      <c r="Q696" s="190" t="str">
        <f>IFERROR(__xludf.DUMMYFUNCTION("IF(P696&lt;&gt;""Combo"","""",IFERROR(""""&amp;TEXTJOIN("", ""&amp;char(10),TRUE,FILTER(Combo_chi_tiet!$I$3:$I$200,Combo_chi_tiet!$B$3:$B$200=D696)),""""))"),"")</f>
        <v/>
      </c>
      <c r="R696" s="144"/>
      <c r="S696" s="144"/>
      <c r="T696" s="144"/>
      <c r="U696" s="144"/>
      <c r="V696" s="144"/>
      <c r="W696" s="144"/>
      <c r="X696" s="144"/>
      <c r="Y696" s="144"/>
      <c r="Z696" s="144"/>
      <c r="AA696" s="144"/>
      <c r="AB696" s="144"/>
      <c r="AC696" s="144"/>
      <c r="AD696" s="144"/>
      <c r="AE696" s="144"/>
    </row>
    <row r="697">
      <c r="A697" s="208"/>
      <c r="B697" s="181" t="str">
        <f t="array" ref="B697">IF(A697="","",IFERROR(INDEX(Don_hang!$B$2:$B$1000,MATCH(A697,Don_hang!$A$2:$A$1000,0)),""))</f>
        <v/>
      </c>
      <c r="C697" s="210" t="str">
        <f t="array" ref="C697">IF(A697="","",IFERROR(INDEX(Don_hang!$C$2:$C$1000,MATCH(A697,Don_hang!$A$2:$A$1000,0)),""))</f>
        <v/>
      </c>
      <c r="D697" s="211"/>
      <c r="E697" s="209"/>
      <c r="F697" s="209"/>
      <c r="G697" s="186">
        <f t="shared" si="10"/>
        <v>0</v>
      </c>
      <c r="H697" s="212"/>
      <c r="I697" s="212"/>
      <c r="J697" s="212"/>
      <c r="K697" s="212"/>
      <c r="L697" s="212"/>
      <c r="M697" s="212"/>
      <c r="N697" s="214"/>
      <c r="O697" s="213"/>
      <c r="P697" s="189" t="str">
        <f>IF(D697="","",IF(COUNTIF(Combo_tong_hop!$B$3:$B$100,D697)&gt;0,"Combo","Món lẻ"))</f>
        <v/>
      </c>
      <c r="Q697" s="190" t="str">
        <f>IFERROR(__xludf.DUMMYFUNCTION("IF(P697&lt;&gt;""Combo"","""",IFERROR(""""&amp;TEXTJOIN("", ""&amp;char(10),TRUE,FILTER(Combo_chi_tiet!$I$3:$I$200,Combo_chi_tiet!$B$3:$B$200=D697)),""""))"),"")</f>
        <v/>
      </c>
      <c r="R697" s="144"/>
      <c r="S697" s="144"/>
      <c r="T697" s="144"/>
      <c r="U697" s="144"/>
      <c r="V697" s="144"/>
      <c r="W697" s="144"/>
      <c r="X697" s="144"/>
      <c r="Y697" s="144"/>
      <c r="Z697" s="144"/>
      <c r="AA697" s="144"/>
      <c r="AB697" s="144"/>
      <c r="AC697" s="144"/>
      <c r="AD697" s="144"/>
      <c r="AE697" s="144"/>
    </row>
    <row r="698">
      <c r="A698" s="208"/>
      <c r="B698" s="181" t="str">
        <f t="array" ref="B698">IF(A698="","",IFERROR(INDEX(Don_hang!$B$2:$B$1000,MATCH(A698,Don_hang!$A$2:$A$1000,0)),""))</f>
        <v/>
      </c>
      <c r="C698" s="210" t="str">
        <f t="array" ref="C698">IF(A698="","",IFERROR(INDEX(Don_hang!$C$2:$C$1000,MATCH(A698,Don_hang!$A$2:$A$1000,0)),""))</f>
        <v/>
      </c>
      <c r="D698" s="211"/>
      <c r="E698" s="209"/>
      <c r="F698" s="209"/>
      <c r="G698" s="186">
        <f t="shared" si="10"/>
        <v>0</v>
      </c>
      <c r="H698" s="212"/>
      <c r="I698" s="212"/>
      <c r="J698" s="212"/>
      <c r="K698" s="212"/>
      <c r="L698" s="212"/>
      <c r="M698" s="212"/>
      <c r="N698" s="214"/>
      <c r="O698" s="213"/>
      <c r="P698" s="189" t="str">
        <f>IF(D698="","",IF(COUNTIF(Combo_tong_hop!$B$3:$B$100,D698)&gt;0,"Combo","Món lẻ"))</f>
        <v/>
      </c>
      <c r="Q698" s="190" t="str">
        <f>IFERROR(__xludf.DUMMYFUNCTION("IF(P698&lt;&gt;""Combo"","""",IFERROR(""""&amp;TEXTJOIN("", ""&amp;char(10),TRUE,FILTER(Combo_chi_tiet!$I$3:$I$200,Combo_chi_tiet!$B$3:$B$200=D698)),""""))"),"")</f>
        <v/>
      </c>
      <c r="R698" s="144"/>
      <c r="S698" s="144"/>
      <c r="T698" s="144"/>
      <c r="U698" s="144"/>
      <c r="V698" s="144"/>
      <c r="W698" s="144"/>
      <c r="X698" s="144"/>
      <c r="Y698" s="144"/>
      <c r="Z698" s="144"/>
      <c r="AA698" s="144"/>
      <c r="AB698" s="144"/>
      <c r="AC698" s="144"/>
      <c r="AD698" s="144"/>
      <c r="AE698" s="144"/>
    </row>
    <row r="699">
      <c r="A699" s="208"/>
      <c r="B699" s="181" t="str">
        <f t="array" ref="B699">IF(A699="","",IFERROR(INDEX(Don_hang!$B$2:$B$1000,MATCH(A699,Don_hang!$A$2:$A$1000,0)),""))</f>
        <v/>
      </c>
      <c r="C699" s="210" t="str">
        <f t="array" ref="C699">IF(A699="","",IFERROR(INDEX(Don_hang!$C$2:$C$1000,MATCH(A699,Don_hang!$A$2:$A$1000,0)),""))</f>
        <v/>
      </c>
      <c r="D699" s="211"/>
      <c r="E699" s="209"/>
      <c r="F699" s="209"/>
      <c r="G699" s="186">
        <f t="shared" si="10"/>
        <v>0</v>
      </c>
      <c r="H699" s="212"/>
      <c r="I699" s="212"/>
      <c r="J699" s="212"/>
      <c r="K699" s="212"/>
      <c r="L699" s="212"/>
      <c r="M699" s="212"/>
      <c r="N699" s="214"/>
      <c r="O699" s="213"/>
      <c r="P699" s="189" t="str">
        <f>IF(D699="","",IF(COUNTIF(Combo_tong_hop!$B$3:$B$100,D699)&gt;0,"Combo","Món lẻ"))</f>
        <v/>
      </c>
      <c r="Q699" s="190" t="str">
        <f>IFERROR(__xludf.DUMMYFUNCTION("IF(P699&lt;&gt;""Combo"","""",IFERROR(""""&amp;TEXTJOIN("", ""&amp;char(10),TRUE,FILTER(Combo_chi_tiet!$I$3:$I$200,Combo_chi_tiet!$B$3:$B$200=D699)),""""))"),"")</f>
        <v/>
      </c>
      <c r="R699" s="144"/>
      <c r="S699" s="144"/>
      <c r="T699" s="144"/>
      <c r="U699" s="144"/>
      <c r="V699" s="144"/>
      <c r="W699" s="144"/>
      <c r="X699" s="144"/>
      <c r="Y699" s="144"/>
      <c r="Z699" s="144"/>
      <c r="AA699" s="144"/>
      <c r="AB699" s="144"/>
      <c r="AC699" s="144"/>
      <c r="AD699" s="144"/>
      <c r="AE699" s="144"/>
    </row>
    <row r="700">
      <c r="A700" s="208"/>
      <c r="B700" s="181" t="str">
        <f t="array" ref="B700">IF(A700="","",IFERROR(INDEX(Don_hang!$B$2:$B$1000,MATCH(A700,Don_hang!$A$2:$A$1000,0)),""))</f>
        <v/>
      </c>
      <c r="C700" s="210" t="str">
        <f t="array" ref="C700">IF(A700="","",IFERROR(INDEX(Don_hang!$C$2:$C$1000,MATCH(A700,Don_hang!$A$2:$A$1000,0)),""))</f>
        <v/>
      </c>
      <c r="D700" s="211"/>
      <c r="E700" s="209"/>
      <c r="F700" s="209"/>
      <c r="G700" s="186">
        <f t="shared" si="10"/>
        <v>0</v>
      </c>
      <c r="H700" s="212"/>
      <c r="I700" s="212"/>
      <c r="J700" s="212"/>
      <c r="K700" s="212"/>
      <c r="L700" s="212"/>
      <c r="M700" s="212"/>
      <c r="N700" s="214"/>
      <c r="O700" s="213"/>
      <c r="P700" s="189" t="str">
        <f>IF(D700="","",IF(COUNTIF(Combo_tong_hop!$B$3:$B$100,D700)&gt;0,"Combo","Món lẻ"))</f>
        <v/>
      </c>
      <c r="Q700" s="190" t="str">
        <f>IFERROR(__xludf.DUMMYFUNCTION("IF(P700&lt;&gt;""Combo"","""",IFERROR(""""&amp;TEXTJOIN("", ""&amp;char(10),TRUE,FILTER(Combo_chi_tiet!$I$3:$I$200,Combo_chi_tiet!$B$3:$B$200=D700)),""""))"),"")</f>
        <v/>
      </c>
      <c r="R700" s="144"/>
      <c r="S700" s="144"/>
      <c r="T700" s="144"/>
      <c r="U700" s="144"/>
      <c r="V700" s="144"/>
      <c r="W700" s="144"/>
      <c r="X700" s="144"/>
      <c r="Y700" s="144"/>
      <c r="Z700" s="144"/>
      <c r="AA700" s="144"/>
      <c r="AB700" s="144"/>
      <c r="AC700" s="144"/>
      <c r="AD700" s="144"/>
      <c r="AE700" s="144"/>
    </row>
    <row r="701">
      <c r="A701" s="208"/>
      <c r="B701" s="181" t="str">
        <f t="array" ref="B701">IF(A701="","",IFERROR(INDEX(Don_hang!$B$2:$B$1000,MATCH(A701,Don_hang!$A$2:$A$1000,0)),""))</f>
        <v/>
      </c>
      <c r="C701" s="210" t="str">
        <f t="array" ref="C701">IF(A701="","",IFERROR(INDEX(Don_hang!$C$2:$C$1000,MATCH(A701,Don_hang!$A$2:$A$1000,0)),""))</f>
        <v/>
      </c>
      <c r="D701" s="211"/>
      <c r="E701" s="209"/>
      <c r="F701" s="209"/>
      <c r="G701" s="186">
        <f t="shared" si="10"/>
        <v>0</v>
      </c>
      <c r="H701" s="212"/>
      <c r="I701" s="212"/>
      <c r="J701" s="212"/>
      <c r="K701" s="212"/>
      <c r="L701" s="212"/>
      <c r="M701" s="212"/>
      <c r="N701" s="214"/>
      <c r="O701" s="213"/>
      <c r="P701" s="189" t="str">
        <f>IF(D701="","",IF(COUNTIF(Combo_tong_hop!$B$3:$B$100,D701)&gt;0,"Combo","Món lẻ"))</f>
        <v/>
      </c>
      <c r="Q701" s="190" t="str">
        <f>IFERROR(__xludf.DUMMYFUNCTION("IF(P701&lt;&gt;""Combo"","""",IFERROR(""""&amp;TEXTJOIN("", ""&amp;char(10),TRUE,FILTER(Combo_chi_tiet!$I$3:$I$200,Combo_chi_tiet!$B$3:$B$200=D701)),""""))"),"")</f>
        <v/>
      </c>
      <c r="R701" s="144"/>
      <c r="S701" s="144"/>
      <c r="T701" s="144"/>
      <c r="U701" s="144"/>
      <c r="V701" s="144"/>
      <c r="W701" s="144"/>
      <c r="X701" s="144"/>
      <c r="Y701" s="144"/>
      <c r="Z701" s="144"/>
      <c r="AA701" s="144"/>
      <c r="AB701" s="144"/>
      <c r="AC701" s="144"/>
      <c r="AD701" s="144"/>
      <c r="AE701" s="144"/>
    </row>
    <row r="702">
      <c r="A702" s="208"/>
      <c r="B702" s="181" t="str">
        <f t="array" ref="B702">IF(A702="","",IFERROR(INDEX(Don_hang!$B$2:$B$1000,MATCH(A702,Don_hang!$A$2:$A$1000,0)),""))</f>
        <v/>
      </c>
      <c r="C702" s="210" t="str">
        <f t="array" ref="C702">IF(A702="","",IFERROR(INDEX(Don_hang!$C$2:$C$1000,MATCH(A702,Don_hang!$A$2:$A$1000,0)),""))</f>
        <v/>
      </c>
      <c r="D702" s="211"/>
      <c r="E702" s="209"/>
      <c r="F702" s="209"/>
      <c r="G702" s="186">
        <f t="shared" si="10"/>
        <v>0</v>
      </c>
      <c r="H702" s="212"/>
      <c r="I702" s="212"/>
      <c r="J702" s="212"/>
      <c r="K702" s="212"/>
      <c r="L702" s="212"/>
      <c r="M702" s="212"/>
      <c r="N702" s="214"/>
      <c r="O702" s="213"/>
      <c r="P702" s="189" t="str">
        <f>IF(D702="","",IF(COUNTIF(Combo_tong_hop!$B$3:$B$100,D702)&gt;0,"Combo","Món lẻ"))</f>
        <v/>
      </c>
      <c r="Q702" s="190" t="str">
        <f>IFERROR(__xludf.DUMMYFUNCTION("IF(P702&lt;&gt;""Combo"","""",IFERROR(""""&amp;TEXTJOIN("", ""&amp;char(10),TRUE,FILTER(Combo_chi_tiet!$I$3:$I$200,Combo_chi_tiet!$B$3:$B$200=D702)),""""))"),"")</f>
        <v/>
      </c>
      <c r="R702" s="144"/>
      <c r="S702" s="144"/>
      <c r="T702" s="144"/>
      <c r="U702" s="144"/>
      <c r="V702" s="144"/>
      <c r="W702" s="144"/>
      <c r="X702" s="144"/>
      <c r="Y702" s="144"/>
      <c r="Z702" s="144"/>
      <c r="AA702" s="144"/>
      <c r="AB702" s="144"/>
      <c r="AC702" s="144"/>
      <c r="AD702" s="144"/>
      <c r="AE702" s="144"/>
    </row>
    <row r="703">
      <c r="A703" s="208"/>
      <c r="B703" s="181" t="str">
        <f t="array" ref="B703">IF(A703="","",IFERROR(INDEX(Don_hang!$B$2:$B$1000,MATCH(A703,Don_hang!$A$2:$A$1000,0)),""))</f>
        <v/>
      </c>
      <c r="C703" s="210" t="str">
        <f t="array" ref="C703">IF(A703="","",IFERROR(INDEX(Don_hang!$C$2:$C$1000,MATCH(A703,Don_hang!$A$2:$A$1000,0)),""))</f>
        <v/>
      </c>
      <c r="D703" s="211"/>
      <c r="E703" s="209"/>
      <c r="F703" s="209"/>
      <c r="G703" s="186">
        <f t="shared" si="10"/>
        <v>0</v>
      </c>
      <c r="H703" s="212"/>
      <c r="I703" s="212"/>
      <c r="J703" s="212"/>
      <c r="K703" s="212"/>
      <c r="L703" s="212"/>
      <c r="M703" s="212"/>
      <c r="N703" s="214"/>
      <c r="O703" s="213"/>
      <c r="P703" s="189" t="str">
        <f>IF(D703="","",IF(COUNTIF(Combo_tong_hop!$B$3:$B$100,D703)&gt;0,"Combo","Món lẻ"))</f>
        <v/>
      </c>
      <c r="Q703" s="190" t="str">
        <f>IFERROR(__xludf.DUMMYFUNCTION("IF(P703&lt;&gt;""Combo"","""",IFERROR(""""&amp;TEXTJOIN("", ""&amp;char(10),TRUE,FILTER(Combo_chi_tiet!$I$3:$I$200,Combo_chi_tiet!$B$3:$B$200=D703)),""""))"),"")</f>
        <v/>
      </c>
      <c r="R703" s="144"/>
      <c r="S703" s="144"/>
      <c r="T703" s="144"/>
      <c r="U703" s="144"/>
      <c r="V703" s="144"/>
      <c r="W703" s="144"/>
      <c r="X703" s="144"/>
      <c r="Y703" s="144"/>
      <c r="Z703" s="144"/>
      <c r="AA703" s="144"/>
      <c r="AB703" s="144"/>
      <c r="AC703" s="144"/>
      <c r="AD703" s="144"/>
      <c r="AE703" s="144"/>
    </row>
    <row r="704">
      <c r="A704" s="208"/>
      <c r="B704" s="181" t="str">
        <f t="array" ref="B704">IF(A704="","",IFERROR(INDEX(Don_hang!$B$2:$B$1000,MATCH(A704,Don_hang!$A$2:$A$1000,0)),""))</f>
        <v/>
      </c>
      <c r="C704" s="210" t="str">
        <f t="array" ref="C704">IF(A704="","",IFERROR(INDEX(Don_hang!$C$2:$C$1000,MATCH(A704,Don_hang!$A$2:$A$1000,0)),""))</f>
        <v/>
      </c>
      <c r="D704" s="211"/>
      <c r="E704" s="209"/>
      <c r="F704" s="209"/>
      <c r="G704" s="186">
        <f t="shared" si="10"/>
        <v>0</v>
      </c>
      <c r="H704" s="212"/>
      <c r="I704" s="212"/>
      <c r="J704" s="212"/>
      <c r="K704" s="212"/>
      <c r="L704" s="212"/>
      <c r="M704" s="212"/>
      <c r="N704" s="214"/>
      <c r="O704" s="213"/>
      <c r="P704" s="189" t="str">
        <f>IF(D704="","",IF(COUNTIF(Combo_tong_hop!$B$3:$B$100,D704)&gt;0,"Combo","Món lẻ"))</f>
        <v/>
      </c>
      <c r="Q704" s="190" t="str">
        <f>IFERROR(__xludf.DUMMYFUNCTION("IF(P704&lt;&gt;""Combo"","""",IFERROR(""""&amp;TEXTJOIN("", ""&amp;char(10),TRUE,FILTER(Combo_chi_tiet!$I$3:$I$200,Combo_chi_tiet!$B$3:$B$200=D704)),""""))"),"")</f>
        <v/>
      </c>
      <c r="R704" s="144"/>
      <c r="S704" s="144"/>
      <c r="T704" s="144"/>
      <c r="U704" s="144"/>
      <c r="V704" s="144"/>
      <c r="W704" s="144"/>
      <c r="X704" s="144"/>
      <c r="Y704" s="144"/>
      <c r="Z704" s="144"/>
      <c r="AA704" s="144"/>
      <c r="AB704" s="144"/>
      <c r="AC704" s="144"/>
      <c r="AD704" s="144"/>
      <c r="AE704" s="144"/>
    </row>
    <row r="705">
      <c r="A705" s="208"/>
      <c r="B705" s="181" t="str">
        <f t="array" ref="B705">IF(A705="","",IFERROR(INDEX(Don_hang!$B$2:$B$1000,MATCH(A705,Don_hang!$A$2:$A$1000,0)),""))</f>
        <v/>
      </c>
      <c r="C705" s="210" t="str">
        <f t="array" ref="C705">IF(A705="","",IFERROR(INDEX(Don_hang!$C$2:$C$1000,MATCH(A705,Don_hang!$A$2:$A$1000,0)),""))</f>
        <v/>
      </c>
      <c r="D705" s="211"/>
      <c r="E705" s="209"/>
      <c r="F705" s="209"/>
      <c r="G705" s="186">
        <f t="shared" si="10"/>
        <v>0</v>
      </c>
      <c r="H705" s="212"/>
      <c r="I705" s="212"/>
      <c r="J705" s="212"/>
      <c r="K705" s="212"/>
      <c r="L705" s="212"/>
      <c r="M705" s="212"/>
      <c r="N705" s="214"/>
      <c r="O705" s="213"/>
      <c r="P705" s="189" t="str">
        <f>IF(D705="","",IF(COUNTIF(Combo_tong_hop!$B$3:$B$100,D705)&gt;0,"Combo","Món lẻ"))</f>
        <v/>
      </c>
      <c r="Q705" s="190" t="str">
        <f>IFERROR(__xludf.DUMMYFUNCTION("IF(P705&lt;&gt;""Combo"","""",IFERROR(""""&amp;TEXTJOIN("", ""&amp;char(10),TRUE,FILTER(Combo_chi_tiet!$I$3:$I$200,Combo_chi_tiet!$B$3:$B$200=D705)),""""))"),"")</f>
        <v/>
      </c>
      <c r="R705" s="144"/>
      <c r="S705" s="144"/>
      <c r="T705" s="144"/>
      <c r="U705" s="144"/>
      <c r="V705" s="144"/>
      <c r="W705" s="144"/>
      <c r="X705" s="144"/>
      <c r="Y705" s="144"/>
      <c r="Z705" s="144"/>
      <c r="AA705" s="144"/>
      <c r="AB705" s="144"/>
      <c r="AC705" s="144"/>
      <c r="AD705" s="144"/>
      <c r="AE705" s="144"/>
    </row>
    <row r="706">
      <c r="A706" s="208"/>
      <c r="B706" s="181" t="str">
        <f t="array" ref="B706">IF(A706="","",IFERROR(INDEX(Don_hang!$B$2:$B$1000,MATCH(A706,Don_hang!$A$2:$A$1000,0)),""))</f>
        <v/>
      </c>
      <c r="C706" s="210" t="str">
        <f t="array" ref="C706">IF(A706="","",IFERROR(INDEX(Don_hang!$C$2:$C$1000,MATCH(A706,Don_hang!$A$2:$A$1000,0)),""))</f>
        <v/>
      </c>
      <c r="D706" s="211"/>
      <c r="E706" s="209"/>
      <c r="F706" s="209"/>
      <c r="G706" s="186">
        <f t="shared" si="10"/>
        <v>0</v>
      </c>
      <c r="H706" s="212"/>
      <c r="I706" s="212"/>
      <c r="J706" s="212"/>
      <c r="K706" s="212"/>
      <c r="L706" s="212"/>
      <c r="M706" s="212"/>
      <c r="N706" s="214"/>
      <c r="O706" s="213"/>
      <c r="P706" s="189" t="str">
        <f>IF(D706="","",IF(COUNTIF(Combo_tong_hop!$B$3:$B$100,D706)&gt;0,"Combo","Món lẻ"))</f>
        <v/>
      </c>
      <c r="Q706" s="190" t="str">
        <f>IFERROR(__xludf.DUMMYFUNCTION("IF(P706&lt;&gt;""Combo"","""",IFERROR(""""&amp;TEXTJOIN("", ""&amp;char(10),TRUE,FILTER(Combo_chi_tiet!$I$3:$I$200,Combo_chi_tiet!$B$3:$B$200=D706)),""""))"),"")</f>
        <v/>
      </c>
      <c r="R706" s="144"/>
      <c r="S706" s="144"/>
      <c r="T706" s="144"/>
      <c r="U706" s="144"/>
      <c r="V706" s="144"/>
      <c r="W706" s="144"/>
      <c r="X706" s="144"/>
      <c r="Y706" s="144"/>
      <c r="Z706" s="144"/>
      <c r="AA706" s="144"/>
      <c r="AB706" s="144"/>
      <c r="AC706" s="144"/>
      <c r="AD706" s="144"/>
      <c r="AE706" s="144"/>
    </row>
    <row r="707">
      <c r="A707" s="208"/>
      <c r="B707" s="181" t="str">
        <f t="array" ref="B707">IF(A707="","",IFERROR(INDEX(Don_hang!$B$2:$B$1000,MATCH(A707,Don_hang!$A$2:$A$1000,0)),""))</f>
        <v/>
      </c>
      <c r="C707" s="210" t="str">
        <f t="array" ref="C707">IF(A707="","",IFERROR(INDEX(Don_hang!$C$2:$C$1000,MATCH(A707,Don_hang!$A$2:$A$1000,0)),""))</f>
        <v/>
      </c>
      <c r="D707" s="211"/>
      <c r="E707" s="209"/>
      <c r="F707" s="209"/>
      <c r="G707" s="186">
        <f t="shared" si="10"/>
        <v>0</v>
      </c>
      <c r="H707" s="212"/>
      <c r="I707" s="212"/>
      <c r="J707" s="212"/>
      <c r="K707" s="212"/>
      <c r="L707" s="212"/>
      <c r="M707" s="212"/>
      <c r="N707" s="214"/>
      <c r="O707" s="213"/>
      <c r="P707" s="189" t="str">
        <f>IF(D707="","",IF(COUNTIF(Combo_tong_hop!$B$3:$B$100,D707)&gt;0,"Combo","Món lẻ"))</f>
        <v/>
      </c>
      <c r="Q707" s="190" t="str">
        <f>IFERROR(__xludf.DUMMYFUNCTION("IF(P707&lt;&gt;""Combo"","""",IFERROR(""""&amp;TEXTJOIN("", ""&amp;char(10),TRUE,FILTER(Combo_chi_tiet!$I$3:$I$200,Combo_chi_tiet!$B$3:$B$200=D707)),""""))"),"")</f>
        <v/>
      </c>
      <c r="R707" s="144"/>
      <c r="S707" s="144"/>
      <c r="T707" s="144"/>
      <c r="U707" s="144"/>
      <c r="V707" s="144"/>
      <c r="W707" s="144"/>
      <c r="X707" s="144"/>
      <c r="Y707" s="144"/>
      <c r="Z707" s="144"/>
      <c r="AA707" s="144"/>
      <c r="AB707" s="144"/>
      <c r="AC707" s="144"/>
      <c r="AD707" s="144"/>
      <c r="AE707" s="144"/>
    </row>
    <row r="708">
      <c r="A708" s="208"/>
      <c r="B708" s="181" t="str">
        <f t="array" ref="B708">IF(A708="","",IFERROR(INDEX(Don_hang!$B$2:$B$1000,MATCH(A708,Don_hang!$A$2:$A$1000,0)),""))</f>
        <v/>
      </c>
      <c r="C708" s="210" t="str">
        <f t="array" ref="C708">IF(A708="","",IFERROR(INDEX(Don_hang!$C$2:$C$1000,MATCH(A708,Don_hang!$A$2:$A$1000,0)),""))</f>
        <v/>
      </c>
      <c r="D708" s="211"/>
      <c r="E708" s="209"/>
      <c r="F708" s="209"/>
      <c r="G708" s="186">
        <f t="shared" si="10"/>
        <v>0</v>
      </c>
      <c r="H708" s="212"/>
      <c r="I708" s="212"/>
      <c r="J708" s="212"/>
      <c r="K708" s="212"/>
      <c r="L708" s="212"/>
      <c r="M708" s="212"/>
      <c r="N708" s="214"/>
      <c r="O708" s="213"/>
      <c r="P708" s="189" t="str">
        <f>IF(D708="","",IF(COUNTIF(Combo_tong_hop!$B$3:$B$100,D708)&gt;0,"Combo","Món lẻ"))</f>
        <v/>
      </c>
      <c r="Q708" s="190" t="str">
        <f>IFERROR(__xludf.DUMMYFUNCTION("IF(P708&lt;&gt;""Combo"","""",IFERROR(""""&amp;TEXTJOIN("", ""&amp;char(10),TRUE,FILTER(Combo_chi_tiet!$I$3:$I$200,Combo_chi_tiet!$B$3:$B$200=D708)),""""))"),"")</f>
        <v/>
      </c>
      <c r="R708" s="144"/>
      <c r="S708" s="144"/>
      <c r="T708" s="144"/>
      <c r="U708" s="144"/>
      <c r="V708" s="144"/>
      <c r="W708" s="144"/>
      <c r="X708" s="144"/>
      <c r="Y708" s="144"/>
      <c r="Z708" s="144"/>
      <c r="AA708" s="144"/>
      <c r="AB708" s="144"/>
      <c r="AC708" s="144"/>
      <c r="AD708" s="144"/>
      <c r="AE708" s="144"/>
    </row>
    <row r="709">
      <c r="A709" s="208"/>
      <c r="B709" s="181" t="str">
        <f t="array" ref="B709">IF(A709="","",IFERROR(INDEX(Don_hang!$B$2:$B$1000,MATCH(A709,Don_hang!$A$2:$A$1000,0)),""))</f>
        <v/>
      </c>
      <c r="C709" s="210" t="str">
        <f t="array" ref="C709">IF(A709="","",IFERROR(INDEX(Don_hang!$C$2:$C$1000,MATCH(A709,Don_hang!$A$2:$A$1000,0)),""))</f>
        <v/>
      </c>
      <c r="D709" s="211"/>
      <c r="E709" s="209"/>
      <c r="F709" s="209"/>
      <c r="G709" s="186">
        <f t="shared" si="10"/>
        <v>0</v>
      </c>
      <c r="H709" s="212"/>
      <c r="I709" s="212"/>
      <c r="J709" s="212"/>
      <c r="K709" s="212"/>
      <c r="L709" s="212"/>
      <c r="M709" s="212"/>
      <c r="N709" s="214"/>
      <c r="O709" s="213"/>
      <c r="P709" s="189" t="str">
        <f>IF(D709="","",IF(COUNTIF(Combo_tong_hop!$B$3:$B$100,D709)&gt;0,"Combo","Món lẻ"))</f>
        <v/>
      </c>
      <c r="Q709" s="190" t="str">
        <f>IFERROR(__xludf.DUMMYFUNCTION("IF(P709&lt;&gt;""Combo"","""",IFERROR(""""&amp;TEXTJOIN("", ""&amp;char(10),TRUE,FILTER(Combo_chi_tiet!$I$3:$I$200,Combo_chi_tiet!$B$3:$B$200=D709)),""""))"),"")</f>
        <v/>
      </c>
      <c r="R709" s="144"/>
      <c r="S709" s="144"/>
      <c r="T709" s="144"/>
      <c r="U709" s="144"/>
      <c r="V709" s="144"/>
      <c r="W709" s="144"/>
      <c r="X709" s="144"/>
      <c r="Y709" s="144"/>
      <c r="Z709" s="144"/>
      <c r="AA709" s="144"/>
      <c r="AB709" s="144"/>
      <c r="AC709" s="144"/>
      <c r="AD709" s="144"/>
      <c r="AE709" s="144"/>
    </row>
    <row r="710">
      <c r="A710" s="208"/>
      <c r="B710" s="181" t="str">
        <f t="array" ref="B710">IF(A710="","",IFERROR(INDEX(Don_hang!$B$2:$B$1000,MATCH(A710,Don_hang!$A$2:$A$1000,0)),""))</f>
        <v/>
      </c>
      <c r="C710" s="210" t="str">
        <f t="array" ref="C710">IF(A710="","",IFERROR(INDEX(Don_hang!$C$2:$C$1000,MATCH(A710,Don_hang!$A$2:$A$1000,0)),""))</f>
        <v/>
      </c>
      <c r="D710" s="211"/>
      <c r="E710" s="209"/>
      <c r="F710" s="209"/>
      <c r="G710" s="186">
        <f t="shared" si="10"/>
        <v>0</v>
      </c>
      <c r="H710" s="212"/>
      <c r="I710" s="212"/>
      <c r="J710" s="212"/>
      <c r="K710" s="212"/>
      <c r="L710" s="212"/>
      <c r="M710" s="212"/>
      <c r="N710" s="214"/>
      <c r="O710" s="213"/>
      <c r="P710" s="189" t="str">
        <f>IF(D710="","",IF(COUNTIF(Combo_tong_hop!$B$3:$B$100,D710)&gt;0,"Combo","Món lẻ"))</f>
        <v/>
      </c>
      <c r="Q710" s="190" t="str">
        <f>IFERROR(__xludf.DUMMYFUNCTION("IF(P710&lt;&gt;""Combo"","""",IFERROR(""""&amp;TEXTJOIN("", ""&amp;char(10),TRUE,FILTER(Combo_chi_tiet!$I$3:$I$200,Combo_chi_tiet!$B$3:$B$200=D710)),""""))"),"")</f>
        <v/>
      </c>
      <c r="R710" s="144"/>
      <c r="S710" s="144"/>
      <c r="T710" s="144"/>
      <c r="U710" s="144"/>
      <c r="V710" s="144"/>
      <c r="W710" s="144"/>
      <c r="X710" s="144"/>
      <c r="Y710" s="144"/>
      <c r="Z710" s="144"/>
      <c r="AA710" s="144"/>
      <c r="AB710" s="144"/>
      <c r="AC710" s="144"/>
      <c r="AD710" s="144"/>
      <c r="AE710" s="144"/>
    </row>
    <row r="711">
      <c r="A711" s="208"/>
      <c r="B711" s="181" t="str">
        <f t="array" ref="B711">IF(A711="","",IFERROR(INDEX(Don_hang!$B$2:$B$1000,MATCH(A711,Don_hang!$A$2:$A$1000,0)),""))</f>
        <v/>
      </c>
      <c r="C711" s="210" t="str">
        <f t="array" ref="C711">IF(A711="","",IFERROR(INDEX(Don_hang!$C$2:$C$1000,MATCH(A711,Don_hang!$A$2:$A$1000,0)),""))</f>
        <v/>
      </c>
      <c r="D711" s="211"/>
      <c r="E711" s="209"/>
      <c r="F711" s="209"/>
      <c r="G711" s="186">
        <f t="shared" si="10"/>
        <v>0</v>
      </c>
      <c r="H711" s="212"/>
      <c r="I711" s="212"/>
      <c r="J711" s="212"/>
      <c r="K711" s="212"/>
      <c r="L711" s="212"/>
      <c r="M711" s="212"/>
      <c r="N711" s="214"/>
      <c r="O711" s="213"/>
      <c r="P711" s="189" t="str">
        <f>IF(D711="","",IF(COUNTIF(Combo_tong_hop!$B$3:$B$100,D711)&gt;0,"Combo","Món lẻ"))</f>
        <v/>
      </c>
      <c r="Q711" s="190" t="str">
        <f>IFERROR(__xludf.DUMMYFUNCTION("IF(P711&lt;&gt;""Combo"","""",IFERROR(""""&amp;TEXTJOIN("", ""&amp;char(10),TRUE,FILTER(Combo_chi_tiet!$I$3:$I$200,Combo_chi_tiet!$B$3:$B$200=D711)),""""))"),"")</f>
        <v/>
      </c>
      <c r="R711" s="144"/>
      <c r="S711" s="144"/>
      <c r="T711" s="144"/>
      <c r="U711" s="144"/>
      <c r="V711" s="144"/>
      <c r="W711" s="144"/>
      <c r="X711" s="144"/>
      <c r="Y711" s="144"/>
      <c r="Z711" s="144"/>
      <c r="AA711" s="144"/>
      <c r="AB711" s="144"/>
      <c r="AC711" s="144"/>
      <c r="AD711" s="144"/>
      <c r="AE711" s="144"/>
    </row>
    <row r="712">
      <c r="A712" s="208"/>
      <c r="B712" s="181" t="str">
        <f t="array" ref="B712">IF(A712="","",IFERROR(INDEX(Don_hang!$B$2:$B$1000,MATCH(A712,Don_hang!$A$2:$A$1000,0)),""))</f>
        <v/>
      </c>
      <c r="C712" s="210" t="str">
        <f t="array" ref="C712">IF(A712="","",IFERROR(INDEX(Don_hang!$C$2:$C$1000,MATCH(A712,Don_hang!$A$2:$A$1000,0)),""))</f>
        <v/>
      </c>
      <c r="D712" s="211"/>
      <c r="E712" s="209"/>
      <c r="F712" s="209"/>
      <c r="G712" s="186">
        <f t="shared" si="10"/>
        <v>0</v>
      </c>
      <c r="H712" s="212"/>
      <c r="I712" s="212"/>
      <c r="J712" s="212"/>
      <c r="K712" s="212"/>
      <c r="L712" s="212"/>
      <c r="M712" s="212"/>
      <c r="N712" s="214"/>
      <c r="O712" s="213"/>
      <c r="P712" s="189" t="str">
        <f>IF(D712="","",IF(COUNTIF(Combo_tong_hop!$B$3:$B$100,D712)&gt;0,"Combo","Món lẻ"))</f>
        <v/>
      </c>
      <c r="Q712" s="190" t="str">
        <f>IFERROR(__xludf.DUMMYFUNCTION("IF(P712&lt;&gt;""Combo"","""",IFERROR(""""&amp;TEXTJOIN("", ""&amp;char(10),TRUE,FILTER(Combo_chi_tiet!$I$3:$I$200,Combo_chi_tiet!$B$3:$B$200=D712)),""""))"),"")</f>
        <v/>
      </c>
      <c r="R712" s="144"/>
      <c r="S712" s="144"/>
      <c r="T712" s="144"/>
      <c r="U712" s="144"/>
      <c r="V712" s="144"/>
      <c r="W712" s="144"/>
      <c r="X712" s="144"/>
      <c r="Y712" s="144"/>
      <c r="Z712" s="144"/>
      <c r="AA712" s="144"/>
      <c r="AB712" s="144"/>
      <c r="AC712" s="144"/>
      <c r="AD712" s="144"/>
      <c r="AE712" s="144"/>
    </row>
    <row r="713">
      <c r="A713" s="208"/>
      <c r="B713" s="181" t="str">
        <f t="array" ref="B713">IF(A713="","",IFERROR(INDEX(Don_hang!$B$2:$B$1000,MATCH(A713,Don_hang!$A$2:$A$1000,0)),""))</f>
        <v/>
      </c>
      <c r="C713" s="210" t="str">
        <f t="array" ref="C713">IF(A713="","",IFERROR(INDEX(Don_hang!$C$2:$C$1000,MATCH(A713,Don_hang!$A$2:$A$1000,0)),""))</f>
        <v/>
      </c>
      <c r="D713" s="211"/>
      <c r="E713" s="209"/>
      <c r="F713" s="209"/>
      <c r="G713" s="186">
        <f t="shared" si="10"/>
        <v>0</v>
      </c>
      <c r="H713" s="212"/>
      <c r="I713" s="212"/>
      <c r="J713" s="212"/>
      <c r="K713" s="212"/>
      <c r="L713" s="212"/>
      <c r="M713" s="212"/>
      <c r="N713" s="214"/>
      <c r="O713" s="213"/>
      <c r="P713" s="189" t="str">
        <f>IF(D713="","",IF(COUNTIF(Combo_tong_hop!$B$3:$B$100,D713)&gt;0,"Combo","Món lẻ"))</f>
        <v/>
      </c>
      <c r="Q713" s="190" t="str">
        <f>IFERROR(__xludf.DUMMYFUNCTION("IF(P713&lt;&gt;""Combo"","""",IFERROR(""""&amp;TEXTJOIN("", ""&amp;char(10),TRUE,FILTER(Combo_chi_tiet!$I$3:$I$200,Combo_chi_tiet!$B$3:$B$200=D713)),""""))"),"")</f>
        <v/>
      </c>
      <c r="R713" s="144"/>
      <c r="S713" s="144"/>
      <c r="T713" s="144"/>
      <c r="U713" s="144"/>
      <c r="V713" s="144"/>
      <c r="W713" s="144"/>
      <c r="X713" s="144"/>
      <c r="Y713" s="144"/>
      <c r="Z713" s="144"/>
      <c r="AA713" s="144"/>
      <c r="AB713" s="144"/>
      <c r="AC713" s="144"/>
      <c r="AD713" s="144"/>
      <c r="AE713" s="144"/>
    </row>
    <row r="714">
      <c r="A714" s="208"/>
      <c r="B714" s="181" t="str">
        <f t="array" ref="B714">IF(A714="","",IFERROR(INDEX(Don_hang!$B$2:$B$1000,MATCH(A714,Don_hang!$A$2:$A$1000,0)),""))</f>
        <v/>
      </c>
      <c r="C714" s="210" t="str">
        <f t="array" ref="C714">IF(A714="","",IFERROR(INDEX(Don_hang!$C$2:$C$1000,MATCH(A714,Don_hang!$A$2:$A$1000,0)),""))</f>
        <v/>
      </c>
      <c r="D714" s="211"/>
      <c r="E714" s="209"/>
      <c r="F714" s="209"/>
      <c r="G714" s="186">
        <f t="shared" si="10"/>
        <v>0</v>
      </c>
      <c r="H714" s="212"/>
      <c r="I714" s="212"/>
      <c r="J714" s="212"/>
      <c r="K714" s="212"/>
      <c r="L714" s="212"/>
      <c r="M714" s="212"/>
      <c r="N714" s="214"/>
      <c r="O714" s="213"/>
      <c r="P714" s="189" t="str">
        <f>IF(D714="","",IF(COUNTIF(Combo_tong_hop!$B$3:$B$100,D714)&gt;0,"Combo","Món lẻ"))</f>
        <v/>
      </c>
      <c r="Q714" s="190" t="str">
        <f>IFERROR(__xludf.DUMMYFUNCTION("IF(P714&lt;&gt;""Combo"","""",IFERROR(""""&amp;TEXTJOIN("", ""&amp;char(10),TRUE,FILTER(Combo_chi_tiet!$I$3:$I$200,Combo_chi_tiet!$B$3:$B$200=D714)),""""))"),"")</f>
        <v/>
      </c>
      <c r="R714" s="144"/>
      <c r="S714" s="144"/>
      <c r="T714" s="144"/>
      <c r="U714" s="144"/>
      <c r="V714" s="144"/>
      <c r="W714" s="144"/>
      <c r="X714" s="144"/>
      <c r="Y714" s="144"/>
      <c r="Z714" s="144"/>
      <c r="AA714" s="144"/>
      <c r="AB714" s="144"/>
      <c r="AC714" s="144"/>
      <c r="AD714" s="144"/>
      <c r="AE714" s="144"/>
    </row>
    <row r="715">
      <c r="A715" s="208"/>
      <c r="B715" s="181" t="str">
        <f t="array" ref="B715">IF(A715="","",IFERROR(INDEX(Don_hang!$B$2:$B$1000,MATCH(A715,Don_hang!$A$2:$A$1000,0)),""))</f>
        <v/>
      </c>
      <c r="C715" s="210" t="str">
        <f t="array" ref="C715">IF(A715="","",IFERROR(INDEX(Don_hang!$C$2:$C$1000,MATCH(A715,Don_hang!$A$2:$A$1000,0)),""))</f>
        <v/>
      </c>
      <c r="D715" s="211"/>
      <c r="E715" s="209"/>
      <c r="F715" s="209"/>
      <c r="G715" s="186">
        <f t="shared" si="10"/>
        <v>0</v>
      </c>
      <c r="H715" s="212"/>
      <c r="I715" s="212"/>
      <c r="J715" s="212"/>
      <c r="K715" s="212"/>
      <c r="L715" s="212"/>
      <c r="M715" s="212"/>
      <c r="N715" s="214"/>
      <c r="O715" s="213"/>
      <c r="P715" s="189" t="str">
        <f>IF(D715="","",IF(COUNTIF(Combo_tong_hop!$B$3:$B$100,D715)&gt;0,"Combo","Món lẻ"))</f>
        <v/>
      </c>
      <c r="Q715" s="190" t="str">
        <f>IFERROR(__xludf.DUMMYFUNCTION("IF(P715&lt;&gt;""Combo"","""",IFERROR(""""&amp;TEXTJOIN("", ""&amp;char(10),TRUE,FILTER(Combo_chi_tiet!$I$3:$I$200,Combo_chi_tiet!$B$3:$B$200=D715)),""""))"),"")</f>
        <v/>
      </c>
      <c r="R715" s="144"/>
      <c r="S715" s="144"/>
      <c r="T715" s="144"/>
      <c r="U715" s="144"/>
      <c r="V715" s="144"/>
      <c r="W715" s="144"/>
      <c r="X715" s="144"/>
      <c r="Y715" s="144"/>
      <c r="Z715" s="144"/>
      <c r="AA715" s="144"/>
      <c r="AB715" s="144"/>
      <c r="AC715" s="144"/>
      <c r="AD715" s="144"/>
      <c r="AE715" s="144"/>
    </row>
    <row r="716">
      <c r="A716" s="208"/>
      <c r="B716" s="181" t="str">
        <f t="array" ref="B716">IF(A716="","",IFERROR(INDEX(Don_hang!$B$2:$B$1000,MATCH(A716,Don_hang!$A$2:$A$1000,0)),""))</f>
        <v/>
      </c>
      <c r="C716" s="210" t="str">
        <f t="array" ref="C716">IF(A716="","",IFERROR(INDEX(Don_hang!$C$2:$C$1000,MATCH(A716,Don_hang!$A$2:$A$1000,0)),""))</f>
        <v/>
      </c>
      <c r="D716" s="211"/>
      <c r="E716" s="209"/>
      <c r="F716" s="209"/>
      <c r="G716" s="186">
        <f t="shared" si="10"/>
        <v>0</v>
      </c>
      <c r="H716" s="212"/>
      <c r="I716" s="212"/>
      <c r="J716" s="212"/>
      <c r="K716" s="212"/>
      <c r="L716" s="212"/>
      <c r="M716" s="212"/>
      <c r="N716" s="214"/>
      <c r="O716" s="213"/>
      <c r="P716" s="189" t="str">
        <f>IF(D716="","",IF(COUNTIF(Combo_tong_hop!$B$3:$B$100,D716)&gt;0,"Combo","Món lẻ"))</f>
        <v/>
      </c>
      <c r="Q716" s="190" t="str">
        <f>IFERROR(__xludf.DUMMYFUNCTION("IF(P716&lt;&gt;""Combo"","""",IFERROR(""""&amp;TEXTJOIN("", ""&amp;char(10),TRUE,FILTER(Combo_chi_tiet!$I$3:$I$200,Combo_chi_tiet!$B$3:$B$200=D716)),""""))"),"")</f>
        <v/>
      </c>
      <c r="R716" s="144"/>
      <c r="S716" s="144"/>
      <c r="T716" s="144"/>
      <c r="U716" s="144"/>
      <c r="V716" s="144"/>
      <c r="W716" s="144"/>
      <c r="X716" s="144"/>
      <c r="Y716" s="144"/>
      <c r="Z716" s="144"/>
      <c r="AA716" s="144"/>
      <c r="AB716" s="144"/>
      <c r="AC716" s="144"/>
      <c r="AD716" s="144"/>
      <c r="AE716" s="144"/>
    </row>
    <row r="717">
      <c r="A717" s="208"/>
      <c r="B717" s="181" t="str">
        <f t="array" ref="B717">IF(A717="","",IFERROR(INDEX(Don_hang!$B$2:$B$1000,MATCH(A717,Don_hang!$A$2:$A$1000,0)),""))</f>
        <v/>
      </c>
      <c r="C717" s="210" t="str">
        <f t="array" ref="C717">IF(A717="","",IFERROR(INDEX(Don_hang!$C$2:$C$1000,MATCH(A717,Don_hang!$A$2:$A$1000,0)),""))</f>
        <v/>
      </c>
      <c r="D717" s="211"/>
      <c r="E717" s="209"/>
      <c r="F717" s="209"/>
      <c r="G717" s="186">
        <f t="shared" si="10"/>
        <v>0</v>
      </c>
      <c r="H717" s="212"/>
      <c r="I717" s="212"/>
      <c r="J717" s="212"/>
      <c r="K717" s="212"/>
      <c r="L717" s="212"/>
      <c r="M717" s="212"/>
      <c r="N717" s="214"/>
      <c r="O717" s="213"/>
      <c r="P717" s="189" t="str">
        <f>IF(D717="","",IF(COUNTIF(Combo_tong_hop!$B$3:$B$100,D717)&gt;0,"Combo","Món lẻ"))</f>
        <v/>
      </c>
      <c r="Q717" s="190" t="str">
        <f>IFERROR(__xludf.DUMMYFUNCTION("IF(P717&lt;&gt;""Combo"","""",IFERROR(""""&amp;TEXTJOIN("", ""&amp;char(10),TRUE,FILTER(Combo_chi_tiet!$I$3:$I$200,Combo_chi_tiet!$B$3:$B$200=D717)),""""))"),"")</f>
        <v/>
      </c>
      <c r="R717" s="144"/>
      <c r="S717" s="144"/>
      <c r="T717" s="144"/>
      <c r="U717" s="144"/>
      <c r="V717" s="144"/>
      <c r="W717" s="144"/>
      <c r="X717" s="144"/>
      <c r="Y717" s="144"/>
      <c r="Z717" s="144"/>
      <c r="AA717" s="144"/>
      <c r="AB717" s="144"/>
      <c r="AC717" s="144"/>
      <c r="AD717" s="144"/>
      <c r="AE717" s="144"/>
    </row>
    <row r="718">
      <c r="A718" s="208"/>
      <c r="B718" s="181" t="str">
        <f t="array" ref="B718">IF(A718="","",IFERROR(INDEX(Don_hang!$B$2:$B$1000,MATCH(A718,Don_hang!$A$2:$A$1000,0)),""))</f>
        <v/>
      </c>
      <c r="C718" s="210" t="str">
        <f t="array" ref="C718">IF(A718="","",IFERROR(INDEX(Don_hang!$C$2:$C$1000,MATCH(A718,Don_hang!$A$2:$A$1000,0)),""))</f>
        <v/>
      </c>
      <c r="D718" s="211"/>
      <c r="E718" s="209"/>
      <c r="F718" s="209"/>
      <c r="G718" s="186">
        <f t="shared" si="10"/>
        <v>0</v>
      </c>
      <c r="H718" s="212"/>
      <c r="I718" s="212"/>
      <c r="J718" s="212"/>
      <c r="K718" s="212"/>
      <c r="L718" s="212"/>
      <c r="M718" s="212"/>
      <c r="N718" s="214"/>
      <c r="O718" s="213"/>
      <c r="P718" s="189" t="str">
        <f>IF(D718="","",IF(COUNTIF(Combo_tong_hop!$B$3:$B$100,D718)&gt;0,"Combo","Món lẻ"))</f>
        <v/>
      </c>
      <c r="Q718" s="190" t="str">
        <f>IFERROR(__xludf.DUMMYFUNCTION("IF(P718&lt;&gt;""Combo"","""",IFERROR(""""&amp;TEXTJOIN("", ""&amp;char(10),TRUE,FILTER(Combo_chi_tiet!$I$3:$I$200,Combo_chi_tiet!$B$3:$B$200=D718)),""""))"),"")</f>
        <v/>
      </c>
      <c r="R718" s="144"/>
      <c r="S718" s="144"/>
      <c r="T718" s="144"/>
      <c r="U718" s="144"/>
      <c r="V718" s="144"/>
      <c r="W718" s="144"/>
      <c r="X718" s="144"/>
      <c r="Y718" s="144"/>
      <c r="Z718" s="144"/>
      <c r="AA718" s="144"/>
      <c r="AB718" s="144"/>
      <c r="AC718" s="144"/>
      <c r="AD718" s="144"/>
      <c r="AE718" s="144"/>
    </row>
    <row r="719">
      <c r="A719" s="208"/>
      <c r="B719" s="181" t="str">
        <f t="array" ref="B719">IF(A719="","",IFERROR(INDEX(Don_hang!$B$2:$B$1000,MATCH(A719,Don_hang!$A$2:$A$1000,0)),""))</f>
        <v/>
      </c>
      <c r="C719" s="210" t="str">
        <f t="array" ref="C719">IF(A719="","",IFERROR(INDEX(Don_hang!$C$2:$C$1000,MATCH(A719,Don_hang!$A$2:$A$1000,0)),""))</f>
        <v/>
      </c>
      <c r="D719" s="211"/>
      <c r="E719" s="209"/>
      <c r="F719" s="209"/>
      <c r="G719" s="186">
        <f t="shared" si="10"/>
        <v>0</v>
      </c>
      <c r="H719" s="212"/>
      <c r="I719" s="212"/>
      <c r="J719" s="212"/>
      <c r="K719" s="212"/>
      <c r="L719" s="212"/>
      <c r="M719" s="212"/>
      <c r="N719" s="214"/>
      <c r="O719" s="213"/>
      <c r="P719" s="189" t="str">
        <f>IF(D719="","",IF(COUNTIF(Combo_tong_hop!$B$3:$B$100,D719)&gt;0,"Combo","Món lẻ"))</f>
        <v/>
      </c>
      <c r="Q719" s="190" t="str">
        <f>IFERROR(__xludf.DUMMYFUNCTION("IF(P719&lt;&gt;""Combo"","""",IFERROR(""""&amp;TEXTJOIN("", ""&amp;char(10),TRUE,FILTER(Combo_chi_tiet!$I$3:$I$200,Combo_chi_tiet!$B$3:$B$200=D719)),""""))"),"")</f>
        <v/>
      </c>
      <c r="R719" s="144"/>
      <c r="S719" s="144"/>
      <c r="T719" s="144"/>
      <c r="U719" s="144"/>
      <c r="V719" s="144"/>
      <c r="W719" s="144"/>
      <c r="X719" s="144"/>
      <c r="Y719" s="144"/>
      <c r="Z719" s="144"/>
      <c r="AA719" s="144"/>
      <c r="AB719" s="144"/>
      <c r="AC719" s="144"/>
      <c r="AD719" s="144"/>
      <c r="AE719" s="144"/>
    </row>
    <row r="720">
      <c r="A720" s="208"/>
      <c r="B720" s="181" t="str">
        <f t="array" ref="B720">IF(A720="","",IFERROR(INDEX(Don_hang!$B$2:$B$1000,MATCH(A720,Don_hang!$A$2:$A$1000,0)),""))</f>
        <v/>
      </c>
      <c r="C720" s="210" t="str">
        <f t="array" ref="C720">IF(A720="","",IFERROR(INDEX(Don_hang!$C$2:$C$1000,MATCH(A720,Don_hang!$A$2:$A$1000,0)),""))</f>
        <v/>
      </c>
      <c r="D720" s="211"/>
      <c r="E720" s="209"/>
      <c r="F720" s="209"/>
      <c r="G720" s="186">
        <f t="shared" si="10"/>
        <v>0</v>
      </c>
      <c r="H720" s="212"/>
      <c r="I720" s="212"/>
      <c r="J720" s="212"/>
      <c r="K720" s="212"/>
      <c r="L720" s="212"/>
      <c r="M720" s="212"/>
      <c r="N720" s="214"/>
      <c r="O720" s="213"/>
      <c r="P720" s="189" t="str">
        <f>IF(D720="","",IF(COUNTIF(Combo_tong_hop!$B$3:$B$100,D720)&gt;0,"Combo","Món lẻ"))</f>
        <v/>
      </c>
      <c r="Q720" s="190" t="str">
        <f>IFERROR(__xludf.DUMMYFUNCTION("IF(P720&lt;&gt;""Combo"","""",IFERROR(""""&amp;TEXTJOIN("", ""&amp;char(10),TRUE,FILTER(Combo_chi_tiet!$I$3:$I$200,Combo_chi_tiet!$B$3:$B$200=D720)),""""))"),"")</f>
        <v/>
      </c>
      <c r="R720" s="144"/>
      <c r="S720" s="144"/>
      <c r="T720" s="144"/>
      <c r="U720" s="144"/>
      <c r="V720" s="144"/>
      <c r="W720" s="144"/>
      <c r="X720" s="144"/>
      <c r="Y720" s="144"/>
      <c r="Z720" s="144"/>
      <c r="AA720" s="144"/>
      <c r="AB720" s="144"/>
      <c r="AC720" s="144"/>
      <c r="AD720" s="144"/>
      <c r="AE720" s="144"/>
    </row>
    <row r="721">
      <c r="A721" s="208"/>
      <c r="B721" s="181" t="str">
        <f t="array" ref="B721">IF(A721="","",IFERROR(INDEX(Don_hang!$B$2:$B$1000,MATCH(A721,Don_hang!$A$2:$A$1000,0)),""))</f>
        <v/>
      </c>
      <c r="C721" s="210" t="str">
        <f t="array" ref="C721">IF(A721="","",IFERROR(INDEX(Don_hang!$C$2:$C$1000,MATCH(A721,Don_hang!$A$2:$A$1000,0)),""))</f>
        <v/>
      </c>
      <c r="D721" s="211"/>
      <c r="E721" s="209"/>
      <c r="F721" s="209"/>
      <c r="G721" s="186">
        <f t="shared" si="10"/>
        <v>0</v>
      </c>
      <c r="H721" s="212"/>
      <c r="I721" s="212"/>
      <c r="J721" s="212"/>
      <c r="K721" s="212"/>
      <c r="L721" s="212"/>
      <c r="M721" s="212"/>
      <c r="N721" s="214"/>
      <c r="O721" s="213"/>
      <c r="P721" s="189" t="str">
        <f>IF(D721="","",IF(COUNTIF(Combo_tong_hop!$B$3:$B$100,D721)&gt;0,"Combo","Món lẻ"))</f>
        <v/>
      </c>
      <c r="Q721" s="190" t="str">
        <f>IFERROR(__xludf.DUMMYFUNCTION("IF(P721&lt;&gt;""Combo"","""",IFERROR(""""&amp;TEXTJOIN("", ""&amp;char(10),TRUE,FILTER(Combo_chi_tiet!$I$3:$I$200,Combo_chi_tiet!$B$3:$B$200=D721)),""""))"),"")</f>
        <v/>
      </c>
      <c r="R721" s="144"/>
      <c r="S721" s="144"/>
      <c r="T721" s="144"/>
      <c r="U721" s="144"/>
      <c r="V721" s="144"/>
      <c r="W721" s="144"/>
      <c r="X721" s="144"/>
      <c r="Y721" s="144"/>
      <c r="Z721" s="144"/>
      <c r="AA721" s="144"/>
      <c r="AB721" s="144"/>
      <c r="AC721" s="144"/>
      <c r="AD721" s="144"/>
      <c r="AE721" s="144"/>
    </row>
    <row r="722">
      <c r="A722" s="208"/>
      <c r="B722" s="181" t="str">
        <f t="array" ref="B722">IF(A722="","",IFERROR(INDEX(Don_hang!$B$2:$B$1000,MATCH(A722,Don_hang!$A$2:$A$1000,0)),""))</f>
        <v/>
      </c>
      <c r="C722" s="210" t="str">
        <f t="array" ref="C722">IF(A722="","",IFERROR(INDEX(Don_hang!$C$2:$C$1000,MATCH(A722,Don_hang!$A$2:$A$1000,0)),""))</f>
        <v/>
      </c>
      <c r="D722" s="211"/>
      <c r="E722" s="209"/>
      <c r="F722" s="209"/>
      <c r="G722" s="186">
        <f t="shared" si="10"/>
        <v>0</v>
      </c>
      <c r="H722" s="212"/>
      <c r="I722" s="212"/>
      <c r="J722" s="212"/>
      <c r="K722" s="212"/>
      <c r="L722" s="212"/>
      <c r="M722" s="212"/>
      <c r="N722" s="214"/>
      <c r="O722" s="213"/>
      <c r="P722" s="189" t="str">
        <f>IF(D722="","",IF(COUNTIF(Combo_tong_hop!$B$3:$B$100,D722)&gt;0,"Combo","Món lẻ"))</f>
        <v/>
      </c>
      <c r="Q722" s="190" t="str">
        <f>IFERROR(__xludf.DUMMYFUNCTION("IF(P722&lt;&gt;""Combo"","""",IFERROR(""""&amp;TEXTJOIN("", ""&amp;char(10),TRUE,FILTER(Combo_chi_tiet!$I$3:$I$200,Combo_chi_tiet!$B$3:$B$200=D722)),""""))"),"")</f>
        <v/>
      </c>
      <c r="R722" s="144"/>
      <c r="S722" s="144"/>
      <c r="T722" s="144"/>
      <c r="U722" s="144"/>
      <c r="V722" s="144"/>
      <c r="W722" s="144"/>
      <c r="X722" s="144"/>
      <c r="Y722" s="144"/>
      <c r="Z722" s="144"/>
      <c r="AA722" s="144"/>
      <c r="AB722" s="144"/>
      <c r="AC722" s="144"/>
      <c r="AD722" s="144"/>
      <c r="AE722" s="144"/>
    </row>
    <row r="723">
      <c r="A723" s="208"/>
      <c r="B723" s="181" t="str">
        <f t="array" ref="B723">IF(A723="","",IFERROR(INDEX(Don_hang!$B$2:$B$1000,MATCH(A723,Don_hang!$A$2:$A$1000,0)),""))</f>
        <v/>
      </c>
      <c r="C723" s="210" t="str">
        <f t="array" ref="C723">IF(A723="","",IFERROR(INDEX(Don_hang!$C$2:$C$1000,MATCH(A723,Don_hang!$A$2:$A$1000,0)),""))</f>
        <v/>
      </c>
      <c r="D723" s="211"/>
      <c r="E723" s="209"/>
      <c r="F723" s="209"/>
      <c r="G723" s="186">
        <f t="shared" si="10"/>
        <v>0</v>
      </c>
      <c r="H723" s="212"/>
      <c r="I723" s="212"/>
      <c r="J723" s="212"/>
      <c r="K723" s="212"/>
      <c r="L723" s="212"/>
      <c r="M723" s="212"/>
      <c r="N723" s="214"/>
      <c r="O723" s="213"/>
      <c r="P723" s="189" t="str">
        <f>IF(D723="","",IF(COUNTIF(Combo_tong_hop!$B$3:$B$100,D723)&gt;0,"Combo","Món lẻ"))</f>
        <v/>
      </c>
      <c r="Q723" s="190" t="str">
        <f>IFERROR(__xludf.DUMMYFUNCTION("IF(P723&lt;&gt;""Combo"","""",IFERROR(""""&amp;TEXTJOIN("", ""&amp;char(10),TRUE,FILTER(Combo_chi_tiet!$I$3:$I$200,Combo_chi_tiet!$B$3:$B$200=D723)),""""))"),"")</f>
        <v/>
      </c>
      <c r="R723" s="144"/>
      <c r="S723" s="144"/>
      <c r="T723" s="144"/>
      <c r="U723" s="144"/>
      <c r="V723" s="144"/>
      <c r="W723" s="144"/>
      <c r="X723" s="144"/>
      <c r="Y723" s="144"/>
      <c r="Z723" s="144"/>
      <c r="AA723" s="144"/>
      <c r="AB723" s="144"/>
      <c r="AC723" s="144"/>
      <c r="AD723" s="144"/>
      <c r="AE723" s="144"/>
    </row>
    <row r="724">
      <c r="A724" s="208"/>
      <c r="B724" s="181" t="str">
        <f t="array" ref="B724">IF(A724="","",IFERROR(INDEX(Don_hang!$B$2:$B$1000,MATCH(A724,Don_hang!$A$2:$A$1000,0)),""))</f>
        <v/>
      </c>
      <c r="C724" s="210" t="str">
        <f t="array" ref="C724">IF(A724="","",IFERROR(INDEX(Don_hang!$C$2:$C$1000,MATCH(A724,Don_hang!$A$2:$A$1000,0)),""))</f>
        <v/>
      </c>
      <c r="D724" s="211"/>
      <c r="E724" s="209"/>
      <c r="F724" s="209"/>
      <c r="G724" s="186">
        <f t="shared" si="10"/>
        <v>0</v>
      </c>
      <c r="H724" s="212"/>
      <c r="I724" s="212"/>
      <c r="J724" s="212"/>
      <c r="K724" s="212"/>
      <c r="L724" s="212"/>
      <c r="M724" s="212"/>
      <c r="N724" s="214"/>
      <c r="O724" s="213"/>
      <c r="P724" s="189" t="str">
        <f>IF(D724="","",IF(COUNTIF(Combo_tong_hop!$B$3:$B$100,D724)&gt;0,"Combo","Món lẻ"))</f>
        <v/>
      </c>
      <c r="Q724" s="190" t="str">
        <f>IFERROR(__xludf.DUMMYFUNCTION("IF(P724&lt;&gt;""Combo"","""",IFERROR(""""&amp;TEXTJOIN("", ""&amp;char(10),TRUE,FILTER(Combo_chi_tiet!$I$3:$I$200,Combo_chi_tiet!$B$3:$B$200=D724)),""""))"),"")</f>
        <v/>
      </c>
      <c r="R724" s="144"/>
      <c r="S724" s="144"/>
      <c r="T724" s="144"/>
      <c r="U724" s="144"/>
      <c r="V724" s="144"/>
      <c r="W724" s="144"/>
      <c r="X724" s="144"/>
      <c r="Y724" s="144"/>
      <c r="Z724" s="144"/>
      <c r="AA724" s="144"/>
      <c r="AB724" s="144"/>
      <c r="AC724" s="144"/>
      <c r="AD724" s="144"/>
      <c r="AE724" s="144"/>
    </row>
    <row r="725">
      <c r="A725" s="208"/>
      <c r="B725" s="181" t="str">
        <f t="array" ref="B725">IF(A725="","",IFERROR(INDEX(Don_hang!$B$2:$B$1000,MATCH(A725,Don_hang!$A$2:$A$1000,0)),""))</f>
        <v/>
      </c>
      <c r="C725" s="210" t="str">
        <f t="array" ref="C725">IF(A725="","",IFERROR(INDEX(Don_hang!$C$2:$C$1000,MATCH(A725,Don_hang!$A$2:$A$1000,0)),""))</f>
        <v/>
      </c>
      <c r="D725" s="211"/>
      <c r="E725" s="209"/>
      <c r="F725" s="209"/>
      <c r="G725" s="186">
        <f t="shared" si="10"/>
        <v>0</v>
      </c>
      <c r="H725" s="212"/>
      <c r="I725" s="212"/>
      <c r="J725" s="212"/>
      <c r="K725" s="212"/>
      <c r="L725" s="212"/>
      <c r="M725" s="212"/>
      <c r="N725" s="214"/>
      <c r="O725" s="213"/>
      <c r="P725" s="189" t="str">
        <f>IF(D725="","",IF(COUNTIF(Combo_tong_hop!$B$3:$B$100,D725)&gt;0,"Combo","Món lẻ"))</f>
        <v/>
      </c>
      <c r="Q725" s="190" t="str">
        <f>IFERROR(__xludf.DUMMYFUNCTION("IF(P725&lt;&gt;""Combo"","""",IFERROR(""""&amp;TEXTJOIN("", ""&amp;char(10),TRUE,FILTER(Combo_chi_tiet!$I$3:$I$200,Combo_chi_tiet!$B$3:$B$200=D725)),""""))"),"")</f>
        <v/>
      </c>
      <c r="R725" s="144"/>
      <c r="S725" s="144"/>
      <c r="T725" s="144"/>
      <c r="U725" s="144"/>
      <c r="V725" s="144"/>
      <c r="W725" s="144"/>
      <c r="X725" s="144"/>
      <c r="Y725" s="144"/>
      <c r="Z725" s="144"/>
      <c r="AA725" s="144"/>
      <c r="AB725" s="144"/>
      <c r="AC725" s="144"/>
      <c r="AD725" s="144"/>
      <c r="AE725" s="144"/>
    </row>
    <row r="726">
      <c r="A726" s="208"/>
      <c r="B726" s="181" t="str">
        <f t="array" ref="B726">IF(A726="","",IFERROR(INDEX(Don_hang!$B$2:$B$1000,MATCH(A726,Don_hang!$A$2:$A$1000,0)),""))</f>
        <v/>
      </c>
      <c r="C726" s="210" t="str">
        <f t="array" ref="C726">IF(A726="","",IFERROR(INDEX(Don_hang!$C$2:$C$1000,MATCH(A726,Don_hang!$A$2:$A$1000,0)),""))</f>
        <v/>
      </c>
      <c r="D726" s="211"/>
      <c r="E726" s="209"/>
      <c r="F726" s="209"/>
      <c r="G726" s="186">
        <f t="shared" si="10"/>
        <v>0</v>
      </c>
      <c r="H726" s="212"/>
      <c r="I726" s="212"/>
      <c r="J726" s="212"/>
      <c r="K726" s="212"/>
      <c r="L726" s="212"/>
      <c r="M726" s="212"/>
      <c r="N726" s="214"/>
      <c r="O726" s="213"/>
      <c r="P726" s="189" t="str">
        <f>IF(D726="","",IF(COUNTIF(Combo_tong_hop!$B$3:$B$100,D726)&gt;0,"Combo","Món lẻ"))</f>
        <v/>
      </c>
      <c r="Q726" s="190" t="str">
        <f>IFERROR(__xludf.DUMMYFUNCTION("IF(P726&lt;&gt;""Combo"","""",IFERROR(""""&amp;TEXTJOIN("", ""&amp;char(10),TRUE,FILTER(Combo_chi_tiet!$I$3:$I$200,Combo_chi_tiet!$B$3:$B$200=D726)),""""))"),"")</f>
        <v/>
      </c>
      <c r="R726" s="144"/>
      <c r="S726" s="144"/>
      <c r="T726" s="144"/>
      <c r="U726" s="144"/>
      <c r="V726" s="144"/>
      <c r="W726" s="144"/>
      <c r="X726" s="144"/>
      <c r="Y726" s="144"/>
      <c r="Z726" s="144"/>
      <c r="AA726" s="144"/>
      <c r="AB726" s="144"/>
      <c r="AC726" s="144"/>
      <c r="AD726" s="144"/>
      <c r="AE726" s="144"/>
    </row>
    <row r="727">
      <c r="A727" s="208"/>
      <c r="B727" s="181" t="str">
        <f t="array" ref="B727">IF(A727="","",IFERROR(INDEX(Don_hang!$B$2:$B$1000,MATCH(A727,Don_hang!$A$2:$A$1000,0)),""))</f>
        <v/>
      </c>
      <c r="C727" s="210" t="str">
        <f t="array" ref="C727">IF(A727="","",IFERROR(INDEX(Don_hang!$C$2:$C$1000,MATCH(A727,Don_hang!$A$2:$A$1000,0)),""))</f>
        <v/>
      </c>
      <c r="D727" s="211"/>
      <c r="E727" s="209"/>
      <c r="F727" s="209"/>
      <c r="G727" s="186">
        <f t="shared" si="10"/>
        <v>0</v>
      </c>
      <c r="H727" s="212"/>
      <c r="I727" s="212"/>
      <c r="J727" s="212"/>
      <c r="K727" s="212"/>
      <c r="L727" s="212"/>
      <c r="M727" s="212"/>
      <c r="N727" s="214"/>
      <c r="O727" s="213"/>
      <c r="P727" s="189" t="str">
        <f>IF(D727="","",IF(COUNTIF(Combo_tong_hop!$B$3:$B$100,D727)&gt;0,"Combo","Món lẻ"))</f>
        <v/>
      </c>
      <c r="Q727" s="190" t="str">
        <f>IFERROR(__xludf.DUMMYFUNCTION("IF(P727&lt;&gt;""Combo"","""",IFERROR(""""&amp;TEXTJOIN("", ""&amp;char(10),TRUE,FILTER(Combo_chi_tiet!$I$3:$I$200,Combo_chi_tiet!$B$3:$B$200=D727)),""""))"),"")</f>
        <v/>
      </c>
      <c r="R727" s="144"/>
      <c r="S727" s="144"/>
      <c r="T727" s="144"/>
      <c r="U727" s="144"/>
      <c r="V727" s="144"/>
      <c r="W727" s="144"/>
      <c r="X727" s="144"/>
      <c r="Y727" s="144"/>
      <c r="Z727" s="144"/>
      <c r="AA727" s="144"/>
      <c r="AB727" s="144"/>
      <c r="AC727" s="144"/>
      <c r="AD727" s="144"/>
      <c r="AE727" s="144"/>
    </row>
    <row r="728">
      <c r="A728" s="208"/>
      <c r="B728" s="181" t="str">
        <f t="array" ref="B728">IF(A728="","",IFERROR(INDEX(Don_hang!$B$2:$B$1000,MATCH(A728,Don_hang!$A$2:$A$1000,0)),""))</f>
        <v/>
      </c>
      <c r="C728" s="210" t="str">
        <f t="array" ref="C728">IF(A728="","",IFERROR(INDEX(Don_hang!$C$2:$C$1000,MATCH(A728,Don_hang!$A$2:$A$1000,0)),""))</f>
        <v/>
      </c>
      <c r="D728" s="211"/>
      <c r="E728" s="209"/>
      <c r="F728" s="209"/>
      <c r="G728" s="186">
        <f t="shared" si="10"/>
        <v>0</v>
      </c>
      <c r="H728" s="212"/>
      <c r="I728" s="212"/>
      <c r="J728" s="212"/>
      <c r="K728" s="212"/>
      <c r="L728" s="212"/>
      <c r="M728" s="212"/>
      <c r="N728" s="214"/>
      <c r="O728" s="213"/>
      <c r="P728" s="189" t="str">
        <f>IF(D728="","",IF(COUNTIF(Combo_tong_hop!$B$3:$B$100,D728)&gt;0,"Combo","Món lẻ"))</f>
        <v/>
      </c>
      <c r="Q728" s="190" t="str">
        <f>IFERROR(__xludf.DUMMYFUNCTION("IF(P728&lt;&gt;""Combo"","""",IFERROR(""""&amp;TEXTJOIN("", ""&amp;char(10),TRUE,FILTER(Combo_chi_tiet!$I$3:$I$200,Combo_chi_tiet!$B$3:$B$200=D728)),""""))"),"")</f>
        <v/>
      </c>
      <c r="R728" s="144"/>
      <c r="S728" s="144"/>
      <c r="T728" s="144"/>
      <c r="U728" s="144"/>
      <c r="V728" s="144"/>
      <c r="W728" s="144"/>
      <c r="X728" s="144"/>
      <c r="Y728" s="144"/>
      <c r="Z728" s="144"/>
      <c r="AA728" s="144"/>
      <c r="AB728" s="144"/>
      <c r="AC728" s="144"/>
      <c r="AD728" s="144"/>
      <c r="AE728" s="144"/>
    </row>
    <row r="729">
      <c r="A729" s="208"/>
      <c r="B729" s="181" t="str">
        <f t="array" ref="B729">IF(A729="","",IFERROR(INDEX(Don_hang!$B$2:$B$1000,MATCH(A729,Don_hang!$A$2:$A$1000,0)),""))</f>
        <v/>
      </c>
      <c r="C729" s="210" t="str">
        <f t="array" ref="C729">IF(A729="","",IFERROR(INDEX(Don_hang!$C$2:$C$1000,MATCH(A729,Don_hang!$A$2:$A$1000,0)),""))</f>
        <v/>
      </c>
      <c r="D729" s="211"/>
      <c r="E729" s="209"/>
      <c r="F729" s="209"/>
      <c r="G729" s="186">
        <f t="shared" si="10"/>
        <v>0</v>
      </c>
      <c r="H729" s="212"/>
      <c r="I729" s="212"/>
      <c r="J729" s="212"/>
      <c r="K729" s="212"/>
      <c r="L729" s="212"/>
      <c r="M729" s="212"/>
      <c r="N729" s="214"/>
      <c r="O729" s="213"/>
      <c r="P729" s="189" t="str">
        <f>IF(D729="","",IF(COUNTIF(Combo_tong_hop!$B$3:$B$100,D729)&gt;0,"Combo","Món lẻ"))</f>
        <v/>
      </c>
      <c r="Q729" s="190" t="str">
        <f>IFERROR(__xludf.DUMMYFUNCTION("IF(P729&lt;&gt;""Combo"","""",IFERROR(""""&amp;TEXTJOIN("", ""&amp;char(10),TRUE,FILTER(Combo_chi_tiet!$I$3:$I$200,Combo_chi_tiet!$B$3:$B$200=D729)),""""))"),"")</f>
        <v/>
      </c>
      <c r="R729" s="144"/>
      <c r="S729" s="144"/>
      <c r="T729" s="144"/>
      <c r="U729" s="144"/>
      <c r="V729" s="144"/>
      <c r="W729" s="144"/>
      <c r="X729" s="144"/>
      <c r="Y729" s="144"/>
      <c r="Z729" s="144"/>
      <c r="AA729" s="144"/>
      <c r="AB729" s="144"/>
      <c r="AC729" s="144"/>
      <c r="AD729" s="144"/>
      <c r="AE729" s="144"/>
    </row>
    <row r="730">
      <c r="A730" s="208"/>
      <c r="B730" s="181" t="str">
        <f t="array" ref="B730">IF(A730="","",IFERROR(INDEX(Don_hang!$B$2:$B$1000,MATCH(A730,Don_hang!$A$2:$A$1000,0)),""))</f>
        <v/>
      </c>
      <c r="C730" s="210" t="str">
        <f t="array" ref="C730">IF(A730="","",IFERROR(INDEX(Don_hang!$C$2:$C$1000,MATCH(A730,Don_hang!$A$2:$A$1000,0)),""))</f>
        <v/>
      </c>
      <c r="D730" s="211"/>
      <c r="E730" s="209"/>
      <c r="F730" s="209"/>
      <c r="G730" s="186">
        <f t="shared" si="10"/>
        <v>0</v>
      </c>
      <c r="H730" s="212"/>
      <c r="I730" s="212"/>
      <c r="J730" s="212"/>
      <c r="K730" s="212"/>
      <c r="L730" s="212"/>
      <c r="M730" s="212"/>
      <c r="N730" s="214"/>
      <c r="O730" s="213"/>
      <c r="P730" s="189" t="str">
        <f>IF(D730="","",IF(COUNTIF(Combo_tong_hop!$B$3:$B$100,D730)&gt;0,"Combo","Món lẻ"))</f>
        <v/>
      </c>
      <c r="Q730" s="190" t="str">
        <f>IFERROR(__xludf.DUMMYFUNCTION("IF(P730&lt;&gt;""Combo"","""",IFERROR(""""&amp;TEXTJOIN("", ""&amp;char(10),TRUE,FILTER(Combo_chi_tiet!$I$3:$I$200,Combo_chi_tiet!$B$3:$B$200=D730)),""""))"),"")</f>
        <v/>
      </c>
      <c r="R730" s="144"/>
      <c r="S730" s="144"/>
      <c r="T730" s="144"/>
      <c r="U730" s="144"/>
      <c r="V730" s="144"/>
      <c r="W730" s="144"/>
      <c r="X730" s="144"/>
      <c r="Y730" s="144"/>
      <c r="Z730" s="144"/>
      <c r="AA730" s="144"/>
      <c r="AB730" s="144"/>
      <c r="AC730" s="144"/>
      <c r="AD730" s="144"/>
      <c r="AE730" s="144"/>
    </row>
    <row r="731">
      <c r="A731" s="208"/>
      <c r="B731" s="181" t="str">
        <f t="array" ref="B731">IF(A731="","",IFERROR(INDEX(Don_hang!$B$2:$B$1000,MATCH(A731,Don_hang!$A$2:$A$1000,0)),""))</f>
        <v/>
      </c>
      <c r="C731" s="210" t="str">
        <f t="array" ref="C731">IF(A731="","",IFERROR(INDEX(Don_hang!$C$2:$C$1000,MATCH(A731,Don_hang!$A$2:$A$1000,0)),""))</f>
        <v/>
      </c>
      <c r="D731" s="211"/>
      <c r="E731" s="209"/>
      <c r="F731" s="209"/>
      <c r="G731" s="186">
        <f t="shared" si="10"/>
        <v>0</v>
      </c>
      <c r="H731" s="212"/>
      <c r="I731" s="212"/>
      <c r="J731" s="212"/>
      <c r="K731" s="212"/>
      <c r="L731" s="212"/>
      <c r="M731" s="212"/>
      <c r="N731" s="214"/>
      <c r="O731" s="213"/>
      <c r="P731" s="189" t="str">
        <f>IF(D731="","",IF(COUNTIF(Combo_tong_hop!$B$3:$B$100,D731)&gt;0,"Combo","Món lẻ"))</f>
        <v/>
      </c>
      <c r="Q731" s="190" t="str">
        <f>IFERROR(__xludf.DUMMYFUNCTION("IF(P731&lt;&gt;""Combo"","""",IFERROR(""""&amp;TEXTJOIN("", ""&amp;char(10),TRUE,FILTER(Combo_chi_tiet!$I$3:$I$200,Combo_chi_tiet!$B$3:$B$200=D731)),""""))"),"")</f>
        <v/>
      </c>
      <c r="R731" s="144"/>
      <c r="S731" s="144"/>
      <c r="T731" s="144"/>
      <c r="U731" s="144"/>
      <c r="V731" s="144"/>
      <c r="W731" s="144"/>
      <c r="X731" s="144"/>
      <c r="Y731" s="144"/>
      <c r="Z731" s="144"/>
      <c r="AA731" s="144"/>
      <c r="AB731" s="144"/>
      <c r="AC731" s="144"/>
      <c r="AD731" s="144"/>
      <c r="AE731" s="144"/>
    </row>
    <row r="732">
      <c r="A732" s="208"/>
      <c r="B732" s="181" t="str">
        <f t="array" ref="B732">IF(A732="","",IFERROR(INDEX(Don_hang!$B$2:$B$1000,MATCH(A732,Don_hang!$A$2:$A$1000,0)),""))</f>
        <v/>
      </c>
      <c r="C732" s="210" t="str">
        <f t="array" ref="C732">IF(A732="","",IFERROR(INDEX(Don_hang!$C$2:$C$1000,MATCH(A732,Don_hang!$A$2:$A$1000,0)),""))</f>
        <v/>
      </c>
      <c r="D732" s="211"/>
      <c r="E732" s="209"/>
      <c r="F732" s="209"/>
      <c r="G732" s="186">
        <f t="shared" si="10"/>
        <v>0</v>
      </c>
      <c r="H732" s="212"/>
      <c r="I732" s="212"/>
      <c r="J732" s="212"/>
      <c r="K732" s="212"/>
      <c r="L732" s="212"/>
      <c r="M732" s="212"/>
      <c r="N732" s="214"/>
      <c r="O732" s="213"/>
      <c r="P732" s="189" t="str">
        <f>IF(D732="","",IF(COUNTIF(Combo_tong_hop!$B$3:$B$100,D732)&gt;0,"Combo","Món lẻ"))</f>
        <v/>
      </c>
      <c r="Q732" s="190" t="str">
        <f>IFERROR(__xludf.DUMMYFUNCTION("IF(P732&lt;&gt;""Combo"","""",IFERROR(""""&amp;TEXTJOIN("", ""&amp;char(10),TRUE,FILTER(Combo_chi_tiet!$I$3:$I$200,Combo_chi_tiet!$B$3:$B$200=D732)),""""))"),"")</f>
        <v/>
      </c>
      <c r="R732" s="144"/>
      <c r="S732" s="144"/>
      <c r="T732" s="144"/>
      <c r="U732" s="144"/>
      <c r="V732" s="144"/>
      <c r="W732" s="144"/>
      <c r="X732" s="144"/>
      <c r="Y732" s="144"/>
      <c r="Z732" s="144"/>
      <c r="AA732" s="144"/>
      <c r="AB732" s="144"/>
      <c r="AC732" s="144"/>
      <c r="AD732" s="144"/>
      <c r="AE732" s="144"/>
    </row>
    <row r="733">
      <c r="A733" s="208"/>
      <c r="B733" s="181" t="str">
        <f t="array" ref="B733">IF(A733="","",IFERROR(INDEX(Don_hang!$B$2:$B$1000,MATCH(A733,Don_hang!$A$2:$A$1000,0)),""))</f>
        <v/>
      </c>
      <c r="C733" s="210" t="str">
        <f t="array" ref="C733">IF(A733="","",IFERROR(INDEX(Don_hang!$C$2:$C$1000,MATCH(A733,Don_hang!$A$2:$A$1000,0)),""))</f>
        <v/>
      </c>
      <c r="D733" s="211"/>
      <c r="E733" s="209"/>
      <c r="F733" s="209"/>
      <c r="G733" s="186">
        <f t="shared" si="10"/>
        <v>0</v>
      </c>
      <c r="H733" s="212"/>
      <c r="I733" s="212"/>
      <c r="J733" s="212"/>
      <c r="K733" s="212"/>
      <c r="L733" s="212"/>
      <c r="M733" s="212"/>
      <c r="N733" s="214"/>
      <c r="O733" s="213"/>
      <c r="P733" s="189" t="str">
        <f>IF(D733="","",IF(COUNTIF(Combo_tong_hop!$B$3:$B$100,D733)&gt;0,"Combo","Món lẻ"))</f>
        <v/>
      </c>
      <c r="Q733" s="190" t="str">
        <f>IFERROR(__xludf.DUMMYFUNCTION("IF(P733&lt;&gt;""Combo"","""",IFERROR(""""&amp;TEXTJOIN("", ""&amp;char(10),TRUE,FILTER(Combo_chi_tiet!$I$3:$I$200,Combo_chi_tiet!$B$3:$B$200=D733)),""""))"),"")</f>
        <v/>
      </c>
      <c r="R733" s="144"/>
      <c r="S733" s="144"/>
      <c r="T733" s="144"/>
      <c r="U733" s="144"/>
      <c r="V733" s="144"/>
      <c r="W733" s="144"/>
      <c r="X733" s="144"/>
      <c r="Y733" s="144"/>
      <c r="Z733" s="144"/>
      <c r="AA733" s="144"/>
      <c r="AB733" s="144"/>
      <c r="AC733" s="144"/>
      <c r="AD733" s="144"/>
      <c r="AE733" s="144"/>
    </row>
    <row r="734">
      <c r="A734" s="208"/>
      <c r="B734" s="181" t="str">
        <f t="array" ref="B734">IF(A734="","",IFERROR(INDEX(Don_hang!$B$2:$B$1000,MATCH(A734,Don_hang!$A$2:$A$1000,0)),""))</f>
        <v/>
      </c>
      <c r="C734" s="210" t="str">
        <f t="array" ref="C734">IF(A734="","",IFERROR(INDEX(Don_hang!$C$2:$C$1000,MATCH(A734,Don_hang!$A$2:$A$1000,0)),""))</f>
        <v/>
      </c>
      <c r="D734" s="211"/>
      <c r="E734" s="209"/>
      <c r="F734" s="209"/>
      <c r="G734" s="186">
        <f t="shared" si="10"/>
        <v>0</v>
      </c>
      <c r="H734" s="212"/>
      <c r="I734" s="212"/>
      <c r="J734" s="212"/>
      <c r="K734" s="212"/>
      <c r="L734" s="212"/>
      <c r="M734" s="212"/>
      <c r="N734" s="214"/>
      <c r="O734" s="213"/>
      <c r="P734" s="189" t="str">
        <f>IF(D734="","",IF(COUNTIF(Combo_tong_hop!$B$3:$B$100,D734)&gt;0,"Combo","Món lẻ"))</f>
        <v/>
      </c>
      <c r="Q734" s="190" t="str">
        <f>IFERROR(__xludf.DUMMYFUNCTION("IF(P734&lt;&gt;""Combo"","""",IFERROR(""""&amp;TEXTJOIN("", ""&amp;char(10),TRUE,FILTER(Combo_chi_tiet!$I$3:$I$200,Combo_chi_tiet!$B$3:$B$200=D734)),""""))"),"")</f>
        <v/>
      </c>
      <c r="R734" s="144"/>
      <c r="S734" s="144"/>
      <c r="T734" s="144"/>
      <c r="U734" s="144"/>
      <c r="V734" s="144"/>
      <c r="W734" s="144"/>
      <c r="X734" s="144"/>
      <c r="Y734" s="144"/>
      <c r="Z734" s="144"/>
      <c r="AA734" s="144"/>
      <c r="AB734" s="144"/>
      <c r="AC734" s="144"/>
      <c r="AD734" s="144"/>
      <c r="AE734" s="144"/>
    </row>
    <row r="735">
      <c r="A735" s="208"/>
      <c r="B735" s="181" t="str">
        <f t="array" ref="B735">IF(A735="","",IFERROR(INDEX(Don_hang!$B$2:$B$1000,MATCH(A735,Don_hang!$A$2:$A$1000,0)),""))</f>
        <v/>
      </c>
      <c r="C735" s="210" t="str">
        <f t="array" ref="C735">IF(A735="","",IFERROR(INDEX(Don_hang!$C$2:$C$1000,MATCH(A735,Don_hang!$A$2:$A$1000,0)),""))</f>
        <v/>
      </c>
      <c r="D735" s="211"/>
      <c r="E735" s="209"/>
      <c r="F735" s="209"/>
      <c r="G735" s="186">
        <f t="shared" si="10"/>
        <v>0</v>
      </c>
      <c r="H735" s="212"/>
      <c r="I735" s="212"/>
      <c r="J735" s="212"/>
      <c r="K735" s="212"/>
      <c r="L735" s="212"/>
      <c r="M735" s="212"/>
      <c r="N735" s="214"/>
      <c r="O735" s="213"/>
      <c r="P735" s="189" t="str">
        <f>IF(D735="","",IF(COUNTIF(Combo_tong_hop!$B$3:$B$100,D735)&gt;0,"Combo","Món lẻ"))</f>
        <v/>
      </c>
      <c r="Q735" s="190" t="str">
        <f>IFERROR(__xludf.DUMMYFUNCTION("IF(P735&lt;&gt;""Combo"","""",IFERROR(""""&amp;TEXTJOIN("", ""&amp;char(10),TRUE,FILTER(Combo_chi_tiet!$I$3:$I$200,Combo_chi_tiet!$B$3:$B$200=D735)),""""))"),"")</f>
        <v/>
      </c>
      <c r="R735" s="144"/>
      <c r="S735" s="144"/>
      <c r="T735" s="144"/>
      <c r="U735" s="144"/>
      <c r="V735" s="144"/>
      <c r="W735" s="144"/>
      <c r="X735" s="144"/>
      <c r="Y735" s="144"/>
      <c r="Z735" s="144"/>
      <c r="AA735" s="144"/>
      <c r="AB735" s="144"/>
      <c r="AC735" s="144"/>
      <c r="AD735" s="144"/>
      <c r="AE735" s="144"/>
    </row>
    <row r="736">
      <c r="A736" s="208"/>
      <c r="B736" s="181" t="str">
        <f t="array" ref="B736">IF(A736="","",IFERROR(INDEX(Don_hang!$B$2:$B$1000,MATCH(A736,Don_hang!$A$2:$A$1000,0)),""))</f>
        <v/>
      </c>
      <c r="C736" s="210" t="str">
        <f t="array" ref="C736">IF(A736="","",IFERROR(INDEX(Don_hang!$C$2:$C$1000,MATCH(A736,Don_hang!$A$2:$A$1000,0)),""))</f>
        <v/>
      </c>
      <c r="D736" s="211"/>
      <c r="E736" s="209"/>
      <c r="F736" s="209"/>
      <c r="G736" s="186">
        <f t="shared" si="10"/>
        <v>0</v>
      </c>
      <c r="H736" s="212"/>
      <c r="I736" s="212"/>
      <c r="J736" s="212"/>
      <c r="K736" s="212"/>
      <c r="L736" s="212"/>
      <c r="M736" s="212"/>
      <c r="N736" s="214"/>
      <c r="O736" s="213"/>
      <c r="P736" s="189" t="str">
        <f>IF(D736="","",IF(COUNTIF(Combo_tong_hop!$B$3:$B$100,D736)&gt;0,"Combo","Món lẻ"))</f>
        <v/>
      </c>
      <c r="Q736" s="190" t="str">
        <f>IFERROR(__xludf.DUMMYFUNCTION("IF(P736&lt;&gt;""Combo"","""",IFERROR(""""&amp;TEXTJOIN("", ""&amp;char(10),TRUE,FILTER(Combo_chi_tiet!$I$3:$I$200,Combo_chi_tiet!$B$3:$B$200=D736)),""""))"),"")</f>
        <v/>
      </c>
      <c r="R736" s="144"/>
      <c r="S736" s="144"/>
      <c r="T736" s="144"/>
      <c r="U736" s="144"/>
      <c r="V736" s="144"/>
      <c r="W736" s="144"/>
      <c r="X736" s="144"/>
      <c r="Y736" s="144"/>
      <c r="Z736" s="144"/>
      <c r="AA736" s="144"/>
      <c r="AB736" s="144"/>
      <c r="AC736" s="144"/>
      <c r="AD736" s="144"/>
      <c r="AE736" s="144"/>
    </row>
    <row r="737">
      <c r="A737" s="208"/>
      <c r="B737" s="181" t="str">
        <f t="array" ref="B737">IF(A737="","",IFERROR(INDEX(Don_hang!$B$2:$B$1000,MATCH(A737,Don_hang!$A$2:$A$1000,0)),""))</f>
        <v/>
      </c>
      <c r="C737" s="210" t="str">
        <f t="array" ref="C737">IF(A737="","",IFERROR(INDEX(Don_hang!$C$2:$C$1000,MATCH(A737,Don_hang!$A$2:$A$1000,0)),""))</f>
        <v/>
      </c>
      <c r="D737" s="211"/>
      <c r="E737" s="209"/>
      <c r="F737" s="209"/>
      <c r="G737" s="186">
        <f t="shared" si="10"/>
        <v>0</v>
      </c>
      <c r="H737" s="212"/>
      <c r="I737" s="212"/>
      <c r="J737" s="212"/>
      <c r="K737" s="212"/>
      <c r="L737" s="212"/>
      <c r="M737" s="212"/>
      <c r="N737" s="214"/>
      <c r="O737" s="213"/>
      <c r="P737" s="189" t="str">
        <f>IF(D737="","",IF(COUNTIF(Combo_tong_hop!$B$3:$B$100,D737)&gt;0,"Combo","Món lẻ"))</f>
        <v/>
      </c>
      <c r="Q737" s="190" t="str">
        <f>IFERROR(__xludf.DUMMYFUNCTION("IF(P737&lt;&gt;""Combo"","""",IFERROR(""""&amp;TEXTJOIN("", ""&amp;char(10),TRUE,FILTER(Combo_chi_tiet!$I$3:$I$200,Combo_chi_tiet!$B$3:$B$200=D737)),""""))"),"")</f>
        <v/>
      </c>
      <c r="R737" s="144"/>
      <c r="S737" s="144"/>
      <c r="T737" s="144"/>
      <c r="U737" s="144"/>
      <c r="V737" s="144"/>
      <c r="W737" s="144"/>
      <c r="X737" s="144"/>
      <c r="Y737" s="144"/>
      <c r="Z737" s="144"/>
      <c r="AA737" s="144"/>
      <c r="AB737" s="144"/>
      <c r="AC737" s="144"/>
      <c r="AD737" s="144"/>
      <c r="AE737" s="144"/>
    </row>
    <row r="738">
      <c r="A738" s="208"/>
      <c r="B738" s="181" t="str">
        <f t="array" ref="B738">IF(A738="","",IFERROR(INDEX(Don_hang!$B$2:$B$1000,MATCH(A738,Don_hang!$A$2:$A$1000,0)),""))</f>
        <v/>
      </c>
      <c r="C738" s="210" t="str">
        <f t="array" ref="C738">IF(A738="","",IFERROR(INDEX(Don_hang!$C$2:$C$1000,MATCH(A738,Don_hang!$A$2:$A$1000,0)),""))</f>
        <v/>
      </c>
      <c r="D738" s="211"/>
      <c r="E738" s="209"/>
      <c r="F738" s="209"/>
      <c r="G738" s="186">
        <f t="shared" si="10"/>
        <v>0</v>
      </c>
      <c r="H738" s="212"/>
      <c r="I738" s="212"/>
      <c r="J738" s="212"/>
      <c r="K738" s="212"/>
      <c r="L738" s="212"/>
      <c r="M738" s="212"/>
      <c r="N738" s="214"/>
      <c r="O738" s="213"/>
      <c r="P738" s="189" t="str">
        <f>IF(D738="","",IF(COUNTIF(Combo_tong_hop!$B$3:$B$100,D738)&gt;0,"Combo","Món lẻ"))</f>
        <v/>
      </c>
      <c r="Q738" s="190" t="str">
        <f>IFERROR(__xludf.DUMMYFUNCTION("IF(P738&lt;&gt;""Combo"","""",IFERROR(""""&amp;TEXTJOIN("", ""&amp;char(10),TRUE,FILTER(Combo_chi_tiet!$I$3:$I$200,Combo_chi_tiet!$B$3:$B$200=D738)),""""))"),"")</f>
        <v/>
      </c>
      <c r="R738" s="144"/>
      <c r="S738" s="144"/>
      <c r="T738" s="144"/>
      <c r="U738" s="144"/>
      <c r="V738" s="144"/>
      <c r="W738" s="144"/>
      <c r="X738" s="144"/>
      <c r="Y738" s="144"/>
      <c r="Z738" s="144"/>
      <c r="AA738" s="144"/>
      <c r="AB738" s="144"/>
      <c r="AC738" s="144"/>
      <c r="AD738" s="144"/>
      <c r="AE738" s="144"/>
    </row>
    <row r="739">
      <c r="A739" s="208"/>
      <c r="B739" s="181" t="str">
        <f t="array" ref="B739">IF(A739="","",IFERROR(INDEX(Don_hang!$B$2:$B$1000,MATCH(A739,Don_hang!$A$2:$A$1000,0)),""))</f>
        <v/>
      </c>
      <c r="C739" s="210" t="str">
        <f t="array" ref="C739">IF(A739="","",IFERROR(INDEX(Don_hang!$C$2:$C$1000,MATCH(A739,Don_hang!$A$2:$A$1000,0)),""))</f>
        <v/>
      </c>
      <c r="D739" s="211"/>
      <c r="E739" s="209"/>
      <c r="F739" s="209"/>
      <c r="G739" s="186">
        <f t="shared" si="10"/>
        <v>0</v>
      </c>
      <c r="H739" s="212"/>
      <c r="I739" s="212"/>
      <c r="J739" s="212"/>
      <c r="K739" s="212"/>
      <c r="L739" s="212"/>
      <c r="M739" s="212"/>
      <c r="N739" s="214"/>
      <c r="O739" s="213"/>
      <c r="P739" s="189" t="str">
        <f>IF(D739="","",IF(COUNTIF(Combo_tong_hop!$B$3:$B$100,D739)&gt;0,"Combo","Món lẻ"))</f>
        <v/>
      </c>
      <c r="Q739" s="190" t="str">
        <f>IFERROR(__xludf.DUMMYFUNCTION("IF(P739&lt;&gt;""Combo"","""",IFERROR(""""&amp;TEXTJOIN("", ""&amp;char(10),TRUE,FILTER(Combo_chi_tiet!$I$3:$I$200,Combo_chi_tiet!$B$3:$B$200=D739)),""""))"),"")</f>
        <v/>
      </c>
      <c r="R739" s="144"/>
      <c r="S739" s="144"/>
      <c r="T739" s="144"/>
      <c r="U739" s="144"/>
      <c r="V739" s="144"/>
      <c r="W739" s="144"/>
      <c r="X739" s="144"/>
      <c r="Y739" s="144"/>
      <c r="Z739" s="144"/>
      <c r="AA739" s="144"/>
      <c r="AB739" s="144"/>
      <c r="AC739" s="144"/>
      <c r="AD739" s="144"/>
      <c r="AE739" s="144"/>
    </row>
    <row r="740">
      <c r="A740" s="208"/>
      <c r="B740" s="181" t="str">
        <f t="array" ref="B740">IF(A740="","",IFERROR(INDEX(Don_hang!$B$2:$B$1000,MATCH(A740,Don_hang!$A$2:$A$1000,0)),""))</f>
        <v/>
      </c>
      <c r="C740" s="210" t="str">
        <f t="array" ref="C740">IF(A740="","",IFERROR(INDEX(Don_hang!$C$2:$C$1000,MATCH(A740,Don_hang!$A$2:$A$1000,0)),""))</f>
        <v/>
      </c>
      <c r="D740" s="211"/>
      <c r="E740" s="209"/>
      <c r="F740" s="209"/>
      <c r="G740" s="186">
        <f t="shared" si="10"/>
        <v>0</v>
      </c>
      <c r="H740" s="212"/>
      <c r="I740" s="212"/>
      <c r="J740" s="212"/>
      <c r="K740" s="212"/>
      <c r="L740" s="212"/>
      <c r="M740" s="212"/>
      <c r="N740" s="214"/>
      <c r="O740" s="213"/>
      <c r="P740" s="189" t="str">
        <f>IF(D740="","",IF(COUNTIF(Combo_tong_hop!$B$3:$B$100,D740)&gt;0,"Combo","Món lẻ"))</f>
        <v/>
      </c>
      <c r="Q740" s="190" t="str">
        <f>IFERROR(__xludf.DUMMYFUNCTION("IF(P740&lt;&gt;""Combo"","""",IFERROR(""""&amp;TEXTJOIN("", ""&amp;char(10),TRUE,FILTER(Combo_chi_tiet!$I$3:$I$200,Combo_chi_tiet!$B$3:$B$200=D740)),""""))"),"")</f>
        <v/>
      </c>
      <c r="R740" s="144"/>
      <c r="S740" s="144"/>
      <c r="T740" s="144"/>
      <c r="U740" s="144"/>
      <c r="V740" s="144"/>
      <c r="W740" s="144"/>
      <c r="X740" s="144"/>
      <c r="Y740" s="144"/>
      <c r="Z740" s="144"/>
      <c r="AA740" s="144"/>
      <c r="AB740" s="144"/>
      <c r="AC740" s="144"/>
      <c r="AD740" s="144"/>
      <c r="AE740" s="144"/>
    </row>
    <row r="741">
      <c r="A741" s="208"/>
      <c r="B741" s="181" t="str">
        <f t="array" ref="B741">IF(A741="","",IFERROR(INDEX(Don_hang!$B$2:$B$1000,MATCH(A741,Don_hang!$A$2:$A$1000,0)),""))</f>
        <v/>
      </c>
      <c r="C741" s="210" t="str">
        <f t="array" ref="C741">IF(A741="","",IFERROR(INDEX(Don_hang!$C$2:$C$1000,MATCH(A741,Don_hang!$A$2:$A$1000,0)),""))</f>
        <v/>
      </c>
      <c r="D741" s="211"/>
      <c r="E741" s="209"/>
      <c r="F741" s="209"/>
      <c r="G741" s="186">
        <f t="shared" si="10"/>
        <v>0</v>
      </c>
      <c r="H741" s="212"/>
      <c r="I741" s="212"/>
      <c r="J741" s="212"/>
      <c r="K741" s="212"/>
      <c r="L741" s="212"/>
      <c r="M741" s="212"/>
      <c r="N741" s="214"/>
      <c r="O741" s="213"/>
      <c r="P741" s="189" t="str">
        <f>IF(D741="","",IF(COUNTIF(Combo_tong_hop!$B$3:$B$100,D741)&gt;0,"Combo","Món lẻ"))</f>
        <v/>
      </c>
      <c r="Q741" s="190" t="str">
        <f>IFERROR(__xludf.DUMMYFUNCTION("IF(P741&lt;&gt;""Combo"","""",IFERROR(""""&amp;TEXTJOIN("", ""&amp;char(10),TRUE,FILTER(Combo_chi_tiet!$I$3:$I$200,Combo_chi_tiet!$B$3:$B$200=D741)),""""))"),"")</f>
        <v/>
      </c>
      <c r="R741" s="144"/>
      <c r="S741" s="144"/>
      <c r="T741" s="144"/>
      <c r="U741" s="144"/>
      <c r="V741" s="144"/>
      <c r="W741" s="144"/>
      <c r="X741" s="144"/>
      <c r="Y741" s="144"/>
      <c r="Z741" s="144"/>
      <c r="AA741" s="144"/>
      <c r="AB741" s="144"/>
      <c r="AC741" s="144"/>
      <c r="AD741" s="144"/>
      <c r="AE741" s="144"/>
    </row>
    <row r="742">
      <c r="A742" s="208"/>
      <c r="B742" s="181" t="str">
        <f t="array" ref="B742">IF(A742="","",IFERROR(INDEX(Don_hang!$B$2:$B$1000,MATCH(A742,Don_hang!$A$2:$A$1000,0)),""))</f>
        <v/>
      </c>
      <c r="C742" s="210" t="str">
        <f t="array" ref="C742">IF(A742="","",IFERROR(INDEX(Don_hang!$C$2:$C$1000,MATCH(A742,Don_hang!$A$2:$A$1000,0)),""))</f>
        <v/>
      </c>
      <c r="D742" s="211"/>
      <c r="E742" s="209"/>
      <c r="F742" s="209"/>
      <c r="G742" s="186">
        <f t="shared" si="10"/>
        <v>0</v>
      </c>
      <c r="H742" s="212"/>
      <c r="I742" s="212"/>
      <c r="J742" s="212"/>
      <c r="K742" s="212"/>
      <c r="L742" s="212"/>
      <c r="M742" s="212"/>
      <c r="N742" s="214"/>
      <c r="O742" s="213"/>
      <c r="P742" s="189" t="str">
        <f>IF(D742="","",IF(COUNTIF(Combo_tong_hop!$B$3:$B$100,D742)&gt;0,"Combo","Món lẻ"))</f>
        <v/>
      </c>
      <c r="Q742" s="190" t="str">
        <f>IFERROR(__xludf.DUMMYFUNCTION("IF(P742&lt;&gt;""Combo"","""",IFERROR(""""&amp;TEXTJOIN("", ""&amp;char(10),TRUE,FILTER(Combo_chi_tiet!$I$3:$I$200,Combo_chi_tiet!$B$3:$B$200=D742)),""""))"),"")</f>
        <v/>
      </c>
      <c r="R742" s="144"/>
      <c r="S742" s="144"/>
      <c r="T742" s="144"/>
      <c r="U742" s="144"/>
      <c r="V742" s="144"/>
      <c r="W742" s="144"/>
      <c r="X742" s="144"/>
      <c r="Y742" s="144"/>
      <c r="Z742" s="144"/>
      <c r="AA742" s="144"/>
      <c r="AB742" s="144"/>
      <c r="AC742" s="144"/>
      <c r="AD742" s="144"/>
      <c r="AE742" s="144"/>
    </row>
    <row r="743">
      <c r="A743" s="208"/>
      <c r="B743" s="181" t="str">
        <f t="array" ref="B743">IF(A743="","",IFERROR(INDEX(Don_hang!$B$2:$B$1000,MATCH(A743,Don_hang!$A$2:$A$1000,0)),""))</f>
        <v/>
      </c>
      <c r="C743" s="210" t="str">
        <f t="array" ref="C743">IF(A743="","",IFERROR(INDEX(Don_hang!$C$2:$C$1000,MATCH(A743,Don_hang!$A$2:$A$1000,0)),""))</f>
        <v/>
      </c>
      <c r="D743" s="211"/>
      <c r="E743" s="209"/>
      <c r="F743" s="209"/>
      <c r="G743" s="186">
        <f t="shared" si="10"/>
        <v>0</v>
      </c>
      <c r="H743" s="212"/>
      <c r="I743" s="212"/>
      <c r="J743" s="212"/>
      <c r="K743" s="212"/>
      <c r="L743" s="212"/>
      <c r="M743" s="212"/>
      <c r="N743" s="214"/>
      <c r="O743" s="213"/>
      <c r="P743" s="189" t="str">
        <f>IF(D743="","",IF(COUNTIF(Combo_tong_hop!$B$3:$B$100,D743)&gt;0,"Combo","Món lẻ"))</f>
        <v/>
      </c>
      <c r="Q743" s="190" t="str">
        <f>IFERROR(__xludf.DUMMYFUNCTION("IF(P743&lt;&gt;""Combo"","""",IFERROR(""""&amp;TEXTJOIN("", ""&amp;char(10),TRUE,FILTER(Combo_chi_tiet!$I$3:$I$200,Combo_chi_tiet!$B$3:$B$200=D743)),""""))"),"")</f>
        <v/>
      </c>
      <c r="R743" s="144"/>
      <c r="S743" s="144"/>
      <c r="T743" s="144"/>
      <c r="U743" s="144"/>
      <c r="V743" s="144"/>
      <c r="W743" s="144"/>
      <c r="X743" s="144"/>
      <c r="Y743" s="144"/>
      <c r="Z743" s="144"/>
      <c r="AA743" s="144"/>
      <c r="AB743" s="144"/>
      <c r="AC743" s="144"/>
      <c r="AD743" s="144"/>
      <c r="AE743" s="144"/>
    </row>
    <row r="744">
      <c r="A744" s="208"/>
      <c r="B744" s="181" t="str">
        <f t="array" ref="B744">IF(A744="","",IFERROR(INDEX(Don_hang!$B$2:$B$1000,MATCH(A744,Don_hang!$A$2:$A$1000,0)),""))</f>
        <v/>
      </c>
      <c r="C744" s="210" t="str">
        <f t="array" ref="C744">IF(A744="","",IFERROR(INDEX(Don_hang!$C$2:$C$1000,MATCH(A744,Don_hang!$A$2:$A$1000,0)),""))</f>
        <v/>
      </c>
      <c r="D744" s="211"/>
      <c r="E744" s="209"/>
      <c r="F744" s="209"/>
      <c r="G744" s="186">
        <f t="shared" si="10"/>
        <v>0</v>
      </c>
      <c r="H744" s="212"/>
      <c r="I744" s="212"/>
      <c r="J744" s="212"/>
      <c r="K744" s="212"/>
      <c r="L744" s="212"/>
      <c r="M744" s="212"/>
      <c r="N744" s="214"/>
      <c r="O744" s="213"/>
      <c r="P744" s="189" t="str">
        <f>IF(D744="","",IF(COUNTIF(Combo_tong_hop!$B$3:$B$100,D744)&gt;0,"Combo","Món lẻ"))</f>
        <v/>
      </c>
      <c r="Q744" s="190" t="str">
        <f>IFERROR(__xludf.DUMMYFUNCTION("IF(P744&lt;&gt;""Combo"","""",IFERROR(""""&amp;TEXTJOIN("", ""&amp;char(10),TRUE,FILTER(Combo_chi_tiet!$I$3:$I$200,Combo_chi_tiet!$B$3:$B$200=D744)),""""))"),"")</f>
        <v/>
      </c>
      <c r="R744" s="144"/>
      <c r="S744" s="144"/>
      <c r="T744" s="144"/>
      <c r="U744" s="144"/>
      <c r="V744" s="144"/>
      <c r="W744" s="144"/>
      <c r="X744" s="144"/>
      <c r="Y744" s="144"/>
      <c r="Z744" s="144"/>
      <c r="AA744" s="144"/>
      <c r="AB744" s="144"/>
      <c r="AC744" s="144"/>
      <c r="AD744" s="144"/>
      <c r="AE744" s="144"/>
    </row>
    <row r="745">
      <c r="A745" s="208"/>
      <c r="B745" s="181" t="str">
        <f t="array" ref="B745">IF(A745="","",IFERROR(INDEX(Don_hang!$B$2:$B$1000,MATCH(A745,Don_hang!$A$2:$A$1000,0)),""))</f>
        <v/>
      </c>
      <c r="C745" s="210" t="str">
        <f t="array" ref="C745">IF(A745="","",IFERROR(INDEX(Don_hang!$C$2:$C$1000,MATCH(A745,Don_hang!$A$2:$A$1000,0)),""))</f>
        <v/>
      </c>
      <c r="D745" s="211"/>
      <c r="E745" s="209"/>
      <c r="F745" s="209"/>
      <c r="G745" s="186">
        <f t="shared" si="10"/>
        <v>0</v>
      </c>
      <c r="H745" s="212"/>
      <c r="I745" s="212"/>
      <c r="J745" s="212"/>
      <c r="K745" s="212"/>
      <c r="L745" s="212"/>
      <c r="M745" s="212"/>
      <c r="N745" s="214"/>
      <c r="O745" s="213"/>
      <c r="P745" s="189" t="str">
        <f>IF(D745="","",IF(COUNTIF(Combo_tong_hop!$B$3:$B$100,D745)&gt;0,"Combo","Món lẻ"))</f>
        <v/>
      </c>
      <c r="Q745" s="190" t="str">
        <f>IFERROR(__xludf.DUMMYFUNCTION("IF(P745&lt;&gt;""Combo"","""",IFERROR(""""&amp;TEXTJOIN("", ""&amp;char(10),TRUE,FILTER(Combo_chi_tiet!$I$3:$I$200,Combo_chi_tiet!$B$3:$B$200=D745)),""""))"),"")</f>
        <v/>
      </c>
      <c r="R745" s="144"/>
      <c r="S745" s="144"/>
      <c r="T745" s="144"/>
      <c r="U745" s="144"/>
      <c r="V745" s="144"/>
      <c r="W745" s="144"/>
      <c r="X745" s="144"/>
      <c r="Y745" s="144"/>
      <c r="Z745" s="144"/>
      <c r="AA745" s="144"/>
      <c r="AB745" s="144"/>
      <c r="AC745" s="144"/>
      <c r="AD745" s="144"/>
      <c r="AE745" s="144"/>
    </row>
    <row r="746">
      <c r="A746" s="208"/>
      <c r="B746" s="181" t="str">
        <f t="array" ref="B746">IF(A746="","",IFERROR(INDEX(Don_hang!$B$2:$B$1000,MATCH(A746,Don_hang!$A$2:$A$1000,0)),""))</f>
        <v/>
      </c>
      <c r="C746" s="210" t="str">
        <f t="array" ref="C746">IF(A746="","",IFERROR(INDEX(Don_hang!$C$2:$C$1000,MATCH(A746,Don_hang!$A$2:$A$1000,0)),""))</f>
        <v/>
      </c>
      <c r="D746" s="211"/>
      <c r="E746" s="209"/>
      <c r="F746" s="209"/>
      <c r="G746" s="186">
        <f t="shared" si="10"/>
        <v>0</v>
      </c>
      <c r="H746" s="212"/>
      <c r="I746" s="212"/>
      <c r="J746" s="212"/>
      <c r="K746" s="212"/>
      <c r="L746" s="212"/>
      <c r="M746" s="212"/>
      <c r="N746" s="214"/>
      <c r="O746" s="213"/>
      <c r="P746" s="189" t="str">
        <f>IF(D746="","",IF(COUNTIF(Combo_tong_hop!$B$3:$B$100,D746)&gt;0,"Combo","Món lẻ"))</f>
        <v/>
      </c>
      <c r="Q746" s="190" t="str">
        <f>IFERROR(__xludf.DUMMYFUNCTION("IF(P746&lt;&gt;""Combo"","""",IFERROR(""""&amp;TEXTJOIN("", ""&amp;char(10),TRUE,FILTER(Combo_chi_tiet!$I$3:$I$200,Combo_chi_tiet!$B$3:$B$200=D746)),""""))"),"")</f>
        <v/>
      </c>
      <c r="R746" s="144"/>
      <c r="S746" s="144"/>
      <c r="T746" s="144"/>
      <c r="U746" s="144"/>
      <c r="V746" s="144"/>
      <c r="W746" s="144"/>
      <c r="X746" s="144"/>
      <c r="Y746" s="144"/>
      <c r="Z746" s="144"/>
      <c r="AA746" s="144"/>
      <c r="AB746" s="144"/>
      <c r="AC746" s="144"/>
      <c r="AD746" s="144"/>
      <c r="AE746" s="144"/>
    </row>
    <row r="747">
      <c r="A747" s="208"/>
      <c r="B747" s="181" t="str">
        <f t="array" ref="B747">IF(A747="","",IFERROR(INDEX(Don_hang!$B$2:$B$1000,MATCH(A747,Don_hang!$A$2:$A$1000,0)),""))</f>
        <v/>
      </c>
      <c r="C747" s="210" t="str">
        <f t="array" ref="C747">IF(A747="","",IFERROR(INDEX(Don_hang!$C$2:$C$1000,MATCH(A747,Don_hang!$A$2:$A$1000,0)),""))</f>
        <v/>
      </c>
      <c r="D747" s="211"/>
      <c r="E747" s="209"/>
      <c r="F747" s="209"/>
      <c r="G747" s="186">
        <f t="shared" si="10"/>
        <v>0</v>
      </c>
      <c r="H747" s="212"/>
      <c r="I747" s="212"/>
      <c r="J747" s="212"/>
      <c r="K747" s="212"/>
      <c r="L747" s="212"/>
      <c r="M747" s="212"/>
      <c r="N747" s="214"/>
      <c r="O747" s="213"/>
      <c r="P747" s="189" t="str">
        <f>IF(D747="","",IF(COUNTIF(Combo_tong_hop!$B$3:$B$100,D747)&gt;0,"Combo","Món lẻ"))</f>
        <v/>
      </c>
      <c r="Q747" s="190" t="str">
        <f>IFERROR(__xludf.DUMMYFUNCTION("IF(P747&lt;&gt;""Combo"","""",IFERROR(""""&amp;TEXTJOIN("", ""&amp;char(10),TRUE,FILTER(Combo_chi_tiet!$I$3:$I$200,Combo_chi_tiet!$B$3:$B$200=D747)),""""))"),"")</f>
        <v/>
      </c>
      <c r="R747" s="144"/>
      <c r="S747" s="144"/>
      <c r="T747" s="144"/>
      <c r="U747" s="144"/>
      <c r="V747" s="144"/>
      <c r="W747" s="144"/>
      <c r="X747" s="144"/>
      <c r="Y747" s="144"/>
      <c r="Z747" s="144"/>
      <c r="AA747" s="144"/>
      <c r="AB747" s="144"/>
      <c r="AC747" s="144"/>
      <c r="AD747" s="144"/>
      <c r="AE747" s="144"/>
    </row>
    <row r="748">
      <c r="A748" s="208"/>
      <c r="B748" s="181" t="str">
        <f t="array" ref="B748">IF(A748="","",IFERROR(INDEX(Don_hang!$B$2:$B$1000,MATCH(A748,Don_hang!$A$2:$A$1000,0)),""))</f>
        <v/>
      </c>
      <c r="C748" s="210" t="str">
        <f t="array" ref="C748">IF(A748="","",IFERROR(INDEX(Don_hang!$C$2:$C$1000,MATCH(A748,Don_hang!$A$2:$A$1000,0)),""))</f>
        <v/>
      </c>
      <c r="D748" s="211"/>
      <c r="E748" s="209"/>
      <c r="F748" s="209"/>
      <c r="G748" s="186">
        <f t="shared" si="10"/>
        <v>0</v>
      </c>
      <c r="H748" s="212"/>
      <c r="I748" s="212"/>
      <c r="J748" s="212"/>
      <c r="K748" s="212"/>
      <c r="L748" s="212"/>
      <c r="M748" s="212"/>
      <c r="N748" s="214"/>
      <c r="O748" s="213"/>
      <c r="P748" s="189" t="str">
        <f>IF(D748="","",IF(COUNTIF(Combo_tong_hop!$B$3:$B$100,D748)&gt;0,"Combo","Món lẻ"))</f>
        <v/>
      </c>
      <c r="Q748" s="190" t="str">
        <f>IFERROR(__xludf.DUMMYFUNCTION("IF(P748&lt;&gt;""Combo"","""",IFERROR(""""&amp;TEXTJOIN("", ""&amp;char(10),TRUE,FILTER(Combo_chi_tiet!$I$3:$I$200,Combo_chi_tiet!$B$3:$B$200=D748)),""""))"),"")</f>
        <v/>
      </c>
      <c r="R748" s="144"/>
      <c r="S748" s="144"/>
      <c r="T748" s="144"/>
      <c r="U748" s="144"/>
      <c r="V748" s="144"/>
      <c r="W748" s="144"/>
      <c r="X748" s="144"/>
      <c r="Y748" s="144"/>
      <c r="Z748" s="144"/>
      <c r="AA748" s="144"/>
      <c r="AB748" s="144"/>
      <c r="AC748" s="144"/>
      <c r="AD748" s="144"/>
      <c r="AE748" s="144"/>
    </row>
    <row r="749">
      <c r="A749" s="208"/>
      <c r="B749" s="181" t="str">
        <f t="array" ref="B749">IF(A749="","",IFERROR(INDEX(Don_hang!$B$2:$B$1000,MATCH(A749,Don_hang!$A$2:$A$1000,0)),""))</f>
        <v/>
      </c>
      <c r="C749" s="210" t="str">
        <f t="array" ref="C749">IF(A749="","",IFERROR(INDEX(Don_hang!$C$2:$C$1000,MATCH(A749,Don_hang!$A$2:$A$1000,0)),""))</f>
        <v/>
      </c>
      <c r="D749" s="211"/>
      <c r="E749" s="209"/>
      <c r="F749" s="209"/>
      <c r="G749" s="186">
        <f t="shared" si="10"/>
        <v>0</v>
      </c>
      <c r="H749" s="212"/>
      <c r="I749" s="212"/>
      <c r="J749" s="212"/>
      <c r="K749" s="212"/>
      <c r="L749" s="212"/>
      <c r="M749" s="212"/>
      <c r="N749" s="214"/>
      <c r="O749" s="213"/>
      <c r="P749" s="189" t="str">
        <f>IF(D749="","",IF(COUNTIF(Combo_tong_hop!$B$3:$B$100,D749)&gt;0,"Combo","Món lẻ"))</f>
        <v/>
      </c>
      <c r="Q749" s="190" t="str">
        <f>IFERROR(__xludf.DUMMYFUNCTION("IF(P749&lt;&gt;""Combo"","""",IFERROR(""""&amp;TEXTJOIN("", ""&amp;char(10),TRUE,FILTER(Combo_chi_tiet!$I$3:$I$200,Combo_chi_tiet!$B$3:$B$200=D749)),""""))"),"")</f>
        <v/>
      </c>
      <c r="R749" s="144"/>
      <c r="S749" s="144"/>
      <c r="T749" s="144"/>
      <c r="U749" s="144"/>
      <c r="V749" s="144"/>
      <c r="W749" s="144"/>
      <c r="X749" s="144"/>
      <c r="Y749" s="144"/>
      <c r="Z749" s="144"/>
      <c r="AA749" s="144"/>
      <c r="AB749" s="144"/>
      <c r="AC749" s="144"/>
      <c r="AD749" s="144"/>
      <c r="AE749" s="144"/>
    </row>
    <row r="750">
      <c r="A750" s="208"/>
      <c r="B750" s="181" t="str">
        <f t="array" ref="B750">IF(A750="","",IFERROR(INDEX(Don_hang!$B$2:$B$1000,MATCH(A750,Don_hang!$A$2:$A$1000,0)),""))</f>
        <v/>
      </c>
      <c r="C750" s="210" t="str">
        <f t="array" ref="C750">IF(A750="","",IFERROR(INDEX(Don_hang!$C$2:$C$1000,MATCH(A750,Don_hang!$A$2:$A$1000,0)),""))</f>
        <v/>
      </c>
      <c r="D750" s="211"/>
      <c r="E750" s="209"/>
      <c r="F750" s="209"/>
      <c r="G750" s="186">
        <f t="shared" si="10"/>
        <v>0</v>
      </c>
      <c r="H750" s="212"/>
      <c r="I750" s="212"/>
      <c r="J750" s="212"/>
      <c r="K750" s="212"/>
      <c r="L750" s="212"/>
      <c r="M750" s="212"/>
      <c r="N750" s="214"/>
      <c r="O750" s="213"/>
      <c r="P750" s="189" t="str">
        <f>IF(D750="","",IF(COUNTIF(Combo_tong_hop!$B$3:$B$100,D750)&gt;0,"Combo","Món lẻ"))</f>
        <v/>
      </c>
      <c r="Q750" s="190" t="str">
        <f>IFERROR(__xludf.DUMMYFUNCTION("IF(P750&lt;&gt;""Combo"","""",IFERROR(""""&amp;TEXTJOIN("", ""&amp;char(10),TRUE,FILTER(Combo_chi_tiet!$I$3:$I$200,Combo_chi_tiet!$B$3:$B$200=D750)),""""))"),"")</f>
        <v/>
      </c>
      <c r="R750" s="144"/>
      <c r="S750" s="144"/>
      <c r="T750" s="144"/>
      <c r="U750" s="144"/>
      <c r="V750" s="144"/>
      <c r="W750" s="144"/>
      <c r="X750" s="144"/>
      <c r="Y750" s="144"/>
      <c r="Z750" s="144"/>
      <c r="AA750" s="144"/>
      <c r="AB750" s="144"/>
      <c r="AC750" s="144"/>
      <c r="AD750" s="144"/>
      <c r="AE750" s="144"/>
    </row>
    <row r="751">
      <c r="A751" s="208"/>
      <c r="B751" s="181" t="str">
        <f t="array" ref="B751">IF(A751="","",IFERROR(INDEX(Don_hang!$B$2:$B$1000,MATCH(A751,Don_hang!$A$2:$A$1000,0)),""))</f>
        <v/>
      </c>
      <c r="C751" s="210" t="str">
        <f t="array" ref="C751">IF(A751="","",IFERROR(INDEX(Don_hang!$C$2:$C$1000,MATCH(A751,Don_hang!$A$2:$A$1000,0)),""))</f>
        <v/>
      </c>
      <c r="D751" s="211"/>
      <c r="E751" s="209"/>
      <c r="F751" s="209"/>
      <c r="G751" s="186">
        <f t="shared" si="10"/>
        <v>0</v>
      </c>
      <c r="H751" s="212"/>
      <c r="I751" s="212"/>
      <c r="J751" s="212"/>
      <c r="K751" s="212"/>
      <c r="L751" s="212"/>
      <c r="M751" s="212"/>
      <c r="N751" s="214"/>
      <c r="O751" s="213"/>
      <c r="P751" s="189" t="str">
        <f>IF(D751="","",IF(COUNTIF(Combo_tong_hop!$B$3:$B$100,D751)&gt;0,"Combo","Món lẻ"))</f>
        <v/>
      </c>
      <c r="Q751" s="190" t="str">
        <f>IFERROR(__xludf.DUMMYFUNCTION("IF(P751&lt;&gt;""Combo"","""",IFERROR(""""&amp;TEXTJOIN("", ""&amp;char(10),TRUE,FILTER(Combo_chi_tiet!$I$3:$I$200,Combo_chi_tiet!$B$3:$B$200=D751)),""""))"),"")</f>
        <v/>
      </c>
      <c r="R751" s="144"/>
      <c r="S751" s="144"/>
      <c r="T751" s="144"/>
      <c r="U751" s="144"/>
      <c r="V751" s="144"/>
      <c r="W751" s="144"/>
      <c r="X751" s="144"/>
      <c r="Y751" s="144"/>
      <c r="Z751" s="144"/>
      <c r="AA751" s="144"/>
      <c r="AB751" s="144"/>
      <c r="AC751" s="144"/>
      <c r="AD751" s="144"/>
      <c r="AE751" s="144"/>
    </row>
    <row r="752">
      <c r="A752" s="208"/>
      <c r="B752" s="181" t="str">
        <f t="array" ref="B752">IF(A752="","",IFERROR(INDEX(Don_hang!$B$2:$B$1000,MATCH(A752,Don_hang!$A$2:$A$1000,0)),""))</f>
        <v/>
      </c>
      <c r="C752" s="210" t="str">
        <f t="array" ref="C752">IF(A752="","",IFERROR(INDEX(Don_hang!$C$2:$C$1000,MATCH(A752,Don_hang!$A$2:$A$1000,0)),""))</f>
        <v/>
      </c>
      <c r="D752" s="211"/>
      <c r="E752" s="209"/>
      <c r="F752" s="209"/>
      <c r="G752" s="186">
        <f t="shared" si="10"/>
        <v>0</v>
      </c>
      <c r="H752" s="212"/>
      <c r="I752" s="212"/>
      <c r="J752" s="212"/>
      <c r="K752" s="212"/>
      <c r="L752" s="212"/>
      <c r="M752" s="212"/>
      <c r="N752" s="214"/>
      <c r="O752" s="213"/>
      <c r="P752" s="189" t="str">
        <f>IF(D752="","",IF(COUNTIF(Combo_tong_hop!$B$3:$B$100,D752)&gt;0,"Combo","Món lẻ"))</f>
        <v/>
      </c>
      <c r="Q752" s="190" t="str">
        <f>IFERROR(__xludf.DUMMYFUNCTION("IF(P752&lt;&gt;""Combo"","""",IFERROR(""""&amp;TEXTJOIN("", ""&amp;char(10),TRUE,FILTER(Combo_chi_tiet!$I$3:$I$200,Combo_chi_tiet!$B$3:$B$200=D752)),""""))"),"")</f>
        <v/>
      </c>
      <c r="R752" s="144"/>
      <c r="S752" s="144"/>
      <c r="T752" s="144"/>
      <c r="U752" s="144"/>
      <c r="V752" s="144"/>
      <c r="W752" s="144"/>
      <c r="X752" s="144"/>
      <c r="Y752" s="144"/>
      <c r="Z752" s="144"/>
      <c r="AA752" s="144"/>
      <c r="AB752" s="144"/>
      <c r="AC752" s="144"/>
      <c r="AD752" s="144"/>
      <c r="AE752" s="144"/>
    </row>
    <row r="753">
      <c r="A753" s="208"/>
      <c r="B753" s="181" t="str">
        <f t="array" ref="B753">IF(A753="","",IFERROR(INDEX(Don_hang!$B$2:$B$1000,MATCH(A753,Don_hang!$A$2:$A$1000,0)),""))</f>
        <v/>
      </c>
      <c r="C753" s="210" t="str">
        <f t="array" ref="C753">IF(A753="","",IFERROR(INDEX(Don_hang!$C$2:$C$1000,MATCH(A753,Don_hang!$A$2:$A$1000,0)),""))</f>
        <v/>
      </c>
      <c r="D753" s="211"/>
      <c r="E753" s="209"/>
      <c r="F753" s="209"/>
      <c r="G753" s="186">
        <f t="shared" si="10"/>
        <v>0</v>
      </c>
      <c r="H753" s="212"/>
      <c r="I753" s="212"/>
      <c r="J753" s="212"/>
      <c r="K753" s="212"/>
      <c r="L753" s="212"/>
      <c r="M753" s="212"/>
      <c r="N753" s="214"/>
      <c r="O753" s="213"/>
      <c r="P753" s="189" t="str">
        <f>IF(D753="","",IF(COUNTIF(Combo_tong_hop!$B$3:$B$100,D753)&gt;0,"Combo","Món lẻ"))</f>
        <v/>
      </c>
      <c r="Q753" s="190" t="str">
        <f>IFERROR(__xludf.DUMMYFUNCTION("IF(P753&lt;&gt;""Combo"","""",IFERROR(""""&amp;TEXTJOIN("", ""&amp;char(10),TRUE,FILTER(Combo_chi_tiet!$I$3:$I$200,Combo_chi_tiet!$B$3:$B$200=D753)),""""))"),"")</f>
        <v/>
      </c>
      <c r="R753" s="144"/>
      <c r="S753" s="144"/>
      <c r="T753" s="144"/>
      <c r="U753" s="144"/>
      <c r="V753" s="144"/>
      <c r="W753" s="144"/>
      <c r="X753" s="144"/>
      <c r="Y753" s="144"/>
      <c r="Z753" s="144"/>
      <c r="AA753" s="144"/>
      <c r="AB753" s="144"/>
      <c r="AC753" s="144"/>
      <c r="AD753" s="144"/>
      <c r="AE753" s="144"/>
    </row>
    <row r="754">
      <c r="A754" s="208"/>
      <c r="B754" s="181" t="str">
        <f t="array" ref="B754">IF(A754="","",IFERROR(INDEX(Don_hang!$B$2:$B$1000,MATCH(A754,Don_hang!$A$2:$A$1000,0)),""))</f>
        <v/>
      </c>
      <c r="C754" s="210" t="str">
        <f t="array" ref="C754">IF(A754="","",IFERROR(INDEX(Don_hang!$C$2:$C$1000,MATCH(A754,Don_hang!$A$2:$A$1000,0)),""))</f>
        <v/>
      </c>
      <c r="D754" s="211"/>
      <c r="E754" s="209"/>
      <c r="F754" s="209"/>
      <c r="G754" s="186">
        <f t="shared" si="10"/>
        <v>0</v>
      </c>
      <c r="H754" s="212"/>
      <c r="I754" s="212"/>
      <c r="J754" s="212"/>
      <c r="K754" s="212"/>
      <c r="L754" s="212"/>
      <c r="M754" s="212"/>
      <c r="N754" s="214"/>
      <c r="O754" s="213"/>
      <c r="P754" s="189" t="str">
        <f>IF(D754="","",IF(COUNTIF(Combo_tong_hop!$B$3:$B$100,D754)&gt;0,"Combo","Món lẻ"))</f>
        <v/>
      </c>
      <c r="Q754" s="190" t="str">
        <f>IFERROR(__xludf.DUMMYFUNCTION("IF(P754&lt;&gt;""Combo"","""",IFERROR(""""&amp;TEXTJOIN("", ""&amp;char(10),TRUE,FILTER(Combo_chi_tiet!$I$3:$I$200,Combo_chi_tiet!$B$3:$B$200=D754)),""""))"),"")</f>
        <v/>
      </c>
      <c r="R754" s="144"/>
      <c r="S754" s="144"/>
      <c r="T754" s="144"/>
      <c r="U754" s="144"/>
      <c r="V754" s="144"/>
      <c r="W754" s="144"/>
      <c r="X754" s="144"/>
      <c r="Y754" s="144"/>
      <c r="Z754" s="144"/>
      <c r="AA754" s="144"/>
      <c r="AB754" s="144"/>
      <c r="AC754" s="144"/>
      <c r="AD754" s="144"/>
      <c r="AE754" s="144"/>
    </row>
    <row r="755">
      <c r="A755" s="208"/>
      <c r="B755" s="181" t="str">
        <f t="array" ref="B755">IF(A755="","",IFERROR(INDEX(Don_hang!$B$2:$B$1000,MATCH(A755,Don_hang!$A$2:$A$1000,0)),""))</f>
        <v/>
      </c>
      <c r="C755" s="210" t="str">
        <f t="array" ref="C755">IF(A755="","",IFERROR(INDEX(Don_hang!$C$2:$C$1000,MATCH(A755,Don_hang!$A$2:$A$1000,0)),""))</f>
        <v/>
      </c>
      <c r="D755" s="211"/>
      <c r="E755" s="209"/>
      <c r="F755" s="209"/>
      <c r="G755" s="186">
        <f t="shared" si="10"/>
        <v>0</v>
      </c>
      <c r="H755" s="212"/>
      <c r="I755" s="212"/>
      <c r="J755" s="212"/>
      <c r="K755" s="212"/>
      <c r="L755" s="212"/>
      <c r="M755" s="212"/>
      <c r="N755" s="214"/>
      <c r="O755" s="213"/>
      <c r="P755" s="189" t="str">
        <f>IF(D755="","",IF(COUNTIF(Combo_tong_hop!$B$3:$B$100,D755)&gt;0,"Combo","Món lẻ"))</f>
        <v/>
      </c>
      <c r="Q755" s="190" t="str">
        <f>IFERROR(__xludf.DUMMYFUNCTION("IF(P755&lt;&gt;""Combo"","""",IFERROR(""""&amp;TEXTJOIN("", ""&amp;char(10),TRUE,FILTER(Combo_chi_tiet!$I$3:$I$200,Combo_chi_tiet!$B$3:$B$200=D755)),""""))"),"")</f>
        <v/>
      </c>
      <c r="R755" s="144"/>
      <c r="S755" s="144"/>
      <c r="T755" s="144"/>
      <c r="U755" s="144"/>
      <c r="V755" s="144"/>
      <c r="W755" s="144"/>
      <c r="X755" s="144"/>
      <c r="Y755" s="144"/>
      <c r="Z755" s="144"/>
      <c r="AA755" s="144"/>
      <c r="AB755" s="144"/>
      <c r="AC755" s="144"/>
      <c r="AD755" s="144"/>
      <c r="AE755" s="144"/>
    </row>
    <row r="756">
      <c r="A756" s="208"/>
      <c r="B756" s="181" t="str">
        <f t="array" ref="B756">IF(A756="","",IFERROR(INDEX(Don_hang!$B$2:$B$1000,MATCH(A756,Don_hang!$A$2:$A$1000,0)),""))</f>
        <v/>
      </c>
      <c r="C756" s="210" t="str">
        <f t="array" ref="C756">IF(A756="","",IFERROR(INDEX(Don_hang!$C$2:$C$1000,MATCH(A756,Don_hang!$A$2:$A$1000,0)),""))</f>
        <v/>
      </c>
      <c r="D756" s="211"/>
      <c r="E756" s="209"/>
      <c r="F756" s="209"/>
      <c r="G756" s="186">
        <f t="shared" si="10"/>
        <v>0</v>
      </c>
      <c r="H756" s="212"/>
      <c r="I756" s="212"/>
      <c r="J756" s="212"/>
      <c r="K756" s="212"/>
      <c r="L756" s="212"/>
      <c r="M756" s="212"/>
      <c r="N756" s="214"/>
      <c r="O756" s="213"/>
      <c r="P756" s="189" t="str">
        <f>IF(D756="","",IF(COUNTIF(Combo_tong_hop!$B$3:$B$100,D756)&gt;0,"Combo","Món lẻ"))</f>
        <v/>
      </c>
      <c r="Q756" s="190" t="str">
        <f>IFERROR(__xludf.DUMMYFUNCTION("IF(P756&lt;&gt;""Combo"","""",IFERROR(""""&amp;TEXTJOIN("", ""&amp;char(10),TRUE,FILTER(Combo_chi_tiet!$I$3:$I$200,Combo_chi_tiet!$B$3:$B$200=D756)),""""))"),"")</f>
        <v/>
      </c>
      <c r="R756" s="144"/>
      <c r="S756" s="144"/>
      <c r="T756" s="144"/>
      <c r="U756" s="144"/>
      <c r="V756" s="144"/>
      <c r="W756" s="144"/>
      <c r="X756" s="144"/>
      <c r="Y756" s="144"/>
      <c r="Z756" s="144"/>
      <c r="AA756" s="144"/>
      <c r="AB756" s="144"/>
      <c r="AC756" s="144"/>
      <c r="AD756" s="144"/>
      <c r="AE756" s="144"/>
    </row>
    <row r="757">
      <c r="A757" s="208"/>
      <c r="B757" s="181" t="str">
        <f t="array" ref="B757">IF(A757="","",IFERROR(INDEX(Don_hang!$B$2:$B$1000,MATCH(A757,Don_hang!$A$2:$A$1000,0)),""))</f>
        <v/>
      </c>
      <c r="C757" s="210" t="str">
        <f t="array" ref="C757">IF(A757="","",IFERROR(INDEX(Don_hang!$C$2:$C$1000,MATCH(A757,Don_hang!$A$2:$A$1000,0)),""))</f>
        <v/>
      </c>
      <c r="D757" s="211"/>
      <c r="E757" s="209"/>
      <c r="F757" s="209"/>
      <c r="G757" s="186">
        <f t="shared" si="10"/>
        <v>0</v>
      </c>
      <c r="H757" s="212"/>
      <c r="I757" s="212"/>
      <c r="J757" s="212"/>
      <c r="K757" s="212"/>
      <c r="L757" s="212"/>
      <c r="M757" s="212"/>
      <c r="N757" s="214"/>
      <c r="O757" s="213"/>
      <c r="P757" s="189" t="str">
        <f>IF(D757="","",IF(COUNTIF(Combo_tong_hop!$B$3:$B$100,D757)&gt;0,"Combo","Món lẻ"))</f>
        <v/>
      </c>
      <c r="Q757" s="190" t="str">
        <f>IFERROR(__xludf.DUMMYFUNCTION("IF(P757&lt;&gt;""Combo"","""",IFERROR(""""&amp;TEXTJOIN("", ""&amp;char(10),TRUE,FILTER(Combo_chi_tiet!$I$3:$I$200,Combo_chi_tiet!$B$3:$B$200=D757)),""""))"),"")</f>
        <v/>
      </c>
      <c r="R757" s="144"/>
      <c r="S757" s="144"/>
      <c r="T757" s="144"/>
      <c r="U757" s="144"/>
      <c r="V757" s="144"/>
      <c r="W757" s="144"/>
      <c r="X757" s="144"/>
      <c r="Y757" s="144"/>
      <c r="Z757" s="144"/>
      <c r="AA757" s="144"/>
      <c r="AB757" s="144"/>
      <c r="AC757" s="144"/>
      <c r="AD757" s="144"/>
      <c r="AE757" s="144"/>
    </row>
    <row r="758">
      <c r="A758" s="208"/>
      <c r="B758" s="181" t="str">
        <f t="array" ref="B758">IF(A758="","",IFERROR(INDEX(Don_hang!$B$2:$B$1000,MATCH(A758,Don_hang!$A$2:$A$1000,0)),""))</f>
        <v/>
      </c>
      <c r="C758" s="210" t="str">
        <f t="array" ref="C758">IF(A758="","",IFERROR(INDEX(Don_hang!$C$2:$C$1000,MATCH(A758,Don_hang!$A$2:$A$1000,0)),""))</f>
        <v/>
      </c>
      <c r="D758" s="211"/>
      <c r="E758" s="209"/>
      <c r="F758" s="209"/>
      <c r="G758" s="186">
        <f t="shared" si="10"/>
        <v>0</v>
      </c>
      <c r="H758" s="212"/>
      <c r="I758" s="212"/>
      <c r="J758" s="212"/>
      <c r="K758" s="212"/>
      <c r="L758" s="212"/>
      <c r="M758" s="212"/>
      <c r="N758" s="214"/>
      <c r="O758" s="213"/>
      <c r="P758" s="189" t="str">
        <f>IF(D758="","",IF(COUNTIF(Combo_tong_hop!$B$3:$B$100,D758)&gt;0,"Combo","Món lẻ"))</f>
        <v/>
      </c>
      <c r="Q758" s="190" t="str">
        <f>IFERROR(__xludf.DUMMYFUNCTION("IF(P758&lt;&gt;""Combo"","""",IFERROR(""""&amp;TEXTJOIN("", ""&amp;char(10),TRUE,FILTER(Combo_chi_tiet!$I$3:$I$200,Combo_chi_tiet!$B$3:$B$200=D758)),""""))"),"")</f>
        <v/>
      </c>
      <c r="R758" s="144"/>
      <c r="S758" s="144"/>
      <c r="T758" s="144"/>
      <c r="U758" s="144"/>
      <c r="V758" s="144"/>
      <c r="W758" s="144"/>
      <c r="X758" s="144"/>
      <c r="Y758" s="144"/>
      <c r="Z758" s="144"/>
      <c r="AA758" s="144"/>
      <c r="AB758" s="144"/>
      <c r="AC758" s="144"/>
      <c r="AD758" s="144"/>
      <c r="AE758" s="144"/>
    </row>
    <row r="759">
      <c r="A759" s="208"/>
      <c r="B759" s="181" t="str">
        <f t="array" ref="B759">IF(A759="","",IFERROR(INDEX(Don_hang!$B$2:$B$1000,MATCH(A759,Don_hang!$A$2:$A$1000,0)),""))</f>
        <v/>
      </c>
      <c r="C759" s="210" t="str">
        <f t="array" ref="C759">IF(A759="","",IFERROR(INDEX(Don_hang!$C$2:$C$1000,MATCH(A759,Don_hang!$A$2:$A$1000,0)),""))</f>
        <v/>
      </c>
      <c r="D759" s="211"/>
      <c r="E759" s="209"/>
      <c r="F759" s="209"/>
      <c r="G759" s="186">
        <f t="shared" si="10"/>
        <v>0</v>
      </c>
      <c r="H759" s="212"/>
      <c r="I759" s="212"/>
      <c r="J759" s="212"/>
      <c r="K759" s="212"/>
      <c r="L759" s="212"/>
      <c r="M759" s="212"/>
      <c r="N759" s="214"/>
      <c r="O759" s="213"/>
      <c r="P759" s="189" t="str">
        <f>IF(D759="","",IF(COUNTIF(Combo_tong_hop!$B$3:$B$100,D759)&gt;0,"Combo","Món lẻ"))</f>
        <v/>
      </c>
      <c r="Q759" s="190" t="str">
        <f>IFERROR(__xludf.DUMMYFUNCTION("IF(P759&lt;&gt;""Combo"","""",IFERROR(""""&amp;TEXTJOIN("", ""&amp;char(10),TRUE,FILTER(Combo_chi_tiet!$I$3:$I$200,Combo_chi_tiet!$B$3:$B$200=D759)),""""))"),"")</f>
        <v/>
      </c>
      <c r="R759" s="144"/>
      <c r="S759" s="144"/>
      <c r="T759" s="144"/>
      <c r="U759" s="144"/>
      <c r="V759" s="144"/>
      <c r="W759" s="144"/>
      <c r="X759" s="144"/>
      <c r="Y759" s="144"/>
      <c r="Z759" s="144"/>
      <c r="AA759" s="144"/>
      <c r="AB759" s="144"/>
      <c r="AC759" s="144"/>
      <c r="AD759" s="144"/>
      <c r="AE759" s="144"/>
    </row>
    <row r="760">
      <c r="A760" s="208"/>
      <c r="B760" s="181" t="str">
        <f t="array" ref="B760">IF(A760="","",IFERROR(INDEX(Don_hang!$B$2:$B$1000,MATCH(A760,Don_hang!$A$2:$A$1000,0)),""))</f>
        <v/>
      </c>
      <c r="C760" s="210" t="str">
        <f t="array" ref="C760">IF(A760="","",IFERROR(INDEX(Don_hang!$C$2:$C$1000,MATCH(A760,Don_hang!$A$2:$A$1000,0)),""))</f>
        <v/>
      </c>
      <c r="D760" s="211"/>
      <c r="E760" s="209"/>
      <c r="F760" s="209"/>
      <c r="G760" s="186">
        <f t="shared" si="10"/>
        <v>0</v>
      </c>
      <c r="H760" s="212"/>
      <c r="I760" s="212"/>
      <c r="J760" s="212"/>
      <c r="K760" s="212"/>
      <c r="L760" s="212"/>
      <c r="M760" s="212"/>
      <c r="N760" s="214"/>
      <c r="O760" s="213"/>
      <c r="P760" s="189" t="str">
        <f>IF(D760="","",IF(COUNTIF(Combo_tong_hop!$B$3:$B$100,D760)&gt;0,"Combo","Món lẻ"))</f>
        <v/>
      </c>
      <c r="Q760" s="190" t="str">
        <f>IFERROR(__xludf.DUMMYFUNCTION("IF(P760&lt;&gt;""Combo"","""",IFERROR(""""&amp;TEXTJOIN("", ""&amp;char(10),TRUE,FILTER(Combo_chi_tiet!$I$3:$I$200,Combo_chi_tiet!$B$3:$B$200=D760)),""""))"),"")</f>
        <v/>
      </c>
      <c r="R760" s="144"/>
      <c r="S760" s="144"/>
      <c r="T760" s="144"/>
      <c r="U760" s="144"/>
      <c r="V760" s="144"/>
      <c r="W760" s="144"/>
      <c r="X760" s="144"/>
      <c r="Y760" s="144"/>
      <c r="Z760" s="144"/>
      <c r="AA760" s="144"/>
      <c r="AB760" s="144"/>
      <c r="AC760" s="144"/>
      <c r="AD760" s="144"/>
      <c r="AE760" s="144"/>
    </row>
    <row r="761">
      <c r="A761" s="208"/>
      <c r="B761" s="181" t="str">
        <f t="array" ref="B761">IF(A761="","",IFERROR(INDEX(Don_hang!$B$2:$B$1000,MATCH(A761,Don_hang!$A$2:$A$1000,0)),""))</f>
        <v/>
      </c>
      <c r="C761" s="210" t="str">
        <f t="array" ref="C761">IF(A761="","",IFERROR(INDEX(Don_hang!$C$2:$C$1000,MATCH(A761,Don_hang!$A$2:$A$1000,0)),""))</f>
        <v/>
      </c>
      <c r="D761" s="211"/>
      <c r="E761" s="209"/>
      <c r="F761" s="209"/>
      <c r="G761" s="186">
        <f t="shared" si="10"/>
        <v>0</v>
      </c>
      <c r="H761" s="212"/>
      <c r="I761" s="212"/>
      <c r="J761" s="212"/>
      <c r="K761" s="212"/>
      <c r="L761" s="212"/>
      <c r="M761" s="212"/>
      <c r="N761" s="214"/>
      <c r="O761" s="213"/>
      <c r="P761" s="189" t="str">
        <f>IF(D761="","",IF(COUNTIF(Combo_tong_hop!$B$3:$B$100,D761)&gt;0,"Combo","Món lẻ"))</f>
        <v/>
      </c>
      <c r="Q761" s="190" t="str">
        <f>IFERROR(__xludf.DUMMYFUNCTION("IF(P761&lt;&gt;""Combo"","""",IFERROR(""""&amp;TEXTJOIN("", ""&amp;char(10),TRUE,FILTER(Combo_chi_tiet!$I$3:$I$200,Combo_chi_tiet!$B$3:$B$200=D761)),""""))"),"")</f>
        <v/>
      </c>
      <c r="R761" s="144"/>
      <c r="S761" s="144"/>
      <c r="T761" s="144"/>
      <c r="U761" s="144"/>
      <c r="V761" s="144"/>
      <c r="W761" s="144"/>
      <c r="X761" s="144"/>
      <c r="Y761" s="144"/>
      <c r="Z761" s="144"/>
      <c r="AA761" s="144"/>
      <c r="AB761" s="144"/>
      <c r="AC761" s="144"/>
      <c r="AD761" s="144"/>
      <c r="AE761" s="144"/>
    </row>
    <row r="762">
      <c r="A762" s="208"/>
      <c r="B762" s="181" t="str">
        <f t="array" ref="B762">IF(A762="","",IFERROR(INDEX(Don_hang!$B$2:$B$1000,MATCH(A762,Don_hang!$A$2:$A$1000,0)),""))</f>
        <v/>
      </c>
      <c r="C762" s="210" t="str">
        <f t="array" ref="C762">IF(A762="","",IFERROR(INDEX(Don_hang!$C$2:$C$1000,MATCH(A762,Don_hang!$A$2:$A$1000,0)),""))</f>
        <v/>
      </c>
      <c r="D762" s="211"/>
      <c r="E762" s="209"/>
      <c r="F762" s="209"/>
      <c r="G762" s="186">
        <f t="shared" si="10"/>
        <v>0</v>
      </c>
      <c r="H762" s="212"/>
      <c r="I762" s="212"/>
      <c r="J762" s="212"/>
      <c r="K762" s="212"/>
      <c r="L762" s="212"/>
      <c r="M762" s="212"/>
      <c r="N762" s="214"/>
      <c r="O762" s="213"/>
      <c r="P762" s="189" t="str">
        <f>IF(D762="","",IF(COUNTIF(Combo_tong_hop!$B$3:$B$100,D762)&gt;0,"Combo","Món lẻ"))</f>
        <v/>
      </c>
      <c r="Q762" s="190" t="str">
        <f>IFERROR(__xludf.DUMMYFUNCTION("IF(P762&lt;&gt;""Combo"","""",IFERROR(""""&amp;TEXTJOIN("", ""&amp;char(10),TRUE,FILTER(Combo_chi_tiet!$I$3:$I$200,Combo_chi_tiet!$B$3:$B$200=D762)),""""))"),"")</f>
        <v/>
      </c>
      <c r="R762" s="144"/>
      <c r="S762" s="144"/>
      <c r="T762" s="144"/>
      <c r="U762" s="144"/>
      <c r="V762" s="144"/>
      <c r="W762" s="144"/>
      <c r="X762" s="144"/>
      <c r="Y762" s="144"/>
      <c r="Z762" s="144"/>
      <c r="AA762" s="144"/>
      <c r="AB762" s="144"/>
      <c r="AC762" s="144"/>
      <c r="AD762" s="144"/>
      <c r="AE762" s="144"/>
    </row>
    <row r="763">
      <c r="A763" s="208"/>
      <c r="B763" s="181" t="str">
        <f t="array" ref="B763">IF(A763="","",IFERROR(INDEX(Don_hang!$B$2:$B$1000,MATCH(A763,Don_hang!$A$2:$A$1000,0)),""))</f>
        <v/>
      </c>
      <c r="C763" s="210" t="str">
        <f t="array" ref="C763">IF(A763="","",IFERROR(INDEX(Don_hang!$C$2:$C$1000,MATCH(A763,Don_hang!$A$2:$A$1000,0)),""))</f>
        <v/>
      </c>
      <c r="D763" s="211"/>
      <c r="E763" s="209"/>
      <c r="F763" s="209"/>
      <c r="G763" s="186">
        <f t="shared" si="10"/>
        <v>0</v>
      </c>
      <c r="H763" s="212"/>
      <c r="I763" s="212"/>
      <c r="J763" s="212"/>
      <c r="K763" s="212"/>
      <c r="L763" s="212"/>
      <c r="M763" s="212"/>
      <c r="N763" s="214"/>
      <c r="O763" s="213"/>
      <c r="P763" s="189" t="str">
        <f>IF(D763="","",IF(COUNTIF(Combo_tong_hop!$B$3:$B$100,D763)&gt;0,"Combo","Món lẻ"))</f>
        <v/>
      </c>
      <c r="Q763" s="190" t="str">
        <f>IFERROR(__xludf.DUMMYFUNCTION("IF(P763&lt;&gt;""Combo"","""",IFERROR(""""&amp;TEXTJOIN("", ""&amp;char(10),TRUE,FILTER(Combo_chi_tiet!$I$3:$I$200,Combo_chi_tiet!$B$3:$B$200=D763)),""""))"),"")</f>
        <v/>
      </c>
      <c r="R763" s="144"/>
      <c r="S763" s="144"/>
      <c r="T763" s="144"/>
      <c r="U763" s="144"/>
      <c r="V763" s="144"/>
      <c r="W763" s="144"/>
      <c r="X763" s="144"/>
      <c r="Y763" s="144"/>
      <c r="Z763" s="144"/>
      <c r="AA763" s="144"/>
      <c r="AB763" s="144"/>
      <c r="AC763" s="144"/>
      <c r="AD763" s="144"/>
      <c r="AE763" s="144"/>
    </row>
    <row r="764">
      <c r="A764" s="208"/>
      <c r="B764" s="181" t="str">
        <f t="array" ref="B764">IF(A764="","",IFERROR(INDEX(Don_hang!$B$2:$B$1000,MATCH(A764,Don_hang!$A$2:$A$1000,0)),""))</f>
        <v/>
      </c>
      <c r="C764" s="210" t="str">
        <f t="array" ref="C764">IF(A764="","",IFERROR(INDEX(Don_hang!$C$2:$C$1000,MATCH(A764,Don_hang!$A$2:$A$1000,0)),""))</f>
        <v/>
      </c>
      <c r="D764" s="211"/>
      <c r="E764" s="209"/>
      <c r="F764" s="209"/>
      <c r="G764" s="186">
        <f t="shared" si="10"/>
        <v>0</v>
      </c>
      <c r="H764" s="212"/>
      <c r="I764" s="212"/>
      <c r="J764" s="212"/>
      <c r="K764" s="212"/>
      <c r="L764" s="212"/>
      <c r="M764" s="212"/>
      <c r="N764" s="214"/>
      <c r="O764" s="213"/>
      <c r="P764" s="189" t="str">
        <f>IF(D764="","",IF(COUNTIF(Combo_tong_hop!$B$3:$B$100,D764)&gt;0,"Combo","Món lẻ"))</f>
        <v/>
      </c>
      <c r="Q764" s="190" t="str">
        <f>IFERROR(__xludf.DUMMYFUNCTION("IF(P764&lt;&gt;""Combo"","""",IFERROR(""""&amp;TEXTJOIN("", ""&amp;char(10),TRUE,FILTER(Combo_chi_tiet!$I$3:$I$200,Combo_chi_tiet!$B$3:$B$200=D764)),""""))"),"")</f>
        <v/>
      </c>
      <c r="R764" s="144"/>
      <c r="S764" s="144"/>
      <c r="T764" s="144"/>
      <c r="U764" s="144"/>
      <c r="V764" s="144"/>
      <c r="W764" s="144"/>
      <c r="X764" s="144"/>
      <c r="Y764" s="144"/>
      <c r="Z764" s="144"/>
      <c r="AA764" s="144"/>
      <c r="AB764" s="144"/>
      <c r="AC764" s="144"/>
      <c r="AD764" s="144"/>
      <c r="AE764" s="144"/>
    </row>
    <row r="765">
      <c r="A765" s="208"/>
      <c r="B765" s="181" t="str">
        <f t="array" ref="B765">IF(A765="","",IFERROR(INDEX(Don_hang!$B$2:$B$1000,MATCH(A765,Don_hang!$A$2:$A$1000,0)),""))</f>
        <v/>
      </c>
      <c r="C765" s="210" t="str">
        <f t="array" ref="C765">IF(A765="","",IFERROR(INDEX(Don_hang!$C$2:$C$1000,MATCH(A765,Don_hang!$A$2:$A$1000,0)),""))</f>
        <v/>
      </c>
      <c r="D765" s="211"/>
      <c r="E765" s="209"/>
      <c r="F765" s="209"/>
      <c r="G765" s="186">
        <f t="shared" si="10"/>
        <v>0</v>
      </c>
      <c r="H765" s="212"/>
      <c r="I765" s="212"/>
      <c r="J765" s="212"/>
      <c r="K765" s="212"/>
      <c r="L765" s="212"/>
      <c r="M765" s="212"/>
      <c r="N765" s="214"/>
      <c r="O765" s="213"/>
      <c r="P765" s="189" t="str">
        <f>IF(D765="","",IF(COUNTIF(Combo_tong_hop!$B$3:$B$100,D765)&gt;0,"Combo","Món lẻ"))</f>
        <v/>
      </c>
      <c r="Q765" s="190" t="str">
        <f>IFERROR(__xludf.DUMMYFUNCTION("IF(P765&lt;&gt;""Combo"","""",IFERROR(""""&amp;TEXTJOIN("", ""&amp;char(10),TRUE,FILTER(Combo_chi_tiet!$I$3:$I$200,Combo_chi_tiet!$B$3:$B$200=D765)),""""))"),"")</f>
        <v/>
      </c>
      <c r="R765" s="144"/>
      <c r="S765" s="144"/>
      <c r="T765" s="144"/>
      <c r="U765" s="144"/>
      <c r="V765" s="144"/>
      <c r="W765" s="144"/>
      <c r="X765" s="144"/>
      <c r="Y765" s="144"/>
      <c r="Z765" s="144"/>
      <c r="AA765" s="144"/>
      <c r="AB765" s="144"/>
      <c r="AC765" s="144"/>
      <c r="AD765" s="144"/>
      <c r="AE765" s="144"/>
    </row>
    <row r="766">
      <c r="A766" s="208"/>
      <c r="B766" s="181" t="str">
        <f t="array" ref="B766">IF(A766="","",IFERROR(INDEX(Don_hang!$B$2:$B$1000,MATCH(A766,Don_hang!$A$2:$A$1000,0)),""))</f>
        <v/>
      </c>
      <c r="C766" s="210" t="str">
        <f t="array" ref="C766">IF(A766="","",IFERROR(INDEX(Don_hang!$C$2:$C$1000,MATCH(A766,Don_hang!$A$2:$A$1000,0)),""))</f>
        <v/>
      </c>
      <c r="D766" s="211"/>
      <c r="E766" s="209"/>
      <c r="F766" s="209"/>
      <c r="G766" s="186">
        <f t="shared" si="10"/>
        <v>0</v>
      </c>
      <c r="H766" s="212"/>
      <c r="I766" s="212"/>
      <c r="J766" s="212"/>
      <c r="K766" s="212"/>
      <c r="L766" s="212"/>
      <c r="M766" s="212"/>
      <c r="N766" s="214"/>
      <c r="O766" s="213"/>
      <c r="P766" s="189" t="str">
        <f>IF(D766="","",IF(COUNTIF(Combo_tong_hop!$B$3:$B$100,D766)&gt;0,"Combo","Món lẻ"))</f>
        <v/>
      </c>
      <c r="Q766" s="190" t="str">
        <f>IFERROR(__xludf.DUMMYFUNCTION("IF(P766&lt;&gt;""Combo"","""",IFERROR(""""&amp;TEXTJOIN("", ""&amp;char(10),TRUE,FILTER(Combo_chi_tiet!$I$3:$I$200,Combo_chi_tiet!$B$3:$B$200=D766)),""""))"),"")</f>
        <v/>
      </c>
      <c r="R766" s="144"/>
      <c r="S766" s="144"/>
      <c r="T766" s="144"/>
      <c r="U766" s="144"/>
      <c r="V766" s="144"/>
      <c r="W766" s="144"/>
      <c r="X766" s="144"/>
      <c r="Y766" s="144"/>
      <c r="Z766" s="144"/>
      <c r="AA766" s="144"/>
      <c r="AB766" s="144"/>
      <c r="AC766" s="144"/>
      <c r="AD766" s="144"/>
      <c r="AE766" s="144"/>
    </row>
    <row r="767">
      <c r="A767" s="208"/>
      <c r="B767" s="181" t="str">
        <f t="array" ref="B767">IF(A767="","",IFERROR(INDEX(Don_hang!$B$2:$B$1000,MATCH(A767,Don_hang!$A$2:$A$1000,0)),""))</f>
        <v/>
      </c>
      <c r="C767" s="210" t="str">
        <f t="array" ref="C767">IF(A767="","",IFERROR(INDEX(Don_hang!$C$2:$C$1000,MATCH(A767,Don_hang!$A$2:$A$1000,0)),""))</f>
        <v/>
      </c>
      <c r="D767" s="211"/>
      <c r="E767" s="209"/>
      <c r="F767" s="209"/>
      <c r="G767" s="186">
        <f t="shared" si="10"/>
        <v>0</v>
      </c>
      <c r="H767" s="212"/>
      <c r="I767" s="212"/>
      <c r="J767" s="212"/>
      <c r="K767" s="212"/>
      <c r="L767" s="212"/>
      <c r="M767" s="212"/>
      <c r="N767" s="214"/>
      <c r="O767" s="213"/>
      <c r="P767" s="189" t="str">
        <f>IF(D767="","",IF(COUNTIF(Combo_tong_hop!$B$3:$B$100,D767)&gt;0,"Combo","Món lẻ"))</f>
        <v/>
      </c>
      <c r="Q767" s="190" t="str">
        <f>IFERROR(__xludf.DUMMYFUNCTION("IF(P767&lt;&gt;""Combo"","""",IFERROR(""""&amp;TEXTJOIN("", ""&amp;char(10),TRUE,FILTER(Combo_chi_tiet!$I$3:$I$200,Combo_chi_tiet!$B$3:$B$200=D767)),""""))"),"")</f>
        <v/>
      </c>
      <c r="R767" s="144"/>
      <c r="S767" s="144"/>
      <c r="T767" s="144"/>
      <c r="U767" s="144"/>
      <c r="V767" s="144"/>
      <c r="W767" s="144"/>
      <c r="X767" s="144"/>
      <c r="Y767" s="144"/>
      <c r="Z767" s="144"/>
      <c r="AA767" s="144"/>
      <c r="AB767" s="144"/>
      <c r="AC767" s="144"/>
      <c r="AD767" s="144"/>
      <c r="AE767" s="144"/>
    </row>
    <row r="768">
      <c r="A768" s="208"/>
      <c r="B768" s="181" t="str">
        <f t="array" ref="B768">IF(A768="","",IFERROR(INDEX(Don_hang!$B$2:$B$1000,MATCH(A768,Don_hang!$A$2:$A$1000,0)),""))</f>
        <v/>
      </c>
      <c r="C768" s="210" t="str">
        <f t="array" ref="C768">IF(A768="","",IFERROR(INDEX(Don_hang!$C$2:$C$1000,MATCH(A768,Don_hang!$A$2:$A$1000,0)),""))</f>
        <v/>
      </c>
      <c r="D768" s="211"/>
      <c r="E768" s="209"/>
      <c r="F768" s="209"/>
      <c r="G768" s="186">
        <f t="shared" si="10"/>
        <v>0</v>
      </c>
      <c r="H768" s="212"/>
      <c r="I768" s="212"/>
      <c r="J768" s="212"/>
      <c r="K768" s="212"/>
      <c r="L768" s="212"/>
      <c r="M768" s="212"/>
      <c r="N768" s="214"/>
      <c r="O768" s="213"/>
      <c r="P768" s="189" t="str">
        <f>IF(D768="","",IF(COUNTIF(Combo_tong_hop!$B$3:$B$100,D768)&gt;0,"Combo","Món lẻ"))</f>
        <v/>
      </c>
      <c r="Q768" s="190" t="str">
        <f>IFERROR(__xludf.DUMMYFUNCTION("IF(P768&lt;&gt;""Combo"","""",IFERROR(""""&amp;TEXTJOIN("", ""&amp;char(10),TRUE,FILTER(Combo_chi_tiet!$I$3:$I$200,Combo_chi_tiet!$B$3:$B$200=D768)),""""))"),"")</f>
        <v/>
      </c>
      <c r="R768" s="144"/>
      <c r="S768" s="144"/>
      <c r="T768" s="144"/>
      <c r="U768" s="144"/>
      <c r="V768" s="144"/>
      <c r="W768" s="144"/>
      <c r="X768" s="144"/>
      <c r="Y768" s="144"/>
      <c r="Z768" s="144"/>
      <c r="AA768" s="144"/>
      <c r="AB768" s="144"/>
      <c r="AC768" s="144"/>
      <c r="AD768" s="144"/>
      <c r="AE768" s="144"/>
    </row>
    <row r="769">
      <c r="A769" s="208"/>
      <c r="B769" s="181" t="str">
        <f t="array" ref="B769">IF(A769="","",IFERROR(INDEX(Don_hang!$B$2:$B$1000,MATCH(A769,Don_hang!$A$2:$A$1000,0)),""))</f>
        <v/>
      </c>
      <c r="C769" s="210" t="str">
        <f t="array" ref="C769">IF(A769="","",IFERROR(INDEX(Don_hang!$C$2:$C$1000,MATCH(A769,Don_hang!$A$2:$A$1000,0)),""))</f>
        <v/>
      </c>
      <c r="D769" s="211"/>
      <c r="E769" s="209"/>
      <c r="F769" s="209"/>
      <c r="G769" s="186">
        <f t="shared" si="10"/>
        <v>0</v>
      </c>
      <c r="H769" s="212"/>
      <c r="I769" s="212"/>
      <c r="J769" s="212"/>
      <c r="K769" s="212"/>
      <c r="L769" s="212"/>
      <c r="M769" s="212"/>
      <c r="N769" s="214"/>
      <c r="O769" s="213"/>
      <c r="P769" s="189" t="str">
        <f>IF(D769="","",IF(COUNTIF(Combo_tong_hop!$B$3:$B$100,D769)&gt;0,"Combo","Món lẻ"))</f>
        <v/>
      </c>
      <c r="Q769" s="190" t="str">
        <f>IFERROR(__xludf.DUMMYFUNCTION("IF(P769&lt;&gt;""Combo"","""",IFERROR(""""&amp;TEXTJOIN("", ""&amp;char(10),TRUE,FILTER(Combo_chi_tiet!$I$3:$I$200,Combo_chi_tiet!$B$3:$B$200=D769)),""""))"),"")</f>
        <v/>
      </c>
      <c r="R769" s="144"/>
      <c r="S769" s="144"/>
      <c r="T769" s="144"/>
      <c r="U769" s="144"/>
      <c r="V769" s="144"/>
      <c r="W769" s="144"/>
      <c r="X769" s="144"/>
      <c r="Y769" s="144"/>
      <c r="Z769" s="144"/>
      <c r="AA769" s="144"/>
      <c r="AB769" s="144"/>
      <c r="AC769" s="144"/>
      <c r="AD769" s="144"/>
      <c r="AE769" s="144"/>
    </row>
    <row r="770">
      <c r="A770" s="208"/>
      <c r="B770" s="181" t="str">
        <f t="array" ref="B770">IF(A770="","",IFERROR(INDEX(Don_hang!$B$2:$B$1000,MATCH(A770,Don_hang!$A$2:$A$1000,0)),""))</f>
        <v/>
      </c>
      <c r="C770" s="210" t="str">
        <f t="array" ref="C770">IF(A770="","",IFERROR(INDEX(Don_hang!$C$2:$C$1000,MATCH(A770,Don_hang!$A$2:$A$1000,0)),""))</f>
        <v/>
      </c>
      <c r="D770" s="211"/>
      <c r="E770" s="209"/>
      <c r="F770" s="209"/>
      <c r="G770" s="186">
        <f t="shared" si="10"/>
        <v>0</v>
      </c>
      <c r="H770" s="212"/>
      <c r="I770" s="212"/>
      <c r="J770" s="212"/>
      <c r="K770" s="212"/>
      <c r="L770" s="212"/>
      <c r="M770" s="212"/>
      <c r="N770" s="214"/>
      <c r="O770" s="213"/>
      <c r="P770" s="189" t="str">
        <f>IF(D770="","",IF(COUNTIF(Combo_tong_hop!$B$3:$B$100,D770)&gt;0,"Combo","Món lẻ"))</f>
        <v/>
      </c>
      <c r="Q770" s="190" t="str">
        <f>IFERROR(__xludf.DUMMYFUNCTION("IF(P770&lt;&gt;""Combo"","""",IFERROR(""""&amp;TEXTJOIN("", ""&amp;char(10),TRUE,FILTER(Combo_chi_tiet!$I$3:$I$200,Combo_chi_tiet!$B$3:$B$200=D770)),""""))"),"")</f>
        <v/>
      </c>
      <c r="R770" s="144"/>
      <c r="S770" s="144"/>
      <c r="T770" s="144"/>
      <c r="U770" s="144"/>
      <c r="V770" s="144"/>
      <c r="W770" s="144"/>
      <c r="X770" s="144"/>
      <c r="Y770" s="144"/>
      <c r="Z770" s="144"/>
      <c r="AA770" s="144"/>
      <c r="AB770" s="144"/>
      <c r="AC770" s="144"/>
      <c r="AD770" s="144"/>
      <c r="AE770" s="144"/>
    </row>
    <row r="771">
      <c r="A771" s="208"/>
      <c r="B771" s="181" t="str">
        <f t="array" ref="B771">IF(A771="","",IFERROR(INDEX(Don_hang!$B$2:$B$1000,MATCH(A771,Don_hang!$A$2:$A$1000,0)),""))</f>
        <v/>
      </c>
      <c r="C771" s="210" t="str">
        <f t="array" ref="C771">IF(A771="","",IFERROR(INDEX(Don_hang!$C$2:$C$1000,MATCH(A771,Don_hang!$A$2:$A$1000,0)),""))</f>
        <v/>
      </c>
      <c r="D771" s="211"/>
      <c r="E771" s="209"/>
      <c r="F771" s="209"/>
      <c r="G771" s="186">
        <f t="shared" si="10"/>
        <v>0</v>
      </c>
      <c r="H771" s="212"/>
      <c r="I771" s="212"/>
      <c r="J771" s="212"/>
      <c r="K771" s="212"/>
      <c r="L771" s="212"/>
      <c r="M771" s="212"/>
      <c r="N771" s="214"/>
      <c r="O771" s="213"/>
      <c r="P771" s="189" t="str">
        <f>IF(D771="","",IF(COUNTIF(Combo_tong_hop!$B$3:$B$100,D771)&gt;0,"Combo","Món lẻ"))</f>
        <v/>
      </c>
      <c r="Q771" s="190" t="str">
        <f>IFERROR(__xludf.DUMMYFUNCTION("IF(P771&lt;&gt;""Combo"","""",IFERROR(""""&amp;TEXTJOIN("", ""&amp;char(10),TRUE,FILTER(Combo_chi_tiet!$I$3:$I$200,Combo_chi_tiet!$B$3:$B$200=D771)),""""))"),"")</f>
        <v/>
      </c>
      <c r="R771" s="144"/>
      <c r="S771" s="144"/>
      <c r="T771" s="144"/>
      <c r="U771" s="144"/>
      <c r="V771" s="144"/>
      <c r="W771" s="144"/>
      <c r="X771" s="144"/>
      <c r="Y771" s="144"/>
      <c r="Z771" s="144"/>
      <c r="AA771" s="144"/>
      <c r="AB771" s="144"/>
      <c r="AC771" s="144"/>
      <c r="AD771" s="144"/>
      <c r="AE771" s="144"/>
    </row>
    <row r="772">
      <c r="A772" s="208"/>
      <c r="B772" s="181" t="str">
        <f t="array" ref="B772">IF(A772="","",IFERROR(INDEX(Don_hang!$B$2:$B$1000,MATCH(A772,Don_hang!$A$2:$A$1000,0)),""))</f>
        <v/>
      </c>
      <c r="C772" s="210" t="str">
        <f t="array" ref="C772">IF(A772="","",IFERROR(INDEX(Don_hang!$C$2:$C$1000,MATCH(A772,Don_hang!$A$2:$A$1000,0)),""))</f>
        <v/>
      </c>
      <c r="D772" s="211"/>
      <c r="E772" s="209"/>
      <c r="F772" s="209"/>
      <c r="G772" s="186">
        <f t="shared" si="10"/>
        <v>0</v>
      </c>
      <c r="H772" s="212"/>
      <c r="I772" s="212"/>
      <c r="J772" s="212"/>
      <c r="K772" s="212"/>
      <c r="L772" s="212"/>
      <c r="M772" s="212"/>
      <c r="N772" s="214"/>
      <c r="O772" s="213"/>
      <c r="P772" s="189" t="str">
        <f>IF(D772="","",IF(COUNTIF(Combo_tong_hop!$B$3:$B$100,D772)&gt;0,"Combo","Món lẻ"))</f>
        <v/>
      </c>
      <c r="Q772" s="190" t="str">
        <f>IFERROR(__xludf.DUMMYFUNCTION("IF(P772&lt;&gt;""Combo"","""",IFERROR(""""&amp;TEXTJOIN("", ""&amp;char(10),TRUE,FILTER(Combo_chi_tiet!$I$3:$I$200,Combo_chi_tiet!$B$3:$B$200=D772)),""""))"),"")</f>
        <v/>
      </c>
      <c r="R772" s="144"/>
      <c r="S772" s="144"/>
      <c r="T772" s="144"/>
      <c r="U772" s="144"/>
      <c r="V772" s="144"/>
      <c r="W772" s="144"/>
      <c r="X772" s="144"/>
      <c r="Y772" s="144"/>
      <c r="Z772" s="144"/>
      <c r="AA772" s="144"/>
      <c r="AB772" s="144"/>
      <c r="AC772" s="144"/>
      <c r="AD772" s="144"/>
      <c r="AE772" s="144"/>
    </row>
    <row r="773">
      <c r="A773" s="208"/>
      <c r="B773" s="181" t="str">
        <f t="array" ref="B773">IF(A773="","",IFERROR(INDEX(Don_hang!$B$2:$B$1000,MATCH(A773,Don_hang!$A$2:$A$1000,0)),""))</f>
        <v/>
      </c>
      <c r="C773" s="210" t="str">
        <f t="array" ref="C773">IF(A773="","",IFERROR(INDEX(Don_hang!$C$2:$C$1000,MATCH(A773,Don_hang!$A$2:$A$1000,0)),""))</f>
        <v/>
      </c>
      <c r="D773" s="211"/>
      <c r="E773" s="209"/>
      <c r="F773" s="209"/>
      <c r="G773" s="186">
        <f t="shared" si="10"/>
        <v>0</v>
      </c>
      <c r="H773" s="212"/>
      <c r="I773" s="212"/>
      <c r="J773" s="212"/>
      <c r="K773" s="212"/>
      <c r="L773" s="212"/>
      <c r="M773" s="212"/>
      <c r="N773" s="214"/>
      <c r="O773" s="213"/>
      <c r="P773" s="189" t="str">
        <f>IF(D773="","",IF(COUNTIF(Combo_tong_hop!$B$3:$B$100,D773)&gt;0,"Combo","Món lẻ"))</f>
        <v/>
      </c>
      <c r="Q773" s="190" t="str">
        <f>IFERROR(__xludf.DUMMYFUNCTION("IF(P773&lt;&gt;""Combo"","""",IFERROR(""""&amp;TEXTJOIN("", ""&amp;char(10),TRUE,FILTER(Combo_chi_tiet!$I$3:$I$200,Combo_chi_tiet!$B$3:$B$200=D773)),""""))"),"")</f>
        <v/>
      </c>
      <c r="R773" s="144"/>
      <c r="S773" s="144"/>
      <c r="T773" s="144"/>
      <c r="U773" s="144"/>
      <c r="V773" s="144"/>
      <c r="W773" s="144"/>
      <c r="X773" s="144"/>
      <c r="Y773" s="144"/>
      <c r="Z773" s="144"/>
      <c r="AA773" s="144"/>
      <c r="AB773" s="144"/>
      <c r="AC773" s="144"/>
      <c r="AD773" s="144"/>
      <c r="AE773" s="144"/>
    </row>
    <row r="774">
      <c r="A774" s="208"/>
      <c r="B774" s="181" t="str">
        <f t="array" ref="B774">IF(A774="","",IFERROR(INDEX(Don_hang!$B$2:$B$1000,MATCH(A774,Don_hang!$A$2:$A$1000,0)),""))</f>
        <v/>
      </c>
      <c r="C774" s="210" t="str">
        <f t="array" ref="C774">IF(A774="","",IFERROR(INDEX(Don_hang!$C$2:$C$1000,MATCH(A774,Don_hang!$A$2:$A$1000,0)),""))</f>
        <v/>
      </c>
      <c r="D774" s="211"/>
      <c r="E774" s="209"/>
      <c r="F774" s="209"/>
      <c r="G774" s="186">
        <f t="shared" si="10"/>
        <v>0</v>
      </c>
      <c r="H774" s="212"/>
      <c r="I774" s="212"/>
      <c r="J774" s="212"/>
      <c r="K774" s="212"/>
      <c r="L774" s="212"/>
      <c r="M774" s="212"/>
      <c r="N774" s="214"/>
      <c r="O774" s="213"/>
      <c r="P774" s="189" t="str">
        <f>IF(D774="","",IF(COUNTIF(Combo_tong_hop!$B$3:$B$100,D774)&gt;0,"Combo","Món lẻ"))</f>
        <v/>
      </c>
      <c r="Q774" s="190" t="str">
        <f>IFERROR(__xludf.DUMMYFUNCTION("IF(P774&lt;&gt;""Combo"","""",IFERROR(""""&amp;TEXTJOIN("", ""&amp;char(10),TRUE,FILTER(Combo_chi_tiet!$I$3:$I$200,Combo_chi_tiet!$B$3:$B$200=D774)),""""))"),"")</f>
        <v/>
      </c>
      <c r="R774" s="144"/>
      <c r="S774" s="144"/>
      <c r="T774" s="144"/>
      <c r="U774" s="144"/>
      <c r="V774" s="144"/>
      <c r="W774" s="144"/>
      <c r="X774" s="144"/>
      <c r="Y774" s="144"/>
      <c r="Z774" s="144"/>
      <c r="AA774" s="144"/>
      <c r="AB774" s="144"/>
      <c r="AC774" s="144"/>
      <c r="AD774" s="144"/>
      <c r="AE774" s="144"/>
    </row>
    <row r="775">
      <c r="A775" s="208"/>
      <c r="B775" s="181" t="str">
        <f t="array" ref="B775">IF(A775="","",IFERROR(INDEX(Don_hang!$B$2:$B$1000,MATCH(A775,Don_hang!$A$2:$A$1000,0)),""))</f>
        <v/>
      </c>
      <c r="C775" s="210" t="str">
        <f t="array" ref="C775">IF(A775="","",IFERROR(INDEX(Don_hang!$C$2:$C$1000,MATCH(A775,Don_hang!$A$2:$A$1000,0)),""))</f>
        <v/>
      </c>
      <c r="D775" s="211"/>
      <c r="E775" s="209"/>
      <c r="F775" s="209"/>
      <c r="G775" s="186">
        <f t="shared" si="10"/>
        <v>0</v>
      </c>
      <c r="H775" s="212"/>
      <c r="I775" s="212"/>
      <c r="J775" s="212"/>
      <c r="K775" s="212"/>
      <c r="L775" s="212"/>
      <c r="M775" s="212"/>
      <c r="N775" s="214"/>
      <c r="O775" s="213"/>
      <c r="P775" s="189" t="str">
        <f>IF(D775="","",IF(COUNTIF(Combo_tong_hop!$B$3:$B$100,D775)&gt;0,"Combo","Món lẻ"))</f>
        <v/>
      </c>
      <c r="Q775" s="190" t="str">
        <f>IFERROR(__xludf.DUMMYFUNCTION("IF(P775&lt;&gt;""Combo"","""",IFERROR(""""&amp;TEXTJOIN("", ""&amp;char(10),TRUE,FILTER(Combo_chi_tiet!$I$3:$I$200,Combo_chi_tiet!$B$3:$B$200=D775)),""""))"),"")</f>
        <v/>
      </c>
      <c r="R775" s="144"/>
      <c r="S775" s="144"/>
      <c r="T775" s="144"/>
      <c r="U775" s="144"/>
      <c r="V775" s="144"/>
      <c r="W775" s="144"/>
      <c r="X775" s="144"/>
      <c r="Y775" s="144"/>
      <c r="Z775" s="144"/>
      <c r="AA775" s="144"/>
      <c r="AB775" s="144"/>
      <c r="AC775" s="144"/>
      <c r="AD775" s="144"/>
      <c r="AE775" s="144"/>
    </row>
    <row r="776">
      <c r="A776" s="208"/>
      <c r="B776" s="181" t="str">
        <f t="array" ref="B776">IF(A776="","",IFERROR(INDEX(Don_hang!$B$2:$B$1000,MATCH(A776,Don_hang!$A$2:$A$1000,0)),""))</f>
        <v/>
      </c>
      <c r="C776" s="210" t="str">
        <f t="array" ref="C776">IF(A776="","",IFERROR(INDEX(Don_hang!$C$2:$C$1000,MATCH(A776,Don_hang!$A$2:$A$1000,0)),""))</f>
        <v/>
      </c>
      <c r="D776" s="211"/>
      <c r="E776" s="209"/>
      <c r="F776" s="209"/>
      <c r="G776" s="186">
        <f t="shared" si="10"/>
        <v>0</v>
      </c>
      <c r="H776" s="212"/>
      <c r="I776" s="212"/>
      <c r="J776" s="212"/>
      <c r="K776" s="212"/>
      <c r="L776" s="212"/>
      <c r="M776" s="212"/>
      <c r="N776" s="214"/>
      <c r="O776" s="213"/>
      <c r="P776" s="189" t="str">
        <f>IF(D776="","",IF(COUNTIF(Combo_tong_hop!$B$3:$B$100,D776)&gt;0,"Combo","Món lẻ"))</f>
        <v/>
      </c>
      <c r="Q776" s="190" t="str">
        <f>IFERROR(__xludf.DUMMYFUNCTION("IF(P776&lt;&gt;""Combo"","""",IFERROR(""""&amp;TEXTJOIN("", ""&amp;char(10),TRUE,FILTER(Combo_chi_tiet!$I$3:$I$200,Combo_chi_tiet!$B$3:$B$200=D776)),""""))"),"")</f>
        <v/>
      </c>
      <c r="R776" s="144"/>
      <c r="S776" s="144"/>
      <c r="T776" s="144"/>
      <c r="U776" s="144"/>
      <c r="V776" s="144"/>
      <c r="W776" s="144"/>
      <c r="X776" s="144"/>
      <c r="Y776" s="144"/>
      <c r="Z776" s="144"/>
      <c r="AA776" s="144"/>
      <c r="AB776" s="144"/>
      <c r="AC776" s="144"/>
      <c r="AD776" s="144"/>
      <c r="AE776" s="144"/>
    </row>
    <row r="777">
      <c r="A777" s="208"/>
      <c r="B777" s="181" t="str">
        <f t="array" ref="B777">IF(A777="","",IFERROR(INDEX(Don_hang!$B$2:$B$1000,MATCH(A777,Don_hang!$A$2:$A$1000,0)),""))</f>
        <v/>
      </c>
      <c r="C777" s="210" t="str">
        <f t="array" ref="C777">IF(A777="","",IFERROR(INDEX(Don_hang!$C$2:$C$1000,MATCH(A777,Don_hang!$A$2:$A$1000,0)),""))</f>
        <v/>
      </c>
      <c r="D777" s="211"/>
      <c r="E777" s="209"/>
      <c r="F777" s="209"/>
      <c r="G777" s="186">
        <f t="shared" si="10"/>
        <v>0</v>
      </c>
      <c r="H777" s="212"/>
      <c r="I777" s="212"/>
      <c r="J777" s="212"/>
      <c r="K777" s="212"/>
      <c r="L777" s="212"/>
      <c r="M777" s="212"/>
      <c r="N777" s="214"/>
      <c r="O777" s="213"/>
      <c r="P777" s="189" t="str">
        <f>IF(D777="","",IF(COUNTIF(Combo_tong_hop!$B$3:$B$100,D777)&gt;0,"Combo","Món lẻ"))</f>
        <v/>
      </c>
      <c r="Q777" s="190" t="str">
        <f>IFERROR(__xludf.DUMMYFUNCTION("IF(P777&lt;&gt;""Combo"","""",IFERROR(""""&amp;TEXTJOIN("", ""&amp;char(10),TRUE,FILTER(Combo_chi_tiet!$I$3:$I$200,Combo_chi_tiet!$B$3:$B$200=D777)),""""))"),"")</f>
        <v/>
      </c>
      <c r="R777" s="144"/>
      <c r="S777" s="144"/>
      <c r="T777" s="144"/>
      <c r="U777" s="144"/>
      <c r="V777" s="144"/>
      <c r="W777" s="144"/>
      <c r="X777" s="144"/>
      <c r="Y777" s="144"/>
      <c r="Z777" s="144"/>
      <c r="AA777" s="144"/>
      <c r="AB777" s="144"/>
      <c r="AC777" s="144"/>
      <c r="AD777" s="144"/>
      <c r="AE777" s="144"/>
    </row>
    <row r="778">
      <c r="A778" s="208"/>
      <c r="B778" s="181" t="str">
        <f t="array" ref="B778">IF(A778="","",IFERROR(INDEX(Don_hang!$B$2:$B$1000,MATCH(A778,Don_hang!$A$2:$A$1000,0)),""))</f>
        <v/>
      </c>
      <c r="C778" s="210" t="str">
        <f t="array" ref="C778">IF(A778="","",IFERROR(INDEX(Don_hang!$C$2:$C$1000,MATCH(A778,Don_hang!$A$2:$A$1000,0)),""))</f>
        <v/>
      </c>
      <c r="D778" s="211"/>
      <c r="E778" s="209"/>
      <c r="F778" s="209"/>
      <c r="G778" s="186">
        <f t="shared" si="10"/>
        <v>0</v>
      </c>
      <c r="H778" s="212"/>
      <c r="I778" s="212"/>
      <c r="J778" s="212"/>
      <c r="K778" s="212"/>
      <c r="L778" s="212"/>
      <c r="M778" s="212"/>
      <c r="N778" s="214"/>
      <c r="O778" s="213"/>
      <c r="P778" s="189" t="str">
        <f>IF(D778="","",IF(COUNTIF(Combo_tong_hop!$B$3:$B$100,D778)&gt;0,"Combo","Món lẻ"))</f>
        <v/>
      </c>
      <c r="Q778" s="190" t="str">
        <f>IFERROR(__xludf.DUMMYFUNCTION("IF(P778&lt;&gt;""Combo"","""",IFERROR(""""&amp;TEXTJOIN("", ""&amp;char(10),TRUE,FILTER(Combo_chi_tiet!$I$3:$I$200,Combo_chi_tiet!$B$3:$B$200=D778)),""""))"),"")</f>
        <v/>
      </c>
      <c r="R778" s="144"/>
      <c r="S778" s="144"/>
      <c r="T778" s="144"/>
      <c r="U778" s="144"/>
      <c r="V778" s="144"/>
      <c r="W778" s="144"/>
      <c r="X778" s="144"/>
      <c r="Y778" s="144"/>
      <c r="Z778" s="144"/>
      <c r="AA778" s="144"/>
      <c r="AB778" s="144"/>
      <c r="AC778" s="144"/>
      <c r="AD778" s="144"/>
      <c r="AE778" s="144"/>
    </row>
    <row r="779">
      <c r="A779" s="208"/>
      <c r="B779" s="181" t="str">
        <f t="array" ref="B779">IF(A779="","",IFERROR(INDEX(Don_hang!$B$2:$B$1000,MATCH(A779,Don_hang!$A$2:$A$1000,0)),""))</f>
        <v/>
      </c>
      <c r="C779" s="210" t="str">
        <f t="array" ref="C779">IF(A779="","",IFERROR(INDEX(Don_hang!$C$2:$C$1000,MATCH(A779,Don_hang!$A$2:$A$1000,0)),""))</f>
        <v/>
      </c>
      <c r="D779" s="211"/>
      <c r="E779" s="209"/>
      <c r="F779" s="209"/>
      <c r="G779" s="186">
        <f t="shared" si="10"/>
        <v>0</v>
      </c>
      <c r="H779" s="212"/>
      <c r="I779" s="212"/>
      <c r="J779" s="212"/>
      <c r="K779" s="212"/>
      <c r="L779" s="212"/>
      <c r="M779" s="212"/>
      <c r="N779" s="214"/>
      <c r="O779" s="213"/>
      <c r="P779" s="189" t="str">
        <f>IF(D779="","",IF(COUNTIF(Combo_tong_hop!$B$3:$B$100,D779)&gt;0,"Combo","Món lẻ"))</f>
        <v/>
      </c>
      <c r="Q779" s="190" t="str">
        <f>IFERROR(__xludf.DUMMYFUNCTION("IF(P779&lt;&gt;""Combo"","""",IFERROR(""""&amp;TEXTJOIN("", ""&amp;char(10),TRUE,FILTER(Combo_chi_tiet!$I$3:$I$200,Combo_chi_tiet!$B$3:$B$200=D779)),""""))"),"")</f>
        <v/>
      </c>
      <c r="R779" s="144"/>
      <c r="S779" s="144"/>
      <c r="T779" s="144"/>
      <c r="U779" s="144"/>
      <c r="V779" s="144"/>
      <c r="W779" s="144"/>
      <c r="X779" s="144"/>
      <c r="Y779" s="144"/>
      <c r="Z779" s="144"/>
      <c r="AA779" s="144"/>
      <c r="AB779" s="144"/>
      <c r="AC779" s="144"/>
      <c r="AD779" s="144"/>
      <c r="AE779" s="144"/>
    </row>
    <row r="780">
      <c r="A780" s="208"/>
      <c r="B780" s="181" t="str">
        <f t="array" ref="B780">IF(A780="","",IFERROR(INDEX(Don_hang!$B$2:$B$1000,MATCH(A780,Don_hang!$A$2:$A$1000,0)),""))</f>
        <v/>
      </c>
      <c r="C780" s="210" t="str">
        <f t="array" ref="C780">IF(A780="","",IFERROR(INDEX(Don_hang!$C$2:$C$1000,MATCH(A780,Don_hang!$A$2:$A$1000,0)),""))</f>
        <v/>
      </c>
      <c r="D780" s="211"/>
      <c r="E780" s="209"/>
      <c r="F780" s="209"/>
      <c r="G780" s="186">
        <f t="shared" si="10"/>
        <v>0</v>
      </c>
      <c r="H780" s="212"/>
      <c r="I780" s="212"/>
      <c r="J780" s="212"/>
      <c r="K780" s="212"/>
      <c r="L780" s="212"/>
      <c r="M780" s="212"/>
      <c r="N780" s="214"/>
      <c r="O780" s="213"/>
      <c r="P780" s="189" t="str">
        <f>IF(D780="","",IF(COUNTIF(Combo_tong_hop!$B$3:$B$100,D780)&gt;0,"Combo","Món lẻ"))</f>
        <v/>
      </c>
      <c r="Q780" s="190" t="str">
        <f>IFERROR(__xludf.DUMMYFUNCTION("IF(P780&lt;&gt;""Combo"","""",IFERROR(""""&amp;TEXTJOIN("", ""&amp;char(10),TRUE,FILTER(Combo_chi_tiet!$I$3:$I$200,Combo_chi_tiet!$B$3:$B$200=D780)),""""))"),"")</f>
        <v/>
      </c>
      <c r="R780" s="144"/>
      <c r="S780" s="144"/>
      <c r="T780" s="144"/>
      <c r="U780" s="144"/>
      <c r="V780" s="144"/>
      <c r="W780" s="144"/>
      <c r="X780" s="144"/>
      <c r="Y780" s="144"/>
      <c r="Z780" s="144"/>
      <c r="AA780" s="144"/>
      <c r="AB780" s="144"/>
      <c r="AC780" s="144"/>
      <c r="AD780" s="144"/>
      <c r="AE780" s="144"/>
    </row>
    <row r="781">
      <c r="A781" s="208"/>
      <c r="B781" s="181" t="str">
        <f t="array" ref="B781">IF(A781="","",IFERROR(INDEX(Don_hang!$B$2:$B$1000,MATCH(A781,Don_hang!$A$2:$A$1000,0)),""))</f>
        <v/>
      </c>
      <c r="C781" s="210" t="str">
        <f t="array" ref="C781">IF(A781="","",IFERROR(INDEX(Don_hang!$C$2:$C$1000,MATCH(A781,Don_hang!$A$2:$A$1000,0)),""))</f>
        <v/>
      </c>
      <c r="D781" s="211"/>
      <c r="E781" s="209"/>
      <c r="F781" s="209"/>
      <c r="G781" s="186">
        <f t="shared" si="10"/>
        <v>0</v>
      </c>
      <c r="H781" s="212"/>
      <c r="I781" s="212"/>
      <c r="J781" s="212"/>
      <c r="K781" s="212"/>
      <c r="L781" s="212"/>
      <c r="M781" s="212"/>
      <c r="N781" s="214"/>
      <c r="O781" s="213"/>
      <c r="P781" s="189" t="str">
        <f>IF(D781="","",IF(COUNTIF(Combo_tong_hop!$B$3:$B$100,D781)&gt;0,"Combo","Món lẻ"))</f>
        <v/>
      </c>
      <c r="Q781" s="190" t="str">
        <f>IFERROR(__xludf.DUMMYFUNCTION("IF(P781&lt;&gt;""Combo"","""",IFERROR(""""&amp;TEXTJOIN("", ""&amp;char(10),TRUE,FILTER(Combo_chi_tiet!$I$3:$I$200,Combo_chi_tiet!$B$3:$B$200=D781)),""""))"),"")</f>
        <v/>
      </c>
      <c r="R781" s="144"/>
      <c r="S781" s="144"/>
      <c r="T781" s="144"/>
      <c r="U781" s="144"/>
      <c r="V781" s="144"/>
      <c r="W781" s="144"/>
      <c r="X781" s="144"/>
      <c r="Y781" s="144"/>
      <c r="Z781" s="144"/>
      <c r="AA781" s="144"/>
      <c r="AB781" s="144"/>
      <c r="AC781" s="144"/>
      <c r="AD781" s="144"/>
      <c r="AE781" s="144"/>
    </row>
    <row r="782">
      <c r="A782" s="208"/>
      <c r="B782" s="181" t="str">
        <f t="array" ref="B782">IF(A782="","",IFERROR(INDEX(Don_hang!$B$2:$B$1000,MATCH(A782,Don_hang!$A$2:$A$1000,0)),""))</f>
        <v/>
      </c>
      <c r="C782" s="210" t="str">
        <f t="array" ref="C782">IF(A782="","",IFERROR(INDEX(Don_hang!$C$2:$C$1000,MATCH(A782,Don_hang!$A$2:$A$1000,0)),""))</f>
        <v/>
      </c>
      <c r="D782" s="211"/>
      <c r="E782" s="209"/>
      <c r="F782" s="209"/>
      <c r="G782" s="186">
        <f t="shared" si="10"/>
        <v>0</v>
      </c>
      <c r="H782" s="212"/>
      <c r="I782" s="212"/>
      <c r="J782" s="212"/>
      <c r="K782" s="212"/>
      <c r="L782" s="212"/>
      <c r="M782" s="212"/>
      <c r="N782" s="214"/>
      <c r="O782" s="213"/>
      <c r="P782" s="189" t="str">
        <f>IF(D782="","",IF(COUNTIF(Combo_tong_hop!$B$3:$B$100,D782)&gt;0,"Combo","Món lẻ"))</f>
        <v/>
      </c>
      <c r="Q782" s="190" t="str">
        <f>IFERROR(__xludf.DUMMYFUNCTION("IF(P782&lt;&gt;""Combo"","""",IFERROR(""""&amp;TEXTJOIN("", ""&amp;char(10),TRUE,FILTER(Combo_chi_tiet!$I$3:$I$200,Combo_chi_tiet!$B$3:$B$200=D782)),""""))"),"")</f>
        <v/>
      </c>
      <c r="R782" s="144"/>
      <c r="S782" s="144"/>
      <c r="T782" s="144"/>
      <c r="U782" s="144"/>
      <c r="V782" s="144"/>
      <c r="W782" s="144"/>
      <c r="X782" s="144"/>
      <c r="Y782" s="144"/>
      <c r="Z782" s="144"/>
      <c r="AA782" s="144"/>
      <c r="AB782" s="144"/>
      <c r="AC782" s="144"/>
      <c r="AD782" s="144"/>
      <c r="AE782" s="144"/>
    </row>
    <row r="783">
      <c r="A783" s="208"/>
      <c r="B783" s="181" t="str">
        <f t="array" ref="B783">IF(A783="","",IFERROR(INDEX(Don_hang!$B$2:$B$1000,MATCH(A783,Don_hang!$A$2:$A$1000,0)),""))</f>
        <v/>
      </c>
      <c r="C783" s="210" t="str">
        <f t="array" ref="C783">IF(A783="","",IFERROR(INDEX(Don_hang!$C$2:$C$1000,MATCH(A783,Don_hang!$A$2:$A$1000,0)),""))</f>
        <v/>
      </c>
      <c r="D783" s="211"/>
      <c r="E783" s="209"/>
      <c r="F783" s="209"/>
      <c r="G783" s="186">
        <f t="shared" si="10"/>
        <v>0</v>
      </c>
      <c r="H783" s="212"/>
      <c r="I783" s="212"/>
      <c r="J783" s="212"/>
      <c r="K783" s="212"/>
      <c r="L783" s="212"/>
      <c r="M783" s="212"/>
      <c r="N783" s="214"/>
      <c r="O783" s="213"/>
      <c r="P783" s="189" t="str">
        <f>IF(D783="","",IF(COUNTIF(Combo_tong_hop!$B$3:$B$100,D783)&gt;0,"Combo","Món lẻ"))</f>
        <v/>
      </c>
      <c r="Q783" s="190" t="str">
        <f>IFERROR(__xludf.DUMMYFUNCTION("IF(P783&lt;&gt;""Combo"","""",IFERROR(""""&amp;TEXTJOIN("", ""&amp;char(10),TRUE,FILTER(Combo_chi_tiet!$I$3:$I$200,Combo_chi_tiet!$B$3:$B$200=D783)),""""))"),"")</f>
        <v/>
      </c>
      <c r="R783" s="144"/>
      <c r="S783" s="144"/>
      <c r="T783" s="144"/>
      <c r="U783" s="144"/>
      <c r="V783" s="144"/>
      <c r="W783" s="144"/>
      <c r="X783" s="144"/>
      <c r="Y783" s="144"/>
      <c r="Z783" s="144"/>
      <c r="AA783" s="144"/>
      <c r="AB783" s="144"/>
      <c r="AC783" s="144"/>
      <c r="AD783" s="144"/>
      <c r="AE783" s="144"/>
    </row>
    <row r="784">
      <c r="A784" s="208"/>
      <c r="B784" s="181" t="str">
        <f t="array" ref="B784">IF(A784="","",IFERROR(INDEX(Don_hang!$B$2:$B$1000,MATCH(A784,Don_hang!$A$2:$A$1000,0)),""))</f>
        <v/>
      </c>
      <c r="C784" s="210" t="str">
        <f t="array" ref="C784">IF(A784="","",IFERROR(INDEX(Don_hang!$C$2:$C$1000,MATCH(A784,Don_hang!$A$2:$A$1000,0)),""))</f>
        <v/>
      </c>
      <c r="D784" s="211"/>
      <c r="E784" s="209"/>
      <c r="F784" s="209"/>
      <c r="G784" s="186">
        <f t="shared" si="10"/>
        <v>0</v>
      </c>
      <c r="H784" s="212"/>
      <c r="I784" s="212"/>
      <c r="J784" s="212"/>
      <c r="K784" s="212"/>
      <c r="L784" s="212"/>
      <c r="M784" s="212"/>
      <c r="N784" s="214"/>
      <c r="O784" s="213"/>
      <c r="P784" s="189" t="str">
        <f>IF(D784="","",IF(COUNTIF(Combo_tong_hop!$B$3:$B$100,D784)&gt;0,"Combo","Món lẻ"))</f>
        <v/>
      </c>
      <c r="Q784" s="190" t="str">
        <f>IFERROR(__xludf.DUMMYFUNCTION("IF(P784&lt;&gt;""Combo"","""",IFERROR(""""&amp;TEXTJOIN("", ""&amp;char(10),TRUE,FILTER(Combo_chi_tiet!$I$3:$I$200,Combo_chi_tiet!$B$3:$B$200=D784)),""""))"),"")</f>
        <v/>
      </c>
      <c r="R784" s="144"/>
      <c r="S784" s="144"/>
      <c r="T784" s="144"/>
      <c r="U784" s="144"/>
      <c r="V784" s="144"/>
      <c r="W784" s="144"/>
      <c r="X784" s="144"/>
      <c r="Y784" s="144"/>
      <c r="Z784" s="144"/>
      <c r="AA784" s="144"/>
      <c r="AB784" s="144"/>
      <c r="AC784" s="144"/>
      <c r="AD784" s="144"/>
      <c r="AE784" s="144"/>
    </row>
    <row r="785">
      <c r="A785" s="208"/>
      <c r="B785" s="181" t="str">
        <f t="array" ref="B785">IF(A785="","",IFERROR(INDEX(Don_hang!$B$2:$B$1000,MATCH(A785,Don_hang!$A$2:$A$1000,0)),""))</f>
        <v/>
      </c>
      <c r="C785" s="210" t="str">
        <f t="array" ref="C785">IF(A785="","",IFERROR(INDEX(Don_hang!$C$2:$C$1000,MATCH(A785,Don_hang!$A$2:$A$1000,0)),""))</f>
        <v/>
      </c>
      <c r="D785" s="211"/>
      <c r="E785" s="209"/>
      <c r="F785" s="209"/>
      <c r="G785" s="186">
        <f t="shared" si="10"/>
        <v>0</v>
      </c>
      <c r="H785" s="212"/>
      <c r="I785" s="212"/>
      <c r="J785" s="212"/>
      <c r="K785" s="212"/>
      <c r="L785" s="212"/>
      <c r="M785" s="212"/>
      <c r="N785" s="214"/>
      <c r="O785" s="213"/>
      <c r="P785" s="189" t="str">
        <f>IF(D785="","",IF(COUNTIF(Combo_tong_hop!$B$3:$B$100,D785)&gt;0,"Combo","Món lẻ"))</f>
        <v/>
      </c>
      <c r="Q785" s="190" t="str">
        <f>IFERROR(__xludf.DUMMYFUNCTION("IF(P785&lt;&gt;""Combo"","""",IFERROR(""""&amp;TEXTJOIN("", ""&amp;char(10),TRUE,FILTER(Combo_chi_tiet!$I$3:$I$200,Combo_chi_tiet!$B$3:$B$200=D785)),""""))"),"")</f>
        <v/>
      </c>
      <c r="R785" s="144"/>
      <c r="S785" s="144"/>
      <c r="T785" s="144"/>
      <c r="U785" s="144"/>
      <c r="V785" s="144"/>
      <c r="W785" s="144"/>
      <c r="X785" s="144"/>
      <c r="Y785" s="144"/>
      <c r="Z785" s="144"/>
      <c r="AA785" s="144"/>
      <c r="AB785" s="144"/>
      <c r="AC785" s="144"/>
      <c r="AD785" s="144"/>
      <c r="AE785" s="144"/>
    </row>
    <row r="786">
      <c r="A786" s="208"/>
      <c r="B786" s="181" t="str">
        <f t="array" ref="B786">IF(A786="","",IFERROR(INDEX(Don_hang!$B$2:$B$1000,MATCH(A786,Don_hang!$A$2:$A$1000,0)),""))</f>
        <v/>
      </c>
      <c r="C786" s="210" t="str">
        <f t="array" ref="C786">IF(A786="","",IFERROR(INDEX(Don_hang!$C$2:$C$1000,MATCH(A786,Don_hang!$A$2:$A$1000,0)),""))</f>
        <v/>
      </c>
      <c r="D786" s="211"/>
      <c r="E786" s="209"/>
      <c r="F786" s="209"/>
      <c r="G786" s="186">
        <f t="shared" si="10"/>
        <v>0</v>
      </c>
      <c r="H786" s="212"/>
      <c r="I786" s="212"/>
      <c r="J786" s="212"/>
      <c r="K786" s="212"/>
      <c r="L786" s="212"/>
      <c r="M786" s="212"/>
      <c r="N786" s="214"/>
      <c r="O786" s="213"/>
      <c r="P786" s="189" t="str">
        <f>IF(D786="","",IF(COUNTIF(Combo_tong_hop!$B$3:$B$100,D786)&gt;0,"Combo","Món lẻ"))</f>
        <v/>
      </c>
      <c r="Q786" s="190" t="str">
        <f>IFERROR(__xludf.DUMMYFUNCTION("IF(P786&lt;&gt;""Combo"","""",IFERROR(""""&amp;TEXTJOIN("", ""&amp;char(10),TRUE,FILTER(Combo_chi_tiet!$I$3:$I$200,Combo_chi_tiet!$B$3:$B$200=D786)),""""))"),"")</f>
        <v/>
      </c>
      <c r="R786" s="144"/>
      <c r="S786" s="144"/>
      <c r="T786" s="144"/>
      <c r="U786" s="144"/>
      <c r="V786" s="144"/>
      <c r="W786" s="144"/>
      <c r="X786" s="144"/>
      <c r="Y786" s="144"/>
      <c r="Z786" s="144"/>
      <c r="AA786" s="144"/>
      <c r="AB786" s="144"/>
      <c r="AC786" s="144"/>
      <c r="AD786" s="144"/>
      <c r="AE786" s="144"/>
    </row>
    <row r="787">
      <c r="A787" s="208"/>
      <c r="B787" s="181" t="str">
        <f t="array" ref="B787">IF(A787="","",IFERROR(INDEX(Don_hang!$B$2:$B$1000,MATCH(A787,Don_hang!$A$2:$A$1000,0)),""))</f>
        <v/>
      </c>
      <c r="C787" s="210" t="str">
        <f t="array" ref="C787">IF(A787="","",IFERROR(INDEX(Don_hang!$C$2:$C$1000,MATCH(A787,Don_hang!$A$2:$A$1000,0)),""))</f>
        <v/>
      </c>
      <c r="D787" s="211"/>
      <c r="E787" s="209"/>
      <c r="F787" s="209"/>
      <c r="G787" s="186">
        <f t="shared" si="10"/>
        <v>0</v>
      </c>
      <c r="H787" s="212"/>
      <c r="I787" s="212"/>
      <c r="J787" s="212"/>
      <c r="K787" s="212"/>
      <c r="L787" s="212"/>
      <c r="M787" s="212"/>
      <c r="N787" s="214"/>
      <c r="O787" s="213"/>
      <c r="P787" s="189" t="str">
        <f>IF(D787="","",IF(COUNTIF(Combo_tong_hop!$B$3:$B$100,D787)&gt;0,"Combo","Món lẻ"))</f>
        <v/>
      </c>
      <c r="Q787" s="190" t="str">
        <f>IFERROR(__xludf.DUMMYFUNCTION("IF(P787&lt;&gt;""Combo"","""",IFERROR(""""&amp;TEXTJOIN("", ""&amp;char(10),TRUE,FILTER(Combo_chi_tiet!$I$3:$I$200,Combo_chi_tiet!$B$3:$B$200=D787)),""""))"),"")</f>
        <v/>
      </c>
      <c r="R787" s="144"/>
      <c r="S787" s="144"/>
      <c r="T787" s="144"/>
      <c r="U787" s="144"/>
      <c r="V787" s="144"/>
      <c r="W787" s="144"/>
      <c r="X787" s="144"/>
      <c r="Y787" s="144"/>
      <c r="Z787" s="144"/>
      <c r="AA787" s="144"/>
      <c r="AB787" s="144"/>
      <c r="AC787" s="144"/>
      <c r="AD787" s="144"/>
      <c r="AE787" s="144"/>
    </row>
    <row r="788">
      <c r="A788" s="208"/>
      <c r="B788" s="181" t="str">
        <f t="array" ref="B788">IF(A788="","",IFERROR(INDEX(Don_hang!$B$2:$B$1000,MATCH(A788,Don_hang!$A$2:$A$1000,0)),""))</f>
        <v/>
      </c>
      <c r="C788" s="210" t="str">
        <f t="array" ref="C788">IF(A788="","",IFERROR(INDEX(Don_hang!$C$2:$C$1000,MATCH(A788,Don_hang!$A$2:$A$1000,0)),""))</f>
        <v/>
      </c>
      <c r="D788" s="211"/>
      <c r="E788" s="209"/>
      <c r="F788" s="209"/>
      <c r="G788" s="186">
        <f t="shared" si="10"/>
        <v>0</v>
      </c>
      <c r="H788" s="212"/>
      <c r="I788" s="212"/>
      <c r="J788" s="212"/>
      <c r="K788" s="212"/>
      <c r="L788" s="212"/>
      <c r="M788" s="212"/>
      <c r="N788" s="214"/>
      <c r="O788" s="213"/>
      <c r="P788" s="189" t="str">
        <f>IF(D788="","",IF(COUNTIF(Combo_tong_hop!$B$3:$B$100,D788)&gt;0,"Combo","Món lẻ"))</f>
        <v/>
      </c>
      <c r="Q788" s="190" t="str">
        <f>IFERROR(__xludf.DUMMYFUNCTION("IF(P788&lt;&gt;""Combo"","""",IFERROR(""""&amp;TEXTJOIN("", ""&amp;char(10),TRUE,FILTER(Combo_chi_tiet!$I$3:$I$200,Combo_chi_tiet!$B$3:$B$200=D788)),""""))"),"")</f>
        <v/>
      </c>
      <c r="R788" s="144"/>
      <c r="S788" s="144"/>
      <c r="T788" s="144"/>
      <c r="U788" s="144"/>
      <c r="V788" s="144"/>
      <c r="W788" s="144"/>
      <c r="X788" s="144"/>
      <c r="Y788" s="144"/>
      <c r="Z788" s="144"/>
      <c r="AA788" s="144"/>
      <c r="AB788" s="144"/>
      <c r="AC788" s="144"/>
      <c r="AD788" s="144"/>
      <c r="AE788" s="144"/>
    </row>
    <row r="789">
      <c r="A789" s="208"/>
      <c r="B789" s="181" t="str">
        <f t="array" ref="B789">IF(A789="","",IFERROR(INDEX(Don_hang!$B$2:$B$1000,MATCH(A789,Don_hang!$A$2:$A$1000,0)),""))</f>
        <v/>
      </c>
      <c r="C789" s="210" t="str">
        <f t="array" ref="C789">IF(A789="","",IFERROR(INDEX(Don_hang!$C$2:$C$1000,MATCH(A789,Don_hang!$A$2:$A$1000,0)),""))</f>
        <v/>
      </c>
      <c r="D789" s="211"/>
      <c r="E789" s="209"/>
      <c r="F789" s="209"/>
      <c r="G789" s="186">
        <f t="shared" si="10"/>
        <v>0</v>
      </c>
      <c r="H789" s="212"/>
      <c r="I789" s="212"/>
      <c r="J789" s="212"/>
      <c r="K789" s="212"/>
      <c r="L789" s="212"/>
      <c r="M789" s="212"/>
      <c r="N789" s="214"/>
      <c r="O789" s="213"/>
      <c r="P789" s="189" t="str">
        <f>IF(D789="","",IF(COUNTIF(Combo_tong_hop!$B$3:$B$100,D789)&gt;0,"Combo","Món lẻ"))</f>
        <v/>
      </c>
      <c r="Q789" s="190" t="str">
        <f>IFERROR(__xludf.DUMMYFUNCTION("IF(P789&lt;&gt;""Combo"","""",IFERROR(""""&amp;TEXTJOIN("", ""&amp;char(10),TRUE,FILTER(Combo_chi_tiet!$I$3:$I$200,Combo_chi_tiet!$B$3:$B$200=D789)),""""))"),"")</f>
        <v/>
      </c>
      <c r="R789" s="144"/>
      <c r="S789" s="144"/>
      <c r="T789" s="144"/>
      <c r="U789" s="144"/>
      <c r="V789" s="144"/>
      <c r="W789" s="144"/>
      <c r="X789" s="144"/>
      <c r="Y789" s="144"/>
      <c r="Z789" s="144"/>
      <c r="AA789" s="144"/>
      <c r="AB789" s="144"/>
      <c r="AC789" s="144"/>
      <c r="AD789" s="144"/>
      <c r="AE789" s="144"/>
    </row>
    <row r="790">
      <c r="A790" s="208"/>
      <c r="B790" s="181" t="str">
        <f t="array" ref="B790">IF(A790="","",IFERROR(INDEX(Don_hang!$B$2:$B$1000,MATCH(A790,Don_hang!$A$2:$A$1000,0)),""))</f>
        <v/>
      </c>
      <c r="C790" s="210" t="str">
        <f t="array" ref="C790">IF(A790="","",IFERROR(INDEX(Don_hang!$C$2:$C$1000,MATCH(A790,Don_hang!$A$2:$A$1000,0)),""))</f>
        <v/>
      </c>
      <c r="D790" s="211"/>
      <c r="E790" s="209"/>
      <c r="F790" s="209"/>
      <c r="G790" s="186">
        <f t="shared" si="10"/>
        <v>0</v>
      </c>
      <c r="H790" s="212"/>
      <c r="I790" s="212"/>
      <c r="J790" s="212"/>
      <c r="K790" s="212"/>
      <c r="L790" s="212"/>
      <c r="M790" s="212"/>
      <c r="N790" s="214"/>
      <c r="O790" s="213"/>
      <c r="P790" s="189" t="str">
        <f>IF(D790="","",IF(COUNTIF(Combo_tong_hop!$B$3:$B$100,D790)&gt;0,"Combo","Món lẻ"))</f>
        <v/>
      </c>
      <c r="Q790" s="190" t="str">
        <f>IFERROR(__xludf.DUMMYFUNCTION("IF(P790&lt;&gt;""Combo"","""",IFERROR(""""&amp;TEXTJOIN("", ""&amp;char(10),TRUE,FILTER(Combo_chi_tiet!$I$3:$I$200,Combo_chi_tiet!$B$3:$B$200=D790)),""""))"),"")</f>
        <v/>
      </c>
      <c r="R790" s="144"/>
      <c r="S790" s="144"/>
      <c r="T790" s="144"/>
      <c r="U790" s="144"/>
      <c r="V790" s="144"/>
      <c r="W790" s="144"/>
      <c r="X790" s="144"/>
      <c r="Y790" s="144"/>
      <c r="Z790" s="144"/>
      <c r="AA790" s="144"/>
      <c r="AB790" s="144"/>
      <c r="AC790" s="144"/>
      <c r="AD790" s="144"/>
      <c r="AE790" s="144"/>
    </row>
    <row r="791">
      <c r="A791" s="208"/>
      <c r="B791" s="181" t="str">
        <f t="array" ref="B791">IF(A791="","",IFERROR(INDEX(Don_hang!$B$2:$B$1000,MATCH(A791,Don_hang!$A$2:$A$1000,0)),""))</f>
        <v/>
      </c>
      <c r="C791" s="210" t="str">
        <f t="array" ref="C791">IF(A791="","",IFERROR(INDEX(Don_hang!$C$2:$C$1000,MATCH(A791,Don_hang!$A$2:$A$1000,0)),""))</f>
        <v/>
      </c>
      <c r="D791" s="211"/>
      <c r="E791" s="209"/>
      <c r="F791" s="209"/>
      <c r="G791" s="186">
        <f t="shared" si="10"/>
        <v>0</v>
      </c>
      <c r="H791" s="212"/>
      <c r="I791" s="212"/>
      <c r="J791" s="212"/>
      <c r="K791" s="212"/>
      <c r="L791" s="212"/>
      <c r="M791" s="212"/>
      <c r="N791" s="214"/>
      <c r="O791" s="213"/>
      <c r="P791" s="189" t="str">
        <f>IF(D791="","",IF(COUNTIF(Combo_tong_hop!$B$3:$B$100,D791)&gt;0,"Combo","Món lẻ"))</f>
        <v/>
      </c>
      <c r="Q791" s="190" t="str">
        <f>IFERROR(__xludf.DUMMYFUNCTION("IF(P791&lt;&gt;""Combo"","""",IFERROR(""""&amp;TEXTJOIN("", ""&amp;char(10),TRUE,FILTER(Combo_chi_tiet!$I$3:$I$200,Combo_chi_tiet!$B$3:$B$200=D791)),""""))"),"")</f>
        <v/>
      </c>
      <c r="R791" s="144"/>
      <c r="S791" s="144"/>
      <c r="T791" s="144"/>
      <c r="U791" s="144"/>
      <c r="V791" s="144"/>
      <c r="W791" s="144"/>
      <c r="X791" s="144"/>
      <c r="Y791" s="144"/>
      <c r="Z791" s="144"/>
      <c r="AA791" s="144"/>
      <c r="AB791" s="144"/>
      <c r="AC791" s="144"/>
      <c r="AD791" s="144"/>
      <c r="AE791" s="144"/>
    </row>
    <row r="792">
      <c r="A792" s="208"/>
      <c r="B792" s="181" t="str">
        <f t="array" ref="B792">IF(A792="","",IFERROR(INDEX(Don_hang!$B$2:$B$1000,MATCH(A792,Don_hang!$A$2:$A$1000,0)),""))</f>
        <v/>
      </c>
      <c r="C792" s="210" t="str">
        <f t="array" ref="C792">IF(A792="","",IFERROR(INDEX(Don_hang!$C$2:$C$1000,MATCH(A792,Don_hang!$A$2:$A$1000,0)),""))</f>
        <v/>
      </c>
      <c r="D792" s="211"/>
      <c r="E792" s="209"/>
      <c r="F792" s="209"/>
      <c r="G792" s="186">
        <f t="shared" si="10"/>
        <v>0</v>
      </c>
      <c r="H792" s="212"/>
      <c r="I792" s="212"/>
      <c r="J792" s="212"/>
      <c r="K792" s="212"/>
      <c r="L792" s="212"/>
      <c r="M792" s="212"/>
      <c r="N792" s="214"/>
      <c r="O792" s="213"/>
      <c r="P792" s="189" t="str">
        <f>IF(D792="","",IF(COUNTIF(Combo_tong_hop!$B$3:$B$100,D792)&gt;0,"Combo","Món lẻ"))</f>
        <v/>
      </c>
      <c r="Q792" s="190" t="str">
        <f>IFERROR(__xludf.DUMMYFUNCTION("IF(P792&lt;&gt;""Combo"","""",IFERROR(""""&amp;TEXTJOIN("", ""&amp;char(10),TRUE,FILTER(Combo_chi_tiet!$I$3:$I$200,Combo_chi_tiet!$B$3:$B$200=D792)),""""))"),"")</f>
        <v/>
      </c>
      <c r="R792" s="144"/>
      <c r="S792" s="144"/>
      <c r="T792" s="144"/>
      <c r="U792" s="144"/>
      <c r="V792" s="144"/>
      <c r="W792" s="144"/>
      <c r="X792" s="144"/>
      <c r="Y792" s="144"/>
      <c r="Z792" s="144"/>
      <c r="AA792" s="144"/>
      <c r="AB792" s="144"/>
      <c r="AC792" s="144"/>
      <c r="AD792" s="144"/>
      <c r="AE792" s="144"/>
    </row>
    <row r="793">
      <c r="A793" s="208"/>
      <c r="B793" s="181" t="str">
        <f t="array" ref="B793">IF(A793="","",IFERROR(INDEX(Don_hang!$B$2:$B$1000,MATCH(A793,Don_hang!$A$2:$A$1000,0)),""))</f>
        <v/>
      </c>
      <c r="C793" s="210" t="str">
        <f t="array" ref="C793">IF(A793="","",IFERROR(INDEX(Don_hang!$C$2:$C$1000,MATCH(A793,Don_hang!$A$2:$A$1000,0)),""))</f>
        <v/>
      </c>
      <c r="D793" s="211"/>
      <c r="E793" s="209"/>
      <c r="F793" s="209"/>
      <c r="G793" s="186">
        <f t="shared" si="10"/>
        <v>0</v>
      </c>
      <c r="H793" s="212"/>
      <c r="I793" s="212"/>
      <c r="J793" s="212"/>
      <c r="K793" s="212"/>
      <c r="L793" s="212"/>
      <c r="M793" s="212"/>
      <c r="N793" s="214"/>
      <c r="O793" s="213"/>
      <c r="P793" s="189" t="str">
        <f>IF(D793="","",IF(COUNTIF(Combo_tong_hop!$B$3:$B$100,D793)&gt;0,"Combo","Món lẻ"))</f>
        <v/>
      </c>
      <c r="Q793" s="190" t="str">
        <f>IFERROR(__xludf.DUMMYFUNCTION("IF(P793&lt;&gt;""Combo"","""",IFERROR(""""&amp;TEXTJOIN("", ""&amp;char(10),TRUE,FILTER(Combo_chi_tiet!$I$3:$I$200,Combo_chi_tiet!$B$3:$B$200=D793)),""""))"),"")</f>
        <v/>
      </c>
      <c r="R793" s="144"/>
      <c r="S793" s="144"/>
      <c r="T793" s="144"/>
      <c r="U793" s="144"/>
      <c r="V793" s="144"/>
      <c r="W793" s="144"/>
      <c r="X793" s="144"/>
      <c r="Y793" s="144"/>
      <c r="Z793" s="144"/>
      <c r="AA793" s="144"/>
      <c r="AB793" s="144"/>
      <c r="AC793" s="144"/>
      <c r="AD793" s="144"/>
      <c r="AE793" s="144"/>
    </row>
    <row r="794">
      <c r="A794" s="208"/>
      <c r="B794" s="181" t="str">
        <f t="array" ref="B794">IF(A794="","",IFERROR(INDEX(Don_hang!$B$2:$B$1000,MATCH(A794,Don_hang!$A$2:$A$1000,0)),""))</f>
        <v/>
      </c>
      <c r="C794" s="210" t="str">
        <f t="array" ref="C794">IF(A794="","",IFERROR(INDEX(Don_hang!$C$2:$C$1000,MATCH(A794,Don_hang!$A$2:$A$1000,0)),""))</f>
        <v/>
      </c>
      <c r="D794" s="211"/>
      <c r="E794" s="209"/>
      <c r="F794" s="209"/>
      <c r="G794" s="186">
        <f t="shared" si="10"/>
        <v>0</v>
      </c>
      <c r="H794" s="212"/>
      <c r="I794" s="212"/>
      <c r="J794" s="212"/>
      <c r="K794" s="212"/>
      <c r="L794" s="212"/>
      <c r="M794" s="212"/>
      <c r="N794" s="214"/>
      <c r="O794" s="213"/>
      <c r="P794" s="189" t="str">
        <f>IF(D794="","",IF(COUNTIF(Combo_tong_hop!$B$3:$B$100,D794)&gt;0,"Combo","Món lẻ"))</f>
        <v/>
      </c>
      <c r="Q794" s="190" t="str">
        <f>IFERROR(__xludf.DUMMYFUNCTION("IF(P794&lt;&gt;""Combo"","""",IFERROR(""""&amp;TEXTJOIN("", ""&amp;char(10),TRUE,FILTER(Combo_chi_tiet!$I$3:$I$200,Combo_chi_tiet!$B$3:$B$200=D794)),""""))"),"")</f>
        <v/>
      </c>
      <c r="R794" s="144"/>
      <c r="S794" s="144"/>
      <c r="T794" s="144"/>
      <c r="U794" s="144"/>
      <c r="V794" s="144"/>
      <c r="W794" s="144"/>
      <c r="X794" s="144"/>
      <c r="Y794" s="144"/>
      <c r="Z794" s="144"/>
      <c r="AA794" s="144"/>
      <c r="AB794" s="144"/>
      <c r="AC794" s="144"/>
      <c r="AD794" s="144"/>
      <c r="AE794" s="144"/>
    </row>
    <row r="795">
      <c r="A795" s="208"/>
      <c r="B795" s="181" t="str">
        <f t="array" ref="B795">IF(A795="","",IFERROR(INDEX(Don_hang!$B$2:$B$1000,MATCH(A795,Don_hang!$A$2:$A$1000,0)),""))</f>
        <v/>
      </c>
      <c r="C795" s="210" t="str">
        <f t="array" ref="C795">IF(A795="","",IFERROR(INDEX(Don_hang!$C$2:$C$1000,MATCH(A795,Don_hang!$A$2:$A$1000,0)),""))</f>
        <v/>
      </c>
      <c r="D795" s="211"/>
      <c r="E795" s="209"/>
      <c r="F795" s="209"/>
      <c r="G795" s="186">
        <f t="shared" si="10"/>
        <v>0</v>
      </c>
      <c r="H795" s="212"/>
      <c r="I795" s="212"/>
      <c r="J795" s="212"/>
      <c r="K795" s="212"/>
      <c r="L795" s="212"/>
      <c r="M795" s="212"/>
      <c r="N795" s="214"/>
      <c r="O795" s="213"/>
      <c r="P795" s="189" t="str">
        <f>IF(D795="","",IF(COUNTIF(Combo_tong_hop!$B$3:$B$100,D795)&gt;0,"Combo","Món lẻ"))</f>
        <v/>
      </c>
      <c r="Q795" s="190" t="str">
        <f>IFERROR(__xludf.DUMMYFUNCTION("IF(P795&lt;&gt;""Combo"","""",IFERROR(""""&amp;TEXTJOIN("", ""&amp;char(10),TRUE,FILTER(Combo_chi_tiet!$I$3:$I$200,Combo_chi_tiet!$B$3:$B$200=D795)),""""))"),"")</f>
        <v/>
      </c>
      <c r="R795" s="144"/>
      <c r="S795" s="144"/>
      <c r="T795" s="144"/>
      <c r="U795" s="144"/>
      <c r="V795" s="144"/>
      <c r="W795" s="144"/>
      <c r="X795" s="144"/>
      <c r="Y795" s="144"/>
      <c r="Z795" s="144"/>
      <c r="AA795" s="144"/>
      <c r="AB795" s="144"/>
      <c r="AC795" s="144"/>
      <c r="AD795" s="144"/>
      <c r="AE795" s="144"/>
    </row>
    <row r="796">
      <c r="A796" s="208"/>
      <c r="B796" s="181" t="str">
        <f t="array" ref="B796">IF(A796="","",IFERROR(INDEX(Don_hang!$B$2:$B$1000,MATCH(A796,Don_hang!$A$2:$A$1000,0)),""))</f>
        <v/>
      </c>
      <c r="C796" s="210" t="str">
        <f t="array" ref="C796">IF(A796="","",IFERROR(INDEX(Don_hang!$C$2:$C$1000,MATCH(A796,Don_hang!$A$2:$A$1000,0)),""))</f>
        <v/>
      </c>
      <c r="D796" s="211"/>
      <c r="E796" s="209"/>
      <c r="F796" s="209"/>
      <c r="G796" s="186">
        <f t="shared" si="10"/>
        <v>0</v>
      </c>
      <c r="H796" s="212"/>
      <c r="I796" s="212"/>
      <c r="J796" s="212"/>
      <c r="K796" s="212"/>
      <c r="L796" s="212"/>
      <c r="M796" s="212"/>
      <c r="N796" s="214"/>
      <c r="O796" s="213"/>
      <c r="P796" s="189" t="str">
        <f>IF(D796="","",IF(COUNTIF(Combo_tong_hop!$B$3:$B$100,D796)&gt;0,"Combo","Món lẻ"))</f>
        <v/>
      </c>
      <c r="Q796" s="190" t="str">
        <f>IFERROR(__xludf.DUMMYFUNCTION("IF(P796&lt;&gt;""Combo"","""",IFERROR(""""&amp;TEXTJOIN("", ""&amp;char(10),TRUE,FILTER(Combo_chi_tiet!$I$3:$I$200,Combo_chi_tiet!$B$3:$B$200=D796)),""""))"),"")</f>
        <v/>
      </c>
      <c r="R796" s="144"/>
      <c r="S796" s="144"/>
      <c r="T796" s="144"/>
      <c r="U796" s="144"/>
      <c r="V796" s="144"/>
      <c r="W796" s="144"/>
      <c r="X796" s="144"/>
      <c r="Y796" s="144"/>
      <c r="Z796" s="144"/>
      <c r="AA796" s="144"/>
      <c r="AB796" s="144"/>
      <c r="AC796" s="144"/>
      <c r="AD796" s="144"/>
      <c r="AE796" s="144"/>
    </row>
    <row r="797">
      <c r="A797" s="208"/>
      <c r="B797" s="181" t="str">
        <f t="array" ref="B797">IF(A797="","",IFERROR(INDEX(Don_hang!$B$2:$B$1000,MATCH(A797,Don_hang!$A$2:$A$1000,0)),""))</f>
        <v/>
      </c>
      <c r="C797" s="210" t="str">
        <f t="array" ref="C797">IF(A797="","",IFERROR(INDEX(Don_hang!$C$2:$C$1000,MATCH(A797,Don_hang!$A$2:$A$1000,0)),""))</f>
        <v/>
      </c>
      <c r="D797" s="211"/>
      <c r="E797" s="209"/>
      <c r="F797" s="209"/>
      <c r="G797" s="186">
        <f t="shared" si="10"/>
        <v>0</v>
      </c>
      <c r="H797" s="212"/>
      <c r="I797" s="212"/>
      <c r="J797" s="212"/>
      <c r="K797" s="212"/>
      <c r="L797" s="212"/>
      <c r="M797" s="212"/>
      <c r="N797" s="214"/>
      <c r="O797" s="213"/>
      <c r="P797" s="189" t="str">
        <f>IF(D797="","",IF(COUNTIF(Combo_tong_hop!$B$3:$B$100,D797)&gt;0,"Combo","Món lẻ"))</f>
        <v/>
      </c>
      <c r="Q797" s="190" t="str">
        <f>IFERROR(__xludf.DUMMYFUNCTION("IF(P797&lt;&gt;""Combo"","""",IFERROR(""""&amp;TEXTJOIN("", ""&amp;char(10),TRUE,FILTER(Combo_chi_tiet!$I$3:$I$200,Combo_chi_tiet!$B$3:$B$200=D797)),""""))"),"")</f>
        <v/>
      </c>
      <c r="R797" s="144"/>
      <c r="S797" s="144"/>
      <c r="T797" s="144"/>
      <c r="U797" s="144"/>
      <c r="V797" s="144"/>
      <c r="W797" s="144"/>
      <c r="X797" s="144"/>
      <c r="Y797" s="144"/>
      <c r="Z797" s="144"/>
      <c r="AA797" s="144"/>
      <c r="AB797" s="144"/>
      <c r="AC797" s="144"/>
      <c r="AD797" s="144"/>
      <c r="AE797" s="144"/>
    </row>
    <row r="798">
      <c r="A798" s="208"/>
      <c r="B798" s="181" t="str">
        <f t="array" ref="B798">IF(A798="","",IFERROR(INDEX(Don_hang!$B$2:$B$1000,MATCH(A798,Don_hang!$A$2:$A$1000,0)),""))</f>
        <v/>
      </c>
      <c r="C798" s="210" t="str">
        <f t="array" ref="C798">IF(A798="","",IFERROR(INDEX(Don_hang!$C$2:$C$1000,MATCH(A798,Don_hang!$A$2:$A$1000,0)),""))</f>
        <v/>
      </c>
      <c r="D798" s="211"/>
      <c r="E798" s="209"/>
      <c r="F798" s="209"/>
      <c r="G798" s="186">
        <f t="shared" si="10"/>
        <v>0</v>
      </c>
      <c r="H798" s="212"/>
      <c r="I798" s="212"/>
      <c r="J798" s="212"/>
      <c r="K798" s="212"/>
      <c r="L798" s="212"/>
      <c r="M798" s="212"/>
      <c r="N798" s="214"/>
      <c r="O798" s="213"/>
      <c r="P798" s="189" t="str">
        <f>IF(D798="","",IF(COUNTIF(Combo_tong_hop!$B$3:$B$100,D798)&gt;0,"Combo","Món lẻ"))</f>
        <v/>
      </c>
      <c r="Q798" s="190" t="str">
        <f>IFERROR(__xludf.DUMMYFUNCTION("IF(P798&lt;&gt;""Combo"","""",IFERROR(""""&amp;TEXTJOIN("", ""&amp;char(10),TRUE,FILTER(Combo_chi_tiet!$I$3:$I$200,Combo_chi_tiet!$B$3:$B$200=D798)),""""))"),"")</f>
        <v/>
      </c>
      <c r="R798" s="144"/>
      <c r="S798" s="144"/>
      <c r="T798" s="144"/>
      <c r="U798" s="144"/>
      <c r="V798" s="144"/>
      <c r="W798" s="144"/>
      <c r="X798" s="144"/>
      <c r="Y798" s="144"/>
      <c r="Z798" s="144"/>
      <c r="AA798" s="144"/>
      <c r="AB798" s="144"/>
      <c r="AC798" s="144"/>
      <c r="AD798" s="144"/>
      <c r="AE798" s="144"/>
    </row>
    <row r="799">
      <c r="A799" s="208"/>
      <c r="B799" s="181" t="str">
        <f t="array" ref="B799">IF(A799="","",IFERROR(INDEX(Don_hang!$B$2:$B$1000,MATCH(A799,Don_hang!$A$2:$A$1000,0)),""))</f>
        <v/>
      </c>
      <c r="C799" s="210" t="str">
        <f t="array" ref="C799">IF(A799="","",IFERROR(INDEX(Don_hang!$C$2:$C$1000,MATCH(A799,Don_hang!$A$2:$A$1000,0)),""))</f>
        <v/>
      </c>
      <c r="D799" s="211"/>
      <c r="E799" s="209"/>
      <c r="F799" s="209"/>
      <c r="G799" s="186">
        <f t="shared" si="10"/>
        <v>0</v>
      </c>
      <c r="H799" s="212"/>
      <c r="I799" s="212"/>
      <c r="J799" s="212"/>
      <c r="K799" s="212"/>
      <c r="L799" s="212"/>
      <c r="M799" s="212"/>
      <c r="N799" s="214"/>
      <c r="O799" s="213"/>
      <c r="P799" s="189" t="str">
        <f>IF(D799="","",IF(COUNTIF(Combo_tong_hop!$B$3:$B$100,D799)&gt;0,"Combo","Món lẻ"))</f>
        <v/>
      </c>
      <c r="Q799" s="190" t="str">
        <f>IFERROR(__xludf.DUMMYFUNCTION("IF(P799&lt;&gt;""Combo"","""",IFERROR(""""&amp;TEXTJOIN("", ""&amp;char(10),TRUE,FILTER(Combo_chi_tiet!$I$3:$I$200,Combo_chi_tiet!$B$3:$B$200=D799)),""""))"),"")</f>
        <v/>
      </c>
      <c r="R799" s="144"/>
      <c r="S799" s="144"/>
      <c r="T799" s="144"/>
      <c r="U799" s="144"/>
      <c r="V799" s="144"/>
      <c r="W799" s="144"/>
      <c r="X799" s="144"/>
      <c r="Y799" s="144"/>
      <c r="Z799" s="144"/>
      <c r="AA799" s="144"/>
      <c r="AB799" s="144"/>
      <c r="AC799" s="144"/>
      <c r="AD799" s="144"/>
      <c r="AE799" s="144"/>
    </row>
    <row r="800">
      <c r="A800" s="208"/>
      <c r="B800" s="181" t="str">
        <f t="array" ref="B800">IF(A800="","",IFERROR(INDEX(Don_hang!$B$2:$B$1000,MATCH(A800,Don_hang!$A$2:$A$1000,0)),""))</f>
        <v/>
      </c>
      <c r="C800" s="210" t="str">
        <f t="array" ref="C800">IF(A800="","",IFERROR(INDEX(Don_hang!$C$2:$C$1000,MATCH(A800,Don_hang!$A$2:$A$1000,0)),""))</f>
        <v/>
      </c>
      <c r="D800" s="211"/>
      <c r="E800" s="209"/>
      <c r="F800" s="209"/>
      <c r="G800" s="186">
        <f t="shared" si="10"/>
        <v>0</v>
      </c>
      <c r="H800" s="212"/>
      <c r="I800" s="212"/>
      <c r="J800" s="212"/>
      <c r="K800" s="212"/>
      <c r="L800" s="212"/>
      <c r="M800" s="212"/>
      <c r="N800" s="214"/>
      <c r="O800" s="213"/>
      <c r="P800" s="189" t="str">
        <f>IF(D800="","",IF(COUNTIF(Combo_tong_hop!$B$3:$B$100,D800)&gt;0,"Combo","Món lẻ"))</f>
        <v/>
      </c>
      <c r="Q800" s="190" t="str">
        <f>IFERROR(__xludf.DUMMYFUNCTION("IF(P800&lt;&gt;""Combo"","""",IFERROR(""""&amp;TEXTJOIN("", ""&amp;char(10),TRUE,FILTER(Combo_chi_tiet!$I$3:$I$200,Combo_chi_tiet!$B$3:$B$200=D800)),""""))"),"")</f>
        <v/>
      </c>
      <c r="R800" s="144"/>
      <c r="S800" s="144"/>
      <c r="T800" s="144"/>
      <c r="U800" s="144"/>
      <c r="V800" s="144"/>
      <c r="W800" s="144"/>
      <c r="X800" s="144"/>
      <c r="Y800" s="144"/>
      <c r="Z800" s="144"/>
      <c r="AA800" s="144"/>
      <c r="AB800" s="144"/>
      <c r="AC800" s="144"/>
      <c r="AD800" s="144"/>
      <c r="AE800" s="144"/>
    </row>
    <row r="801">
      <c r="A801" s="208"/>
      <c r="B801" s="181" t="str">
        <f t="array" ref="B801">IF(A801="","",IFERROR(INDEX(Don_hang!$B$2:$B$1000,MATCH(A801,Don_hang!$A$2:$A$1000,0)),""))</f>
        <v/>
      </c>
      <c r="C801" s="210" t="str">
        <f t="array" ref="C801">IF(A801="","",IFERROR(INDEX(Don_hang!$C$2:$C$1000,MATCH(A801,Don_hang!$A$2:$A$1000,0)),""))</f>
        <v/>
      </c>
      <c r="D801" s="211"/>
      <c r="E801" s="209"/>
      <c r="F801" s="209"/>
      <c r="G801" s="186">
        <f t="shared" si="10"/>
        <v>0</v>
      </c>
      <c r="H801" s="212"/>
      <c r="I801" s="212"/>
      <c r="J801" s="212"/>
      <c r="K801" s="212"/>
      <c r="L801" s="212"/>
      <c r="M801" s="212"/>
      <c r="N801" s="214"/>
      <c r="O801" s="213"/>
      <c r="P801" s="189" t="str">
        <f>IF(D801="","",IF(COUNTIF(Combo_tong_hop!$B$3:$B$100,D801)&gt;0,"Combo","Món lẻ"))</f>
        <v/>
      </c>
      <c r="Q801" s="190" t="str">
        <f>IFERROR(__xludf.DUMMYFUNCTION("IF(P801&lt;&gt;""Combo"","""",IFERROR(""""&amp;TEXTJOIN("", ""&amp;char(10),TRUE,FILTER(Combo_chi_tiet!$I$3:$I$200,Combo_chi_tiet!$B$3:$B$200=D801)),""""))"),"")</f>
        <v/>
      </c>
      <c r="R801" s="144"/>
      <c r="S801" s="144"/>
      <c r="T801" s="144"/>
      <c r="U801" s="144"/>
      <c r="V801" s="144"/>
      <c r="W801" s="144"/>
      <c r="X801" s="144"/>
      <c r="Y801" s="144"/>
      <c r="Z801" s="144"/>
      <c r="AA801" s="144"/>
      <c r="AB801" s="144"/>
      <c r="AC801" s="144"/>
      <c r="AD801" s="144"/>
      <c r="AE801" s="144"/>
    </row>
    <row r="802">
      <c r="A802" s="208"/>
      <c r="B802" s="181" t="str">
        <f t="array" ref="B802">IF(A802="","",IFERROR(INDEX(Don_hang!$B$2:$B$1000,MATCH(A802,Don_hang!$A$2:$A$1000,0)),""))</f>
        <v/>
      </c>
      <c r="C802" s="210" t="str">
        <f t="array" ref="C802">IF(A802="","",IFERROR(INDEX(Don_hang!$C$2:$C$1000,MATCH(A802,Don_hang!$A$2:$A$1000,0)),""))</f>
        <v/>
      </c>
      <c r="D802" s="211"/>
      <c r="E802" s="209"/>
      <c r="F802" s="209"/>
      <c r="G802" s="186">
        <f t="shared" si="10"/>
        <v>0</v>
      </c>
      <c r="H802" s="212"/>
      <c r="I802" s="212"/>
      <c r="J802" s="212"/>
      <c r="K802" s="212"/>
      <c r="L802" s="212"/>
      <c r="M802" s="212"/>
      <c r="N802" s="214"/>
      <c r="O802" s="213"/>
      <c r="P802" s="189" t="str">
        <f>IF(D802="","",IF(COUNTIF(Combo_tong_hop!$B$3:$B$100,D802)&gt;0,"Combo","Món lẻ"))</f>
        <v/>
      </c>
      <c r="Q802" s="190" t="str">
        <f>IFERROR(__xludf.DUMMYFUNCTION("IF(P802&lt;&gt;""Combo"","""",IFERROR(""""&amp;TEXTJOIN("", ""&amp;char(10),TRUE,FILTER(Combo_chi_tiet!$I$3:$I$200,Combo_chi_tiet!$B$3:$B$200=D802)),""""))"),"")</f>
        <v/>
      </c>
      <c r="R802" s="144"/>
      <c r="S802" s="144"/>
      <c r="T802" s="144"/>
      <c r="U802" s="144"/>
      <c r="V802" s="144"/>
      <c r="W802" s="144"/>
      <c r="X802" s="144"/>
      <c r="Y802" s="144"/>
      <c r="Z802" s="144"/>
      <c r="AA802" s="144"/>
      <c r="AB802" s="144"/>
      <c r="AC802" s="144"/>
      <c r="AD802" s="144"/>
      <c r="AE802" s="144"/>
    </row>
    <row r="803">
      <c r="A803" s="208"/>
      <c r="B803" s="181" t="str">
        <f t="array" ref="B803">IF(A803="","",IFERROR(INDEX(Don_hang!$B$2:$B$1000,MATCH(A803,Don_hang!$A$2:$A$1000,0)),""))</f>
        <v/>
      </c>
      <c r="C803" s="210" t="str">
        <f t="array" ref="C803">IF(A803="","",IFERROR(INDEX(Don_hang!$C$2:$C$1000,MATCH(A803,Don_hang!$A$2:$A$1000,0)),""))</f>
        <v/>
      </c>
      <c r="D803" s="211"/>
      <c r="E803" s="209"/>
      <c r="F803" s="209"/>
      <c r="G803" s="186">
        <f t="shared" si="10"/>
        <v>0</v>
      </c>
      <c r="H803" s="212"/>
      <c r="I803" s="212"/>
      <c r="J803" s="212"/>
      <c r="K803" s="212"/>
      <c r="L803" s="212"/>
      <c r="M803" s="212"/>
      <c r="N803" s="214"/>
      <c r="O803" s="213"/>
      <c r="P803" s="189" t="str">
        <f>IF(D803="","",IF(COUNTIF(Combo_tong_hop!$B$3:$B$100,D803)&gt;0,"Combo","Món lẻ"))</f>
        <v/>
      </c>
      <c r="Q803" s="190" t="str">
        <f>IFERROR(__xludf.DUMMYFUNCTION("IF(P803&lt;&gt;""Combo"","""",IFERROR(""""&amp;TEXTJOIN("", ""&amp;char(10),TRUE,FILTER(Combo_chi_tiet!$I$3:$I$200,Combo_chi_tiet!$B$3:$B$200=D803)),""""))"),"")</f>
        <v/>
      </c>
      <c r="R803" s="144"/>
      <c r="S803" s="144"/>
      <c r="T803" s="144"/>
      <c r="U803" s="144"/>
      <c r="V803" s="144"/>
      <c r="W803" s="144"/>
      <c r="X803" s="144"/>
      <c r="Y803" s="144"/>
      <c r="Z803" s="144"/>
      <c r="AA803" s="144"/>
      <c r="AB803" s="144"/>
      <c r="AC803" s="144"/>
      <c r="AD803" s="144"/>
      <c r="AE803" s="144"/>
    </row>
    <row r="804">
      <c r="A804" s="208"/>
      <c r="B804" s="181" t="str">
        <f t="array" ref="B804">IF(A804="","",IFERROR(INDEX(Don_hang!$B$2:$B$1000,MATCH(A804,Don_hang!$A$2:$A$1000,0)),""))</f>
        <v/>
      </c>
      <c r="C804" s="210" t="str">
        <f t="array" ref="C804">IF(A804="","",IFERROR(INDEX(Don_hang!$C$2:$C$1000,MATCH(A804,Don_hang!$A$2:$A$1000,0)),""))</f>
        <v/>
      </c>
      <c r="D804" s="211"/>
      <c r="E804" s="209"/>
      <c r="F804" s="209"/>
      <c r="G804" s="186">
        <f t="shared" si="10"/>
        <v>0</v>
      </c>
      <c r="H804" s="212"/>
      <c r="I804" s="212"/>
      <c r="J804" s="212"/>
      <c r="K804" s="212"/>
      <c r="L804" s="212"/>
      <c r="M804" s="212"/>
      <c r="N804" s="214"/>
      <c r="O804" s="213"/>
      <c r="P804" s="189" t="str">
        <f>IF(D804="","",IF(COUNTIF(Combo_tong_hop!$B$3:$B$100,D804)&gt;0,"Combo","Món lẻ"))</f>
        <v/>
      </c>
      <c r="Q804" s="190" t="str">
        <f>IFERROR(__xludf.DUMMYFUNCTION("IF(P804&lt;&gt;""Combo"","""",IFERROR(""""&amp;TEXTJOIN("", ""&amp;char(10),TRUE,FILTER(Combo_chi_tiet!$I$3:$I$200,Combo_chi_tiet!$B$3:$B$200=D804)),""""))"),"")</f>
        <v/>
      </c>
      <c r="R804" s="144"/>
      <c r="S804" s="144"/>
      <c r="T804" s="144"/>
      <c r="U804" s="144"/>
      <c r="V804" s="144"/>
      <c r="W804" s="144"/>
      <c r="X804" s="144"/>
      <c r="Y804" s="144"/>
      <c r="Z804" s="144"/>
      <c r="AA804" s="144"/>
      <c r="AB804" s="144"/>
      <c r="AC804" s="144"/>
      <c r="AD804" s="144"/>
      <c r="AE804" s="144"/>
    </row>
    <row r="805">
      <c r="A805" s="208"/>
      <c r="B805" s="181" t="str">
        <f t="array" ref="B805">IF(A805="","",IFERROR(INDEX(Don_hang!$B$2:$B$1000,MATCH(A805,Don_hang!$A$2:$A$1000,0)),""))</f>
        <v/>
      </c>
      <c r="C805" s="210" t="str">
        <f t="array" ref="C805">IF(A805="","",IFERROR(INDEX(Don_hang!$C$2:$C$1000,MATCH(A805,Don_hang!$A$2:$A$1000,0)),""))</f>
        <v/>
      </c>
      <c r="D805" s="211"/>
      <c r="E805" s="209"/>
      <c r="F805" s="209"/>
      <c r="G805" s="186">
        <f t="shared" si="10"/>
        <v>0</v>
      </c>
      <c r="H805" s="212"/>
      <c r="I805" s="212"/>
      <c r="J805" s="212"/>
      <c r="K805" s="212"/>
      <c r="L805" s="212"/>
      <c r="M805" s="212"/>
      <c r="N805" s="214"/>
      <c r="O805" s="213"/>
      <c r="P805" s="189" t="str">
        <f>IF(D805="","",IF(COUNTIF(Combo_tong_hop!$B$3:$B$100,D805)&gt;0,"Combo","Món lẻ"))</f>
        <v/>
      </c>
      <c r="Q805" s="190" t="str">
        <f>IFERROR(__xludf.DUMMYFUNCTION("IF(P805&lt;&gt;""Combo"","""",IFERROR(""""&amp;TEXTJOIN("", ""&amp;char(10),TRUE,FILTER(Combo_chi_tiet!$I$3:$I$200,Combo_chi_tiet!$B$3:$B$200=D805)),""""))"),"")</f>
        <v/>
      </c>
      <c r="R805" s="144"/>
      <c r="S805" s="144"/>
      <c r="T805" s="144"/>
      <c r="U805" s="144"/>
      <c r="V805" s="144"/>
      <c r="W805" s="144"/>
      <c r="X805" s="144"/>
      <c r="Y805" s="144"/>
      <c r="Z805" s="144"/>
      <c r="AA805" s="144"/>
      <c r="AB805" s="144"/>
      <c r="AC805" s="144"/>
      <c r="AD805" s="144"/>
      <c r="AE805" s="144"/>
    </row>
    <row r="806">
      <c r="A806" s="208"/>
      <c r="B806" s="181" t="str">
        <f t="array" ref="B806">IF(A806="","",IFERROR(INDEX(Don_hang!$B$2:$B$1000,MATCH(A806,Don_hang!$A$2:$A$1000,0)),""))</f>
        <v/>
      </c>
      <c r="C806" s="210" t="str">
        <f t="array" ref="C806">IF(A806="","",IFERROR(INDEX(Don_hang!$C$2:$C$1000,MATCH(A806,Don_hang!$A$2:$A$1000,0)),""))</f>
        <v/>
      </c>
      <c r="D806" s="211"/>
      <c r="E806" s="209"/>
      <c r="F806" s="209"/>
      <c r="G806" s="186">
        <f t="shared" si="10"/>
        <v>0</v>
      </c>
      <c r="H806" s="212"/>
      <c r="I806" s="212"/>
      <c r="J806" s="212"/>
      <c r="K806" s="212"/>
      <c r="L806" s="212"/>
      <c r="M806" s="212"/>
      <c r="N806" s="214"/>
      <c r="O806" s="213"/>
      <c r="P806" s="189" t="str">
        <f>IF(D806="","",IF(COUNTIF(Combo_tong_hop!$B$3:$B$100,D806)&gt;0,"Combo","Món lẻ"))</f>
        <v/>
      </c>
      <c r="Q806" s="190" t="str">
        <f>IFERROR(__xludf.DUMMYFUNCTION("IF(P806&lt;&gt;""Combo"","""",IFERROR(""""&amp;TEXTJOIN("", ""&amp;char(10),TRUE,FILTER(Combo_chi_tiet!$I$3:$I$200,Combo_chi_tiet!$B$3:$B$200=D806)),""""))"),"")</f>
        <v/>
      </c>
      <c r="R806" s="144"/>
      <c r="S806" s="144"/>
      <c r="T806" s="144"/>
      <c r="U806" s="144"/>
      <c r="V806" s="144"/>
      <c r="W806" s="144"/>
      <c r="X806" s="144"/>
      <c r="Y806" s="144"/>
      <c r="Z806" s="144"/>
      <c r="AA806" s="144"/>
      <c r="AB806" s="144"/>
      <c r="AC806" s="144"/>
      <c r="AD806" s="144"/>
      <c r="AE806" s="144"/>
    </row>
    <row r="807">
      <c r="A807" s="208"/>
      <c r="B807" s="181" t="str">
        <f t="array" ref="B807">IF(A807="","",IFERROR(INDEX(Don_hang!$B$2:$B$1000,MATCH(A807,Don_hang!$A$2:$A$1000,0)),""))</f>
        <v/>
      </c>
      <c r="C807" s="210" t="str">
        <f t="array" ref="C807">IF(A807="","",IFERROR(INDEX(Don_hang!$C$2:$C$1000,MATCH(A807,Don_hang!$A$2:$A$1000,0)),""))</f>
        <v/>
      </c>
      <c r="D807" s="211"/>
      <c r="E807" s="209"/>
      <c r="F807" s="209"/>
      <c r="G807" s="186">
        <f t="shared" si="10"/>
        <v>0</v>
      </c>
      <c r="H807" s="212"/>
      <c r="I807" s="212"/>
      <c r="J807" s="212"/>
      <c r="K807" s="212"/>
      <c r="L807" s="212"/>
      <c r="M807" s="212"/>
      <c r="N807" s="214"/>
      <c r="O807" s="213"/>
      <c r="P807" s="189" t="str">
        <f>IF(D807="","",IF(COUNTIF(Combo_tong_hop!$B$3:$B$100,D807)&gt;0,"Combo","Món lẻ"))</f>
        <v/>
      </c>
      <c r="Q807" s="190" t="str">
        <f>IFERROR(__xludf.DUMMYFUNCTION("IF(P807&lt;&gt;""Combo"","""",IFERROR(""""&amp;TEXTJOIN("", ""&amp;char(10),TRUE,FILTER(Combo_chi_tiet!$I$3:$I$200,Combo_chi_tiet!$B$3:$B$200=D807)),""""))"),"")</f>
        <v/>
      </c>
      <c r="R807" s="144"/>
      <c r="S807" s="144"/>
      <c r="T807" s="144"/>
      <c r="U807" s="144"/>
      <c r="V807" s="144"/>
      <c r="W807" s="144"/>
      <c r="X807" s="144"/>
      <c r="Y807" s="144"/>
      <c r="Z807" s="144"/>
      <c r="AA807" s="144"/>
      <c r="AB807" s="144"/>
      <c r="AC807" s="144"/>
      <c r="AD807" s="144"/>
      <c r="AE807" s="144"/>
    </row>
    <row r="808">
      <c r="A808" s="208"/>
      <c r="B808" s="181" t="str">
        <f t="array" ref="B808">IF(A808="","",IFERROR(INDEX(Don_hang!$B$2:$B$1000,MATCH(A808,Don_hang!$A$2:$A$1000,0)),""))</f>
        <v/>
      </c>
      <c r="C808" s="210" t="str">
        <f t="array" ref="C808">IF(A808="","",IFERROR(INDEX(Don_hang!$C$2:$C$1000,MATCH(A808,Don_hang!$A$2:$A$1000,0)),""))</f>
        <v/>
      </c>
      <c r="D808" s="211"/>
      <c r="E808" s="209"/>
      <c r="F808" s="209"/>
      <c r="G808" s="186">
        <f t="shared" si="10"/>
        <v>0</v>
      </c>
      <c r="H808" s="212"/>
      <c r="I808" s="212"/>
      <c r="J808" s="212"/>
      <c r="K808" s="212"/>
      <c r="L808" s="212"/>
      <c r="M808" s="212"/>
      <c r="N808" s="214"/>
      <c r="O808" s="213"/>
      <c r="P808" s="189" t="str">
        <f>IF(D808="","",IF(COUNTIF(Combo_tong_hop!$B$3:$B$100,D808)&gt;0,"Combo","Món lẻ"))</f>
        <v/>
      </c>
      <c r="Q808" s="190" t="str">
        <f>IFERROR(__xludf.DUMMYFUNCTION("IF(P808&lt;&gt;""Combo"","""",IFERROR(""""&amp;TEXTJOIN("", ""&amp;char(10),TRUE,FILTER(Combo_chi_tiet!$I$3:$I$200,Combo_chi_tiet!$B$3:$B$200=D808)),""""))"),"")</f>
        <v/>
      </c>
      <c r="R808" s="144"/>
      <c r="S808" s="144"/>
      <c r="T808" s="144"/>
      <c r="U808" s="144"/>
      <c r="V808" s="144"/>
      <c r="W808" s="144"/>
      <c r="X808" s="144"/>
      <c r="Y808" s="144"/>
      <c r="Z808" s="144"/>
      <c r="AA808" s="144"/>
      <c r="AB808" s="144"/>
      <c r="AC808" s="144"/>
      <c r="AD808" s="144"/>
      <c r="AE808" s="144"/>
    </row>
    <row r="809">
      <c r="A809" s="208"/>
      <c r="B809" s="181" t="str">
        <f t="array" ref="B809">IF(A809="","",IFERROR(INDEX(Don_hang!$B$2:$B$1000,MATCH(A809,Don_hang!$A$2:$A$1000,0)),""))</f>
        <v/>
      </c>
      <c r="C809" s="210" t="str">
        <f t="array" ref="C809">IF(A809="","",IFERROR(INDEX(Don_hang!$C$2:$C$1000,MATCH(A809,Don_hang!$A$2:$A$1000,0)),""))</f>
        <v/>
      </c>
      <c r="D809" s="211"/>
      <c r="E809" s="209"/>
      <c r="F809" s="209"/>
      <c r="G809" s="186">
        <f t="shared" si="10"/>
        <v>0</v>
      </c>
      <c r="H809" s="212"/>
      <c r="I809" s="212"/>
      <c r="J809" s="212"/>
      <c r="K809" s="212"/>
      <c r="L809" s="212"/>
      <c r="M809" s="212"/>
      <c r="N809" s="214"/>
      <c r="O809" s="213"/>
      <c r="P809" s="189" t="str">
        <f>IF(D809="","",IF(COUNTIF(Combo_tong_hop!$B$3:$B$100,D809)&gt;0,"Combo","Món lẻ"))</f>
        <v/>
      </c>
      <c r="Q809" s="190" t="str">
        <f>IFERROR(__xludf.DUMMYFUNCTION("IF(P809&lt;&gt;""Combo"","""",IFERROR(""""&amp;TEXTJOIN("", ""&amp;char(10),TRUE,FILTER(Combo_chi_tiet!$I$3:$I$200,Combo_chi_tiet!$B$3:$B$200=D809)),""""))"),"")</f>
        <v/>
      </c>
      <c r="R809" s="144"/>
      <c r="S809" s="144"/>
      <c r="T809" s="144"/>
      <c r="U809" s="144"/>
      <c r="V809" s="144"/>
      <c r="W809" s="144"/>
      <c r="X809" s="144"/>
      <c r="Y809" s="144"/>
      <c r="Z809" s="144"/>
      <c r="AA809" s="144"/>
      <c r="AB809" s="144"/>
      <c r="AC809" s="144"/>
      <c r="AD809" s="144"/>
      <c r="AE809" s="144"/>
    </row>
    <row r="810">
      <c r="A810" s="208"/>
      <c r="B810" s="181" t="str">
        <f t="array" ref="B810">IF(A810="","",IFERROR(INDEX(Don_hang!$B$2:$B$1000,MATCH(A810,Don_hang!$A$2:$A$1000,0)),""))</f>
        <v/>
      </c>
      <c r="C810" s="210" t="str">
        <f t="array" ref="C810">IF(A810="","",IFERROR(INDEX(Don_hang!$C$2:$C$1000,MATCH(A810,Don_hang!$A$2:$A$1000,0)),""))</f>
        <v/>
      </c>
      <c r="D810" s="211"/>
      <c r="E810" s="209"/>
      <c r="F810" s="209"/>
      <c r="G810" s="186">
        <f t="shared" si="10"/>
        <v>0</v>
      </c>
      <c r="H810" s="212"/>
      <c r="I810" s="212"/>
      <c r="J810" s="212"/>
      <c r="K810" s="212"/>
      <c r="L810" s="212"/>
      <c r="M810" s="212"/>
      <c r="N810" s="214"/>
      <c r="O810" s="213"/>
      <c r="P810" s="189" t="str">
        <f>IF(D810="","",IF(COUNTIF(Combo_tong_hop!$B$3:$B$100,D810)&gt;0,"Combo","Món lẻ"))</f>
        <v/>
      </c>
      <c r="Q810" s="190" t="str">
        <f>IFERROR(__xludf.DUMMYFUNCTION("IF(P810&lt;&gt;""Combo"","""",IFERROR(""""&amp;TEXTJOIN("", ""&amp;char(10),TRUE,FILTER(Combo_chi_tiet!$I$3:$I$200,Combo_chi_tiet!$B$3:$B$200=D810)),""""))"),"")</f>
        <v/>
      </c>
      <c r="R810" s="144"/>
      <c r="S810" s="144"/>
      <c r="T810" s="144"/>
      <c r="U810" s="144"/>
      <c r="V810" s="144"/>
      <c r="W810" s="144"/>
      <c r="X810" s="144"/>
      <c r="Y810" s="144"/>
      <c r="Z810" s="144"/>
      <c r="AA810" s="144"/>
      <c r="AB810" s="144"/>
      <c r="AC810" s="144"/>
      <c r="AD810" s="144"/>
      <c r="AE810" s="144"/>
    </row>
    <row r="811">
      <c r="A811" s="208"/>
      <c r="B811" s="181" t="str">
        <f t="array" ref="B811">IF(A811="","",IFERROR(INDEX(Don_hang!$B$2:$B$1000,MATCH(A811,Don_hang!$A$2:$A$1000,0)),""))</f>
        <v/>
      </c>
      <c r="C811" s="210" t="str">
        <f t="array" ref="C811">IF(A811="","",IFERROR(INDEX(Don_hang!$C$2:$C$1000,MATCH(A811,Don_hang!$A$2:$A$1000,0)),""))</f>
        <v/>
      </c>
      <c r="D811" s="211"/>
      <c r="E811" s="209"/>
      <c r="F811" s="209"/>
      <c r="G811" s="186">
        <f t="shared" si="10"/>
        <v>0</v>
      </c>
      <c r="H811" s="212"/>
      <c r="I811" s="212"/>
      <c r="J811" s="212"/>
      <c r="K811" s="212"/>
      <c r="L811" s="212"/>
      <c r="M811" s="212"/>
      <c r="N811" s="214"/>
      <c r="O811" s="213"/>
      <c r="P811" s="189" t="str">
        <f>IF(D811="","",IF(COUNTIF(Combo_tong_hop!$B$3:$B$100,D811)&gt;0,"Combo","Món lẻ"))</f>
        <v/>
      </c>
      <c r="Q811" s="190" t="str">
        <f>IFERROR(__xludf.DUMMYFUNCTION("IF(P811&lt;&gt;""Combo"","""",IFERROR(""""&amp;TEXTJOIN("", ""&amp;char(10),TRUE,FILTER(Combo_chi_tiet!$I$3:$I$200,Combo_chi_tiet!$B$3:$B$200=D811)),""""))"),"")</f>
        <v/>
      </c>
      <c r="R811" s="144"/>
      <c r="S811" s="144"/>
      <c r="T811" s="144"/>
      <c r="U811" s="144"/>
      <c r="V811" s="144"/>
      <c r="W811" s="144"/>
      <c r="X811" s="144"/>
      <c r="Y811" s="144"/>
      <c r="Z811" s="144"/>
      <c r="AA811" s="144"/>
      <c r="AB811" s="144"/>
      <c r="AC811" s="144"/>
      <c r="AD811" s="144"/>
      <c r="AE811" s="144"/>
    </row>
    <row r="812">
      <c r="A812" s="208"/>
      <c r="B812" s="181" t="str">
        <f t="array" ref="B812">IF(A812="","",IFERROR(INDEX(Don_hang!$B$2:$B$1000,MATCH(A812,Don_hang!$A$2:$A$1000,0)),""))</f>
        <v/>
      </c>
      <c r="C812" s="210" t="str">
        <f t="array" ref="C812">IF(A812="","",IFERROR(INDEX(Don_hang!$C$2:$C$1000,MATCH(A812,Don_hang!$A$2:$A$1000,0)),""))</f>
        <v/>
      </c>
      <c r="D812" s="211"/>
      <c r="E812" s="209"/>
      <c r="F812" s="209"/>
      <c r="G812" s="186">
        <f t="shared" si="10"/>
        <v>0</v>
      </c>
      <c r="H812" s="212"/>
      <c r="I812" s="212"/>
      <c r="J812" s="212"/>
      <c r="K812" s="212"/>
      <c r="L812" s="212"/>
      <c r="M812" s="212"/>
      <c r="N812" s="214"/>
      <c r="O812" s="213"/>
      <c r="P812" s="189" t="str">
        <f>IF(D812="","",IF(COUNTIF(Combo_tong_hop!$B$3:$B$100,D812)&gt;0,"Combo","Món lẻ"))</f>
        <v/>
      </c>
      <c r="Q812" s="190" t="str">
        <f>IFERROR(__xludf.DUMMYFUNCTION("IF(P812&lt;&gt;""Combo"","""",IFERROR(""""&amp;TEXTJOIN("", ""&amp;char(10),TRUE,FILTER(Combo_chi_tiet!$I$3:$I$200,Combo_chi_tiet!$B$3:$B$200=D812)),""""))"),"")</f>
        <v/>
      </c>
      <c r="R812" s="144"/>
      <c r="S812" s="144"/>
      <c r="T812" s="144"/>
      <c r="U812" s="144"/>
      <c r="V812" s="144"/>
      <c r="W812" s="144"/>
      <c r="X812" s="144"/>
      <c r="Y812" s="144"/>
      <c r="Z812" s="144"/>
      <c r="AA812" s="144"/>
      <c r="AB812" s="144"/>
      <c r="AC812" s="144"/>
      <c r="AD812" s="144"/>
      <c r="AE812" s="144"/>
    </row>
    <row r="813">
      <c r="A813" s="208"/>
      <c r="B813" s="181" t="str">
        <f t="array" ref="B813">IF(A813="","",IFERROR(INDEX(Don_hang!$B$2:$B$1000,MATCH(A813,Don_hang!$A$2:$A$1000,0)),""))</f>
        <v/>
      </c>
      <c r="C813" s="210" t="str">
        <f t="array" ref="C813">IF(A813="","",IFERROR(INDEX(Don_hang!$C$2:$C$1000,MATCH(A813,Don_hang!$A$2:$A$1000,0)),""))</f>
        <v/>
      </c>
      <c r="D813" s="211"/>
      <c r="E813" s="209"/>
      <c r="F813" s="209"/>
      <c r="G813" s="186">
        <f t="shared" si="10"/>
        <v>0</v>
      </c>
      <c r="H813" s="212"/>
      <c r="I813" s="212"/>
      <c r="J813" s="212"/>
      <c r="K813" s="212"/>
      <c r="L813" s="212"/>
      <c r="M813" s="212"/>
      <c r="N813" s="214"/>
      <c r="O813" s="213"/>
      <c r="P813" s="189" t="str">
        <f>IF(D813="","",IF(COUNTIF(Combo_tong_hop!$B$3:$B$100,D813)&gt;0,"Combo","Món lẻ"))</f>
        <v/>
      </c>
      <c r="Q813" s="190" t="str">
        <f>IFERROR(__xludf.DUMMYFUNCTION("IF(P813&lt;&gt;""Combo"","""",IFERROR(""""&amp;TEXTJOIN("", ""&amp;char(10),TRUE,FILTER(Combo_chi_tiet!$I$3:$I$200,Combo_chi_tiet!$B$3:$B$200=D813)),""""))"),"")</f>
        <v/>
      </c>
      <c r="R813" s="144"/>
      <c r="S813" s="144"/>
      <c r="T813" s="144"/>
      <c r="U813" s="144"/>
      <c r="V813" s="144"/>
      <c r="W813" s="144"/>
      <c r="X813" s="144"/>
      <c r="Y813" s="144"/>
      <c r="Z813" s="144"/>
      <c r="AA813" s="144"/>
      <c r="AB813" s="144"/>
      <c r="AC813" s="144"/>
      <c r="AD813" s="144"/>
      <c r="AE813" s="144"/>
    </row>
    <row r="814">
      <c r="A814" s="208"/>
      <c r="B814" s="181" t="str">
        <f t="array" ref="B814">IF(A814="","",IFERROR(INDEX(Don_hang!$B$2:$B$1000,MATCH(A814,Don_hang!$A$2:$A$1000,0)),""))</f>
        <v/>
      </c>
      <c r="C814" s="210" t="str">
        <f t="array" ref="C814">IF(A814="","",IFERROR(INDEX(Don_hang!$C$2:$C$1000,MATCH(A814,Don_hang!$A$2:$A$1000,0)),""))</f>
        <v/>
      </c>
      <c r="D814" s="211"/>
      <c r="E814" s="209"/>
      <c r="F814" s="209"/>
      <c r="G814" s="186">
        <f t="shared" si="10"/>
        <v>0</v>
      </c>
      <c r="H814" s="212"/>
      <c r="I814" s="212"/>
      <c r="J814" s="212"/>
      <c r="K814" s="212"/>
      <c r="L814" s="212"/>
      <c r="M814" s="212"/>
      <c r="N814" s="214"/>
      <c r="O814" s="213"/>
      <c r="P814" s="189" t="str">
        <f>IF(D814="","",IF(COUNTIF(Combo_tong_hop!$B$3:$B$100,D814)&gt;0,"Combo","Món lẻ"))</f>
        <v/>
      </c>
      <c r="Q814" s="190" t="str">
        <f>IFERROR(__xludf.DUMMYFUNCTION("IF(P814&lt;&gt;""Combo"","""",IFERROR(""""&amp;TEXTJOIN("", ""&amp;char(10),TRUE,FILTER(Combo_chi_tiet!$I$3:$I$200,Combo_chi_tiet!$B$3:$B$200=D814)),""""))"),"")</f>
        <v/>
      </c>
      <c r="R814" s="144"/>
      <c r="S814" s="144"/>
      <c r="T814" s="144"/>
      <c r="U814" s="144"/>
      <c r="V814" s="144"/>
      <c r="W814" s="144"/>
      <c r="X814" s="144"/>
      <c r="Y814" s="144"/>
      <c r="Z814" s="144"/>
      <c r="AA814" s="144"/>
      <c r="AB814" s="144"/>
      <c r="AC814" s="144"/>
      <c r="AD814" s="144"/>
      <c r="AE814" s="144"/>
    </row>
    <row r="815">
      <c r="A815" s="208"/>
      <c r="B815" s="181" t="str">
        <f t="array" ref="B815">IF(A815="","",IFERROR(INDEX(Don_hang!$B$2:$B$1000,MATCH(A815,Don_hang!$A$2:$A$1000,0)),""))</f>
        <v/>
      </c>
      <c r="C815" s="210" t="str">
        <f t="array" ref="C815">IF(A815="","",IFERROR(INDEX(Don_hang!$C$2:$C$1000,MATCH(A815,Don_hang!$A$2:$A$1000,0)),""))</f>
        <v/>
      </c>
      <c r="D815" s="211"/>
      <c r="E815" s="209"/>
      <c r="F815" s="209"/>
      <c r="G815" s="186">
        <f t="shared" si="10"/>
        <v>0</v>
      </c>
      <c r="H815" s="212"/>
      <c r="I815" s="212"/>
      <c r="J815" s="212"/>
      <c r="K815" s="212"/>
      <c r="L815" s="212"/>
      <c r="M815" s="212"/>
      <c r="N815" s="214"/>
      <c r="O815" s="213"/>
      <c r="P815" s="189" t="str">
        <f>IF(D815="","",IF(COUNTIF(Combo_tong_hop!$B$3:$B$100,D815)&gt;0,"Combo","Món lẻ"))</f>
        <v/>
      </c>
      <c r="Q815" s="190" t="str">
        <f>IFERROR(__xludf.DUMMYFUNCTION("IF(P815&lt;&gt;""Combo"","""",IFERROR(""""&amp;TEXTJOIN("", ""&amp;char(10),TRUE,FILTER(Combo_chi_tiet!$I$3:$I$200,Combo_chi_tiet!$B$3:$B$200=D815)),""""))"),"")</f>
        <v/>
      </c>
      <c r="R815" s="144"/>
      <c r="S815" s="144"/>
      <c r="T815" s="144"/>
      <c r="U815" s="144"/>
      <c r="V815" s="144"/>
      <c r="W815" s="144"/>
      <c r="X815" s="144"/>
      <c r="Y815" s="144"/>
      <c r="Z815" s="144"/>
      <c r="AA815" s="144"/>
      <c r="AB815" s="144"/>
      <c r="AC815" s="144"/>
      <c r="AD815" s="144"/>
      <c r="AE815" s="144"/>
    </row>
    <row r="816">
      <c r="A816" s="208"/>
      <c r="B816" s="181" t="str">
        <f t="array" ref="B816">IF(A816="","",IFERROR(INDEX(Don_hang!$B$2:$B$1000,MATCH(A816,Don_hang!$A$2:$A$1000,0)),""))</f>
        <v/>
      </c>
      <c r="C816" s="210" t="str">
        <f t="array" ref="C816">IF(A816="","",IFERROR(INDEX(Don_hang!$C$2:$C$1000,MATCH(A816,Don_hang!$A$2:$A$1000,0)),""))</f>
        <v/>
      </c>
      <c r="D816" s="211"/>
      <c r="E816" s="209"/>
      <c r="F816" s="209"/>
      <c r="G816" s="186">
        <f t="shared" si="10"/>
        <v>0</v>
      </c>
      <c r="H816" s="212"/>
      <c r="I816" s="212"/>
      <c r="J816" s="212"/>
      <c r="K816" s="212"/>
      <c r="L816" s="212"/>
      <c r="M816" s="212"/>
      <c r="N816" s="214"/>
      <c r="O816" s="213"/>
      <c r="P816" s="189" t="str">
        <f>IF(D816="","",IF(COUNTIF(Combo_tong_hop!$B$3:$B$100,D816)&gt;0,"Combo","Món lẻ"))</f>
        <v/>
      </c>
      <c r="Q816" s="190" t="str">
        <f>IFERROR(__xludf.DUMMYFUNCTION("IF(P816&lt;&gt;""Combo"","""",IFERROR(""""&amp;TEXTJOIN("", ""&amp;char(10),TRUE,FILTER(Combo_chi_tiet!$I$3:$I$200,Combo_chi_tiet!$B$3:$B$200=D816)),""""))"),"")</f>
        <v/>
      </c>
      <c r="R816" s="144"/>
      <c r="S816" s="144"/>
      <c r="T816" s="144"/>
      <c r="U816" s="144"/>
      <c r="V816" s="144"/>
      <c r="W816" s="144"/>
      <c r="X816" s="144"/>
      <c r="Y816" s="144"/>
      <c r="Z816" s="144"/>
      <c r="AA816" s="144"/>
      <c r="AB816" s="144"/>
      <c r="AC816" s="144"/>
      <c r="AD816" s="144"/>
      <c r="AE816" s="144"/>
    </row>
    <row r="817">
      <c r="A817" s="208"/>
      <c r="B817" s="181" t="str">
        <f t="array" ref="B817">IF(A817="","",IFERROR(INDEX(Don_hang!$B$2:$B$1000,MATCH(A817,Don_hang!$A$2:$A$1000,0)),""))</f>
        <v/>
      </c>
      <c r="C817" s="210" t="str">
        <f t="array" ref="C817">IF(A817="","",IFERROR(INDEX(Don_hang!$C$2:$C$1000,MATCH(A817,Don_hang!$A$2:$A$1000,0)),""))</f>
        <v/>
      </c>
      <c r="D817" s="211"/>
      <c r="E817" s="209"/>
      <c r="F817" s="209"/>
      <c r="G817" s="186">
        <f t="shared" si="10"/>
        <v>0</v>
      </c>
      <c r="H817" s="212"/>
      <c r="I817" s="212"/>
      <c r="J817" s="212"/>
      <c r="K817" s="212"/>
      <c r="L817" s="212"/>
      <c r="M817" s="212"/>
      <c r="N817" s="214"/>
      <c r="O817" s="213"/>
      <c r="P817" s="189" t="str">
        <f>IF(D817="","",IF(COUNTIF(Combo_tong_hop!$B$3:$B$100,D817)&gt;0,"Combo","Món lẻ"))</f>
        <v/>
      </c>
      <c r="Q817" s="190" t="str">
        <f>IFERROR(__xludf.DUMMYFUNCTION("IF(P817&lt;&gt;""Combo"","""",IFERROR(""""&amp;TEXTJOIN("", ""&amp;char(10),TRUE,FILTER(Combo_chi_tiet!$I$3:$I$200,Combo_chi_tiet!$B$3:$B$200=D817)),""""))"),"")</f>
        <v/>
      </c>
      <c r="R817" s="144"/>
      <c r="S817" s="144"/>
      <c r="T817" s="144"/>
      <c r="U817" s="144"/>
      <c r="V817" s="144"/>
      <c r="W817" s="144"/>
      <c r="X817" s="144"/>
      <c r="Y817" s="144"/>
      <c r="Z817" s="144"/>
      <c r="AA817" s="144"/>
      <c r="AB817" s="144"/>
      <c r="AC817" s="144"/>
      <c r="AD817" s="144"/>
      <c r="AE817" s="144"/>
    </row>
    <row r="818">
      <c r="A818" s="208"/>
      <c r="B818" s="181" t="str">
        <f t="array" ref="B818">IF(A818="","",IFERROR(INDEX(Don_hang!$B$2:$B$1000,MATCH(A818,Don_hang!$A$2:$A$1000,0)),""))</f>
        <v/>
      </c>
      <c r="C818" s="210" t="str">
        <f t="array" ref="C818">IF(A818="","",IFERROR(INDEX(Don_hang!$C$2:$C$1000,MATCH(A818,Don_hang!$A$2:$A$1000,0)),""))</f>
        <v/>
      </c>
      <c r="D818" s="211"/>
      <c r="E818" s="209"/>
      <c r="F818" s="209"/>
      <c r="G818" s="186">
        <f t="shared" si="10"/>
        <v>0</v>
      </c>
      <c r="H818" s="212"/>
      <c r="I818" s="212"/>
      <c r="J818" s="212"/>
      <c r="K818" s="212"/>
      <c r="L818" s="212"/>
      <c r="M818" s="212"/>
      <c r="N818" s="214"/>
      <c r="O818" s="213"/>
      <c r="P818" s="189" t="str">
        <f>IF(D818="","",IF(COUNTIF(Combo_tong_hop!$B$3:$B$100,D818)&gt;0,"Combo","Món lẻ"))</f>
        <v/>
      </c>
      <c r="Q818" s="190" t="str">
        <f>IFERROR(__xludf.DUMMYFUNCTION("IF(P818&lt;&gt;""Combo"","""",IFERROR(""""&amp;TEXTJOIN("", ""&amp;char(10),TRUE,FILTER(Combo_chi_tiet!$I$3:$I$200,Combo_chi_tiet!$B$3:$B$200=D818)),""""))"),"")</f>
        <v/>
      </c>
      <c r="R818" s="144"/>
      <c r="S818" s="144"/>
      <c r="T818" s="144"/>
      <c r="U818" s="144"/>
      <c r="V818" s="144"/>
      <c r="W818" s="144"/>
      <c r="X818" s="144"/>
      <c r="Y818" s="144"/>
      <c r="Z818" s="144"/>
      <c r="AA818" s="144"/>
      <c r="AB818" s="144"/>
      <c r="AC818" s="144"/>
      <c r="AD818" s="144"/>
      <c r="AE818" s="144"/>
    </row>
    <row r="819">
      <c r="A819" s="208"/>
      <c r="B819" s="181" t="str">
        <f t="array" ref="B819">IF(A819="","",IFERROR(INDEX(Don_hang!$B$2:$B$1000,MATCH(A819,Don_hang!$A$2:$A$1000,0)),""))</f>
        <v/>
      </c>
      <c r="C819" s="210" t="str">
        <f t="array" ref="C819">IF(A819="","",IFERROR(INDEX(Don_hang!$C$2:$C$1000,MATCH(A819,Don_hang!$A$2:$A$1000,0)),""))</f>
        <v/>
      </c>
      <c r="D819" s="211"/>
      <c r="E819" s="209"/>
      <c r="F819" s="209"/>
      <c r="G819" s="186">
        <f t="shared" si="10"/>
        <v>0</v>
      </c>
      <c r="H819" s="212"/>
      <c r="I819" s="212"/>
      <c r="J819" s="212"/>
      <c r="K819" s="212"/>
      <c r="L819" s="212"/>
      <c r="M819" s="212"/>
      <c r="N819" s="214"/>
      <c r="O819" s="213"/>
      <c r="P819" s="189" t="str">
        <f>IF(D819="","",IF(COUNTIF(Combo_tong_hop!$B$3:$B$100,D819)&gt;0,"Combo","Món lẻ"))</f>
        <v/>
      </c>
      <c r="Q819" s="190" t="str">
        <f>IFERROR(__xludf.DUMMYFUNCTION("IF(P819&lt;&gt;""Combo"","""",IFERROR(""""&amp;TEXTJOIN("", ""&amp;char(10),TRUE,FILTER(Combo_chi_tiet!$I$3:$I$200,Combo_chi_tiet!$B$3:$B$200=D819)),""""))"),"")</f>
        <v/>
      </c>
      <c r="R819" s="144"/>
      <c r="S819" s="144"/>
      <c r="T819" s="144"/>
      <c r="U819" s="144"/>
      <c r="V819" s="144"/>
      <c r="W819" s="144"/>
      <c r="X819" s="144"/>
      <c r="Y819" s="144"/>
      <c r="Z819" s="144"/>
      <c r="AA819" s="144"/>
      <c r="AB819" s="144"/>
      <c r="AC819" s="144"/>
      <c r="AD819" s="144"/>
      <c r="AE819" s="144"/>
    </row>
    <row r="820">
      <c r="A820" s="208"/>
      <c r="B820" s="181" t="str">
        <f t="array" ref="B820">IF(A820="","",IFERROR(INDEX(Don_hang!$B$2:$B$1000,MATCH(A820,Don_hang!$A$2:$A$1000,0)),""))</f>
        <v/>
      </c>
      <c r="C820" s="210" t="str">
        <f t="array" ref="C820">IF(A820="","",IFERROR(INDEX(Don_hang!$C$2:$C$1000,MATCH(A820,Don_hang!$A$2:$A$1000,0)),""))</f>
        <v/>
      </c>
      <c r="D820" s="211"/>
      <c r="E820" s="209"/>
      <c r="F820" s="209"/>
      <c r="G820" s="186">
        <f t="shared" si="10"/>
        <v>0</v>
      </c>
      <c r="H820" s="212"/>
      <c r="I820" s="212"/>
      <c r="J820" s="212"/>
      <c r="K820" s="212"/>
      <c r="L820" s="212"/>
      <c r="M820" s="212"/>
      <c r="N820" s="214"/>
      <c r="O820" s="213"/>
      <c r="P820" s="189" t="str">
        <f>IF(D820="","",IF(COUNTIF(Combo_tong_hop!$B$3:$B$100,D820)&gt;0,"Combo","Món lẻ"))</f>
        <v/>
      </c>
      <c r="Q820" s="190" t="str">
        <f>IFERROR(__xludf.DUMMYFUNCTION("IF(P820&lt;&gt;""Combo"","""",IFERROR(""""&amp;TEXTJOIN("", ""&amp;char(10),TRUE,FILTER(Combo_chi_tiet!$I$3:$I$200,Combo_chi_tiet!$B$3:$B$200=D820)),""""))"),"")</f>
        <v/>
      </c>
      <c r="R820" s="144"/>
      <c r="S820" s="144"/>
      <c r="T820" s="144"/>
      <c r="U820" s="144"/>
      <c r="V820" s="144"/>
      <c r="W820" s="144"/>
      <c r="X820" s="144"/>
      <c r="Y820" s="144"/>
      <c r="Z820" s="144"/>
      <c r="AA820" s="144"/>
      <c r="AB820" s="144"/>
      <c r="AC820" s="144"/>
      <c r="AD820" s="144"/>
      <c r="AE820" s="144"/>
    </row>
    <row r="821">
      <c r="A821" s="208"/>
      <c r="B821" s="181" t="str">
        <f t="array" ref="B821">IF(A821="","",IFERROR(INDEX(Don_hang!$B$2:$B$1000,MATCH(A821,Don_hang!$A$2:$A$1000,0)),""))</f>
        <v/>
      </c>
      <c r="C821" s="210" t="str">
        <f t="array" ref="C821">IF(A821="","",IFERROR(INDEX(Don_hang!$C$2:$C$1000,MATCH(A821,Don_hang!$A$2:$A$1000,0)),""))</f>
        <v/>
      </c>
      <c r="D821" s="211"/>
      <c r="E821" s="209"/>
      <c r="F821" s="209"/>
      <c r="G821" s="186">
        <f t="shared" si="10"/>
        <v>0</v>
      </c>
      <c r="H821" s="212"/>
      <c r="I821" s="212"/>
      <c r="J821" s="212"/>
      <c r="K821" s="212"/>
      <c r="L821" s="212"/>
      <c r="M821" s="212"/>
      <c r="N821" s="214"/>
      <c r="O821" s="213"/>
      <c r="P821" s="189" t="str">
        <f>IF(D821="","",IF(COUNTIF(Combo_tong_hop!$B$3:$B$100,D821)&gt;0,"Combo","Món lẻ"))</f>
        <v/>
      </c>
      <c r="Q821" s="190" t="str">
        <f>IFERROR(__xludf.DUMMYFUNCTION("IF(P821&lt;&gt;""Combo"","""",IFERROR(""""&amp;TEXTJOIN("", ""&amp;char(10),TRUE,FILTER(Combo_chi_tiet!$I$3:$I$200,Combo_chi_tiet!$B$3:$B$200=D821)),""""))"),"")</f>
        <v/>
      </c>
      <c r="R821" s="144"/>
      <c r="S821" s="144"/>
      <c r="T821" s="144"/>
      <c r="U821" s="144"/>
      <c r="V821" s="144"/>
      <c r="W821" s="144"/>
      <c r="X821" s="144"/>
      <c r="Y821" s="144"/>
      <c r="Z821" s="144"/>
      <c r="AA821" s="144"/>
      <c r="AB821" s="144"/>
      <c r="AC821" s="144"/>
      <c r="AD821" s="144"/>
      <c r="AE821" s="144"/>
    </row>
    <row r="822">
      <c r="A822" s="208"/>
      <c r="B822" s="181" t="str">
        <f t="array" ref="B822">IF(A822="","",IFERROR(INDEX(Don_hang!$B$2:$B$1000,MATCH(A822,Don_hang!$A$2:$A$1000,0)),""))</f>
        <v/>
      </c>
      <c r="C822" s="210" t="str">
        <f t="array" ref="C822">IF(A822="","",IFERROR(INDEX(Don_hang!$C$2:$C$1000,MATCH(A822,Don_hang!$A$2:$A$1000,0)),""))</f>
        <v/>
      </c>
      <c r="D822" s="211"/>
      <c r="E822" s="209"/>
      <c r="F822" s="209"/>
      <c r="G822" s="186">
        <f t="shared" si="10"/>
        <v>0</v>
      </c>
      <c r="H822" s="212"/>
      <c r="I822" s="212"/>
      <c r="J822" s="212"/>
      <c r="K822" s="212"/>
      <c r="L822" s="212"/>
      <c r="M822" s="212"/>
      <c r="N822" s="214"/>
      <c r="O822" s="213"/>
      <c r="P822" s="189" t="str">
        <f>IF(D822="","",IF(COUNTIF(Combo_tong_hop!$B$3:$B$100,D822)&gt;0,"Combo","Món lẻ"))</f>
        <v/>
      </c>
      <c r="Q822" s="190" t="str">
        <f>IFERROR(__xludf.DUMMYFUNCTION("IF(P822&lt;&gt;""Combo"","""",IFERROR(""""&amp;TEXTJOIN("", ""&amp;char(10),TRUE,FILTER(Combo_chi_tiet!$I$3:$I$200,Combo_chi_tiet!$B$3:$B$200=D822)),""""))"),"")</f>
        <v/>
      </c>
      <c r="R822" s="144"/>
      <c r="S822" s="144"/>
      <c r="T822" s="144"/>
      <c r="U822" s="144"/>
      <c r="V822" s="144"/>
      <c r="W822" s="144"/>
      <c r="X822" s="144"/>
      <c r="Y822" s="144"/>
      <c r="Z822" s="144"/>
      <c r="AA822" s="144"/>
      <c r="AB822" s="144"/>
      <c r="AC822" s="144"/>
      <c r="AD822" s="144"/>
      <c r="AE822" s="144"/>
    </row>
    <row r="823">
      <c r="A823" s="208"/>
      <c r="B823" s="181" t="str">
        <f t="array" ref="B823">IF(A823="","",IFERROR(INDEX(Don_hang!$B$2:$B$1000,MATCH(A823,Don_hang!$A$2:$A$1000,0)),""))</f>
        <v/>
      </c>
      <c r="C823" s="210" t="str">
        <f t="array" ref="C823">IF(A823="","",IFERROR(INDEX(Don_hang!$C$2:$C$1000,MATCH(A823,Don_hang!$A$2:$A$1000,0)),""))</f>
        <v/>
      </c>
      <c r="D823" s="211"/>
      <c r="E823" s="209"/>
      <c r="F823" s="209"/>
      <c r="G823" s="186">
        <f t="shared" si="10"/>
        <v>0</v>
      </c>
      <c r="H823" s="212"/>
      <c r="I823" s="212"/>
      <c r="J823" s="212"/>
      <c r="K823" s="212"/>
      <c r="L823" s="212"/>
      <c r="M823" s="212"/>
      <c r="N823" s="214"/>
      <c r="O823" s="213"/>
      <c r="P823" s="189" t="str">
        <f>IF(D823="","",IF(COUNTIF(Combo_tong_hop!$B$3:$B$100,D823)&gt;0,"Combo","Món lẻ"))</f>
        <v/>
      </c>
      <c r="Q823" s="190" t="str">
        <f>IFERROR(__xludf.DUMMYFUNCTION("IF(P823&lt;&gt;""Combo"","""",IFERROR(""""&amp;TEXTJOIN("", ""&amp;char(10),TRUE,FILTER(Combo_chi_tiet!$I$3:$I$200,Combo_chi_tiet!$B$3:$B$200=D823)),""""))"),"")</f>
        <v/>
      </c>
      <c r="R823" s="144"/>
      <c r="S823" s="144"/>
      <c r="T823" s="144"/>
      <c r="U823" s="144"/>
      <c r="V823" s="144"/>
      <c r="W823" s="144"/>
      <c r="X823" s="144"/>
      <c r="Y823" s="144"/>
      <c r="Z823" s="144"/>
      <c r="AA823" s="144"/>
      <c r="AB823" s="144"/>
      <c r="AC823" s="144"/>
      <c r="AD823" s="144"/>
      <c r="AE823" s="144"/>
    </row>
    <row r="824">
      <c r="A824" s="208"/>
      <c r="B824" s="181" t="str">
        <f t="array" ref="B824">IF(A824="","",IFERROR(INDEX(Don_hang!$B$2:$B$1000,MATCH(A824,Don_hang!$A$2:$A$1000,0)),""))</f>
        <v/>
      </c>
      <c r="C824" s="210" t="str">
        <f t="array" ref="C824">IF(A824="","",IFERROR(INDEX(Don_hang!$C$2:$C$1000,MATCH(A824,Don_hang!$A$2:$A$1000,0)),""))</f>
        <v/>
      </c>
      <c r="D824" s="211"/>
      <c r="E824" s="209"/>
      <c r="F824" s="209"/>
      <c r="G824" s="186">
        <f t="shared" si="10"/>
        <v>0</v>
      </c>
      <c r="H824" s="212"/>
      <c r="I824" s="212"/>
      <c r="J824" s="212"/>
      <c r="K824" s="212"/>
      <c r="L824" s="212"/>
      <c r="M824" s="212"/>
      <c r="N824" s="214"/>
      <c r="O824" s="213"/>
      <c r="P824" s="189" t="str">
        <f>IF(D824="","",IF(COUNTIF(Combo_tong_hop!$B$3:$B$100,D824)&gt;0,"Combo","Món lẻ"))</f>
        <v/>
      </c>
      <c r="Q824" s="190" t="str">
        <f>IFERROR(__xludf.DUMMYFUNCTION("IF(P824&lt;&gt;""Combo"","""",IFERROR(""""&amp;TEXTJOIN("", ""&amp;char(10),TRUE,FILTER(Combo_chi_tiet!$I$3:$I$200,Combo_chi_tiet!$B$3:$B$200=D824)),""""))"),"")</f>
        <v/>
      </c>
      <c r="R824" s="144"/>
      <c r="S824" s="144"/>
      <c r="T824" s="144"/>
      <c r="U824" s="144"/>
      <c r="V824" s="144"/>
      <c r="W824" s="144"/>
      <c r="X824" s="144"/>
      <c r="Y824" s="144"/>
      <c r="Z824" s="144"/>
      <c r="AA824" s="144"/>
      <c r="AB824" s="144"/>
      <c r="AC824" s="144"/>
      <c r="AD824" s="144"/>
      <c r="AE824" s="144"/>
    </row>
    <row r="825">
      <c r="A825" s="208"/>
      <c r="B825" s="181" t="str">
        <f t="array" ref="B825">IF(A825="","",IFERROR(INDEX(Don_hang!$B$2:$B$1000,MATCH(A825,Don_hang!$A$2:$A$1000,0)),""))</f>
        <v/>
      </c>
      <c r="C825" s="210" t="str">
        <f t="array" ref="C825">IF(A825="","",IFERROR(INDEX(Don_hang!$C$2:$C$1000,MATCH(A825,Don_hang!$A$2:$A$1000,0)),""))</f>
        <v/>
      </c>
      <c r="D825" s="211"/>
      <c r="E825" s="209"/>
      <c r="F825" s="209"/>
      <c r="G825" s="186">
        <f t="shared" si="10"/>
        <v>0</v>
      </c>
      <c r="H825" s="212"/>
      <c r="I825" s="212"/>
      <c r="J825" s="212"/>
      <c r="K825" s="212"/>
      <c r="L825" s="212"/>
      <c r="M825" s="212"/>
      <c r="N825" s="214"/>
      <c r="O825" s="213"/>
      <c r="P825" s="189" t="str">
        <f>IF(D825="","",IF(COUNTIF(Combo_tong_hop!$B$3:$B$100,D825)&gt;0,"Combo","Món lẻ"))</f>
        <v/>
      </c>
      <c r="Q825" s="190" t="str">
        <f>IFERROR(__xludf.DUMMYFUNCTION("IF(P825&lt;&gt;""Combo"","""",IFERROR(""""&amp;TEXTJOIN("", ""&amp;char(10),TRUE,FILTER(Combo_chi_tiet!$I$3:$I$200,Combo_chi_tiet!$B$3:$B$200=D825)),""""))"),"")</f>
        <v/>
      </c>
      <c r="R825" s="144"/>
      <c r="S825" s="144"/>
      <c r="T825" s="144"/>
      <c r="U825" s="144"/>
      <c r="V825" s="144"/>
      <c r="W825" s="144"/>
      <c r="X825" s="144"/>
      <c r="Y825" s="144"/>
      <c r="Z825" s="144"/>
      <c r="AA825" s="144"/>
      <c r="AB825" s="144"/>
      <c r="AC825" s="144"/>
      <c r="AD825" s="144"/>
      <c r="AE825" s="144"/>
    </row>
    <row r="826">
      <c r="A826" s="208"/>
      <c r="B826" s="181" t="str">
        <f t="array" ref="B826">IF(A826="","",IFERROR(INDEX(Don_hang!$B$2:$B$1000,MATCH(A826,Don_hang!$A$2:$A$1000,0)),""))</f>
        <v/>
      </c>
      <c r="C826" s="210" t="str">
        <f t="array" ref="C826">IF(A826="","",IFERROR(INDEX(Don_hang!$C$2:$C$1000,MATCH(A826,Don_hang!$A$2:$A$1000,0)),""))</f>
        <v/>
      </c>
      <c r="D826" s="211"/>
      <c r="E826" s="209"/>
      <c r="F826" s="209"/>
      <c r="G826" s="186">
        <f t="shared" si="10"/>
        <v>0</v>
      </c>
      <c r="H826" s="212"/>
      <c r="I826" s="212"/>
      <c r="J826" s="212"/>
      <c r="K826" s="212"/>
      <c r="L826" s="212"/>
      <c r="M826" s="212"/>
      <c r="N826" s="214"/>
      <c r="O826" s="213"/>
      <c r="P826" s="189" t="str">
        <f>IF(D826="","",IF(COUNTIF(Combo_tong_hop!$B$3:$B$100,D826)&gt;0,"Combo","Món lẻ"))</f>
        <v/>
      </c>
      <c r="Q826" s="190" t="str">
        <f>IFERROR(__xludf.DUMMYFUNCTION("IF(P826&lt;&gt;""Combo"","""",IFERROR(""""&amp;TEXTJOIN("", ""&amp;char(10),TRUE,FILTER(Combo_chi_tiet!$I$3:$I$200,Combo_chi_tiet!$B$3:$B$200=D826)),""""))"),"")</f>
        <v/>
      </c>
      <c r="R826" s="144"/>
      <c r="S826" s="144"/>
      <c r="T826" s="144"/>
      <c r="U826" s="144"/>
      <c r="V826" s="144"/>
      <c r="W826" s="144"/>
      <c r="X826" s="144"/>
      <c r="Y826" s="144"/>
      <c r="Z826" s="144"/>
      <c r="AA826" s="144"/>
      <c r="AB826" s="144"/>
      <c r="AC826" s="144"/>
      <c r="AD826" s="144"/>
      <c r="AE826" s="144"/>
    </row>
    <row r="827">
      <c r="A827" s="208"/>
      <c r="B827" s="181" t="str">
        <f t="array" ref="B827">IF(A827="","",IFERROR(INDEX(Don_hang!$B$2:$B$1000,MATCH(A827,Don_hang!$A$2:$A$1000,0)),""))</f>
        <v/>
      </c>
      <c r="C827" s="210" t="str">
        <f t="array" ref="C827">IF(A827="","",IFERROR(INDEX(Don_hang!$C$2:$C$1000,MATCH(A827,Don_hang!$A$2:$A$1000,0)),""))</f>
        <v/>
      </c>
      <c r="D827" s="211"/>
      <c r="E827" s="209"/>
      <c r="F827" s="209"/>
      <c r="G827" s="186">
        <f t="shared" si="10"/>
        <v>0</v>
      </c>
      <c r="H827" s="212"/>
      <c r="I827" s="212"/>
      <c r="J827" s="212"/>
      <c r="K827" s="212"/>
      <c r="L827" s="212"/>
      <c r="M827" s="212"/>
      <c r="N827" s="214"/>
      <c r="O827" s="213"/>
      <c r="P827" s="189" t="str">
        <f>IF(D827="","",IF(COUNTIF(Combo_tong_hop!$B$3:$B$100,D827)&gt;0,"Combo","Món lẻ"))</f>
        <v/>
      </c>
      <c r="Q827" s="190" t="str">
        <f>IFERROR(__xludf.DUMMYFUNCTION("IF(P827&lt;&gt;""Combo"","""",IFERROR(""""&amp;TEXTJOIN("", ""&amp;char(10),TRUE,FILTER(Combo_chi_tiet!$I$3:$I$200,Combo_chi_tiet!$B$3:$B$200=D827)),""""))"),"")</f>
        <v/>
      </c>
      <c r="R827" s="144"/>
      <c r="S827" s="144"/>
      <c r="T827" s="144"/>
      <c r="U827" s="144"/>
      <c r="V827" s="144"/>
      <c r="W827" s="144"/>
      <c r="X827" s="144"/>
      <c r="Y827" s="144"/>
      <c r="Z827" s="144"/>
      <c r="AA827" s="144"/>
      <c r="AB827" s="144"/>
      <c r="AC827" s="144"/>
      <c r="AD827" s="144"/>
      <c r="AE827" s="144"/>
    </row>
    <row r="828">
      <c r="A828" s="208"/>
      <c r="B828" s="181" t="str">
        <f t="array" ref="B828">IF(A828="","",IFERROR(INDEX(Don_hang!$B$2:$B$1000,MATCH(A828,Don_hang!$A$2:$A$1000,0)),""))</f>
        <v/>
      </c>
      <c r="C828" s="210" t="str">
        <f t="array" ref="C828">IF(A828="","",IFERROR(INDEX(Don_hang!$C$2:$C$1000,MATCH(A828,Don_hang!$A$2:$A$1000,0)),""))</f>
        <v/>
      </c>
      <c r="D828" s="211"/>
      <c r="E828" s="209"/>
      <c r="F828" s="209"/>
      <c r="G828" s="186">
        <f t="shared" si="10"/>
        <v>0</v>
      </c>
      <c r="H828" s="212"/>
      <c r="I828" s="212"/>
      <c r="J828" s="212"/>
      <c r="K828" s="212"/>
      <c r="L828" s="212"/>
      <c r="M828" s="212"/>
      <c r="N828" s="214"/>
      <c r="O828" s="213"/>
      <c r="P828" s="189" t="str">
        <f>IF(D828="","",IF(COUNTIF(Combo_tong_hop!$B$3:$B$100,D828)&gt;0,"Combo","Món lẻ"))</f>
        <v/>
      </c>
      <c r="Q828" s="190" t="str">
        <f>IFERROR(__xludf.DUMMYFUNCTION("IF(P828&lt;&gt;""Combo"","""",IFERROR(""""&amp;TEXTJOIN("", ""&amp;char(10),TRUE,FILTER(Combo_chi_tiet!$I$3:$I$200,Combo_chi_tiet!$B$3:$B$200=D828)),""""))"),"")</f>
        <v/>
      </c>
      <c r="R828" s="144"/>
      <c r="S828" s="144"/>
      <c r="T828" s="144"/>
      <c r="U828" s="144"/>
      <c r="V828" s="144"/>
      <c r="W828" s="144"/>
      <c r="X828" s="144"/>
      <c r="Y828" s="144"/>
      <c r="Z828" s="144"/>
      <c r="AA828" s="144"/>
      <c r="AB828" s="144"/>
      <c r="AC828" s="144"/>
      <c r="AD828" s="144"/>
      <c r="AE828" s="144"/>
    </row>
    <row r="829">
      <c r="A829" s="208"/>
      <c r="B829" s="181" t="str">
        <f t="array" ref="B829">IF(A829="","",IFERROR(INDEX(Don_hang!$B$2:$B$1000,MATCH(A829,Don_hang!$A$2:$A$1000,0)),""))</f>
        <v/>
      </c>
      <c r="C829" s="210" t="str">
        <f t="array" ref="C829">IF(A829="","",IFERROR(INDEX(Don_hang!$C$2:$C$1000,MATCH(A829,Don_hang!$A$2:$A$1000,0)),""))</f>
        <v/>
      </c>
      <c r="D829" s="211"/>
      <c r="E829" s="209"/>
      <c r="F829" s="209"/>
      <c r="G829" s="186">
        <f t="shared" si="10"/>
        <v>0</v>
      </c>
      <c r="H829" s="212"/>
      <c r="I829" s="212"/>
      <c r="J829" s="212"/>
      <c r="K829" s="212"/>
      <c r="L829" s="212"/>
      <c r="M829" s="212"/>
      <c r="N829" s="214"/>
      <c r="O829" s="213"/>
      <c r="P829" s="189" t="str">
        <f>IF(D829="","",IF(COUNTIF(Combo_tong_hop!$B$3:$B$100,D829)&gt;0,"Combo","Món lẻ"))</f>
        <v/>
      </c>
      <c r="Q829" s="190" t="str">
        <f>IFERROR(__xludf.DUMMYFUNCTION("IF(P829&lt;&gt;""Combo"","""",IFERROR(""""&amp;TEXTJOIN("", ""&amp;char(10),TRUE,FILTER(Combo_chi_tiet!$I$3:$I$200,Combo_chi_tiet!$B$3:$B$200=D829)),""""))"),"")</f>
        <v/>
      </c>
      <c r="R829" s="144"/>
      <c r="S829" s="144"/>
      <c r="T829" s="144"/>
      <c r="U829" s="144"/>
      <c r="V829" s="144"/>
      <c r="W829" s="144"/>
      <c r="X829" s="144"/>
      <c r="Y829" s="144"/>
      <c r="Z829" s="144"/>
      <c r="AA829" s="144"/>
      <c r="AB829" s="144"/>
      <c r="AC829" s="144"/>
      <c r="AD829" s="144"/>
      <c r="AE829" s="144"/>
    </row>
    <row r="830">
      <c r="A830" s="208"/>
      <c r="B830" s="181" t="str">
        <f t="array" ref="B830">IF(A830="","",IFERROR(INDEX(Don_hang!$B$2:$B$1000,MATCH(A830,Don_hang!$A$2:$A$1000,0)),""))</f>
        <v/>
      </c>
      <c r="C830" s="210" t="str">
        <f t="array" ref="C830">IF(A830="","",IFERROR(INDEX(Don_hang!$C$2:$C$1000,MATCH(A830,Don_hang!$A$2:$A$1000,0)),""))</f>
        <v/>
      </c>
      <c r="D830" s="211"/>
      <c r="E830" s="209"/>
      <c r="F830" s="209"/>
      <c r="G830" s="186">
        <f t="shared" si="10"/>
        <v>0</v>
      </c>
      <c r="H830" s="212"/>
      <c r="I830" s="212"/>
      <c r="J830" s="212"/>
      <c r="K830" s="212"/>
      <c r="L830" s="212"/>
      <c r="M830" s="212"/>
      <c r="N830" s="214"/>
      <c r="O830" s="213"/>
      <c r="P830" s="189" t="str">
        <f>IF(D830="","",IF(COUNTIF(Combo_tong_hop!$B$3:$B$100,D830)&gt;0,"Combo","Món lẻ"))</f>
        <v/>
      </c>
      <c r="Q830" s="190" t="str">
        <f>IFERROR(__xludf.DUMMYFUNCTION("IF(P830&lt;&gt;""Combo"","""",IFERROR(""""&amp;TEXTJOIN("", ""&amp;char(10),TRUE,FILTER(Combo_chi_tiet!$I$3:$I$200,Combo_chi_tiet!$B$3:$B$200=D830)),""""))"),"")</f>
        <v/>
      </c>
      <c r="R830" s="144"/>
      <c r="S830" s="144"/>
      <c r="T830" s="144"/>
      <c r="U830" s="144"/>
      <c r="V830" s="144"/>
      <c r="W830" s="144"/>
      <c r="X830" s="144"/>
      <c r="Y830" s="144"/>
      <c r="Z830" s="144"/>
      <c r="AA830" s="144"/>
      <c r="AB830" s="144"/>
      <c r="AC830" s="144"/>
      <c r="AD830" s="144"/>
      <c r="AE830" s="144"/>
    </row>
    <row r="831">
      <c r="A831" s="208"/>
      <c r="B831" s="181" t="str">
        <f t="array" ref="B831">IF(A831="","",IFERROR(INDEX(Don_hang!$B$2:$B$1000,MATCH(A831,Don_hang!$A$2:$A$1000,0)),""))</f>
        <v/>
      </c>
      <c r="C831" s="210" t="str">
        <f t="array" ref="C831">IF(A831="","",IFERROR(INDEX(Don_hang!$C$2:$C$1000,MATCH(A831,Don_hang!$A$2:$A$1000,0)),""))</f>
        <v/>
      </c>
      <c r="D831" s="211"/>
      <c r="E831" s="209"/>
      <c r="F831" s="209"/>
      <c r="G831" s="186">
        <f t="shared" si="10"/>
        <v>0</v>
      </c>
      <c r="H831" s="212"/>
      <c r="I831" s="212"/>
      <c r="J831" s="212"/>
      <c r="K831" s="212"/>
      <c r="L831" s="212"/>
      <c r="M831" s="212"/>
      <c r="N831" s="214"/>
      <c r="O831" s="213"/>
      <c r="P831" s="189" t="str">
        <f>IF(D831="","",IF(COUNTIF(Combo_tong_hop!$B$3:$B$100,D831)&gt;0,"Combo","Món lẻ"))</f>
        <v/>
      </c>
      <c r="Q831" s="190" t="str">
        <f>IFERROR(__xludf.DUMMYFUNCTION("IF(P831&lt;&gt;""Combo"","""",IFERROR(""""&amp;TEXTJOIN("", ""&amp;char(10),TRUE,FILTER(Combo_chi_tiet!$I$3:$I$200,Combo_chi_tiet!$B$3:$B$200=D831)),""""))"),"")</f>
        <v/>
      </c>
      <c r="R831" s="144"/>
      <c r="S831" s="144"/>
      <c r="T831" s="144"/>
      <c r="U831" s="144"/>
      <c r="V831" s="144"/>
      <c r="W831" s="144"/>
      <c r="X831" s="144"/>
      <c r="Y831" s="144"/>
      <c r="Z831" s="144"/>
      <c r="AA831" s="144"/>
      <c r="AB831" s="144"/>
      <c r="AC831" s="144"/>
      <c r="AD831" s="144"/>
      <c r="AE831" s="144"/>
    </row>
    <row r="832">
      <c r="A832" s="208"/>
      <c r="B832" s="181" t="str">
        <f t="array" ref="B832">IF(A832="","",IFERROR(INDEX(Don_hang!$B$2:$B$1000,MATCH(A832,Don_hang!$A$2:$A$1000,0)),""))</f>
        <v/>
      </c>
      <c r="C832" s="210" t="str">
        <f t="array" ref="C832">IF(A832="","",IFERROR(INDEX(Don_hang!$C$2:$C$1000,MATCH(A832,Don_hang!$A$2:$A$1000,0)),""))</f>
        <v/>
      </c>
      <c r="D832" s="211"/>
      <c r="E832" s="209"/>
      <c r="F832" s="209"/>
      <c r="G832" s="186">
        <f t="shared" si="10"/>
        <v>0</v>
      </c>
      <c r="H832" s="212"/>
      <c r="I832" s="212"/>
      <c r="J832" s="212"/>
      <c r="K832" s="212"/>
      <c r="L832" s="212"/>
      <c r="M832" s="212"/>
      <c r="N832" s="214"/>
      <c r="O832" s="213"/>
      <c r="P832" s="189" t="str">
        <f>IF(D832="","",IF(COUNTIF(Combo_tong_hop!$B$3:$B$100,D832)&gt;0,"Combo","Món lẻ"))</f>
        <v/>
      </c>
      <c r="Q832" s="190" t="str">
        <f>IFERROR(__xludf.DUMMYFUNCTION("IF(P832&lt;&gt;""Combo"","""",IFERROR(""""&amp;TEXTJOIN("", ""&amp;char(10),TRUE,FILTER(Combo_chi_tiet!$I$3:$I$200,Combo_chi_tiet!$B$3:$B$200=D832)),""""))"),"")</f>
        <v/>
      </c>
      <c r="R832" s="144"/>
      <c r="S832" s="144"/>
      <c r="T832" s="144"/>
      <c r="U832" s="144"/>
      <c r="V832" s="144"/>
      <c r="W832" s="144"/>
      <c r="X832" s="144"/>
      <c r="Y832" s="144"/>
      <c r="Z832" s="144"/>
      <c r="AA832" s="144"/>
      <c r="AB832" s="144"/>
      <c r="AC832" s="144"/>
      <c r="AD832" s="144"/>
      <c r="AE832" s="144"/>
    </row>
    <row r="833">
      <c r="A833" s="208"/>
      <c r="B833" s="181" t="str">
        <f t="array" ref="B833">IF(A833="","",IFERROR(INDEX(Don_hang!$B$2:$B$1000,MATCH(A833,Don_hang!$A$2:$A$1000,0)),""))</f>
        <v/>
      </c>
      <c r="C833" s="210" t="str">
        <f t="array" ref="C833">IF(A833="","",IFERROR(INDEX(Don_hang!$C$2:$C$1000,MATCH(A833,Don_hang!$A$2:$A$1000,0)),""))</f>
        <v/>
      </c>
      <c r="D833" s="211"/>
      <c r="E833" s="209"/>
      <c r="F833" s="209"/>
      <c r="G833" s="186">
        <f t="shared" si="10"/>
        <v>0</v>
      </c>
      <c r="H833" s="212"/>
      <c r="I833" s="212"/>
      <c r="J833" s="212"/>
      <c r="K833" s="212"/>
      <c r="L833" s="212"/>
      <c r="M833" s="212"/>
      <c r="N833" s="214"/>
      <c r="O833" s="213"/>
      <c r="P833" s="189" t="str">
        <f>IF(D833="","",IF(COUNTIF(Combo_tong_hop!$B$3:$B$100,D833)&gt;0,"Combo","Món lẻ"))</f>
        <v/>
      </c>
      <c r="Q833" s="190" t="str">
        <f>IFERROR(__xludf.DUMMYFUNCTION("IF(P833&lt;&gt;""Combo"","""",IFERROR(""""&amp;TEXTJOIN("", ""&amp;char(10),TRUE,FILTER(Combo_chi_tiet!$I$3:$I$200,Combo_chi_tiet!$B$3:$B$200=D833)),""""))"),"")</f>
        <v/>
      </c>
      <c r="R833" s="144"/>
      <c r="S833" s="144"/>
      <c r="T833" s="144"/>
      <c r="U833" s="144"/>
      <c r="V833" s="144"/>
      <c r="W833" s="144"/>
      <c r="X833" s="144"/>
      <c r="Y833" s="144"/>
      <c r="Z833" s="144"/>
      <c r="AA833" s="144"/>
      <c r="AB833" s="144"/>
      <c r="AC833" s="144"/>
      <c r="AD833" s="144"/>
      <c r="AE833" s="144"/>
    </row>
    <row r="834">
      <c r="A834" s="208"/>
      <c r="B834" s="181" t="str">
        <f t="array" ref="B834">IF(A834="","",IFERROR(INDEX(Don_hang!$B$2:$B$1000,MATCH(A834,Don_hang!$A$2:$A$1000,0)),""))</f>
        <v/>
      </c>
      <c r="C834" s="210" t="str">
        <f t="array" ref="C834">IF(A834="","",IFERROR(INDEX(Don_hang!$C$2:$C$1000,MATCH(A834,Don_hang!$A$2:$A$1000,0)),""))</f>
        <v/>
      </c>
      <c r="D834" s="211"/>
      <c r="E834" s="209"/>
      <c r="F834" s="209"/>
      <c r="G834" s="186">
        <f t="shared" si="10"/>
        <v>0</v>
      </c>
      <c r="H834" s="212"/>
      <c r="I834" s="212"/>
      <c r="J834" s="212"/>
      <c r="K834" s="212"/>
      <c r="L834" s="212"/>
      <c r="M834" s="212"/>
      <c r="N834" s="214"/>
      <c r="O834" s="213"/>
      <c r="P834" s="189" t="str">
        <f>IF(D834="","",IF(COUNTIF(Combo_tong_hop!$B$3:$B$100,D834)&gt;0,"Combo","Món lẻ"))</f>
        <v/>
      </c>
      <c r="Q834" s="190" t="str">
        <f>IFERROR(__xludf.DUMMYFUNCTION("IF(P834&lt;&gt;""Combo"","""",IFERROR(""""&amp;TEXTJOIN("", ""&amp;char(10),TRUE,FILTER(Combo_chi_tiet!$I$3:$I$200,Combo_chi_tiet!$B$3:$B$200=D834)),""""))"),"")</f>
        <v/>
      </c>
      <c r="R834" s="144"/>
      <c r="S834" s="144"/>
      <c r="T834" s="144"/>
      <c r="U834" s="144"/>
      <c r="V834" s="144"/>
      <c r="W834" s="144"/>
      <c r="X834" s="144"/>
      <c r="Y834" s="144"/>
      <c r="Z834" s="144"/>
      <c r="AA834" s="144"/>
      <c r="AB834" s="144"/>
      <c r="AC834" s="144"/>
      <c r="AD834" s="144"/>
      <c r="AE834" s="144"/>
    </row>
    <row r="835">
      <c r="A835" s="208"/>
      <c r="B835" s="181" t="str">
        <f t="array" ref="B835">IF(A835="","",IFERROR(INDEX(Don_hang!$B$2:$B$1000,MATCH(A835,Don_hang!$A$2:$A$1000,0)),""))</f>
        <v/>
      </c>
      <c r="C835" s="210" t="str">
        <f t="array" ref="C835">IF(A835="","",IFERROR(INDEX(Don_hang!$C$2:$C$1000,MATCH(A835,Don_hang!$A$2:$A$1000,0)),""))</f>
        <v/>
      </c>
      <c r="D835" s="211"/>
      <c r="E835" s="209"/>
      <c r="F835" s="209"/>
      <c r="G835" s="186">
        <f t="shared" si="10"/>
        <v>0</v>
      </c>
      <c r="H835" s="212"/>
      <c r="I835" s="212"/>
      <c r="J835" s="212"/>
      <c r="K835" s="212"/>
      <c r="L835" s="212"/>
      <c r="M835" s="212"/>
      <c r="N835" s="214"/>
      <c r="O835" s="213"/>
      <c r="P835" s="189" t="str">
        <f>IF(D835="","",IF(COUNTIF(Combo_tong_hop!$B$3:$B$100,D835)&gt;0,"Combo","Món lẻ"))</f>
        <v/>
      </c>
      <c r="Q835" s="190" t="str">
        <f>IFERROR(__xludf.DUMMYFUNCTION("IF(P835&lt;&gt;""Combo"","""",IFERROR(""""&amp;TEXTJOIN("", ""&amp;char(10),TRUE,FILTER(Combo_chi_tiet!$I$3:$I$200,Combo_chi_tiet!$B$3:$B$200=D835)),""""))"),"")</f>
        <v/>
      </c>
      <c r="R835" s="144"/>
      <c r="S835" s="144"/>
      <c r="T835" s="144"/>
      <c r="U835" s="144"/>
      <c r="V835" s="144"/>
      <c r="W835" s="144"/>
      <c r="X835" s="144"/>
      <c r="Y835" s="144"/>
      <c r="Z835" s="144"/>
      <c r="AA835" s="144"/>
      <c r="AB835" s="144"/>
      <c r="AC835" s="144"/>
      <c r="AD835" s="144"/>
      <c r="AE835" s="144"/>
    </row>
    <row r="836">
      <c r="A836" s="208"/>
      <c r="B836" s="181" t="str">
        <f t="array" ref="B836">IF(A836="","",IFERROR(INDEX(Don_hang!$B$2:$B$1000,MATCH(A836,Don_hang!$A$2:$A$1000,0)),""))</f>
        <v/>
      </c>
      <c r="C836" s="210" t="str">
        <f t="array" ref="C836">IF(A836="","",IFERROR(INDEX(Don_hang!$C$2:$C$1000,MATCH(A836,Don_hang!$A$2:$A$1000,0)),""))</f>
        <v/>
      </c>
      <c r="D836" s="211"/>
      <c r="E836" s="209"/>
      <c r="F836" s="209"/>
      <c r="G836" s="186">
        <f t="shared" si="10"/>
        <v>0</v>
      </c>
      <c r="H836" s="212"/>
      <c r="I836" s="212"/>
      <c r="J836" s="212"/>
      <c r="K836" s="212"/>
      <c r="L836" s="212"/>
      <c r="M836" s="212"/>
      <c r="N836" s="214"/>
      <c r="O836" s="213"/>
      <c r="P836" s="189" t="str">
        <f>IF(D836="","",IF(COUNTIF(Combo_tong_hop!$B$3:$B$100,D836)&gt;0,"Combo","Món lẻ"))</f>
        <v/>
      </c>
      <c r="Q836" s="190" t="str">
        <f>IFERROR(__xludf.DUMMYFUNCTION("IF(P836&lt;&gt;""Combo"","""",IFERROR(""""&amp;TEXTJOIN("", ""&amp;char(10),TRUE,FILTER(Combo_chi_tiet!$I$3:$I$200,Combo_chi_tiet!$B$3:$B$200=D836)),""""))"),"")</f>
        <v/>
      </c>
      <c r="R836" s="144"/>
      <c r="S836" s="144"/>
      <c r="T836" s="144"/>
      <c r="U836" s="144"/>
      <c r="V836" s="144"/>
      <c r="W836" s="144"/>
      <c r="X836" s="144"/>
      <c r="Y836" s="144"/>
      <c r="Z836" s="144"/>
      <c r="AA836" s="144"/>
      <c r="AB836" s="144"/>
      <c r="AC836" s="144"/>
      <c r="AD836" s="144"/>
      <c r="AE836" s="144"/>
    </row>
    <row r="837">
      <c r="A837" s="208"/>
      <c r="B837" s="181" t="str">
        <f t="array" ref="B837">IF(A837="","",IFERROR(INDEX(Don_hang!$B$2:$B$1000,MATCH(A837,Don_hang!$A$2:$A$1000,0)),""))</f>
        <v/>
      </c>
      <c r="C837" s="210" t="str">
        <f t="array" ref="C837">IF(A837="","",IFERROR(INDEX(Don_hang!$C$2:$C$1000,MATCH(A837,Don_hang!$A$2:$A$1000,0)),""))</f>
        <v/>
      </c>
      <c r="D837" s="211"/>
      <c r="E837" s="209"/>
      <c r="F837" s="209"/>
      <c r="G837" s="186">
        <f t="shared" si="10"/>
        <v>0</v>
      </c>
      <c r="H837" s="212"/>
      <c r="I837" s="212"/>
      <c r="J837" s="212"/>
      <c r="K837" s="212"/>
      <c r="L837" s="212"/>
      <c r="M837" s="212"/>
      <c r="N837" s="214"/>
      <c r="O837" s="213"/>
      <c r="P837" s="189" t="str">
        <f>IF(D837="","",IF(COUNTIF(Combo_tong_hop!$B$3:$B$100,D837)&gt;0,"Combo","Món lẻ"))</f>
        <v/>
      </c>
      <c r="Q837" s="190" t="str">
        <f>IFERROR(__xludf.DUMMYFUNCTION("IF(P837&lt;&gt;""Combo"","""",IFERROR(""""&amp;TEXTJOIN("", ""&amp;char(10),TRUE,FILTER(Combo_chi_tiet!$I$3:$I$200,Combo_chi_tiet!$B$3:$B$200=D837)),""""))"),"")</f>
        <v/>
      </c>
      <c r="R837" s="144"/>
      <c r="S837" s="144"/>
      <c r="T837" s="144"/>
      <c r="U837" s="144"/>
      <c r="V837" s="144"/>
      <c r="W837" s="144"/>
      <c r="X837" s="144"/>
      <c r="Y837" s="144"/>
      <c r="Z837" s="144"/>
      <c r="AA837" s="144"/>
      <c r="AB837" s="144"/>
      <c r="AC837" s="144"/>
      <c r="AD837" s="144"/>
      <c r="AE837" s="144"/>
    </row>
    <row r="838">
      <c r="A838" s="208"/>
      <c r="B838" s="181" t="str">
        <f t="array" ref="B838">IF(A838="","",IFERROR(INDEX(Don_hang!$B$2:$B$1000,MATCH(A838,Don_hang!$A$2:$A$1000,0)),""))</f>
        <v/>
      </c>
      <c r="C838" s="210" t="str">
        <f t="array" ref="C838">IF(A838="","",IFERROR(INDEX(Don_hang!$C$2:$C$1000,MATCH(A838,Don_hang!$A$2:$A$1000,0)),""))</f>
        <v/>
      </c>
      <c r="D838" s="211"/>
      <c r="E838" s="209"/>
      <c r="F838" s="209"/>
      <c r="G838" s="186">
        <f t="shared" si="10"/>
        <v>0</v>
      </c>
      <c r="H838" s="212"/>
      <c r="I838" s="212"/>
      <c r="J838" s="212"/>
      <c r="K838" s="212"/>
      <c r="L838" s="212"/>
      <c r="M838" s="212"/>
      <c r="N838" s="214"/>
      <c r="O838" s="213"/>
      <c r="P838" s="189" t="str">
        <f>IF(D838="","",IF(COUNTIF(Combo_tong_hop!$B$3:$B$100,D838)&gt;0,"Combo","Món lẻ"))</f>
        <v/>
      </c>
      <c r="Q838" s="190" t="str">
        <f>IFERROR(__xludf.DUMMYFUNCTION("IF(P838&lt;&gt;""Combo"","""",IFERROR(""""&amp;TEXTJOIN("", ""&amp;char(10),TRUE,FILTER(Combo_chi_tiet!$I$3:$I$200,Combo_chi_tiet!$B$3:$B$200=D838)),""""))"),"")</f>
        <v/>
      </c>
      <c r="R838" s="144"/>
      <c r="S838" s="144"/>
      <c r="T838" s="144"/>
      <c r="U838" s="144"/>
      <c r="V838" s="144"/>
      <c r="W838" s="144"/>
      <c r="X838" s="144"/>
      <c r="Y838" s="144"/>
      <c r="Z838" s="144"/>
      <c r="AA838" s="144"/>
      <c r="AB838" s="144"/>
      <c r="AC838" s="144"/>
      <c r="AD838" s="144"/>
      <c r="AE838" s="144"/>
    </row>
    <row r="839">
      <c r="A839" s="208"/>
      <c r="B839" s="181" t="str">
        <f t="array" ref="B839">IF(A839="","",IFERROR(INDEX(Don_hang!$B$2:$B$1000,MATCH(A839,Don_hang!$A$2:$A$1000,0)),""))</f>
        <v/>
      </c>
      <c r="C839" s="210" t="str">
        <f t="array" ref="C839">IF(A839="","",IFERROR(INDEX(Don_hang!$C$2:$C$1000,MATCH(A839,Don_hang!$A$2:$A$1000,0)),""))</f>
        <v/>
      </c>
      <c r="D839" s="211"/>
      <c r="E839" s="209"/>
      <c r="F839" s="209"/>
      <c r="G839" s="186">
        <f t="shared" si="10"/>
        <v>0</v>
      </c>
      <c r="H839" s="212"/>
      <c r="I839" s="212"/>
      <c r="J839" s="212"/>
      <c r="K839" s="212"/>
      <c r="L839" s="212"/>
      <c r="M839" s="212"/>
      <c r="N839" s="214"/>
      <c r="O839" s="213"/>
      <c r="P839" s="189" t="str">
        <f>IF(D839="","",IF(COUNTIF(Combo_tong_hop!$B$3:$B$100,D839)&gt;0,"Combo","Món lẻ"))</f>
        <v/>
      </c>
      <c r="Q839" s="190" t="str">
        <f>IFERROR(__xludf.DUMMYFUNCTION("IF(P839&lt;&gt;""Combo"","""",IFERROR(""""&amp;TEXTJOIN("", ""&amp;char(10),TRUE,FILTER(Combo_chi_tiet!$I$3:$I$200,Combo_chi_tiet!$B$3:$B$200=D839)),""""))"),"")</f>
        <v/>
      </c>
      <c r="R839" s="144"/>
      <c r="S839" s="144"/>
      <c r="T839" s="144"/>
      <c r="U839" s="144"/>
      <c r="V839" s="144"/>
      <c r="W839" s="144"/>
      <c r="X839" s="144"/>
      <c r="Y839" s="144"/>
      <c r="Z839" s="144"/>
      <c r="AA839" s="144"/>
      <c r="AB839" s="144"/>
      <c r="AC839" s="144"/>
      <c r="AD839" s="144"/>
      <c r="AE839" s="144"/>
    </row>
    <row r="840">
      <c r="A840" s="208"/>
      <c r="B840" s="181" t="str">
        <f t="array" ref="B840">IF(A840="","",IFERROR(INDEX(Don_hang!$B$2:$B$1000,MATCH(A840,Don_hang!$A$2:$A$1000,0)),""))</f>
        <v/>
      </c>
      <c r="C840" s="210" t="str">
        <f t="array" ref="C840">IF(A840="","",IFERROR(INDEX(Don_hang!$C$2:$C$1000,MATCH(A840,Don_hang!$A$2:$A$1000,0)),""))</f>
        <v/>
      </c>
      <c r="D840" s="211"/>
      <c r="E840" s="209"/>
      <c r="F840" s="209"/>
      <c r="G840" s="186">
        <f t="shared" si="10"/>
        <v>0</v>
      </c>
      <c r="H840" s="212"/>
      <c r="I840" s="212"/>
      <c r="J840" s="212"/>
      <c r="K840" s="212"/>
      <c r="L840" s="212"/>
      <c r="M840" s="212"/>
      <c r="N840" s="214"/>
      <c r="O840" s="213"/>
      <c r="P840" s="189" t="str">
        <f>IF(D840="","",IF(COUNTIF(Combo_tong_hop!$B$3:$B$100,D840)&gt;0,"Combo","Món lẻ"))</f>
        <v/>
      </c>
      <c r="Q840" s="190" t="str">
        <f>IFERROR(__xludf.DUMMYFUNCTION("IF(P840&lt;&gt;""Combo"","""",IFERROR(""""&amp;TEXTJOIN("", ""&amp;char(10),TRUE,FILTER(Combo_chi_tiet!$I$3:$I$200,Combo_chi_tiet!$B$3:$B$200=D840)),""""))"),"")</f>
        <v/>
      </c>
      <c r="R840" s="144"/>
      <c r="S840" s="144"/>
      <c r="T840" s="144"/>
      <c r="U840" s="144"/>
      <c r="V840" s="144"/>
      <c r="W840" s="144"/>
      <c r="X840" s="144"/>
      <c r="Y840" s="144"/>
      <c r="Z840" s="144"/>
      <c r="AA840" s="144"/>
      <c r="AB840" s="144"/>
      <c r="AC840" s="144"/>
      <c r="AD840" s="144"/>
      <c r="AE840" s="144"/>
    </row>
    <row r="841">
      <c r="A841" s="208"/>
      <c r="B841" s="181" t="str">
        <f t="array" ref="B841">IF(A841="","",IFERROR(INDEX(Don_hang!$B$2:$B$1000,MATCH(A841,Don_hang!$A$2:$A$1000,0)),""))</f>
        <v/>
      </c>
      <c r="C841" s="210" t="str">
        <f t="array" ref="C841">IF(A841="","",IFERROR(INDEX(Don_hang!$C$2:$C$1000,MATCH(A841,Don_hang!$A$2:$A$1000,0)),""))</f>
        <v/>
      </c>
      <c r="D841" s="211"/>
      <c r="E841" s="209"/>
      <c r="F841" s="209"/>
      <c r="G841" s="186">
        <f t="shared" si="10"/>
        <v>0</v>
      </c>
      <c r="H841" s="212"/>
      <c r="I841" s="212"/>
      <c r="J841" s="212"/>
      <c r="K841" s="212"/>
      <c r="L841" s="212"/>
      <c r="M841" s="212"/>
      <c r="N841" s="214"/>
      <c r="O841" s="213"/>
      <c r="P841" s="189" t="str">
        <f>IF(D841="","",IF(COUNTIF(Combo_tong_hop!$B$3:$B$100,D841)&gt;0,"Combo","Món lẻ"))</f>
        <v/>
      </c>
      <c r="Q841" s="190" t="str">
        <f>IFERROR(__xludf.DUMMYFUNCTION("IF(P841&lt;&gt;""Combo"","""",IFERROR(""""&amp;TEXTJOIN("", ""&amp;char(10),TRUE,FILTER(Combo_chi_tiet!$I$3:$I$200,Combo_chi_tiet!$B$3:$B$200=D841)),""""))"),"")</f>
        <v/>
      </c>
      <c r="R841" s="144"/>
      <c r="S841" s="144"/>
      <c r="T841" s="144"/>
      <c r="U841" s="144"/>
      <c r="V841" s="144"/>
      <c r="W841" s="144"/>
      <c r="X841" s="144"/>
      <c r="Y841" s="144"/>
      <c r="Z841" s="144"/>
      <c r="AA841" s="144"/>
      <c r="AB841" s="144"/>
      <c r="AC841" s="144"/>
      <c r="AD841" s="144"/>
      <c r="AE841" s="144"/>
    </row>
    <row r="842">
      <c r="A842" s="208"/>
      <c r="B842" s="181" t="str">
        <f t="array" ref="B842">IF(A842="","",IFERROR(INDEX(Don_hang!$B$2:$B$1000,MATCH(A842,Don_hang!$A$2:$A$1000,0)),""))</f>
        <v/>
      </c>
      <c r="C842" s="210" t="str">
        <f t="array" ref="C842">IF(A842="","",IFERROR(INDEX(Don_hang!$C$2:$C$1000,MATCH(A842,Don_hang!$A$2:$A$1000,0)),""))</f>
        <v/>
      </c>
      <c r="D842" s="211"/>
      <c r="E842" s="209"/>
      <c r="F842" s="209"/>
      <c r="G842" s="186">
        <f t="shared" si="10"/>
        <v>0</v>
      </c>
      <c r="H842" s="212"/>
      <c r="I842" s="212"/>
      <c r="J842" s="212"/>
      <c r="K842" s="212"/>
      <c r="L842" s="212"/>
      <c r="M842" s="212"/>
      <c r="N842" s="214"/>
      <c r="O842" s="213"/>
      <c r="P842" s="189" t="str">
        <f>IF(D842="","",IF(COUNTIF(Combo_tong_hop!$B$3:$B$100,D842)&gt;0,"Combo","Món lẻ"))</f>
        <v/>
      </c>
      <c r="Q842" s="190" t="str">
        <f>IFERROR(__xludf.DUMMYFUNCTION("IF(P842&lt;&gt;""Combo"","""",IFERROR(""""&amp;TEXTJOIN("", ""&amp;char(10),TRUE,FILTER(Combo_chi_tiet!$I$3:$I$200,Combo_chi_tiet!$B$3:$B$200=D842)),""""))"),"")</f>
        <v/>
      </c>
      <c r="R842" s="144"/>
      <c r="S842" s="144"/>
      <c r="T842" s="144"/>
      <c r="U842" s="144"/>
      <c r="V842" s="144"/>
      <c r="W842" s="144"/>
      <c r="X842" s="144"/>
      <c r="Y842" s="144"/>
      <c r="Z842" s="144"/>
      <c r="AA842" s="144"/>
      <c r="AB842" s="144"/>
      <c r="AC842" s="144"/>
      <c r="AD842" s="144"/>
      <c r="AE842" s="144"/>
    </row>
    <row r="843">
      <c r="A843" s="208"/>
      <c r="B843" s="181" t="str">
        <f t="array" ref="B843">IF(A843="","",IFERROR(INDEX(Don_hang!$B$2:$B$1000,MATCH(A843,Don_hang!$A$2:$A$1000,0)),""))</f>
        <v/>
      </c>
      <c r="C843" s="210" t="str">
        <f t="array" ref="C843">IF(A843="","",IFERROR(INDEX(Don_hang!$C$2:$C$1000,MATCH(A843,Don_hang!$A$2:$A$1000,0)),""))</f>
        <v/>
      </c>
      <c r="D843" s="211"/>
      <c r="E843" s="209"/>
      <c r="F843" s="209"/>
      <c r="G843" s="186">
        <f t="shared" si="10"/>
        <v>0</v>
      </c>
      <c r="H843" s="212"/>
      <c r="I843" s="212"/>
      <c r="J843" s="212"/>
      <c r="K843" s="212"/>
      <c r="L843" s="212"/>
      <c r="M843" s="212"/>
      <c r="N843" s="214"/>
      <c r="O843" s="213"/>
      <c r="P843" s="189" t="str">
        <f>IF(D843="","",IF(COUNTIF(Combo_tong_hop!$B$3:$B$100,D843)&gt;0,"Combo","Món lẻ"))</f>
        <v/>
      </c>
      <c r="Q843" s="190" t="str">
        <f>IFERROR(__xludf.DUMMYFUNCTION("IF(P843&lt;&gt;""Combo"","""",IFERROR(""""&amp;TEXTJOIN("", ""&amp;char(10),TRUE,FILTER(Combo_chi_tiet!$I$3:$I$200,Combo_chi_tiet!$B$3:$B$200=D843)),""""))"),"")</f>
        <v/>
      </c>
      <c r="R843" s="144"/>
      <c r="S843" s="144"/>
      <c r="T843" s="144"/>
      <c r="U843" s="144"/>
      <c r="V843" s="144"/>
      <c r="W843" s="144"/>
      <c r="X843" s="144"/>
      <c r="Y843" s="144"/>
      <c r="Z843" s="144"/>
      <c r="AA843" s="144"/>
      <c r="AB843" s="144"/>
      <c r="AC843" s="144"/>
      <c r="AD843" s="144"/>
      <c r="AE843" s="144"/>
    </row>
    <row r="844">
      <c r="A844" s="208"/>
      <c r="B844" s="181" t="str">
        <f t="array" ref="B844">IF(A844="","",IFERROR(INDEX(Don_hang!$B$2:$B$1000,MATCH(A844,Don_hang!$A$2:$A$1000,0)),""))</f>
        <v/>
      </c>
      <c r="C844" s="210" t="str">
        <f t="array" ref="C844">IF(A844="","",IFERROR(INDEX(Don_hang!$C$2:$C$1000,MATCH(A844,Don_hang!$A$2:$A$1000,0)),""))</f>
        <v/>
      </c>
      <c r="D844" s="211"/>
      <c r="E844" s="209"/>
      <c r="F844" s="209"/>
      <c r="G844" s="186">
        <f t="shared" si="10"/>
        <v>0</v>
      </c>
      <c r="H844" s="212"/>
      <c r="I844" s="212"/>
      <c r="J844" s="212"/>
      <c r="K844" s="212"/>
      <c r="L844" s="212"/>
      <c r="M844" s="212"/>
      <c r="N844" s="214"/>
      <c r="O844" s="213"/>
      <c r="P844" s="189" t="str">
        <f>IF(D844="","",IF(COUNTIF(Combo_tong_hop!$B$3:$B$100,D844)&gt;0,"Combo","Món lẻ"))</f>
        <v/>
      </c>
      <c r="Q844" s="190" t="str">
        <f>IFERROR(__xludf.DUMMYFUNCTION("IF(P844&lt;&gt;""Combo"","""",IFERROR(""""&amp;TEXTJOIN("", ""&amp;char(10),TRUE,FILTER(Combo_chi_tiet!$I$3:$I$200,Combo_chi_tiet!$B$3:$B$200=D844)),""""))"),"")</f>
        <v/>
      </c>
      <c r="R844" s="144"/>
      <c r="S844" s="144"/>
      <c r="T844" s="144"/>
      <c r="U844" s="144"/>
      <c r="V844" s="144"/>
      <c r="W844" s="144"/>
      <c r="X844" s="144"/>
      <c r="Y844" s="144"/>
      <c r="Z844" s="144"/>
      <c r="AA844" s="144"/>
      <c r="AB844" s="144"/>
      <c r="AC844" s="144"/>
      <c r="AD844" s="144"/>
      <c r="AE844" s="144"/>
    </row>
    <row r="845">
      <c r="A845" s="208"/>
      <c r="B845" s="181" t="str">
        <f t="array" ref="B845">IF(A845="","",IFERROR(INDEX(Don_hang!$B$2:$B$1000,MATCH(A845,Don_hang!$A$2:$A$1000,0)),""))</f>
        <v/>
      </c>
      <c r="C845" s="210" t="str">
        <f t="array" ref="C845">IF(A845="","",IFERROR(INDEX(Don_hang!$C$2:$C$1000,MATCH(A845,Don_hang!$A$2:$A$1000,0)),""))</f>
        <v/>
      </c>
      <c r="D845" s="211"/>
      <c r="E845" s="209"/>
      <c r="F845" s="209"/>
      <c r="G845" s="186">
        <f t="shared" si="10"/>
        <v>0</v>
      </c>
      <c r="H845" s="212"/>
      <c r="I845" s="212"/>
      <c r="J845" s="212"/>
      <c r="K845" s="212"/>
      <c r="L845" s="212"/>
      <c r="M845" s="212"/>
      <c r="N845" s="214"/>
      <c r="O845" s="213"/>
      <c r="P845" s="189" t="str">
        <f>IF(D845="","",IF(COUNTIF(Combo_tong_hop!$B$3:$B$100,D845)&gt;0,"Combo","Món lẻ"))</f>
        <v/>
      </c>
      <c r="Q845" s="190" t="str">
        <f>IFERROR(__xludf.DUMMYFUNCTION("IF(P845&lt;&gt;""Combo"","""",IFERROR(""""&amp;TEXTJOIN("", ""&amp;char(10),TRUE,FILTER(Combo_chi_tiet!$I$3:$I$200,Combo_chi_tiet!$B$3:$B$200=D845)),""""))"),"")</f>
        <v/>
      </c>
      <c r="R845" s="144"/>
      <c r="S845" s="144"/>
      <c r="T845" s="144"/>
      <c r="U845" s="144"/>
      <c r="V845" s="144"/>
      <c r="W845" s="144"/>
      <c r="X845" s="144"/>
      <c r="Y845" s="144"/>
      <c r="Z845" s="144"/>
      <c r="AA845" s="144"/>
      <c r="AB845" s="144"/>
      <c r="AC845" s="144"/>
      <c r="AD845" s="144"/>
      <c r="AE845" s="144"/>
    </row>
    <row r="846">
      <c r="A846" s="208"/>
      <c r="B846" s="181" t="str">
        <f t="array" ref="B846">IF(A846="","",IFERROR(INDEX(Don_hang!$B$2:$B$1000,MATCH(A846,Don_hang!$A$2:$A$1000,0)),""))</f>
        <v/>
      </c>
      <c r="C846" s="210" t="str">
        <f t="array" ref="C846">IF(A846="","",IFERROR(INDEX(Don_hang!$C$2:$C$1000,MATCH(A846,Don_hang!$A$2:$A$1000,0)),""))</f>
        <v/>
      </c>
      <c r="D846" s="211"/>
      <c r="E846" s="209"/>
      <c r="F846" s="209"/>
      <c r="G846" s="186">
        <f t="shared" si="10"/>
        <v>0</v>
      </c>
      <c r="H846" s="212"/>
      <c r="I846" s="212"/>
      <c r="J846" s="212"/>
      <c r="K846" s="212"/>
      <c r="L846" s="212"/>
      <c r="M846" s="212"/>
      <c r="N846" s="214"/>
      <c r="O846" s="213"/>
      <c r="P846" s="189" t="str">
        <f>IF(D846="","",IF(COUNTIF(Combo_tong_hop!$B$3:$B$100,D846)&gt;0,"Combo","Món lẻ"))</f>
        <v/>
      </c>
      <c r="Q846" s="190" t="str">
        <f>IFERROR(__xludf.DUMMYFUNCTION("IF(P846&lt;&gt;""Combo"","""",IFERROR(""""&amp;TEXTJOIN("", ""&amp;char(10),TRUE,FILTER(Combo_chi_tiet!$I$3:$I$200,Combo_chi_tiet!$B$3:$B$200=D846)),""""))"),"")</f>
        <v/>
      </c>
      <c r="R846" s="144"/>
      <c r="S846" s="144"/>
      <c r="T846" s="144"/>
      <c r="U846" s="144"/>
      <c r="V846" s="144"/>
      <c r="W846" s="144"/>
      <c r="X846" s="144"/>
      <c r="Y846" s="144"/>
      <c r="Z846" s="144"/>
      <c r="AA846" s="144"/>
      <c r="AB846" s="144"/>
      <c r="AC846" s="144"/>
      <c r="AD846" s="144"/>
      <c r="AE846" s="144"/>
    </row>
    <row r="847">
      <c r="A847" s="208"/>
      <c r="B847" s="181" t="str">
        <f t="array" ref="B847">IF(A847="","",IFERROR(INDEX(Don_hang!$B$2:$B$1000,MATCH(A847,Don_hang!$A$2:$A$1000,0)),""))</f>
        <v/>
      </c>
      <c r="C847" s="210" t="str">
        <f t="array" ref="C847">IF(A847="","",IFERROR(INDEX(Don_hang!$C$2:$C$1000,MATCH(A847,Don_hang!$A$2:$A$1000,0)),""))</f>
        <v/>
      </c>
      <c r="D847" s="211"/>
      <c r="E847" s="209"/>
      <c r="F847" s="209"/>
      <c r="G847" s="186">
        <f t="shared" si="10"/>
        <v>0</v>
      </c>
      <c r="H847" s="212"/>
      <c r="I847" s="212"/>
      <c r="J847" s="212"/>
      <c r="K847" s="212"/>
      <c r="L847" s="212"/>
      <c r="M847" s="212"/>
      <c r="N847" s="214"/>
      <c r="O847" s="213"/>
      <c r="P847" s="189" t="str">
        <f>IF(D847="","",IF(COUNTIF(Combo_tong_hop!$B$3:$B$100,D847)&gt;0,"Combo","Món lẻ"))</f>
        <v/>
      </c>
      <c r="Q847" s="190" t="str">
        <f>IFERROR(__xludf.DUMMYFUNCTION("IF(P847&lt;&gt;""Combo"","""",IFERROR(""""&amp;TEXTJOIN("", ""&amp;char(10),TRUE,FILTER(Combo_chi_tiet!$I$3:$I$200,Combo_chi_tiet!$B$3:$B$200=D847)),""""))"),"")</f>
        <v/>
      </c>
      <c r="R847" s="144"/>
      <c r="S847" s="144"/>
      <c r="T847" s="144"/>
      <c r="U847" s="144"/>
      <c r="V847" s="144"/>
      <c r="W847" s="144"/>
      <c r="X847" s="144"/>
      <c r="Y847" s="144"/>
      <c r="Z847" s="144"/>
      <c r="AA847" s="144"/>
      <c r="AB847" s="144"/>
      <c r="AC847" s="144"/>
      <c r="AD847" s="144"/>
      <c r="AE847" s="144"/>
    </row>
    <row r="848">
      <c r="A848" s="208"/>
      <c r="B848" s="181" t="str">
        <f t="array" ref="B848">IF(A848="","",IFERROR(INDEX(Don_hang!$B$2:$B$1000,MATCH(A848,Don_hang!$A$2:$A$1000,0)),""))</f>
        <v/>
      </c>
      <c r="C848" s="210" t="str">
        <f t="array" ref="C848">IF(A848="","",IFERROR(INDEX(Don_hang!$C$2:$C$1000,MATCH(A848,Don_hang!$A$2:$A$1000,0)),""))</f>
        <v/>
      </c>
      <c r="D848" s="211"/>
      <c r="E848" s="209"/>
      <c r="F848" s="209"/>
      <c r="G848" s="186">
        <f t="shared" si="10"/>
        <v>0</v>
      </c>
      <c r="H848" s="212"/>
      <c r="I848" s="212"/>
      <c r="J848" s="212"/>
      <c r="K848" s="212"/>
      <c r="L848" s="212"/>
      <c r="M848" s="212"/>
      <c r="N848" s="214"/>
      <c r="O848" s="213"/>
      <c r="P848" s="189" t="str">
        <f>IF(D848="","",IF(COUNTIF(Combo_tong_hop!$B$3:$B$100,D848)&gt;0,"Combo","Món lẻ"))</f>
        <v/>
      </c>
      <c r="Q848" s="190" t="str">
        <f>IFERROR(__xludf.DUMMYFUNCTION("IF(P848&lt;&gt;""Combo"","""",IFERROR(""""&amp;TEXTJOIN("", ""&amp;char(10),TRUE,FILTER(Combo_chi_tiet!$I$3:$I$200,Combo_chi_tiet!$B$3:$B$200=D848)),""""))"),"")</f>
        <v/>
      </c>
      <c r="R848" s="144"/>
      <c r="S848" s="144"/>
      <c r="T848" s="144"/>
      <c r="U848" s="144"/>
      <c r="V848" s="144"/>
      <c r="W848" s="144"/>
      <c r="X848" s="144"/>
      <c r="Y848" s="144"/>
      <c r="Z848" s="144"/>
      <c r="AA848" s="144"/>
      <c r="AB848" s="144"/>
      <c r="AC848" s="144"/>
      <c r="AD848" s="144"/>
      <c r="AE848" s="144"/>
    </row>
    <row r="849">
      <c r="A849" s="208"/>
      <c r="B849" s="181" t="str">
        <f t="array" ref="B849">IF(A849="","",IFERROR(INDEX(Don_hang!$B$2:$B$1000,MATCH(A849,Don_hang!$A$2:$A$1000,0)),""))</f>
        <v/>
      </c>
      <c r="C849" s="210" t="str">
        <f t="array" ref="C849">IF(A849="","",IFERROR(INDEX(Don_hang!$C$2:$C$1000,MATCH(A849,Don_hang!$A$2:$A$1000,0)),""))</f>
        <v/>
      </c>
      <c r="D849" s="211"/>
      <c r="E849" s="209"/>
      <c r="F849" s="209"/>
      <c r="G849" s="186">
        <f t="shared" si="10"/>
        <v>0</v>
      </c>
      <c r="H849" s="212"/>
      <c r="I849" s="212"/>
      <c r="J849" s="212"/>
      <c r="K849" s="212"/>
      <c r="L849" s="212"/>
      <c r="M849" s="212"/>
      <c r="N849" s="214"/>
      <c r="O849" s="213"/>
      <c r="P849" s="189" t="str">
        <f>IF(D849="","",IF(COUNTIF(Combo_tong_hop!$B$3:$B$100,D849)&gt;0,"Combo","Món lẻ"))</f>
        <v/>
      </c>
      <c r="Q849" s="190" t="str">
        <f>IFERROR(__xludf.DUMMYFUNCTION("IF(P849&lt;&gt;""Combo"","""",IFERROR(""""&amp;TEXTJOIN("", ""&amp;char(10),TRUE,FILTER(Combo_chi_tiet!$I$3:$I$200,Combo_chi_tiet!$B$3:$B$200=D849)),""""))"),"")</f>
        <v/>
      </c>
      <c r="R849" s="144"/>
      <c r="S849" s="144"/>
      <c r="T849" s="144"/>
      <c r="U849" s="144"/>
      <c r="V849" s="144"/>
      <c r="W849" s="144"/>
      <c r="X849" s="144"/>
      <c r="Y849" s="144"/>
      <c r="Z849" s="144"/>
      <c r="AA849" s="144"/>
      <c r="AB849" s="144"/>
      <c r="AC849" s="144"/>
      <c r="AD849" s="144"/>
      <c r="AE849" s="144"/>
    </row>
    <row r="850">
      <c r="A850" s="208"/>
      <c r="B850" s="181" t="str">
        <f t="array" ref="B850">IF(A850="","",IFERROR(INDEX(Don_hang!$B$2:$B$1000,MATCH(A850,Don_hang!$A$2:$A$1000,0)),""))</f>
        <v/>
      </c>
      <c r="C850" s="210" t="str">
        <f t="array" ref="C850">IF(A850="","",IFERROR(INDEX(Don_hang!$C$2:$C$1000,MATCH(A850,Don_hang!$A$2:$A$1000,0)),""))</f>
        <v/>
      </c>
      <c r="D850" s="211"/>
      <c r="E850" s="209"/>
      <c r="F850" s="209"/>
      <c r="G850" s="186">
        <f t="shared" si="10"/>
        <v>0</v>
      </c>
      <c r="H850" s="212"/>
      <c r="I850" s="212"/>
      <c r="J850" s="212"/>
      <c r="K850" s="212"/>
      <c r="L850" s="212"/>
      <c r="M850" s="212"/>
      <c r="N850" s="214"/>
      <c r="O850" s="213"/>
      <c r="P850" s="189" t="str">
        <f>IF(D850="","",IF(COUNTIF(Combo_tong_hop!$B$3:$B$100,D850)&gt;0,"Combo","Món lẻ"))</f>
        <v/>
      </c>
      <c r="Q850" s="190" t="str">
        <f>IFERROR(__xludf.DUMMYFUNCTION("IF(P850&lt;&gt;""Combo"","""",IFERROR(""""&amp;TEXTJOIN("", ""&amp;char(10),TRUE,FILTER(Combo_chi_tiet!$I$3:$I$200,Combo_chi_tiet!$B$3:$B$200=D850)),""""))"),"")</f>
        <v/>
      </c>
      <c r="R850" s="144"/>
      <c r="S850" s="144"/>
      <c r="T850" s="144"/>
      <c r="U850" s="144"/>
      <c r="V850" s="144"/>
      <c r="W850" s="144"/>
      <c r="X850" s="144"/>
      <c r="Y850" s="144"/>
      <c r="Z850" s="144"/>
      <c r="AA850" s="144"/>
      <c r="AB850" s="144"/>
      <c r="AC850" s="144"/>
      <c r="AD850" s="144"/>
      <c r="AE850" s="144"/>
    </row>
    <row r="851">
      <c r="A851" s="208"/>
      <c r="B851" s="181" t="str">
        <f t="array" ref="B851">IF(A851="","",IFERROR(INDEX(Don_hang!$B$2:$B$1000,MATCH(A851,Don_hang!$A$2:$A$1000,0)),""))</f>
        <v/>
      </c>
      <c r="C851" s="210" t="str">
        <f t="array" ref="C851">IF(A851="","",IFERROR(INDEX(Don_hang!$C$2:$C$1000,MATCH(A851,Don_hang!$A$2:$A$1000,0)),""))</f>
        <v/>
      </c>
      <c r="D851" s="211"/>
      <c r="E851" s="209"/>
      <c r="F851" s="209"/>
      <c r="G851" s="186">
        <f t="shared" si="10"/>
        <v>0</v>
      </c>
      <c r="H851" s="212"/>
      <c r="I851" s="212"/>
      <c r="J851" s="212"/>
      <c r="K851" s="212"/>
      <c r="L851" s="212"/>
      <c r="M851" s="212"/>
      <c r="N851" s="214"/>
      <c r="O851" s="213"/>
      <c r="P851" s="189" t="str">
        <f>IF(D851="","",IF(COUNTIF(Combo_tong_hop!$B$3:$B$100,D851)&gt;0,"Combo","Món lẻ"))</f>
        <v/>
      </c>
      <c r="Q851" s="190" t="str">
        <f>IFERROR(__xludf.DUMMYFUNCTION("IF(P851&lt;&gt;""Combo"","""",IFERROR(""""&amp;TEXTJOIN("", ""&amp;char(10),TRUE,FILTER(Combo_chi_tiet!$I$3:$I$200,Combo_chi_tiet!$B$3:$B$200=D851)),""""))"),"")</f>
        <v/>
      </c>
      <c r="R851" s="144"/>
      <c r="S851" s="144"/>
      <c r="T851" s="144"/>
      <c r="U851" s="144"/>
      <c r="V851" s="144"/>
      <c r="W851" s="144"/>
      <c r="X851" s="144"/>
      <c r="Y851" s="144"/>
      <c r="Z851" s="144"/>
      <c r="AA851" s="144"/>
      <c r="AB851" s="144"/>
      <c r="AC851" s="144"/>
      <c r="AD851" s="144"/>
      <c r="AE851" s="144"/>
    </row>
    <row r="852">
      <c r="A852" s="208"/>
      <c r="B852" s="181" t="str">
        <f t="array" ref="B852">IF(A852="","",IFERROR(INDEX(Don_hang!$B$2:$B$1000,MATCH(A852,Don_hang!$A$2:$A$1000,0)),""))</f>
        <v/>
      </c>
      <c r="C852" s="210" t="str">
        <f t="array" ref="C852">IF(A852="","",IFERROR(INDEX(Don_hang!$C$2:$C$1000,MATCH(A852,Don_hang!$A$2:$A$1000,0)),""))</f>
        <v/>
      </c>
      <c r="D852" s="211"/>
      <c r="E852" s="209"/>
      <c r="F852" s="209"/>
      <c r="G852" s="186">
        <f t="shared" si="10"/>
        <v>0</v>
      </c>
      <c r="H852" s="212"/>
      <c r="I852" s="212"/>
      <c r="J852" s="212"/>
      <c r="K852" s="212"/>
      <c r="L852" s="212"/>
      <c r="M852" s="212"/>
      <c r="N852" s="214"/>
      <c r="O852" s="213"/>
      <c r="P852" s="189" t="str">
        <f>IF(D852="","",IF(COUNTIF(Combo_tong_hop!$B$3:$B$100,D852)&gt;0,"Combo","Món lẻ"))</f>
        <v/>
      </c>
      <c r="Q852" s="190" t="str">
        <f>IFERROR(__xludf.DUMMYFUNCTION("IF(P852&lt;&gt;""Combo"","""",IFERROR(""""&amp;TEXTJOIN("", ""&amp;char(10),TRUE,FILTER(Combo_chi_tiet!$I$3:$I$200,Combo_chi_tiet!$B$3:$B$200=D852)),""""))"),"")</f>
        <v/>
      </c>
      <c r="R852" s="144"/>
      <c r="S852" s="144"/>
      <c r="T852" s="144"/>
      <c r="U852" s="144"/>
      <c r="V852" s="144"/>
      <c r="W852" s="144"/>
      <c r="X852" s="144"/>
      <c r="Y852" s="144"/>
      <c r="Z852" s="144"/>
      <c r="AA852" s="144"/>
      <c r="AB852" s="144"/>
      <c r="AC852" s="144"/>
      <c r="AD852" s="144"/>
      <c r="AE852" s="144"/>
    </row>
    <row r="853">
      <c r="A853" s="208"/>
      <c r="B853" s="181" t="str">
        <f t="array" ref="B853">IF(A853="","",IFERROR(INDEX(Don_hang!$B$2:$B$1000,MATCH(A853,Don_hang!$A$2:$A$1000,0)),""))</f>
        <v/>
      </c>
      <c r="C853" s="210" t="str">
        <f t="array" ref="C853">IF(A853="","",IFERROR(INDEX(Don_hang!$C$2:$C$1000,MATCH(A853,Don_hang!$A$2:$A$1000,0)),""))</f>
        <v/>
      </c>
      <c r="D853" s="211"/>
      <c r="E853" s="209"/>
      <c r="F853" s="209"/>
      <c r="G853" s="186">
        <f t="shared" si="10"/>
        <v>0</v>
      </c>
      <c r="H853" s="212"/>
      <c r="I853" s="212"/>
      <c r="J853" s="212"/>
      <c r="K853" s="212"/>
      <c r="L853" s="212"/>
      <c r="M853" s="212"/>
      <c r="N853" s="214"/>
      <c r="O853" s="213"/>
      <c r="P853" s="189" t="str">
        <f>IF(D853="","",IF(COUNTIF(Combo_tong_hop!$B$3:$B$100,D853)&gt;0,"Combo","Món lẻ"))</f>
        <v/>
      </c>
      <c r="Q853" s="190" t="str">
        <f>IFERROR(__xludf.DUMMYFUNCTION("IF(P853&lt;&gt;""Combo"","""",IFERROR(""""&amp;TEXTJOIN("", ""&amp;char(10),TRUE,FILTER(Combo_chi_tiet!$I$3:$I$200,Combo_chi_tiet!$B$3:$B$200=D853)),""""))"),"")</f>
        <v/>
      </c>
      <c r="R853" s="144"/>
      <c r="S853" s="144"/>
      <c r="T853" s="144"/>
      <c r="U853" s="144"/>
      <c r="V853" s="144"/>
      <c r="W853" s="144"/>
      <c r="X853" s="144"/>
      <c r="Y853" s="144"/>
      <c r="Z853" s="144"/>
      <c r="AA853" s="144"/>
      <c r="AB853" s="144"/>
      <c r="AC853" s="144"/>
      <c r="AD853" s="144"/>
      <c r="AE853" s="144"/>
    </row>
    <row r="854">
      <c r="A854" s="208"/>
      <c r="B854" s="181" t="str">
        <f t="array" ref="B854">IF(A854="","",IFERROR(INDEX(Don_hang!$B$2:$B$1000,MATCH(A854,Don_hang!$A$2:$A$1000,0)),""))</f>
        <v/>
      </c>
      <c r="C854" s="210" t="str">
        <f t="array" ref="C854">IF(A854="","",IFERROR(INDEX(Don_hang!$C$2:$C$1000,MATCH(A854,Don_hang!$A$2:$A$1000,0)),""))</f>
        <v/>
      </c>
      <c r="D854" s="211"/>
      <c r="E854" s="209"/>
      <c r="F854" s="209"/>
      <c r="G854" s="186">
        <f t="shared" si="10"/>
        <v>0</v>
      </c>
      <c r="H854" s="212"/>
      <c r="I854" s="212"/>
      <c r="J854" s="212"/>
      <c r="K854" s="212"/>
      <c r="L854" s="212"/>
      <c r="M854" s="212"/>
      <c r="N854" s="214"/>
      <c r="O854" s="213"/>
      <c r="P854" s="189" t="str">
        <f>IF(D854="","",IF(COUNTIF(Combo_tong_hop!$B$3:$B$100,D854)&gt;0,"Combo","Món lẻ"))</f>
        <v/>
      </c>
      <c r="Q854" s="190" t="str">
        <f>IFERROR(__xludf.DUMMYFUNCTION("IF(P854&lt;&gt;""Combo"","""",IFERROR(""""&amp;TEXTJOIN("", ""&amp;char(10),TRUE,FILTER(Combo_chi_tiet!$I$3:$I$200,Combo_chi_tiet!$B$3:$B$200=D854)),""""))"),"")</f>
        <v/>
      </c>
      <c r="R854" s="144"/>
      <c r="S854" s="144"/>
      <c r="T854" s="144"/>
      <c r="U854" s="144"/>
      <c r="V854" s="144"/>
      <c r="W854" s="144"/>
      <c r="X854" s="144"/>
      <c r="Y854" s="144"/>
      <c r="Z854" s="144"/>
      <c r="AA854" s="144"/>
      <c r="AB854" s="144"/>
      <c r="AC854" s="144"/>
      <c r="AD854" s="144"/>
      <c r="AE854" s="144"/>
    </row>
    <row r="855">
      <c r="A855" s="208"/>
      <c r="B855" s="181" t="str">
        <f t="array" ref="B855">IF(A855="","",IFERROR(INDEX(Don_hang!$B$2:$B$1000,MATCH(A855,Don_hang!$A$2:$A$1000,0)),""))</f>
        <v/>
      </c>
      <c r="C855" s="210" t="str">
        <f t="array" ref="C855">IF(A855="","",IFERROR(INDEX(Don_hang!$C$2:$C$1000,MATCH(A855,Don_hang!$A$2:$A$1000,0)),""))</f>
        <v/>
      </c>
      <c r="D855" s="211"/>
      <c r="E855" s="209"/>
      <c r="F855" s="209"/>
      <c r="G855" s="186">
        <f t="shared" si="10"/>
        <v>0</v>
      </c>
      <c r="H855" s="212"/>
      <c r="I855" s="212"/>
      <c r="J855" s="212"/>
      <c r="K855" s="212"/>
      <c r="L855" s="212"/>
      <c r="M855" s="212"/>
      <c r="N855" s="214"/>
      <c r="O855" s="213"/>
      <c r="P855" s="189" t="str">
        <f>IF(D855="","",IF(COUNTIF(Combo_tong_hop!$B$3:$B$100,D855)&gt;0,"Combo","Món lẻ"))</f>
        <v/>
      </c>
      <c r="Q855" s="190" t="str">
        <f>IFERROR(__xludf.DUMMYFUNCTION("IF(P855&lt;&gt;""Combo"","""",IFERROR(""""&amp;TEXTJOIN("", ""&amp;char(10),TRUE,FILTER(Combo_chi_tiet!$I$3:$I$200,Combo_chi_tiet!$B$3:$B$200=D855)),""""))"),"")</f>
        <v/>
      </c>
      <c r="R855" s="144"/>
      <c r="S855" s="144"/>
      <c r="T855" s="144"/>
      <c r="U855" s="144"/>
      <c r="V855" s="144"/>
      <c r="W855" s="144"/>
      <c r="X855" s="144"/>
      <c r="Y855" s="144"/>
      <c r="Z855" s="144"/>
      <c r="AA855" s="144"/>
      <c r="AB855" s="144"/>
      <c r="AC855" s="144"/>
      <c r="AD855" s="144"/>
      <c r="AE855" s="144"/>
    </row>
    <row r="856">
      <c r="A856" s="208"/>
      <c r="B856" s="181" t="str">
        <f t="array" ref="B856">IF(A856="","",IFERROR(INDEX(Don_hang!$B$2:$B$1000,MATCH(A856,Don_hang!$A$2:$A$1000,0)),""))</f>
        <v/>
      </c>
      <c r="C856" s="210" t="str">
        <f t="array" ref="C856">IF(A856="","",IFERROR(INDEX(Don_hang!$C$2:$C$1000,MATCH(A856,Don_hang!$A$2:$A$1000,0)),""))</f>
        <v/>
      </c>
      <c r="D856" s="211"/>
      <c r="E856" s="209"/>
      <c r="F856" s="209"/>
      <c r="G856" s="186">
        <f t="shared" si="10"/>
        <v>0</v>
      </c>
      <c r="H856" s="212"/>
      <c r="I856" s="212"/>
      <c r="J856" s="212"/>
      <c r="K856" s="212"/>
      <c r="L856" s="212"/>
      <c r="M856" s="212"/>
      <c r="N856" s="214"/>
      <c r="O856" s="213"/>
      <c r="P856" s="189" t="str">
        <f>IF(D856="","",IF(COUNTIF(Combo_tong_hop!$B$3:$B$100,D856)&gt;0,"Combo","Món lẻ"))</f>
        <v/>
      </c>
      <c r="Q856" s="190" t="str">
        <f>IFERROR(__xludf.DUMMYFUNCTION("IF(P856&lt;&gt;""Combo"","""",IFERROR(""""&amp;TEXTJOIN("", ""&amp;char(10),TRUE,FILTER(Combo_chi_tiet!$I$3:$I$200,Combo_chi_tiet!$B$3:$B$200=D856)),""""))"),"")</f>
        <v/>
      </c>
      <c r="R856" s="144"/>
      <c r="S856" s="144"/>
      <c r="T856" s="144"/>
      <c r="U856" s="144"/>
      <c r="V856" s="144"/>
      <c r="W856" s="144"/>
      <c r="X856" s="144"/>
      <c r="Y856" s="144"/>
      <c r="Z856" s="144"/>
      <c r="AA856" s="144"/>
      <c r="AB856" s="144"/>
      <c r="AC856" s="144"/>
      <c r="AD856" s="144"/>
      <c r="AE856" s="144"/>
    </row>
    <row r="857">
      <c r="A857" s="208"/>
      <c r="B857" s="181" t="str">
        <f t="array" ref="B857">IF(A857="","",IFERROR(INDEX(Don_hang!$B$2:$B$1000,MATCH(A857,Don_hang!$A$2:$A$1000,0)),""))</f>
        <v/>
      </c>
      <c r="C857" s="210" t="str">
        <f t="array" ref="C857">IF(A857="","",IFERROR(INDEX(Don_hang!$C$2:$C$1000,MATCH(A857,Don_hang!$A$2:$A$1000,0)),""))</f>
        <v/>
      </c>
      <c r="D857" s="211"/>
      <c r="E857" s="209"/>
      <c r="F857" s="209"/>
      <c r="G857" s="186">
        <f t="shared" si="10"/>
        <v>0</v>
      </c>
      <c r="H857" s="212"/>
      <c r="I857" s="212"/>
      <c r="J857" s="212"/>
      <c r="K857" s="212"/>
      <c r="L857" s="212"/>
      <c r="M857" s="212"/>
      <c r="N857" s="214"/>
      <c r="O857" s="213"/>
      <c r="P857" s="189" t="str">
        <f>IF(D857="","",IF(COUNTIF(Combo_tong_hop!$B$3:$B$100,D857)&gt;0,"Combo","Món lẻ"))</f>
        <v/>
      </c>
      <c r="Q857" s="190" t="str">
        <f>IFERROR(__xludf.DUMMYFUNCTION("IF(P857&lt;&gt;""Combo"","""",IFERROR(""""&amp;TEXTJOIN("", ""&amp;char(10),TRUE,FILTER(Combo_chi_tiet!$I$3:$I$200,Combo_chi_tiet!$B$3:$B$200=D857)),""""))"),"")</f>
        <v/>
      </c>
      <c r="R857" s="144"/>
      <c r="S857" s="144"/>
      <c r="T857" s="144"/>
      <c r="U857" s="144"/>
      <c r="V857" s="144"/>
      <c r="W857" s="144"/>
      <c r="X857" s="144"/>
      <c r="Y857" s="144"/>
      <c r="Z857" s="144"/>
      <c r="AA857" s="144"/>
      <c r="AB857" s="144"/>
      <c r="AC857" s="144"/>
      <c r="AD857" s="144"/>
      <c r="AE857" s="144"/>
    </row>
    <row r="858">
      <c r="A858" s="208"/>
      <c r="B858" s="181" t="str">
        <f t="array" ref="B858">IF(A858="","",IFERROR(INDEX(Don_hang!$B$2:$B$1000,MATCH(A858,Don_hang!$A$2:$A$1000,0)),""))</f>
        <v/>
      </c>
      <c r="C858" s="210" t="str">
        <f t="array" ref="C858">IF(A858="","",IFERROR(INDEX(Don_hang!$C$2:$C$1000,MATCH(A858,Don_hang!$A$2:$A$1000,0)),""))</f>
        <v/>
      </c>
      <c r="D858" s="211"/>
      <c r="E858" s="209"/>
      <c r="F858" s="209"/>
      <c r="G858" s="186">
        <f t="shared" si="10"/>
        <v>0</v>
      </c>
      <c r="H858" s="212"/>
      <c r="I858" s="212"/>
      <c r="J858" s="212"/>
      <c r="K858" s="212"/>
      <c r="L858" s="212"/>
      <c r="M858" s="212"/>
      <c r="N858" s="214"/>
      <c r="O858" s="213"/>
      <c r="P858" s="189" t="str">
        <f>IF(D858="","",IF(COUNTIF(Combo_tong_hop!$B$3:$B$100,D858)&gt;0,"Combo","Món lẻ"))</f>
        <v/>
      </c>
      <c r="Q858" s="190" t="str">
        <f>IFERROR(__xludf.DUMMYFUNCTION("IF(P858&lt;&gt;""Combo"","""",IFERROR(""""&amp;TEXTJOIN("", ""&amp;char(10),TRUE,FILTER(Combo_chi_tiet!$I$3:$I$200,Combo_chi_tiet!$B$3:$B$200=D858)),""""))"),"")</f>
        <v/>
      </c>
      <c r="R858" s="144"/>
      <c r="S858" s="144"/>
      <c r="T858" s="144"/>
      <c r="U858" s="144"/>
      <c r="V858" s="144"/>
      <c r="W858" s="144"/>
      <c r="X858" s="144"/>
      <c r="Y858" s="144"/>
      <c r="Z858" s="144"/>
      <c r="AA858" s="144"/>
      <c r="AB858" s="144"/>
      <c r="AC858" s="144"/>
      <c r="AD858" s="144"/>
      <c r="AE858" s="144"/>
    </row>
    <row r="859">
      <c r="A859" s="208"/>
      <c r="B859" s="181" t="str">
        <f t="array" ref="B859">IF(A859="","",IFERROR(INDEX(Don_hang!$B$2:$B$1000,MATCH(A859,Don_hang!$A$2:$A$1000,0)),""))</f>
        <v/>
      </c>
      <c r="C859" s="210" t="str">
        <f t="array" ref="C859">IF(A859="","",IFERROR(INDEX(Don_hang!$C$2:$C$1000,MATCH(A859,Don_hang!$A$2:$A$1000,0)),""))</f>
        <v/>
      </c>
      <c r="D859" s="211"/>
      <c r="E859" s="209"/>
      <c r="F859" s="209"/>
      <c r="G859" s="186">
        <f t="shared" si="10"/>
        <v>0</v>
      </c>
      <c r="H859" s="212"/>
      <c r="I859" s="212"/>
      <c r="J859" s="212"/>
      <c r="K859" s="212"/>
      <c r="L859" s="212"/>
      <c r="M859" s="212"/>
      <c r="N859" s="214"/>
      <c r="O859" s="213"/>
      <c r="P859" s="189" t="str">
        <f>IF(D859="","",IF(COUNTIF(Combo_tong_hop!$B$3:$B$100,D859)&gt;0,"Combo","Món lẻ"))</f>
        <v/>
      </c>
      <c r="Q859" s="190" t="str">
        <f>IFERROR(__xludf.DUMMYFUNCTION("IF(P859&lt;&gt;""Combo"","""",IFERROR(""""&amp;TEXTJOIN("", ""&amp;char(10),TRUE,FILTER(Combo_chi_tiet!$I$3:$I$200,Combo_chi_tiet!$B$3:$B$200=D859)),""""))"),"")</f>
        <v/>
      </c>
      <c r="R859" s="144"/>
      <c r="S859" s="144"/>
      <c r="T859" s="144"/>
      <c r="U859" s="144"/>
      <c r="V859" s="144"/>
      <c r="W859" s="144"/>
      <c r="X859" s="144"/>
      <c r="Y859" s="144"/>
      <c r="Z859" s="144"/>
      <c r="AA859" s="144"/>
      <c r="AB859" s="144"/>
      <c r="AC859" s="144"/>
      <c r="AD859" s="144"/>
      <c r="AE859" s="144"/>
    </row>
    <row r="860">
      <c r="A860" s="208"/>
      <c r="B860" s="181" t="str">
        <f t="array" ref="B860">IF(A860="","",IFERROR(INDEX(Don_hang!$B$2:$B$1000,MATCH(A860,Don_hang!$A$2:$A$1000,0)),""))</f>
        <v/>
      </c>
      <c r="C860" s="210" t="str">
        <f t="array" ref="C860">IF(A860="","",IFERROR(INDEX(Don_hang!$C$2:$C$1000,MATCH(A860,Don_hang!$A$2:$A$1000,0)),""))</f>
        <v/>
      </c>
      <c r="D860" s="211"/>
      <c r="E860" s="209"/>
      <c r="F860" s="209"/>
      <c r="G860" s="186">
        <f t="shared" si="10"/>
        <v>0</v>
      </c>
      <c r="H860" s="212"/>
      <c r="I860" s="212"/>
      <c r="J860" s="212"/>
      <c r="K860" s="212"/>
      <c r="L860" s="212"/>
      <c r="M860" s="212"/>
      <c r="N860" s="214"/>
      <c r="O860" s="213"/>
      <c r="P860" s="189" t="str">
        <f>IF(D860="","",IF(COUNTIF(Combo_tong_hop!$B$3:$B$100,D860)&gt;0,"Combo","Món lẻ"))</f>
        <v/>
      </c>
      <c r="Q860" s="190" t="str">
        <f>IFERROR(__xludf.DUMMYFUNCTION("IF(P860&lt;&gt;""Combo"","""",IFERROR(""""&amp;TEXTJOIN("", ""&amp;char(10),TRUE,FILTER(Combo_chi_tiet!$I$3:$I$200,Combo_chi_tiet!$B$3:$B$200=D860)),""""))"),"")</f>
        <v/>
      </c>
      <c r="R860" s="144"/>
      <c r="S860" s="144"/>
      <c r="T860" s="144"/>
      <c r="U860" s="144"/>
      <c r="V860" s="144"/>
      <c r="W860" s="144"/>
      <c r="X860" s="144"/>
      <c r="Y860" s="144"/>
      <c r="Z860" s="144"/>
      <c r="AA860" s="144"/>
      <c r="AB860" s="144"/>
      <c r="AC860" s="144"/>
      <c r="AD860" s="144"/>
      <c r="AE860" s="144"/>
    </row>
    <row r="861">
      <c r="A861" s="208"/>
      <c r="B861" s="181" t="str">
        <f t="array" ref="B861">IF(A861="","",IFERROR(INDEX(Don_hang!$B$2:$B$1000,MATCH(A861,Don_hang!$A$2:$A$1000,0)),""))</f>
        <v/>
      </c>
      <c r="C861" s="210" t="str">
        <f t="array" ref="C861">IF(A861="","",IFERROR(INDEX(Don_hang!$C$2:$C$1000,MATCH(A861,Don_hang!$A$2:$A$1000,0)),""))</f>
        <v/>
      </c>
      <c r="D861" s="211"/>
      <c r="E861" s="209"/>
      <c r="F861" s="209"/>
      <c r="G861" s="186">
        <f t="shared" si="10"/>
        <v>0</v>
      </c>
      <c r="H861" s="212"/>
      <c r="I861" s="212"/>
      <c r="J861" s="212"/>
      <c r="K861" s="212"/>
      <c r="L861" s="212"/>
      <c r="M861" s="212"/>
      <c r="N861" s="214"/>
      <c r="O861" s="213"/>
      <c r="P861" s="189" t="str">
        <f>IF(D861="","",IF(COUNTIF(Combo_tong_hop!$B$3:$B$100,D861)&gt;0,"Combo","Món lẻ"))</f>
        <v/>
      </c>
      <c r="Q861" s="190" t="str">
        <f>IFERROR(__xludf.DUMMYFUNCTION("IF(P861&lt;&gt;""Combo"","""",IFERROR(""""&amp;TEXTJOIN("", ""&amp;char(10),TRUE,FILTER(Combo_chi_tiet!$I$3:$I$200,Combo_chi_tiet!$B$3:$B$200=D861)),""""))"),"")</f>
        <v/>
      </c>
      <c r="R861" s="144"/>
      <c r="S861" s="144"/>
      <c r="T861" s="144"/>
      <c r="U861" s="144"/>
      <c r="V861" s="144"/>
      <c r="W861" s="144"/>
      <c r="X861" s="144"/>
      <c r="Y861" s="144"/>
      <c r="Z861" s="144"/>
      <c r="AA861" s="144"/>
      <c r="AB861" s="144"/>
      <c r="AC861" s="144"/>
      <c r="AD861" s="144"/>
      <c r="AE861" s="144"/>
    </row>
    <row r="862">
      <c r="A862" s="208"/>
      <c r="B862" s="181" t="str">
        <f t="array" ref="B862">IF(A862="","",IFERROR(INDEX(Don_hang!$B$2:$B$1000,MATCH(A862,Don_hang!$A$2:$A$1000,0)),""))</f>
        <v/>
      </c>
      <c r="C862" s="210" t="str">
        <f t="array" ref="C862">IF(A862="","",IFERROR(INDEX(Don_hang!$C$2:$C$1000,MATCH(A862,Don_hang!$A$2:$A$1000,0)),""))</f>
        <v/>
      </c>
      <c r="D862" s="211"/>
      <c r="E862" s="209"/>
      <c r="F862" s="209"/>
      <c r="G862" s="186">
        <f t="shared" si="10"/>
        <v>0</v>
      </c>
      <c r="H862" s="212"/>
      <c r="I862" s="212"/>
      <c r="J862" s="212"/>
      <c r="K862" s="212"/>
      <c r="L862" s="212"/>
      <c r="M862" s="212"/>
      <c r="N862" s="214"/>
      <c r="O862" s="213"/>
      <c r="P862" s="189" t="str">
        <f>IF(D862="","",IF(COUNTIF(Combo_tong_hop!$B$3:$B$100,D862)&gt;0,"Combo","Món lẻ"))</f>
        <v/>
      </c>
      <c r="Q862" s="190" t="str">
        <f>IFERROR(__xludf.DUMMYFUNCTION("IF(P862&lt;&gt;""Combo"","""",IFERROR(""""&amp;TEXTJOIN("", ""&amp;char(10),TRUE,FILTER(Combo_chi_tiet!$I$3:$I$200,Combo_chi_tiet!$B$3:$B$200=D862)),""""))"),"")</f>
        <v/>
      </c>
      <c r="R862" s="144"/>
      <c r="S862" s="144"/>
      <c r="T862" s="144"/>
      <c r="U862" s="144"/>
      <c r="V862" s="144"/>
      <c r="W862" s="144"/>
      <c r="X862" s="144"/>
      <c r="Y862" s="144"/>
      <c r="Z862" s="144"/>
      <c r="AA862" s="144"/>
      <c r="AB862" s="144"/>
      <c r="AC862" s="144"/>
      <c r="AD862" s="144"/>
      <c r="AE862" s="144"/>
    </row>
    <row r="863">
      <c r="A863" s="208"/>
      <c r="B863" s="181" t="str">
        <f t="array" ref="B863">IF(A863="","",IFERROR(INDEX(Don_hang!$B$2:$B$1000,MATCH(A863,Don_hang!$A$2:$A$1000,0)),""))</f>
        <v/>
      </c>
      <c r="C863" s="210" t="str">
        <f t="array" ref="C863">IF(A863="","",IFERROR(INDEX(Don_hang!$C$2:$C$1000,MATCH(A863,Don_hang!$A$2:$A$1000,0)),""))</f>
        <v/>
      </c>
      <c r="D863" s="211"/>
      <c r="E863" s="209"/>
      <c r="F863" s="209"/>
      <c r="G863" s="186">
        <f t="shared" si="10"/>
        <v>0</v>
      </c>
      <c r="H863" s="212"/>
      <c r="I863" s="212"/>
      <c r="J863" s="212"/>
      <c r="K863" s="212"/>
      <c r="L863" s="212"/>
      <c r="M863" s="212"/>
      <c r="N863" s="214"/>
      <c r="O863" s="213"/>
      <c r="P863" s="189" t="str">
        <f>IF(D863="","",IF(COUNTIF(Combo_tong_hop!$B$3:$B$100,D863)&gt;0,"Combo","Món lẻ"))</f>
        <v/>
      </c>
      <c r="Q863" s="190" t="str">
        <f>IFERROR(__xludf.DUMMYFUNCTION("IF(P863&lt;&gt;""Combo"","""",IFERROR(""""&amp;TEXTJOIN("", ""&amp;char(10),TRUE,FILTER(Combo_chi_tiet!$I$3:$I$200,Combo_chi_tiet!$B$3:$B$200=D863)),""""))"),"")</f>
        <v/>
      </c>
      <c r="R863" s="144"/>
      <c r="S863" s="144"/>
      <c r="T863" s="144"/>
      <c r="U863" s="144"/>
      <c r="V863" s="144"/>
      <c r="W863" s="144"/>
      <c r="X863" s="144"/>
      <c r="Y863" s="144"/>
      <c r="Z863" s="144"/>
      <c r="AA863" s="144"/>
      <c r="AB863" s="144"/>
      <c r="AC863" s="144"/>
      <c r="AD863" s="144"/>
      <c r="AE863" s="144"/>
    </row>
    <row r="864">
      <c r="A864" s="208"/>
      <c r="B864" s="181" t="str">
        <f t="array" ref="B864">IF(A864="","",IFERROR(INDEX(Don_hang!$B$2:$B$1000,MATCH(A864,Don_hang!$A$2:$A$1000,0)),""))</f>
        <v/>
      </c>
      <c r="C864" s="210" t="str">
        <f t="array" ref="C864">IF(A864="","",IFERROR(INDEX(Don_hang!$C$2:$C$1000,MATCH(A864,Don_hang!$A$2:$A$1000,0)),""))</f>
        <v/>
      </c>
      <c r="D864" s="211"/>
      <c r="E864" s="209"/>
      <c r="F864" s="209"/>
      <c r="G864" s="186">
        <f t="shared" si="10"/>
        <v>0</v>
      </c>
      <c r="H864" s="212"/>
      <c r="I864" s="212"/>
      <c r="J864" s="212"/>
      <c r="K864" s="212"/>
      <c r="L864" s="212"/>
      <c r="M864" s="212"/>
      <c r="N864" s="214"/>
      <c r="O864" s="213"/>
      <c r="P864" s="189" t="str">
        <f>IF(D864="","",IF(COUNTIF(Combo_tong_hop!$B$3:$B$100,D864)&gt;0,"Combo","Món lẻ"))</f>
        <v/>
      </c>
      <c r="Q864" s="190" t="str">
        <f>IFERROR(__xludf.DUMMYFUNCTION("IF(P864&lt;&gt;""Combo"","""",IFERROR(""""&amp;TEXTJOIN("", ""&amp;char(10),TRUE,FILTER(Combo_chi_tiet!$I$3:$I$200,Combo_chi_tiet!$B$3:$B$200=D864)),""""))"),"")</f>
        <v/>
      </c>
      <c r="R864" s="144"/>
      <c r="S864" s="144"/>
      <c r="T864" s="144"/>
      <c r="U864" s="144"/>
      <c r="V864" s="144"/>
      <c r="W864" s="144"/>
      <c r="X864" s="144"/>
      <c r="Y864" s="144"/>
      <c r="Z864" s="144"/>
      <c r="AA864" s="144"/>
      <c r="AB864" s="144"/>
      <c r="AC864" s="144"/>
      <c r="AD864" s="144"/>
      <c r="AE864" s="144"/>
    </row>
    <row r="865">
      <c r="A865" s="208"/>
      <c r="B865" s="181" t="str">
        <f t="array" ref="B865">IF(A865="","",IFERROR(INDEX(Don_hang!$B$2:$B$1000,MATCH(A865,Don_hang!$A$2:$A$1000,0)),""))</f>
        <v/>
      </c>
      <c r="C865" s="210" t="str">
        <f t="array" ref="C865">IF(A865="","",IFERROR(INDEX(Don_hang!$C$2:$C$1000,MATCH(A865,Don_hang!$A$2:$A$1000,0)),""))</f>
        <v/>
      </c>
      <c r="D865" s="211"/>
      <c r="E865" s="209"/>
      <c r="F865" s="209"/>
      <c r="G865" s="186">
        <f t="shared" si="10"/>
        <v>0</v>
      </c>
      <c r="H865" s="212"/>
      <c r="I865" s="212"/>
      <c r="J865" s="212"/>
      <c r="K865" s="212"/>
      <c r="L865" s="212"/>
      <c r="M865" s="212"/>
      <c r="N865" s="214"/>
      <c r="O865" s="213"/>
      <c r="P865" s="189" t="str">
        <f>IF(D865="","",IF(COUNTIF(Combo_tong_hop!$B$3:$B$100,D865)&gt;0,"Combo","Món lẻ"))</f>
        <v/>
      </c>
      <c r="Q865" s="190" t="str">
        <f>IFERROR(__xludf.DUMMYFUNCTION("IF(P865&lt;&gt;""Combo"","""",IFERROR(""""&amp;TEXTJOIN("", ""&amp;char(10),TRUE,FILTER(Combo_chi_tiet!$I$3:$I$200,Combo_chi_tiet!$B$3:$B$200=D865)),""""))"),"")</f>
        <v/>
      </c>
      <c r="R865" s="144"/>
      <c r="S865" s="144"/>
      <c r="T865" s="144"/>
      <c r="U865" s="144"/>
      <c r="V865" s="144"/>
      <c r="W865" s="144"/>
      <c r="X865" s="144"/>
      <c r="Y865" s="144"/>
      <c r="Z865" s="144"/>
      <c r="AA865" s="144"/>
      <c r="AB865" s="144"/>
      <c r="AC865" s="144"/>
      <c r="AD865" s="144"/>
      <c r="AE865" s="144"/>
    </row>
    <row r="866">
      <c r="A866" s="208"/>
      <c r="B866" s="181" t="str">
        <f t="array" ref="B866">IF(A866="","",IFERROR(INDEX(Don_hang!$B$2:$B$1000,MATCH(A866,Don_hang!$A$2:$A$1000,0)),""))</f>
        <v/>
      </c>
      <c r="C866" s="210" t="str">
        <f t="array" ref="C866">IF(A866="","",IFERROR(INDEX(Don_hang!$C$2:$C$1000,MATCH(A866,Don_hang!$A$2:$A$1000,0)),""))</f>
        <v/>
      </c>
      <c r="D866" s="211"/>
      <c r="E866" s="209"/>
      <c r="F866" s="209"/>
      <c r="G866" s="186">
        <f t="shared" si="10"/>
        <v>0</v>
      </c>
      <c r="H866" s="212"/>
      <c r="I866" s="212"/>
      <c r="J866" s="212"/>
      <c r="K866" s="212"/>
      <c r="L866" s="212"/>
      <c r="M866" s="212"/>
      <c r="N866" s="214"/>
      <c r="O866" s="213"/>
      <c r="P866" s="189" t="str">
        <f>IF(D866="","",IF(COUNTIF(Combo_tong_hop!$B$3:$B$100,D866)&gt;0,"Combo","Món lẻ"))</f>
        <v/>
      </c>
      <c r="Q866" s="190" t="str">
        <f>IFERROR(__xludf.DUMMYFUNCTION("IF(P866&lt;&gt;""Combo"","""",IFERROR(""""&amp;TEXTJOIN("", ""&amp;char(10),TRUE,FILTER(Combo_chi_tiet!$I$3:$I$200,Combo_chi_tiet!$B$3:$B$200=D866)),""""))"),"")</f>
        <v/>
      </c>
      <c r="R866" s="144"/>
      <c r="S866" s="144"/>
      <c r="T866" s="144"/>
      <c r="U866" s="144"/>
      <c r="V866" s="144"/>
      <c r="W866" s="144"/>
      <c r="X866" s="144"/>
      <c r="Y866" s="144"/>
      <c r="Z866" s="144"/>
      <c r="AA866" s="144"/>
      <c r="AB866" s="144"/>
      <c r="AC866" s="144"/>
      <c r="AD866" s="144"/>
      <c r="AE866" s="144"/>
    </row>
    <row r="867">
      <c r="A867" s="208"/>
      <c r="B867" s="181" t="str">
        <f t="array" ref="B867">IF(A867="","",IFERROR(INDEX(Don_hang!$B$2:$B$1000,MATCH(A867,Don_hang!$A$2:$A$1000,0)),""))</f>
        <v/>
      </c>
      <c r="C867" s="210" t="str">
        <f t="array" ref="C867">IF(A867="","",IFERROR(INDEX(Don_hang!$C$2:$C$1000,MATCH(A867,Don_hang!$A$2:$A$1000,0)),""))</f>
        <v/>
      </c>
      <c r="D867" s="211"/>
      <c r="E867" s="209"/>
      <c r="F867" s="209"/>
      <c r="G867" s="186">
        <f t="shared" si="10"/>
        <v>0</v>
      </c>
      <c r="H867" s="212"/>
      <c r="I867" s="212"/>
      <c r="J867" s="212"/>
      <c r="K867" s="212"/>
      <c r="L867" s="212"/>
      <c r="M867" s="212"/>
      <c r="N867" s="214"/>
      <c r="O867" s="213"/>
      <c r="P867" s="189" t="str">
        <f>IF(D867="","",IF(COUNTIF(Combo_tong_hop!$B$3:$B$100,D867)&gt;0,"Combo","Món lẻ"))</f>
        <v/>
      </c>
      <c r="Q867" s="190" t="str">
        <f>IFERROR(__xludf.DUMMYFUNCTION("IF(P867&lt;&gt;""Combo"","""",IFERROR(""""&amp;TEXTJOIN("", ""&amp;char(10),TRUE,FILTER(Combo_chi_tiet!$I$3:$I$200,Combo_chi_tiet!$B$3:$B$200=D867)),""""))"),"")</f>
        <v/>
      </c>
      <c r="R867" s="144"/>
      <c r="S867" s="144"/>
      <c r="T867" s="144"/>
      <c r="U867" s="144"/>
      <c r="V867" s="144"/>
      <c r="W867" s="144"/>
      <c r="X867" s="144"/>
      <c r="Y867" s="144"/>
      <c r="Z867" s="144"/>
      <c r="AA867" s="144"/>
      <c r="AB867" s="144"/>
      <c r="AC867" s="144"/>
      <c r="AD867" s="144"/>
      <c r="AE867" s="144"/>
    </row>
    <row r="868">
      <c r="A868" s="208"/>
      <c r="B868" s="181" t="str">
        <f t="array" ref="B868">IF(A868="","",IFERROR(INDEX(Don_hang!$B$2:$B$1000,MATCH(A868,Don_hang!$A$2:$A$1000,0)),""))</f>
        <v/>
      </c>
      <c r="C868" s="210" t="str">
        <f t="array" ref="C868">IF(A868="","",IFERROR(INDEX(Don_hang!$C$2:$C$1000,MATCH(A868,Don_hang!$A$2:$A$1000,0)),""))</f>
        <v/>
      </c>
      <c r="D868" s="211"/>
      <c r="E868" s="209"/>
      <c r="F868" s="209"/>
      <c r="G868" s="186">
        <f t="shared" si="10"/>
        <v>0</v>
      </c>
      <c r="H868" s="212"/>
      <c r="I868" s="212"/>
      <c r="J868" s="212"/>
      <c r="K868" s="212"/>
      <c r="L868" s="212"/>
      <c r="M868" s="212"/>
      <c r="N868" s="214"/>
      <c r="O868" s="213"/>
      <c r="P868" s="189" t="str">
        <f>IF(D868="","",IF(COUNTIF(Combo_tong_hop!$B$3:$B$100,D868)&gt;0,"Combo","Món lẻ"))</f>
        <v/>
      </c>
      <c r="Q868" s="190" t="str">
        <f>IFERROR(__xludf.DUMMYFUNCTION("IF(P868&lt;&gt;""Combo"","""",IFERROR(""""&amp;TEXTJOIN("", ""&amp;char(10),TRUE,FILTER(Combo_chi_tiet!$I$3:$I$200,Combo_chi_tiet!$B$3:$B$200=D868)),""""))"),"")</f>
        <v/>
      </c>
      <c r="R868" s="144"/>
      <c r="S868" s="144"/>
      <c r="T868" s="144"/>
      <c r="U868" s="144"/>
      <c r="V868" s="144"/>
      <c r="W868" s="144"/>
      <c r="X868" s="144"/>
      <c r="Y868" s="144"/>
      <c r="Z868" s="144"/>
      <c r="AA868" s="144"/>
      <c r="AB868" s="144"/>
      <c r="AC868" s="144"/>
      <c r="AD868" s="144"/>
      <c r="AE868" s="144"/>
    </row>
    <row r="869">
      <c r="A869" s="208"/>
      <c r="B869" s="181" t="str">
        <f t="array" ref="B869">IF(A869="","",IFERROR(INDEX(Don_hang!$B$2:$B$1000,MATCH(A869,Don_hang!$A$2:$A$1000,0)),""))</f>
        <v/>
      </c>
      <c r="C869" s="210" t="str">
        <f t="array" ref="C869">IF(A869="","",IFERROR(INDEX(Don_hang!$C$2:$C$1000,MATCH(A869,Don_hang!$A$2:$A$1000,0)),""))</f>
        <v/>
      </c>
      <c r="D869" s="211"/>
      <c r="E869" s="209"/>
      <c r="F869" s="209"/>
      <c r="G869" s="186">
        <f t="shared" si="10"/>
        <v>0</v>
      </c>
      <c r="H869" s="212"/>
      <c r="I869" s="212"/>
      <c r="J869" s="212"/>
      <c r="K869" s="212"/>
      <c r="L869" s="212"/>
      <c r="M869" s="212"/>
      <c r="N869" s="214"/>
      <c r="O869" s="213"/>
      <c r="P869" s="189" t="str">
        <f>IF(D869="","",IF(COUNTIF(Combo_tong_hop!$B$3:$B$100,D869)&gt;0,"Combo","Món lẻ"))</f>
        <v/>
      </c>
      <c r="Q869" s="190" t="str">
        <f>IFERROR(__xludf.DUMMYFUNCTION("IF(P869&lt;&gt;""Combo"","""",IFERROR(""""&amp;TEXTJOIN("", ""&amp;char(10),TRUE,FILTER(Combo_chi_tiet!$I$3:$I$200,Combo_chi_tiet!$B$3:$B$200=D869)),""""))"),"")</f>
        <v/>
      </c>
      <c r="R869" s="144"/>
      <c r="S869" s="144"/>
      <c r="T869" s="144"/>
      <c r="U869" s="144"/>
      <c r="V869" s="144"/>
      <c r="W869" s="144"/>
      <c r="X869" s="144"/>
      <c r="Y869" s="144"/>
      <c r="Z869" s="144"/>
      <c r="AA869" s="144"/>
      <c r="AB869" s="144"/>
      <c r="AC869" s="144"/>
      <c r="AD869" s="144"/>
      <c r="AE869" s="144"/>
    </row>
    <row r="870">
      <c r="A870" s="208"/>
      <c r="B870" s="181" t="str">
        <f t="array" ref="B870">IF(A870="","",IFERROR(INDEX(Don_hang!$B$2:$B$1000,MATCH(A870,Don_hang!$A$2:$A$1000,0)),""))</f>
        <v/>
      </c>
      <c r="C870" s="210" t="str">
        <f t="array" ref="C870">IF(A870="","",IFERROR(INDEX(Don_hang!$C$2:$C$1000,MATCH(A870,Don_hang!$A$2:$A$1000,0)),""))</f>
        <v/>
      </c>
      <c r="D870" s="211"/>
      <c r="E870" s="209"/>
      <c r="F870" s="209"/>
      <c r="G870" s="186">
        <f t="shared" si="10"/>
        <v>0</v>
      </c>
      <c r="H870" s="212"/>
      <c r="I870" s="212"/>
      <c r="J870" s="212"/>
      <c r="K870" s="212"/>
      <c r="L870" s="212"/>
      <c r="M870" s="212"/>
      <c r="N870" s="214"/>
      <c r="O870" s="213"/>
      <c r="P870" s="189" t="str">
        <f>IF(D870="","",IF(COUNTIF(Combo_tong_hop!$B$3:$B$100,D870)&gt;0,"Combo","Món lẻ"))</f>
        <v/>
      </c>
      <c r="Q870" s="190" t="str">
        <f>IFERROR(__xludf.DUMMYFUNCTION("IF(P870&lt;&gt;""Combo"","""",IFERROR(""""&amp;TEXTJOIN("", ""&amp;char(10),TRUE,FILTER(Combo_chi_tiet!$I$3:$I$200,Combo_chi_tiet!$B$3:$B$200=D870)),""""))"),"")</f>
        <v/>
      </c>
      <c r="R870" s="144"/>
      <c r="S870" s="144"/>
      <c r="T870" s="144"/>
      <c r="U870" s="144"/>
      <c r="V870" s="144"/>
      <c r="W870" s="144"/>
      <c r="X870" s="144"/>
      <c r="Y870" s="144"/>
      <c r="Z870" s="144"/>
      <c r="AA870" s="144"/>
      <c r="AB870" s="144"/>
      <c r="AC870" s="144"/>
      <c r="AD870" s="144"/>
      <c r="AE870" s="144"/>
    </row>
    <row r="871">
      <c r="A871" s="208"/>
      <c r="B871" s="181" t="str">
        <f t="array" ref="B871">IF(A871="","",IFERROR(INDEX(Don_hang!$B$2:$B$1000,MATCH(A871,Don_hang!$A$2:$A$1000,0)),""))</f>
        <v/>
      </c>
      <c r="C871" s="210" t="str">
        <f t="array" ref="C871">IF(A871="","",IFERROR(INDEX(Don_hang!$C$2:$C$1000,MATCH(A871,Don_hang!$A$2:$A$1000,0)),""))</f>
        <v/>
      </c>
      <c r="D871" s="211"/>
      <c r="E871" s="209"/>
      <c r="F871" s="209"/>
      <c r="G871" s="186">
        <f t="shared" si="10"/>
        <v>0</v>
      </c>
      <c r="H871" s="212"/>
      <c r="I871" s="212"/>
      <c r="J871" s="212"/>
      <c r="K871" s="212"/>
      <c r="L871" s="212"/>
      <c r="M871" s="212"/>
      <c r="N871" s="214"/>
      <c r="O871" s="213"/>
      <c r="P871" s="189" t="str">
        <f>IF(D871="","",IF(COUNTIF(Combo_tong_hop!$B$3:$B$100,D871)&gt;0,"Combo","Món lẻ"))</f>
        <v/>
      </c>
      <c r="Q871" s="190" t="str">
        <f>IFERROR(__xludf.DUMMYFUNCTION("IF(P871&lt;&gt;""Combo"","""",IFERROR(""""&amp;TEXTJOIN("", ""&amp;char(10),TRUE,FILTER(Combo_chi_tiet!$I$3:$I$200,Combo_chi_tiet!$B$3:$B$200=D871)),""""))"),"")</f>
        <v/>
      </c>
      <c r="R871" s="144"/>
      <c r="S871" s="144"/>
      <c r="T871" s="144"/>
      <c r="U871" s="144"/>
      <c r="V871" s="144"/>
      <c r="W871" s="144"/>
      <c r="X871" s="144"/>
      <c r="Y871" s="144"/>
      <c r="Z871" s="144"/>
      <c r="AA871" s="144"/>
      <c r="AB871" s="144"/>
      <c r="AC871" s="144"/>
      <c r="AD871" s="144"/>
      <c r="AE871" s="144"/>
    </row>
    <row r="872">
      <c r="A872" s="208"/>
      <c r="B872" s="181" t="str">
        <f t="array" ref="B872">IF(A872="","",IFERROR(INDEX(Don_hang!$B$2:$B$1000,MATCH(A872,Don_hang!$A$2:$A$1000,0)),""))</f>
        <v/>
      </c>
      <c r="C872" s="210" t="str">
        <f t="array" ref="C872">IF(A872="","",IFERROR(INDEX(Don_hang!$C$2:$C$1000,MATCH(A872,Don_hang!$A$2:$A$1000,0)),""))</f>
        <v/>
      </c>
      <c r="D872" s="211"/>
      <c r="E872" s="209"/>
      <c r="F872" s="209"/>
      <c r="G872" s="186">
        <f t="shared" si="10"/>
        <v>0</v>
      </c>
      <c r="H872" s="212"/>
      <c r="I872" s="212"/>
      <c r="J872" s="212"/>
      <c r="K872" s="212"/>
      <c r="L872" s="212"/>
      <c r="M872" s="212"/>
      <c r="N872" s="214"/>
      <c r="O872" s="213"/>
      <c r="P872" s="189" t="str">
        <f>IF(D872="","",IF(COUNTIF(Combo_tong_hop!$B$3:$B$100,D872)&gt;0,"Combo","Món lẻ"))</f>
        <v/>
      </c>
      <c r="Q872" s="190" t="str">
        <f>IFERROR(__xludf.DUMMYFUNCTION("IF(P872&lt;&gt;""Combo"","""",IFERROR(""""&amp;TEXTJOIN("", ""&amp;char(10),TRUE,FILTER(Combo_chi_tiet!$I$3:$I$200,Combo_chi_tiet!$B$3:$B$200=D872)),""""))"),"")</f>
        <v/>
      </c>
      <c r="R872" s="144"/>
      <c r="S872" s="144"/>
      <c r="T872" s="144"/>
      <c r="U872" s="144"/>
      <c r="V872" s="144"/>
      <c r="W872" s="144"/>
      <c r="X872" s="144"/>
      <c r="Y872" s="144"/>
      <c r="Z872" s="144"/>
      <c r="AA872" s="144"/>
      <c r="AB872" s="144"/>
      <c r="AC872" s="144"/>
      <c r="AD872" s="144"/>
      <c r="AE872" s="144"/>
    </row>
    <row r="873">
      <c r="A873" s="208"/>
      <c r="B873" s="181" t="str">
        <f t="array" ref="B873">IF(A873="","",IFERROR(INDEX(Don_hang!$B$2:$B$1000,MATCH(A873,Don_hang!$A$2:$A$1000,0)),""))</f>
        <v/>
      </c>
      <c r="C873" s="210" t="str">
        <f t="array" ref="C873">IF(A873="","",IFERROR(INDEX(Don_hang!$C$2:$C$1000,MATCH(A873,Don_hang!$A$2:$A$1000,0)),""))</f>
        <v/>
      </c>
      <c r="D873" s="211"/>
      <c r="E873" s="209"/>
      <c r="F873" s="209"/>
      <c r="G873" s="186">
        <f t="shared" si="10"/>
        <v>0</v>
      </c>
      <c r="H873" s="212"/>
      <c r="I873" s="212"/>
      <c r="J873" s="212"/>
      <c r="K873" s="212"/>
      <c r="L873" s="212"/>
      <c r="M873" s="212"/>
      <c r="N873" s="214"/>
      <c r="O873" s="213"/>
      <c r="P873" s="189" t="str">
        <f>IF(D873="","",IF(COUNTIF(Combo_tong_hop!$B$3:$B$100,D873)&gt;0,"Combo","Món lẻ"))</f>
        <v/>
      </c>
      <c r="Q873" s="190" t="str">
        <f>IFERROR(__xludf.DUMMYFUNCTION("IF(P873&lt;&gt;""Combo"","""",IFERROR(""""&amp;TEXTJOIN("", ""&amp;char(10),TRUE,FILTER(Combo_chi_tiet!$I$3:$I$200,Combo_chi_tiet!$B$3:$B$200=D873)),""""))"),"")</f>
        <v/>
      </c>
      <c r="R873" s="144"/>
      <c r="S873" s="144"/>
      <c r="T873" s="144"/>
      <c r="U873" s="144"/>
      <c r="V873" s="144"/>
      <c r="W873" s="144"/>
      <c r="X873" s="144"/>
      <c r="Y873" s="144"/>
      <c r="Z873" s="144"/>
      <c r="AA873" s="144"/>
      <c r="AB873" s="144"/>
      <c r="AC873" s="144"/>
      <c r="AD873" s="144"/>
      <c r="AE873" s="144"/>
    </row>
    <row r="874">
      <c r="A874" s="208"/>
      <c r="B874" s="181" t="str">
        <f t="array" ref="B874">IF(A874="","",IFERROR(INDEX(Don_hang!$B$2:$B$1000,MATCH(A874,Don_hang!$A$2:$A$1000,0)),""))</f>
        <v/>
      </c>
      <c r="C874" s="210" t="str">
        <f t="array" ref="C874">IF(A874="","",IFERROR(INDEX(Don_hang!$C$2:$C$1000,MATCH(A874,Don_hang!$A$2:$A$1000,0)),""))</f>
        <v/>
      </c>
      <c r="D874" s="211"/>
      <c r="E874" s="209"/>
      <c r="F874" s="209"/>
      <c r="G874" s="186">
        <f t="shared" si="10"/>
        <v>0</v>
      </c>
      <c r="H874" s="212"/>
      <c r="I874" s="212"/>
      <c r="J874" s="212"/>
      <c r="K874" s="212"/>
      <c r="L874" s="212"/>
      <c r="M874" s="212"/>
      <c r="N874" s="214"/>
      <c r="O874" s="213"/>
      <c r="P874" s="189" t="str">
        <f>IF(D874="","",IF(COUNTIF(Combo_tong_hop!$B$3:$B$100,D874)&gt;0,"Combo","Món lẻ"))</f>
        <v/>
      </c>
      <c r="Q874" s="190" t="str">
        <f>IFERROR(__xludf.DUMMYFUNCTION("IF(P874&lt;&gt;""Combo"","""",IFERROR(""""&amp;TEXTJOIN("", ""&amp;char(10),TRUE,FILTER(Combo_chi_tiet!$I$3:$I$200,Combo_chi_tiet!$B$3:$B$200=D874)),""""))"),"")</f>
        <v/>
      </c>
      <c r="R874" s="144"/>
      <c r="S874" s="144"/>
      <c r="T874" s="144"/>
      <c r="U874" s="144"/>
      <c r="V874" s="144"/>
      <c r="W874" s="144"/>
      <c r="X874" s="144"/>
      <c r="Y874" s="144"/>
      <c r="Z874" s="144"/>
      <c r="AA874" s="144"/>
      <c r="AB874" s="144"/>
      <c r="AC874" s="144"/>
      <c r="AD874" s="144"/>
      <c r="AE874" s="144"/>
    </row>
    <row r="875">
      <c r="A875" s="208"/>
      <c r="B875" s="181" t="str">
        <f t="array" ref="B875">IF(A875="","",IFERROR(INDEX(Don_hang!$B$2:$B$1000,MATCH(A875,Don_hang!$A$2:$A$1000,0)),""))</f>
        <v/>
      </c>
      <c r="C875" s="210" t="str">
        <f t="array" ref="C875">IF(A875="","",IFERROR(INDEX(Don_hang!$C$2:$C$1000,MATCH(A875,Don_hang!$A$2:$A$1000,0)),""))</f>
        <v/>
      </c>
      <c r="D875" s="211"/>
      <c r="E875" s="209"/>
      <c r="F875" s="209"/>
      <c r="G875" s="186">
        <f t="shared" si="10"/>
        <v>0</v>
      </c>
      <c r="H875" s="212"/>
      <c r="I875" s="212"/>
      <c r="J875" s="212"/>
      <c r="K875" s="212"/>
      <c r="L875" s="212"/>
      <c r="M875" s="212"/>
      <c r="N875" s="214"/>
      <c r="O875" s="213"/>
      <c r="P875" s="189" t="str">
        <f>IF(D875="","",IF(COUNTIF(Combo_tong_hop!$B$3:$B$100,D875)&gt;0,"Combo","Món lẻ"))</f>
        <v/>
      </c>
      <c r="Q875" s="190" t="str">
        <f>IFERROR(__xludf.DUMMYFUNCTION("IF(P875&lt;&gt;""Combo"","""",IFERROR(""""&amp;TEXTJOIN("", ""&amp;char(10),TRUE,FILTER(Combo_chi_tiet!$I$3:$I$200,Combo_chi_tiet!$B$3:$B$200=D875)),""""))"),"")</f>
        <v/>
      </c>
      <c r="R875" s="144"/>
      <c r="S875" s="144"/>
      <c r="T875" s="144"/>
      <c r="U875" s="144"/>
      <c r="V875" s="144"/>
      <c r="W875" s="144"/>
      <c r="X875" s="144"/>
      <c r="Y875" s="144"/>
      <c r="Z875" s="144"/>
      <c r="AA875" s="144"/>
      <c r="AB875" s="144"/>
      <c r="AC875" s="144"/>
      <c r="AD875" s="144"/>
      <c r="AE875" s="144"/>
    </row>
    <row r="876">
      <c r="A876" s="208"/>
      <c r="B876" s="181" t="str">
        <f t="array" ref="B876">IF(A876="","",IFERROR(INDEX(Don_hang!$B$2:$B$1000,MATCH(A876,Don_hang!$A$2:$A$1000,0)),""))</f>
        <v/>
      </c>
      <c r="C876" s="210" t="str">
        <f t="array" ref="C876">IF(A876="","",IFERROR(INDEX(Don_hang!$C$2:$C$1000,MATCH(A876,Don_hang!$A$2:$A$1000,0)),""))</f>
        <v/>
      </c>
      <c r="D876" s="211"/>
      <c r="E876" s="209"/>
      <c r="F876" s="209"/>
      <c r="G876" s="186">
        <f t="shared" si="10"/>
        <v>0</v>
      </c>
      <c r="H876" s="212"/>
      <c r="I876" s="212"/>
      <c r="J876" s="212"/>
      <c r="K876" s="212"/>
      <c r="L876" s="212"/>
      <c r="M876" s="212"/>
      <c r="N876" s="214"/>
      <c r="O876" s="213"/>
      <c r="P876" s="189" t="str">
        <f>IF(D876="","",IF(COUNTIF(Combo_tong_hop!$B$3:$B$100,D876)&gt;0,"Combo","Món lẻ"))</f>
        <v/>
      </c>
      <c r="Q876" s="190" t="str">
        <f>IFERROR(__xludf.DUMMYFUNCTION("IF(P876&lt;&gt;""Combo"","""",IFERROR(""""&amp;TEXTJOIN("", ""&amp;char(10),TRUE,FILTER(Combo_chi_tiet!$I$3:$I$200,Combo_chi_tiet!$B$3:$B$200=D876)),""""))"),"")</f>
        <v/>
      </c>
      <c r="R876" s="144"/>
      <c r="S876" s="144"/>
      <c r="T876" s="144"/>
      <c r="U876" s="144"/>
      <c r="V876" s="144"/>
      <c r="W876" s="144"/>
      <c r="X876" s="144"/>
      <c r="Y876" s="144"/>
      <c r="Z876" s="144"/>
      <c r="AA876" s="144"/>
      <c r="AB876" s="144"/>
      <c r="AC876" s="144"/>
      <c r="AD876" s="144"/>
      <c r="AE876" s="144"/>
    </row>
    <row r="877">
      <c r="A877" s="208"/>
      <c r="B877" s="181" t="str">
        <f t="array" ref="B877">IF(A877="","",IFERROR(INDEX(Don_hang!$B$2:$B$1000,MATCH(A877,Don_hang!$A$2:$A$1000,0)),""))</f>
        <v/>
      </c>
      <c r="C877" s="210" t="str">
        <f t="array" ref="C877">IF(A877="","",IFERROR(INDEX(Don_hang!$C$2:$C$1000,MATCH(A877,Don_hang!$A$2:$A$1000,0)),""))</f>
        <v/>
      </c>
      <c r="D877" s="211"/>
      <c r="E877" s="209"/>
      <c r="F877" s="209"/>
      <c r="G877" s="186">
        <f t="shared" si="10"/>
        <v>0</v>
      </c>
      <c r="H877" s="212"/>
      <c r="I877" s="212"/>
      <c r="J877" s="212"/>
      <c r="K877" s="212"/>
      <c r="L877" s="212"/>
      <c r="M877" s="212"/>
      <c r="N877" s="214"/>
      <c r="O877" s="213"/>
      <c r="P877" s="189" t="str">
        <f>IF(D877="","",IF(COUNTIF(Combo_tong_hop!$B$3:$B$100,D877)&gt;0,"Combo","Món lẻ"))</f>
        <v/>
      </c>
      <c r="Q877" s="190" t="str">
        <f>IFERROR(__xludf.DUMMYFUNCTION("IF(P877&lt;&gt;""Combo"","""",IFERROR(""""&amp;TEXTJOIN("", ""&amp;char(10),TRUE,FILTER(Combo_chi_tiet!$I$3:$I$200,Combo_chi_tiet!$B$3:$B$200=D877)),""""))"),"")</f>
        <v/>
      </c>
      <c r="R877" s="144"/>
      <c r="S877" s="144"/>
      <c r="T877" s="144"/>
      <c r="U877" s="144"/>
      <c r="V877" s="144"/>
      <c r="W877" s="144"/>
      <c r="X877" s="144"/>
      <c r="Y877" s="144"/>
      <c r="Z877" s="144"/>
      <c r="AA877" s="144"/>
      <c r="AB877" s="144"/>
      <c r="AC877" s="144"/>
      <c r="AD877" s="144"/>
      <c r="AE877" s="144"/>
    </row>
    <row r="878">
      <c r="A878" s="208"/>
      <c r="B878" s="181" t="str">
        <f t="array" ref="B878">IF(A878="","",IFERROR(INDEX(Don_hang!$B$2:$B$1000,MATCH(A878,Don_hang!$A$2:$A$1000,0)),""))</f>
        <v/>
      </c>
      <c r="C878" s="210" t="str">
        <f t="array" ref="C878">IF(A878="","",IFERROR(INDEX(Don_hang!$C$2:$C$1000,MATCH(A878,Don_hang!$A$2:$A$1000,0)),""))</f>
        <v/>
      </c>
      <c r="D878" s="211"/>
      <c r="E878" s="209"/>
      <c r="F878" s="209"/>
      <c r="G878" s="186">
        <f t="shared" si="10"/>
        <v>0</v>
      </c>
      <c r="H878" s="212"/>
      <c r="I878" s="212"/>
      <c r="J878" s="212"/>
      <c r="K878" s="212"/>
      <c r="L878" s="212"/>
      <c r="M878" s="212"/>
      <c r="N878" s="214"/>
      <c r="O878" s="213"/>
      <c r="P878" s="189" t="str">
        <f>IF(D878="","",IF(COUNTIF(Combo_tong_hop!$B$3:$B$100,D878)&gt;0,"Combo","Món lẻ"))</f>
        <v/>
      </c>
      <c r="Q878" s="190" t="str">
        <f>IFERROR(__xludf.DUMMYFUNCTION("IF(P878&lt;&gt;""Combo"","""",IFERROR(""""&amp;TEXTJOIN("", ""&amp;char(10),TRUE,FILTER(Combo_chi_tiet!$I$3:$I$200,Combo_chi_tiet!$B$3:$B$200=D878)),""""))"),"")</f>
        <v/>
      </c>
      <c r="R878" s="144"/>
      <c r="S878" s="144"/>
      <c r="T878" s="144"/>
      <c r="U878" s="144"/>
      <c r="V878" s="144"/>
      <c r="W878" s="144"/>
      <c r="X878" s="144"/>
      <c r="Y878" s="144"/>
      <c r="Z878" s="144"/>
      <c r="AA878" s="144"/>
      <c r="AB878" s="144"/>
      <c r="AC878" s="144"/>
      <c r="AD878" s="144"/>
      <c r="AE878" s="144"/>
    </row>
    <row r="879">
      <c r="A879" s="208"/>
      <c r="B879" s="181" t="str">
        <f t="array" ref="B879">IF(A879="","",IFERROR(INDEX(Don_hang!$B$2:$B$1000,MATCH(A879,Don_hang!$A$2:$A$1000,0)),""))</f>
        <v/>
      </c>
      <c r="C879" s="210" t="str">
        <f t="array" ref="C879">IF(A879="","",IFERROR(INDEX(Don_hang!$C$2:$C$1000,MATCH(A879,Don_hang!$A$2:$A$1000,0)),""))</f>
        <v/>
      </c>
      <c r="D879" s="211"/>
      <c r="E879" s="209"/>
      <c r="F879" s="209"/>
      <c r="G879" s="186">
        <f t="shared" si="10"/>
        <v>0</v>
      </c>
      <c r="H879" s="212"/>
      <c r="I879" s="212"/>
      <c r="J879" s="212"/>
      <c r="K879" s="212"/>
      <c r="L879" s="212"/>
      <c r="M879" s="212"/>
      <c r="N879" s="214"/>
      <c r="O879" s="213"/>
      <c r="P879" s="189" t="str">
        <f>IF(D879="","",IF(COUNTIF(Combo_tong_hop!$B$3:$B$100,D879)&gt;0,"Combo","Món lẻ"))</f>
        <v/>
      </c>
      <c r="Q879" s="190" t="str">
        <f>IFERROR(__xludf.DUMMYFUNCTION("IF(P879&lt;&gt;""Combo"","""",IFERROR(""""&amp;TEXTJOIN("", ""&amp;char(10),TRUE,FILTER(Combo_chi_tiet!$I$3:$I$200,Combo_chi_tiet!$B$3:$B$200=D879)),""""))"),"")</f>
        <v/>
      </c>
      <c r="R879" s="144"/>
      <c r="S879" s="144"/>
      <c r="T879" s="144"/>
      <c r="U879" s="144"/>
      <c r="V879" s="144"/>
      <c r="W879" s="144"/>
      <c r="X879" s="144"/>
      <c r="Y879" s="144"/>
      <c r="Z879" s="144"/>
      <c r="AA879" s="144"/>
      <c r="AB879" s="144"/>
      <c r="AC879" s="144"/>
      <c r="AD879" s="144"/>
      <c r="AE879" s="144"/>
    </row>
    <row r="880">
      <c r="A880" s="208"/>
      <c r="B880" s="181" t="str">
        <f t="array" ref="B880">IF(A880="","",IFERROR(INDEX(Don_hang!$B$2:$B$1000,MATCH(A880,Don_hang!$A$2:$A$1000,0)),""))</f>
        <v/>
      </c>
      <c r="C880" s="210" t="str">
        <f t="array" ref="C880">IF(A880="","",IFERROR(INDEX(Don_hang!$C$2:$C$1000,MATCH(A880,Don_hang!$A$2:$A$1000,0)),""))</f>
        <v/>
      </c>
      <c r="D880" s="211"/>
      <c r="E880" s="209"/>
      <c r="F880" s="209"/>
      <c r="G880" s="186">
        <f t="shared" si="10"/>
        <v>0</v>
      </c>
      <c r="H880" s="212"/>
      <c r="I880" s="212"/>
      <c r="J880" s="212"/>
      <c r="K880" s="212"/>
      <c r="L880" s="212"/>
      <c r="M880" s="212"/>
      <c r="N880" s="214"/>
      <c r="O880" s="213"/>
      <c r="P880" s="189" t="str">
        <f>IF(D880="","",IF(COUNTIF(Combo_tong_hop!$B$3:$B$100,D880)&gt;0,"Combo","Món lẻ"))</f>
        <v/>
      </c>
      <c r="Q880" s="190" t="str">
        <f>IFERROR(__xludf.DUMMYFUNCTION("IF(P880&lt;&gt;""Combo"","""",IFERROR(""""&amp;TEXTJOIN("", ""&amp;char(10),TRUE,FILTER(Combo_chi_tiet!$I$3:$I$200,Combo_chi_tiet!$B$3:$B$200=D880)),""""))"),"")</f>
        <v/>
      </c>
      <c r="R880" s="144"/>
      <c r="S880" s="144"/>
      <c r="T880" s="144"/>
      <c r="U880" s="144"/>
      <c r="V880" s="144"/>
      <c r="W880" s="144"/>
      <c r="X880" s="144"/>
      <c r="Y880" s="144"/>
      <c r="Z880" s="144"/>
      <c r="AA880" s="144"/>
      <c r="AB880" s="144"/>
      <c r="AC880" s="144"/>
      <c r="AD880" s="144"/>
      <c r="AE880" s="144"/>
    </row>
    <row r="881">
      <c r="A881" s="208"/>
      <c r="B881" s="181" t="str">
        <f t="array" ref="B881">IF(A881="","",IFERROR(INDEX(Don_hang!$B$2:$B$1000,MATCH(A881,Don_hang!$A$2:$A$1000,0)),""))</f>
        <v/>
      </c>
      <c r="C881" s="210" t="str">
        <f t="array" ref="C881">IF(A881="","",IFERROR(INDEX(Don_hang!$C$2:$C$1000,MATCH(A881,Don_hang!$A$2:$A$1000,0)),""))</f>
        <v/>
      </c>
      <c r="D881" s="211"/>
      <c r="E881" s="209"/>
      <c r="F881" s="209"/>
      <c r="G881" s="186">
        <f t="shared" si="10"/>
        <v>0</v>
      </c>
      <c r="H881" s="212"/>
      <c r="I881" s="212"/>
      <c r="J881" s="212"/>
      <c r="K881" s="212"/>
      <c r="L881" s="212"/>
      <c r="M881" s="212"/>
      <c r="N881" s="214"/>
      <c r="O881" s="213"/>
      <c r="P881" s="189" t="str">
        <f>IF(D881="","",IF(COUNTIF(Combo_tong_hop!$B$3:$B$100,D881)&gt;0,"Combo","Món lẻ"))</f>
        <v/>
      </c>
      <c r="Q881" s="190" t="str">
        <f>IFERROR(__xludf.DUMMYFUNCTION("IF(P881&lt;&gt;""Combo"","""",IFERROR(""""&amp;TEXTJOIN("", ""&amp;char(10),TRUE,FILTER(Combo_chi_tiet!$I$3:$I$200,Combo_chi_tiet!$B$3:$B$200=D881)),""""))"),"")</f>
        <v/>
      </c>
      <c r="R881" s="144"/>
      <c r="S881" s="144"/>
      <c r="T881" s="144"/>
      <c r="U881" s="144"/>
      <c r="V881" s="144"/>
      <c r="W881" s="144"/>
      <c r="X881" s="144"/>
      <c r="Y881" s="144"/>
      <c r="Z881" s="144"/>
      <c r="AA881" s="144"/>
      <c r="AB881" s="144"/>
      <c r="AC881" s="144"/>
      <c r="AD881" s="144"/>
      <c r="AE881" s="144"/>
    </row>
    <row r="882">
      <c r="A882" s="208"/>
      <c r="B882" s="181" t="str">
        <f t="array" ref="B882">IF(A882="","",IFERROR(INDEX(Don_hang!$B$2:$B$1000,MATCH(A882,Don_hang!$A$2:$A$1000,0)),""))</f>
        <v/>
      </c>
      <c r="C882" s="210" t="str">
        <f t="array" ref="C882">IF(A882="","",IFERROR(INDEX(Don_hang!$C$2:$C$1000,MATCH(A882,Don_hang!$A$2:$A$1000,0)),""))</f>
        <v/>
      </c>
      <c r="D882" s="211"/>
      <c r="E882" s="209"/>
      <c r="F882" s="209"/>
      <c r="G882" s="186">
        <f t="shared" si="10"/>
        <v>0</v>
      </c>
      <c r="H882" s="212"/>
      <c r="I882" s="212"/>
      <c r="J882" s="212"/>
      <c r="K882" s="212"/>
      <c r="L882" s="212"/>
      <c r="M882" s="212"/>
      <c r="N882" s="214"/>
      <c r="O882" s="213"/>
      <c r="P882" s="189" t="str">
        <f>IF(D882="","",IF(COUNTIF(Combo_tong_hop!$B$3:$B$100,D882)&gt;0,"Combo","Món lẻ"))</f>
        <v/>
      </c>
      <c r="Q882" s="190" t="str">
        <f>IFERROR(__xludf.DUMMYFUNCTION("IF(P882&lt;&gt;""Combo"","""",IFERROR(""""&amp;TEXTJOIN("", ""&amp;char(10),TRUE,FILTER(Combo_chi_tiet!$I$3:$I$200,Combo_chi_tiet!$B$3:$B$200=D882)),""""))"),"")</f>
        <v/>
      </c>
      <c r="R882" s="144"/>
      <c r="S882" s="144"/>
      <c r="T882" s="144"/>
      <c r="U882" s="144"/>
      <c r="V882" s="144"/>
      <c r="W882" s="144"/>
      <c r="X882" s="144"/>
      <c r="Y882" s="144"/>
      <c r="Z882" s="144"/>
      <c r="AA882" s="144"/>
      <c r="AB882" s="144"/>
      <c r="AC882" s="144"/>
      <c r="AD882" s="144"/>
      <c r="AE882" s="144"/>
    </row>
    <row r="883">
      <c r="A883" s="208"/>
      <c r="B883" s="181" t="str">
        <f t="array" ref="B883">IF(A883="","",IFERROR(INDEX(Don_hang!$B$2:$B$1000,MATCH(A883,Don_hang!$A$2:$A$1000,0)),""))</f>
        <v/>
      </c>
      <c r="C883" s="210" t="str">
        <f t="array" ref="C883">IF(A883="","",IFERROR(INDEX(Don_hang!$C$2:$C$1000,MATCH(A883,Don_hang!$A$2:$A$1000,0)),""))</f>
        <v/>
      </c>
      <c r="D883" s="211"/>
      <c r="E883" s="209"/>
      <c r="F883" s="209"/>
      <c r="G883" s="186">
        <f t="shared" si="10"/>
        <v>0</v>
      </c>
      <c r="H883" s="212"/>
      <c r="I883" s="212"/>
      <c r="J883" s="212"/>
      <c r="K883" s="212"/>
      <c r="L883" s="212"/>
      <c r="M883" s="212"/>
      <c r="N883" s="214"/>
      <c r="O883" s="213"/>
      <c r="P883" s="189" t="str">
        <f>IF(D883="","",IF(COUNTIF(Combo_tong_hop!$B$3:$B$100,D883)&gt;0,"Combo","Món lẻ"))</f>
        <v/>
      </c>
      <c r="Q883" s="190" t="str">
        <f>IFERROR(__xludf.DUMMYFUNCTION("IF(P883&lt;&gt;""Combo"","""",IFERROR(""""&amp;TEXTJOIN("", ""&amp;char(10),TRUE,FILTER(Combo_chi_tiet!$I$3:$I$200,Combo_chi_tiet!$B$3:$B$200=D883)),""""))"),"")</f>
        <v/>
      </c>
      <c r="R883" s="144"/>
      <c r="S883" s="144"/>
      <c r="T883" s="144"/>
      <c r="U883" s="144"/>
      <c r="V883" s="144"/>
      <c r="W883" s="144"/>
      <c r="X883" s="144"/>
      <c r="Y883" s="144"/>
      <c r="Z883" s="144"/>
      <c r="AA883" s="144"/>
      <c r="AB883" s="144"/>
      <c r="AC883" s="144"/>
      <c r="AD883" s="144"/>
      <c r="AE883" s="144"/>
    </row>
    <row r="884">
      <c r="A884" s="208"/>
      <c r="B884" s="181" t="str">
        <f t="array" ref="B884">IF(A884="","",IFERROR(INDEX(Don_hang!$B$2:$B$1000,MATCH(A884,Don_hang!$A$2:$A$1000,0)),""))</f>
        <v/>
      </c>
      <c r="C884" s="210" t="str">
        <f t="array" ref="C884">IF(A884="","",IFERROR(INDEX(Don_hang!$C$2:$C$1000,MATCH(A884,Don_hang!$A$2:$A$1000,0)),""))</f>
        <v/>
      </c>
      <c r="D884" s="211"/>
      <c r="E884" s="209"/>
      <c r="F884" s="209"/>
      <c r="G884" s="186">
        <f t="shared" si="10"/>
        <v>0</v>
      </c>
      <c r="H884" s="212"/>
      <c r="I884" s="212"/>
      <c r="J884" s="212"/>
      <c r="K884" s="212"/>
      <c r="L884" s="212"/>
      <c r="M884" s="212"/>
      <c r="N884" s="214"/>
      <c r="O884" s="213"/>
      <c r="P884" s="189" t="str">
        <f>IF(D884="","",IF(COUNTIF(Combo_tong_hop!$B$3:$B$100,D884)&gt;0,"Combo","Món lẻ"))</f>
        <v/>
      </c>
      <c r="Q884" s="190" t="str">
        <f>IFERROR(__xludf.DUMMYFUNCTION("IF(P884&lt;&gt;""Combo"","""",IFERROR(""""&amp;TEXTJOIN("", ""&amp;char(10),TRUE,FILTER(Combo_chi_tiet!$I$3:$I$200,Combo_chi_tiet!$B$3:$B$200=D884)),""""))"),"")</f>
        <v/>
      </c>
      <c r="R884" s="144"/>
      <c r="S884" s="144"/>
      <c r="T884" s="144"/>
      <c r="U884" s="144"/>
      <c r="V884" s="144"/>
      <c r="W884" s="144"/>
      <c r="X884" s="144"/>
      <c r="Y884" s="144"/>
      <c r="Z884" s="144"/>
      <c r="AA884" s="144"/>
      <c r="AB884" s="144"/>
      <c r="AC884" s="144"/>
      <c r="AD884" s="144"/>
      <c r="AE884" s="144"/>
    </row>
    <row r="885">
      <c r="A885" s="208"/>
      <c r="B885" s="181" t="str">
        <f t="array" ref="B885">IF(A885="","",IFERROR(INDEX(Don_hang!$B$2:$B$1000,MATCH(A885,Don_hang!$A$2:$A$1000,0)),""))</f>
        <v/>
      </c>
      <c r="C885" s="210" t="str">
        <f t="array" ref="C885">IF(A885="","",IFERROR(INDEX(Don_hang!$C$2:$C$1000,MATCH(A885,Don_hang!$A$2:$A$1000,0)),""))</f>
        <v/>
      </c>
      <c r="D885" s="211"/>
      <c r="E885" s="209"/>
      <c r="F885" s="209"/>
      <c r="G885" s="186">
        <f t="shared" si="10"/>
        <v>0</v>
      </c>
      <c r="H885" s="212"/>
      <c r="I885" s="212"/>
      <c r="J885" s="212"/>
      <c r="K885" s="212"/>
      <c r="L885" s="212"/>
      <c r="M885" s="212"/>
      <c r="N885" s="214"/>
      <c r="O885" s="213"/>
      <c r="P885" s="189" t="str">
        <f>IF(D885="","",IF(COUNTIF(Combo_tong_hop!$B$3:$B$100,D885)&gt;0,"Combo","Món lẻ"))</f>
        <v/>
      </c>
      <c r="Q885" s="190" t="str">
        <f>IFERROR(__xludf.DUMMYFUNCTION("IF(P885&lt;&gt;""Combo"","""",IFERROR(""""&amp;TEXTJOIN("", ""&amp;char(10),TRUE,FILTER(Combo_chi_tiet!$I$3:$I$200,Combo_chi_tiet!$B$3:$B$200=D885)),""""))"),"")</f>
        <v/>
      </c>
      <c r="R885" s="144"/>
      <c r="S885" s="144"/>
      <c r="T885" s="144"/>
      <c r="U885" s="144"/>
      <c r="V885" s="144"/>
      <c r="W885" s="144"/>
      <c r="X885" s="144"/>
      <c r="Y885" s="144"/>
      <c r="Z885" s="144"/>
      <c r="AA885" s="144"/>
      <c r="AB885" s="144"/>
      <c r="AC885" s="144"/>
      <c r="AD885" s="144"/>
      <c r="AE885" s="144"/>
    </row>
    <row r="886">
      <c r="A886" s="208"/>
      <c r="B886" s="181" t="str">
        <f t="array" ref="B886">IF(A886="","",IFERROR(INDEX(Don_hang!$B$2:$B$1000,MATCH(A886,Don_hang!$A$2:$A$1000,0)),""))</f>
        <v/>
      </c>
      <c r="C886" s="210" t="str">
        <f t="array" ref="C886">IF(A886="","",IFERROR(INDEX(Don_hang!$C$2:$C$1000,MATCH(A886,Don_hang!$A$2:$A$1000,0)),""))</f>
        <v/>
      </c>
      <c r="D886" s="211"/>
      <c r="E886" s="209"/>
      <c r="F886" s="209"/>
      <c r="G886" s="186">
        <f t="shared" si="10"/>
        <v>0</v>
      </c>
      <c r="H886" s="212"/>
      <c r="I886" s="212"/>
      <c r="J886" s="212"/>
      <c r="K886" s="212"/>
      <c r="L886" s="212"/>
      <c r="M886" s="212"/>
      <c r="N886" s="214"/>
      <c r="O886" s="213"/>
      <c r="P886" s="189" t="str">
        <f>IF(D886="","",IF(COUNTIF(Combo_tong_hop!$B$3:$B$100,D886)&gt;0,"Combo","Món lẻ"))</f>
        <v/>
      </c>
      <c r="Q886" s="190" t="str">
        <f>IFERROR(__xludf.DUMMYFUNCTION("IF(P886&lt;&gt;""Combo"","""",IFERROR(""""&amp;TEXTJOIN("", ""&amp;char(10),TRUE,FILTER(Combo_chi_tiet!$I$3:$I$200,Combo_chi_tiet!$B$3:$B$200=D886)),""""))"),"")</f>
        <v/>
      </c>
      <c r="R886" s="144"/>
      <c r="S886" s="144"/>
      <c r="T886" s="144"/>
      <c r="U886" s="144"/>
      <c r="V886" s="144"/>
      <c r="W886" s="144"/>
      <c r="X886" s="144"/>
      <c r="Y886" s="144"/>
      <c r="Z886" s="144"/>
      <c r="AA886" s="144"/>
      <c r="AB886" s="144"/>
      <c r="AC886" s="144"/>
      <c r="AD886" s="144"/>
      <c r="AE886" s="144"/>
    </row>
    <row r="887">
      <c r="A887" s="208"/>
      <c r="B887" s="181" t="str">
        <f t="array" ref="B887">IF(A887="","",IFERROR(INDEX(Don_hang!$B$2:$B$1000,MATCH(A887,Don_hang!$A$2:$A$1000,0)),""))</f>
        <v/>
      </c>
      <c r="C887" s="210" t="str">
        <f t="array" ref="C887">IF(A887="","",IFERROR(INDEX(Don_hang!$C$2:$C$1000,MATCH(A887,Don_hang!$A$2:$A$1000,0)),""))</f>
        <v/>
      </c>
      <c r="D887" s="211"/>
      <c r="E887" s="209"/>
      <c r="F887" s="209"/>
      <c r="G887" s="186">
        <f t="shared" si="10"/>
        <v>0</v>
      </c>
      <c r="H887" s="212"/>
      <c r="I887" s="212"/>
      <c r="J887" s="212"/>
      <c r="K887" s="212"/>
      <c r="L887" s="212"/>
      <c r="M887" s="212"/>
      <c r="N887" s="214"/>
      <c r="O887" s="213"/>
      <c r="P887" s="189" t="str">
        <f>IF(D887="","",IF(COUNTIF(Combo_tong_hop!$B$3:$B$100,D887)&gt;0,"Combo","Món lẻ"))</f>
        <v/>
      </c>
      <c r="Q887" s="190" t="str">
        <f>IFERROR(__xludf.DUMMYFUNCTION("IF(P887&lt;&gt;""Combo"","""",IFERROR(""""&amp;TEXTJOIN("", ""&amp;char(10),TRUE,FILTER(Combo_chi_tiet!$I$3:$I$200,Combo_chi_tiet!$B$3:$B$200=D887)),""""))"),"")</f>
        <v/>
      </c>
      <c r="R887" s="144"/>
      <c r="S887" s="144"/>
      <c r="T887" s="144"/>
      <c r="U887" s="144"/>
      <c r="V887" s="144"/>
      <c r="W887" s="144"/>
      <c r="X887" s="144"/>
      <c r="Y887" s="144"/>
      <c r="Z887" s="144"/>
      <c r="AA887" s="144"/>
      <c r="AB887" s="144"/>
      <c r="AC887" s="144"/>
      <c r="AD887" s="144"/>
      <c r="AE887" s="144"/>
    </row>
    <row r="888">
      <c r="A888" s="208"/>
      <c r="B888" s="181" t="str">
        <f t="array" ref="B888">IF(A888="","",IFERROR(INDEX(Don_hang!$B$2:$B$1000,MATCH(A888,Don_hang!$A$2:$A$1000,0)),""))</f>
        <v/>
      </c>
      <c r="C888" s="210" t="str">
        <f t="array" ref="C888">IF(A888="","",IFERROR(INDEX(Don_hang!$C$2:$C$1000,MATCH(A888,Don_hang!$A$2:$A$1000,0)),""))</f>
        <v/>
      </c>
      <c r="D888" s="211"/>
      <c r="E888" s="209"/>
      <c r="F888" s="209"/>
      <c r="G888" s="186">
        <f t="shared" si="10"/>
        <v>0</v>
      </c>
      <c r="H888" s="212"/>
      <c r="I888" s="212"/>
      <c r="J888" s="212"/>
      <c r="K888" s="212"/>
      <c r="L888" s="212"/>
      <c r="M888" s="212"/>
      <c r="N888" s="214"/>
      <c r="O888" s="213"/>
      <c r="P888" s="189" t="str">
        <f>IF(D888="","",IF(COUNTIF(Combo_tong_hop!$B$3:$B$100,D888)&gt;0,"Combo","Món lẻ"))</f>
        <v/>
      </c>
      <c r="Q888" s="190" t="str">
        <f>IFERROR(__xludf.DUMMYFUNCTION("IF(P888&lt;&gt;""Combo"","""",IFERROR(""""&amp;TEXTJOIN("", ""&amp;char(10),TRUE,FILTER(Combo_chi_tiet!$I$3:$I$200,Combo_chi_tiet!$B$3:$B$200=D888)),""""))"),"")</f>
        <v/>
      </c>
      <c r="R888" s="144"/>
      <c r="S888" s="144"/>
      <c r="T888" s="144"/>
      <c r="U888" s="144"/>
      <c r="V888" s="144"/>
      <c r="W888" s="144"/>
      <c r="X888" s="144"/>
      <c r="Y888" s="144"/>
      <c r="Z888" s="144"/>
      <c r="AA888" s="144"/>
      <c r="AB888" s="144"/>
      <c r="AC888" s="144"/>
      <c r="AD888" s="144"/>
      <c r="AE888" s="144"/>
    </row>
    <row r="889">
      <c r="A889" s="208"/>
      <c r="B889" s="181" t="str">
        <f t="array" ref="B889">IF(A889="","",IFERROR(INDEX(Don_hang!$B$2:$B$1000,MATCH(A889,Don_hang!$A$2:$A$1000,0)),""))</f>
        <v/>
      </c>
      <c r="C889" s="210" t="str">
        <f t="array" ref="C889">IF(A889="","",IFERROR(INDEX(Don_hang!$C$2:$C$1000,MATCH(A889,Don_hang!$A$2:$A$1000,0)),""))</f>
        <v/>
      </c>
      <c r="D889" s="211"/>
      <c r="E889" s="209"/>
      <c r="F889" s="209"/>
      <c r="G889" s="186">
        <f t="shared" si="10"/>
        <v>0</v>
      </c>
      <c r="H889" s="212"/>
      <c r="I889" s="212"/>
      <c r="J889" s="212"/>
      <c r="K889" s="212"/>
      <c r="L889" s="212"/>
      <c r="M889" s="212"/>
      <c r="N889" s="214"/>
      <c r="O889" s="213"/>
      <c r="P889" s="189" t="str">
        <f>IF(D889="","",IF(COUNTIF(Combo_tong_hop!$B$3:$B$100,D889)&gt;0,"Combo","Món lẻ"))</f>
        <v/>
      </c>
      <c r="Q889" s="190" t="str">
        <f>IFERROR(__xludf.DUMMYFUNCTION("IF(P889&lt;&gt;""Combo"","""",IFERROR(""""&amp;TEXTJOIN("", ""&amp;char(10),TRUE,FILTER(Combo_chi_tiet!$I$3:$I$200,Combo_chi_tiet!$B$3:$B$200=D889)),""""))"),"")</f>
        <v/>
      </c>
      <c r="R889" s="144"/>
      <c r="S889" s="144"/>
      <c r="T889" s="144"/>
      <c r="U889" s="144"/>
      <c r="V889" s="144"/>
      <c r="W889" s="144"/>
      <c r="X889" s="144"/>
      <c r="Y889" s="144"/>
      <c r="Z889" s="144"/>
      <c r="AA889" s="144"/>
      <c r="AB889" s="144"/>
      <c r="AC889" s="144"/>
      <c r="AD889" s="144"/>
      <c r="AE889" s="144"/>
    </row>
    <row r="890">
      <c r="A890" s="208"/>
      <c r="B890" s="181" t="str">
        <f t="array" ref="B890">IF(A890="","",IFERROR(INDEX(Don_hang!$B$2:$B$1000,MATCH(A890,Don_hang!$A$2:$A$1000,0)),""))</f>
        <v/>
      </c>
      <c r="C890" s="210" t="str">
        <f t="array" ref="C890">IF(A890="","",IFERROR(INDEX(Don_hang!$C$2:$C$1000,MATCH(A890,Don_hang!$A$2:$A$1000,0)),""))</f>
        <v/>
      </c>
      <c r="D890" s="211"/>
      <c r="E890" s="209"/>
      <c r="F890" s="209"/>
      <c r="G890" s="186">
        <f t="shared" si="10"/>
        <v>0</v>
      </c>
      <c r="H890" s="212"/>
      <c r="I890" s="212"/>
      <c r="J890" s="212"/>
      <c r="K890" s="212"/>
      <c r="L890" s="212"/>
      <c r="M890" s="212"/>
      <c r="N890" s="214"/>
      <c r="O890" s="213"/>
      <c r="P890" s="189" t="str">
        <f>IF(D890="","",IF(COUNTIF(Combo_tong_hop!$B$3:$B$100,D890)&gt;0,"Combo","Món lẻ"))</f>
        <v/>
      </c>
      <c r="Q890" s="190" t="str">
        <f>IFERROR(__xludf.DUMMYFUNCTION("IF(P890&lt;&gt;""Combo"","""",IFERROR(""""&amp;TEXTJOIN("", ""&amp;char(10),TRUE,FILTER(Combo_chi_tiet!$I$3:$I$200,Combo_chi_tiet!$B$3:$B$200=D890)),""""))"),"")</f>
        <v/>
      </c>
      <c r="R890" s="144"/>
      <c r="S890" s="144"/>
      <c r="T890" s="144"/>
      <c r="U890" s="144"/>
      <c r="V890" s="144"/>
      <c r="W890" s="144"/>
      <c r="X890" s="144"/>
      <c r="Y890" s="144"/>
      <c r="Z890" s="144"/>
      <c r="AA890" s="144"/>
      <c r="AB890" s="144"/>
      <c r="AC890" s="144"/>
      <c r="AD890" s="144"/>
      <c r="AE890" s="144"/>
    </row>
    <row r="891">
      <c r="A891" s="208"/>
      <c r="B891" s="181" t="str">
        <f t="array" ref="B891">IF(A891="","",IFERROR(INDEX(Don_hang!$B$2:$B$1000,MATCH(A891,Don_hang!$A$2:$A$1000,0)),""))</f>
        <v/>
      </c>
      <c r="C891" s="210" t="str">
        <f t="array" ref="C891">IF(A891="","",IFERROR(INDEX(Don_hang!$C$2:$C$1000,MATCH(A891,Don_hang!$A$2:$A$1000,0)),""))</f>
        <v/>
      </c>
      <c r="D891" s="211"/>
      <c r="E891" s="209"/>
      <c r="F891" s="209"/>
      <c r="G891" s="186">
        <f t="shared" si="10"/>
        <v>0</v>
      </c>
      <c r="H891" s="212"/>
      <c r="I891" s="212"/>
      <c r="J891" s="212"/>
      <c r="K891" s="212"/>
      <c r="L891" s="212"/>
      <c r="M891" s="212"/>
      <c r="N891" s="214"/>
      <c r="O891" s="213"/>
      <c r="P891" s="189" t="str">
        <f>IF(D891="","",IF(COUNTIF(Combo_tong_hop!$B$3:$B$100,D891)&gt;0,"Combo","Món lẻ"))</f>
        <v/>
      </c>
      <c r="Q891" s="190" t="str">
        <f>IFERROR(__xludf.DUMMYFUNCTION("IF(P891&lt;&gt;""Combo"","""",IFERROR(""""&amp;TEXTJOIN("", ""&amp;char(10),TRUE,FILTER(Combo_chi_tiet!$I$3:$I$200,Combo_chi_tiet!$B$3:$B$200=D891)),""""))"),"")</f>
        <v/>
      </c>
      <c r="R891" s="144"/>
      <c r="S891" s="144"/>
      <c r="T891" s="144"/>
      <c r="U891" s="144"/>
      <c r="V891" s="144"/>
      <c r="W891" s="144"/>
      <c r="X891" s="144"/>
      <c r="Y891" s="144"/>
      <c r="Z891" s="144"/>
      <c r="AA891" s="144"/>
      <c r="AB891" s="144"/>
      <c r="AC891" s="144"/>
      <c r="AD891" s="144"/>
      <c r="AE891" s="144"/>
    </row>
    <row r="892">
      <c r="A892" s="208"/>
      <c r="B892" s="181" t="str">
        <f t="array" ref="B892">IF(A892="","",IFERROR(INDEX(Don_hang!$B$2:$B$1000,MATCH(A892,Don_hang!$A$2:$A$1000,0)),""))</f>
        <v/>
      </c>
      <c r="C892" s="210" t="str">
        <f t="array" ref="C892">IF(A892="","",IFERROR(INDEX(Don_hang!$C$2:$C$1000,MATCH(A892,Don_hang!$A$2:$A$1000,0)),""))</f>
        <v/>
      </c>
      <c r="D892" s="211"/>
      <c r="E892" s="209"/>
      <c r="F892" s="209"/>
      <c r="G892" s="186">
        <f t="shared" si="10"/>
        <v>0</v>
      </c>
      <c r="H892" s="212"/>
      <c r="I892" s="212"/>
      <c r="J892" s="212"/>
      <c r="K892" s="212"/>
      <c r="L892" s="212"/>
      <c r="M892" s="212"/>
      <c r="N892" s="214"/>
      <c r="O892" s="213"/>
      <c r="P892" s="189" t="str">
        <f>IF(D892="","",IF(COUNTIF(Combo_tong_hop!$B$3:$B$100,D892)&gt;0,"Combo","Món lẻ"))</f>
        <v/>
      </c>
      <c r="Q892" s="190" t="str">
        <f>IFERROR(__xludf.DUMMYFUNCTION("IF(P892&lt;&gt;""Combo"","""",IFERROR(""""&amp;TEXTJOIN("", ""&amp;char(10),TRUE,FILTER(Combo_chi_tiet!$I$3:$I$200,Combo_chi_tiet!$B$3:$B$200=D892)),""""))"),"")</f>
        <v/>
      </c>
      <c r="R892" s="144"/>
      <c r="S892" s="144"/>
      <c r="T892" s="144"/>
      <c r="U892" s="144"/>
      <c r="V892" s="144"/>
      <c r="W892" s="144"/>
      <c r="X892" s="144"/>
      <c r="Y892" s="144"/>
      <c r="Z892" s="144"/>
      <c r="AA892" s="144"/>
      <c r="AB892" s="144"/>
      <c r="AC892" s="144"/>
      <c r="AD892" s="144"/>
      <c r="AE892" s="144"/>
    </row>
    <row r="893">
      <c r="A893" s="208"/>
      <c r="B893" s="181" t="str">
        <f t="array" ref="B893">IF(A893="","",IFERROR(INDEX(Don_hang!$B$2:$B$1000,MATCH(A893,Don_hang!$A$2:$A$1000,0)),""))</f>
        <v/>
      </c>
      <c r="C893" s="210" t="str">
        <f t="array" ref="C893">IF(A893="","",IFERROR(INDEX(Don_hang!$C$2:$C$1000,MATCH(A893,Don_hang!$A$2:$A$1000,0)),""))</f>
        <v/>
      </c>
      <c r="D893" s="211"/>
      <c r="E893" s="209"/>
      <c r="F893" s="209"/>
      <c r="G893" s="186">
        <f t="shared" si="10"/>
        <v>0</v>
      </c>
      <c r="H893" s="212"/>
      <c r="I893" s="212"/>
      <c r="J893" s="212"/>
      <c r="K893" s="212"/>
      <c r="L893" s="212"/>
      <c r="M893" s="212"/>
      <c r="N893" s="214"/>
      <c r="O893" s="213"/>
      <c r="P893" s="189" t="str">
        <f>IF(D893="","",IF(COUNTIF(Combo_tong_hop!$B$3:$B$100,D893)&gt;0,"Combo","Món lẻ"))</f>
        <v/>
      </c>
      <c r="Q893" s="190" t="str">
        <f>IFERROR(__xludf.DUMMYFUNCTION("IF(P893&lt;&gt;""Combo"","""",IFERROR(""""&amp;TEXTJOIN("", ""&amp;char(10),TRUE,FILTER(Combo_chi_tiet!$I$3:$I$200,Combo_chi_tiet!$B$3:$B$200=D893)),""""))"),"")</f>
        <v/>
      </c>
      <c r="R893" s="144"/>
      <c r="S893" s="144"/>
      <c r="T893" s="144"/>
      <c r="U893" s="144"/>
      <c r="V893" s="144"/>
      <c r="W893" s="144"/>
      <c r="X893" s="144"/>
      <c r="Y893" s="144"/>
      <c r="Z893" s="144"/>
      <c r="AA893" s="144"/>
      <c r="AB893" s="144"/>
      <c r="AC893" s="144"/>
      <c r="AD893" s="144"/>
      <c r="AE893" s="144"/>
    </row>
    <row r="894">
      <c r="A894" s="208"/>
      <c r="B894" s="181" t="str">
        <f t="array" ref="B894">IF(A894="","",IFERROR(INDEX(Don_hang!$B$2:$B$1000,MATCH(A894,Don_hang!$A$2:$A$1000,0)),""))</f>
        <v/>
      </c>
      <c r="C894" s="210" t="str">
        <f t="array" ref="C894">IF(A894="","",IFERROR(INDEX(Don_hang!$C$2:$C$1000,MATCH(A894,Don_hang!$A$2:$A$1000,0)),""))</f>
        <v/>
      </c>
      <c r="D894" s="211"/>
      <c r="E894" s="209"/>
      <c r="F894" s="209"/>
      <c r="G894" s="186">
        <f t="shared" si="10"/>
        <v>0</v>
      </c>
      <c r="H894" s="212"/>
      <c r="I894" s="212"/>
      <c r="J894" s="212"/>
      <c r="K894" s="212"/>
      <c r="L894" s="212"/>
      <c r="M894" s="212"/>
      <c r="N894" s="214"/>
      <c r="O894" s="213"/>
      <c r="P894" s="189" t="str">
        <f>IF(D894="","",IF(COUNTIF(Combo_tong_hop!$B$3:$B$100,D894)&gt;0,"Combo","Món lẻ"))</f>
        <v/>
      </c>
      <c r="Q894" s="190" t="str">
        <f>IFERROR(__xludf.DUMMYFUNCTION("IF(P894&lt;&gt;""Combo"","""",IFERROR(""""&amp;TEXTJOIN("", ""&amp;char(10),TRUE,FILTER(Combo_chi_tiet!$I$3:$I$200,Combo_chi_tiet!$B$3:$B$200=D894)),""""))"),"")</f>
        <v/>
      </c>
      <c r="R894" s="144"/>
      <c r="S894" s="144"/>
      <c r="T894" s="144"/>
      <c r="U894" s="144"/>
      <c r="V894" s="144"/>
      <c r="W894" s="144"/>
      <c r="X894" s="144"/>
      <c r="Y894" s="144"/>
      <c r="Z894" s="144"/>
      <c r="AA894" s="144"/>
      <c r="AB894" s="144"/>
      <c r="AC894" s="144"/>
      <c r="AD894" s="144"/>
      <c r="AE894" s="144"/>
    </row>
    <row r="895">
      <c r="A895" s="208"/>
      <c r="B895" s="181" t="str">
        <f t="array" ref="B895">IF(A895="","",IFERROR(INDEX(Don_hang!$B$2:$B$1000,MATCH(A895,Don_hang!$A$2:$A$1000,0)),""))</f>
        <v/>
      </c>
      <c r="C895" s="210" t="str">
        <f t="array" ref="C895">IF(A895="","",IFERROR(INDEX(Don_hang!$C$2:$C$1000,MATCH(A895,Don_hang!$A$2:$A$1000,0)),""))</f>
        <v/>
      </c>
      <c r="D895" s="211"/>
      <c r="E895" s="209"/>
      <c r="F895" s="209"/>
      <c r="G895" s="186">
        <f t="shared" si="10"/>
        <v>0</v>
      </c>
      <c r="H895" s="212"/>
      <c r="I895" s="212"/>
      <c r="J895" s="212"/>
      <c r="K895" s="212"/>
      <c r="L895" s="212"/>
      <c r="M895" s="212"/>
      <c r="N895" s="214"/>
      <c r="O895" s="213"/>
      <c r="P895" s="189" t="str">
        <f>IF(D895="","",IF(COUNTIF(Combo_tong_hop!$B$3:$B$100,D895)&gt;0,"Combo","Món lẻ"))</f>
        <v/>
      </c>
      <c r="Q895" s="190" t="str">
        <f>IFERROR(__xludf.DUMMYFUNCTION("IF(P895&lt;&gt;""Combo"","""",IFERROR(""""&amp;TEXTJOIN("", ""&amp;char(10),TRUE,FILTER(Combo_chi_tiet!$I$3:$I$200,Combo_chi_tiet!$B$3:$B$200=D895)),""""))"),"")</f>
        <v/>
      </c>
      <c r="R895" s="144"/>
      <c r="S895" s="144"/>
      <c r="T895" s="144"/>
      <c r="U895" s="144"/>
      <c r="V895" s="144"/>
      <c r="W895" s="144"/>
      <c r="X895" s="144"/>
      <c r="Y895" s="144"/>
      <c r="Z895" s="144"/>
      <c r="AA895" s="144"/>
      <c r="AB895" s="144"/>
      <c r="AC895" s="144"/>
      <c r="AD895" s="144"/>
      <c r="AE895" s="144"/>
    </row>
    <row r="896">
      <c r="A896" s="208"/>
      <c r="B896" s="181" t="str">
        <f t="array" ref="B896">IF(A896="","",IFERROR(INDEX(Don_hang!$B$2:$B$1000,MATCH(A896,Don_hang!$A$2:$A$1000,0)),""))</f>
        <v/>
      </c>
      <c r="C896" s="210" t="str">
        <f t="array" ref="C896">IF(A896="","",IFERROR(INDEX(Don_hang!$C$2:$C$1000,MATCH(A896,Don_hang!$A$2:$A$1000,0)),""))</f>
        <v/>
      </c>
      <c r="D896" s="211"/>
      <c r="E896" s="209"/>
      <c r="F896" s="209"/>
      <c r="G896" s="186">
        <f t="shared" si="10"/>
        <v>0</v>
      </c>
      <c r="H896" s="212"/>
      <c r="I896" s="212"/>
      <c r="J896" s="212"/>
      <c r="K896" s="212"/>
      <c r="L896" s="212"/>
      <c r="M896" s="212"/>
      <c r="N896" s="214"/>
      <c r="O896" s="213"/>
      <c r="P896" s="189" t="str">
        <f>IF(D896="","",IF(COUNTIF(Combo_tong_hop!$B$3:$B$100,D896)&gt;0,"Combo","Món lẻ"))</f>
        <v/>
      </c>
      <c r="Q896" s="190" t="str">
        <f>IFERROR(__xludf.DUMMYFUNCTION("IF(P896&lt;&gt;""Combo"","""",IFERROR(""""&amp;TEXTJOIN("", ""&amp;char(10),TRUE,FILTER(Combo_chi_tiet!$I$3:$I$200,Combo_chi_tiet!$B$3:$B$200=D896)),""""))"),"")</f>
        <v/>
      </c>
      <c r="R896" s="144"/>
      <c r="S896" s="144"/>
      <c r="T896" s="144"/>
      <c r="U896" s="144"/>
      <c r="V896" s="144"/>
      <c r="W896" s="144"/>
      <c r="X896" s="144"/>
      <c r="Y896" s="144"/>
      <c r="Z896" s="144"/>
      <c r="AA896" s="144"/>
      <c r="AB896" s="144"/>
      <c r="AC896" s="144"/>
      <c r="AD896" s="144"/>
      <c r="AE896" s="144"/>
    </row>
    <row r="897">
      <c r="A897" s="208"/>
      <c r="B897" s="181" t="str">
        <f t="array" ref="B897">IF(A897="","",IFERROR(INDEX(Don_hang!$B$2:$B$1000,MATCH(A897,Don_hang!$A$2:$A$1000,0)),""))</f>
        <v/>
      </c>
      <c r="C897" s="210" t="str">
        <f t="array" ref="C897">IF(A897="","",IFERROR(INDEX(Don_hang!$C$2:$C$1000,MATCH(A897,Don_hang!$A$2:$A$1000,0)),""))</f>
        <v/>
      </c>
      <c r="D897" s="211"/>
      <c r="E897" s="209"/>
      <c r="F897" s="209"/>
      <c r="G897" s="186">
        <f t="shared" si="10"/>
        <v>0</v>
      </c>
      <c r="H897" s="212"/>
      <c r="I897" s="212"/>
      <c r="J897" s="212"/>
      <c r="K897" s="212"/>
      <c r="L897" s="212"/>
      <c r="M897" s="212"/>
      <c r="N897" s="214"/>
      <c r="O897" s="213"/>
      <c r="P897" s="189" t="str">
        <f>IF(D897="","",IF(COUNTIF(Combo_tong_hop!$B$3:$B$100,D897)&gt;0,"Combo","Món lẻ"))</f>
        <v/>
      </c>
      <c r="Q897" s="190" t="str">
        <f>IFERROR(__xludf.DUMMYFUNCTION("IF(P897&lt;&gt;""Combo"","""",IFERROR(""""&amp;TEXTJOIN("", ""&amp;char(10),TRUE,FILTER(Combo_chi_tiet!$I$3:$I$200,Combo_chi_tiet!$B$3:$B$200=D897)),""""))"),"")</f>
        <v/>
      </c>
      <c r="R897" s="144"/>
      <c r="S897" s="144"/>
      <c r="T897" s="144"/>
      <c r="U897" s="144"/>
      <c r="V897" s="144"/>
      <c r="W897" s="144"/>
      <c r="X897" s="144"/>
      <c r="Y897" s="144"/>
      <c r="Z897" s="144"/>
      <c r="AA897" s="144"/>
      <c r="AB897" s="144"/>
      <c r="AC897" s="144"/>
      <c r="AD897" s="144"/>
      <c r="AE897" s="144"/>
    </row>
    <row r="898">
      <c r="A898" s="208"/>
      <c r="B898" s="181" t="str">
        <f t="array" ref="B898">IF(A898="","",IFERROR(INDEX(Don_hang!$B$2:$B$1000,MATCH(A898,Don_hang!$A$2:$A$1000,0)),""))</f>
        <v/>
      </c>
      <c r="C898" s="210" t="str">
        <f t="array" ref="C898">IF(A898="","",IFERROR(INDEX(Don_hang!$C$2:$C$1000,MATCH(A898,Don_hang!$A$2:$A$1000,0)),""))</f>
        <v/>
      </c>
      <c r="D898" s="211"/>
      <c r="E898" s="209"/>
      <c r="F898" s="209"/>
      <c r="G898" s="186">
        <f t="shared" si="10"/>
        <v>0</v>
      </c>
      <c r="H898" s="212"/>
      <c r="I898" s="212"/>
      <c r="J898" s="212"/>
      <c r="K898" s="212"/>
      <c r="L898" s="212"/>
      <c r="M898" s="212"/>
      <c r="N898" s="214"/>
      <c r="O898" s="213"/>
      <c r="P898" s="189" t="str">
        <f>IF(D898="","",IF(COUNTIF(Combo_tong_hop!$B$3:$B$100,D898)&gt;0,"Combo","Món lẻ"))</f>
        <v/>
      </c>
      <c r="Q898" s="190" t="str">
        <f>IFERROR(__xludf.DUMMYFUNCTION("IF(P898&lt;&gt;""Combo"","""",IFERROR(""""&amp;TEXTJOIN("", ""&amp;char(10),TRUE,FILTER(Combo_chi_tiet!$I$3:$I$200,Combo_chi_tiet!$B$3:$B$200=D898)),""""))"),"")</f>
        <v/>
      </c>
      <c r="R898" s="144"/>
      <c r="S898" s="144"/>
      <c r="T898" s="144"/>
      <c r="U898" s="144"/>
      <c r="V898" s="144"/>
      <c r="W898" s="144"/>
      <c r="X898" s="144"/>
      <c r="Y898" s="144"/>
      <c r="Z898" s="144"/>
      <c r="AA898" s="144"/>
      <c r="AB898" s="144"/>
      <c r="AC898" s="144"/>
      <c r="AD898" s="144"/>
      <c r="AE898" s="144"/>
    </row>
    <row r="899">
      <c r="A899" s="208"/>
      <c r="B899" s="181" t="str">
        <f t="array" ref="B899">IF(A899="","",IFERROR(INDEX(Don_hang!$B$2:$B$1000,MATCH(A899,Don_hang!$A$2:$A$1000,0)),""))</f>
        <v/>
      </c>
      <c r="C899" s="210" t="str">
        <f t="array" ref="C899">IF(A899="","",IFERROR(INDEX(Don_hang!$C$2:$C$1000,MATCH(A899,Don_hang!$A$2:$A$1000,0)),""))</f>
        <v/>
      </c>
      <c r="D899" s="211"/>
      <c r="E899" s="209"/>
      <c r="F899" s="209"/>
      <c r="G899" s="186">
        <f t="shared" si="10"/>
        <v>0</v>
      </c>
      <c r="H899" s="212"/>
      <c r="I899" s="212"/>
      <c r="J899" s="212"/>
      <c r="K899" s="212"/>
      <c r="L899" s="212"/>
      <c r="M899" s="212"/>
      <c r="N899" s="214"/>
      <c r="O899" s="213"/>
      <c r="P899" s="189" t="str">
        <f>IF(D899="","",IF(COUNTIF(Combo_tong_hop!$B$3:$B$100,D899)&gt;0,"Combo","Món lẻ"))</f>
        <v/>
      </c>
      <c r="Q899" s="190" t="str">
        <f>IFERROR(__xludf.DUMMYFUNCTION("IF(P899&lt;&gt;""Combo"","""",IFERROR(""""&amp;TEXTJOIN("", ""&amp;char(10),TRUE,FILTER(Combo_chi_tiet!$I$3:$I$200,Combo_chi_tiet!$B$3:$B$200=D899)),""""))"),"")</f>
        <v/>
      </c>
      <c r="R899" s="144"/>
      <c r="S899" s="144"/>
      <c r="T899" s="144"/>
      <c r="U899" s="144"/>
      <c r="V899" s="144"/>
      <c r="W899" s="144"/>
      <c r="X899" s="144"/>
      <c r="Y899" s="144"/>
      <c r="Z899" s="144"/>
      <c r="AA899" s="144"/>
      <c r="AB899" s="144"/>
      <c r="AC899" s="144"/>
      <c r="AD899" s="144"/>
      <c r="AE899" s="144"/>
    </row>
    <row r="900">
      <c r="A900" s="208"/>
      <c r="B900" s="181" t="str">
        <f t="array" ref="B900">IF(A900="","",IFERROR(INDEX(Don_hang!$B$2:$B$1000,MATCH(A900,Don_hang!$A$2:$A$1000,0)),""))</f>
        <v/>
      </c>
      <c r="C900" s="210" t="str">
        <f t="array" ref="C900">IF(A900="","",IFERROR(INDEX(Don_hang!$C$2:$C$1000,MATCH(A900,Don_hang!$A$2:$A$1000,0)),""))</f>
        <v/>
      </c>
      <c r="D900" s="211"/>
      <c r="E900" s="209"/>
      <c r="F900" s="209"/>
      <c r="G900" s="186">
        <f t="shared" si="10"/>
        <v>0</v>
      </c>
      <c r="H900" s="212"/>
      <c r="I900" s="212"/>
      <c r="J900" s="212"/>
      <c r="K900" s="212"/>
      <c r="L900" s="212"/>
      <c r="M900" s="212"/>
      <c r="N900" s="214"/>
      <c r="O900" s="213"/>
      <c r="P900" s="189" t="str">
        <f>IF(D900="","",IF(COUNTIF(Combo_tong_hop!$B$3:$B$100,D900)&gt;0,"Combo","Món lẻ"))</f>
        <v/>
      </c>
      <c r="Q900" s="190" t="str">
        <f>IFERROR(__xludf.DUMMYFUNCTION("IF(P900&lt;&gt;""Combo"","""",IFERROR(""""&amp;TEXTJOIN("", ""&amp;char(10),TRUE,FILTER(Combo_chi_tiet!$I$3:$I$200,Combo_chi_tiet!$B$3:$B$200=D900)),""""))"),"")</f>
        <v/>
      </c>
      <c r="R900" s="144"/>
      <c r="S900" s="144"/>
      <c r="T900" s="144"/>
      <c r="U900" s="144"/>
      <c r="V900" s="144"/>
      <c r="W900" s="144"/>
      <c r="X900" s="144"/>
      <c r="Y900" s="144"/>
      <c r="Z900" s="144"/>
      <c r="AA900" s="144"/>
      <c r="AB900" s="144"/>
      <c r="AC900" s="144"/>
      <c r="AD900" s="144"/>
      <c r="AE900" s="144"/>
    </row>
    <row r="901">
      <c r="A901" s="208"/>
      <c r="B901" s="181" t="str">
        <f t="array" ref="B901">IF(A901="","",IFERROR(INDEX(Don_hang!$B$2:$B$1000,MATCH(A901,Don_hang!$A$2:$A$1000,0)),""))</f>
        <v/>
      </c>
      <c r="C901" s="210" t="str">
        <f t="array" ref="C901">IF(A901="","",IFERROR(INDEX(Don_hang!$C$2:$C$1000,MATCH(A901,Don_hang!$A$2:$A$1000,0)),""))</f>
        <v/>
      </c>
      <c r="D901" s="211"/>
      <c r="E901" s="209"/>
      <c r="F901" s="209"/>
      <c r="G901" s="186">
        <f t="shared" si="10"/>
        <v>0</v>
      </c>
      <c r="H901" s="212"/>
      <c r="I901" s="212"/>
      <c r="J901" s="212"/>
      <c r="K901" s="212"/>
      <c r="L901" s="212"/>
      <c r="M901" s="212"/>
      <c r="N901" s="214"/>
      <c r="O901" s="213"/>
      <c r="P901" s="189" t="str">
        <f>IF(D901="","",IF(COUNTIF(Combo_tong_hop!$B$3:$B$100,D901)&gt;0,"Combo","Món lẻ"))</f>
        <v/>
      </c>
      <c r="Q901" s="190" t="str">
        <f>IFERROR(__xludf.DUMMYFUNCTION("IF(P901&lt;&gt;""Combo"","""",IFERROR(""""&amp;TEXTJOIN("", ""&amp;char(10),TRUE,FILTER(Combo_chi_tiet!$I$3:$I$200,Combo_chi_tiet!$B$3:$B$200=D901)),""""))"),"")</f>
        <v/>
      </c>
      <c r="R901" s="144"/>
      <c r="S901" s="144"/>
      <c r="T901" s="144"/>
      <c r="U901" s="144"/>
      <c r="V901" s="144"/>
      <c r="W901" s="144"/>
      <c r="X901" s="144"/>
      <c r="Y901" s="144"/>
      <c r="Z901" s="144"/>
      <c r="AA901" s="144"/>
      <c r="AB901" s="144"/>
      <c r="AC901" s="144"/>
      <c r="AD901" s="144"/>
      <c r="AE901" s="144"/>
    </row>
    <row r="902">
      <c r="A902" s="208"/>
      <c r="B902" s="181" t="str">
        <f t="array" ref="B902">IF(A902="","",IFERROR(INDEX(Don_hang!$B$2:$B$1000,MATCH(A902,Don_hang!$A$2:$A$1000,0)),""))</f>
        <v/>
      </c>
      <c r="C902" s="210" t="str">
        <f t="array" ref="C902">IF(A902="","",IFERROR(INDEX(Don_hang!$C$2:$C$1000,MATCH(A902,Don_hang!$A$2:$A$1000,0)),""))</f>
        <v/>
      </c>
      <c r="D902" s="211"/>
      <c r="E902" s="209"/>
      <c r="F902" s="209"/>
      <c r="G902" s="186">
        <f t="shared" si="10"/>
        <v>0</v>
      </c>
      <c r="H902" s="212"/>
      <c r="I902" s="212"/>
      <c r="J902" s="212"/>
      <c r="K902" s="212"/>
      <c r="L902" s="212"/>
      <c r="M902" s="212"/>
      <c r="N902" s="214"/>
      <c r="O902" s="213"/>
      <c r="P902" s="189" t="str">
        <f>IF(D902="","",IF(COUNTIF(Combo_tong_hop!$B$3:$B$100,D902)&gt;0,"Combo","Món lẻ"))</f>
        <v/>
      </c>
      <c r="Q902" s="190" t="str">
        <f>IFERROR(__xludf.DUMMYFUNCTION("IF(P902&lt;&gt;""Combo"","""",IFERROR(""""&amp;TEXTJOIN("", ""&amp;char(10),TRUE,FILTER(Combo_chi_tiet!$I$3:$I$200,Combo_chi_tiet!$B$3:$B$200=D902)),""""))"),"")</f>
        <v/>
      </c>
      <c r="R902" s="144"/>
      <c r="S902" s="144"/>
      <c r="T902" s="144"/>
      <c r="U902" s="144"/>
      <c r="V902" s="144"/>
      <c r="W902" s="144"/>
      <c r="X902" s="144"/>
      <c r="Y902" s="144"/>
      <c r="Z902" s="144"/>
      <c r="AA902" s="144"/>
      <c r="AB902" s="144"/>
      <c r="AC902" s="144"/>
      <c r="AD902" s="144"/>
      <c r="AE902" s="144"/>
    </row>
    <row r="903">
      <c r="A903" s="208"/>
      <c r="B903" s="181" t="str">
        <f t="array" ref="B903">IF(A903="","",IFERROR(INDEX(Don_hang!$B$2:$B$1000,MATCH(A903,Don_hang!$A$2:$A$1000,0)),""))</f>
        <v/>
      </c>
      <c r="C903" s="210" t="str">
        <f t="array" ref="C903">IF(A903="","",IFERROR(INDEX(Don_hang!$C$2:$C$1000,MATCH(A903,Don_hang!$A$2:$A$1000,0)),""))</f>
        <v/>
      </c>
      <c r="D903" s="211"/>
      <c r="E903" s="209"/>
      <c r="F903" s="209"/>
      <c r="G903" s="186">
        <f t="shared" si="10"/>
        <v>0</v>
      </c>
      <c r="H903" s="212"/>
      <c r="I903" s="212"/>
      <c r="J903" s="212"/>
      <c r="K903" s="212"/>
      <c r="L903" s="212"/>
      <c r="M903" s="212"/>
      <c r="N903" s="214"/>
      <c r="O903" s="213"/>
      <c r="P903" s="189" t="str">
        <f>IF(D903="","",IF(COUNTIF(Combo_tong_hop!$B$3:$B$100,D903)&gt;0,"Combo","Món lẻ"))</f>
        <v/>
      </c>
      <c r="Q903" s="190" t="str">
        <f>IFERROR(__xludf.DUMMYFUNCTION("IF(P903&lt;&gt;""Combo"","""",IFERROR(""""&amp;TEXTJOIN("", ""&amp;char(10),TRUE,FILTER(Combo_chi_tiet!$I$3:$I$200,Combo_chi_tiet!$B$3:$B$200=D903)),""""))"),"")</f>
        <v/>
      </c>
      <c r="R903" s="144"/>
      <c r="S903" s="144"/>
      <c r="T903" s="144"/>
      <c r="U903" s="144"/>
      <c r="V903" s="144"/>
      <c r="W903" s="144"/>
      <c r="X903" s="144"/>
      <c r="Y903" s="144"/>
      <c r="Z903" s="144"/>
      <c r="AA903" s="144"/>
      <c r="AB903" s="144"/>
      <c r="AC903" s="144"/>
      <c r="AD903" s="144"/>
      <c r="AE903" s="144"/>
    </row>
    <row r="904">
      <c r="A904" s="208"/>
      <c r="B904" s="181" t="str">
        <f t="array" ref="B904">IF(A904="","",IFERROR(INDEX(Don_hang!$B$2:$B$1000,MATCH(A904,Don_hang!$A$2:$A$1000,0)),""))</f>
        <v/>
      </c>
      <c r="C904" s="210" t="str">
        <f t="array" ref="C904">IF(A904="","",IFERROR(INDEX(Don_hang!$C$2:$C$1000,MATCH(A904,Don_hang!$A$2:$A$1000,0)),""))</f>
        <v/>
      </c>
      <c r="D904" s="211"/>
      <c r="E904" s="209"/>
      <c r="F904" s="209"/>
      <c r="G904" s="186">
        <f t="shared" si="10"/>
        <v>0</v>
      </c>
      <c r="H904" s="212"/>
      <c r="I904" s="212"/>
      <c r="J904" s="212"/>
      <c r="K904" s="212"/>
      <c r="L904" s="212"/>
      <c r="M904" s="212"/>
      <c r="N904" s="214"/>
      <c r="O904" s="213"/>
      <c r="P904" s="189" t="str">
        <f>IF(D904="","",IF(COUNTIF(Combo_tong_hop!$B$3:$B$100,D904)&gt;0,"Combo","Món lẻ"))</f>
        <v/>
      </c>
      <c r="Q904" s="190" t="str">
        <f>IFERROR(__xludf.DUMMYFUNCTION("IF(P904&lt;&gt;""Combo"","""",IFERROR(""""&amp;TEXTJOIN("", ""&amp;char(10),TRUE,FILTER(Combo_chi_tiet!$I$3:$I$200,Combo_chi_tiet!$B$3:$B$200=D904)),""""))"),"")</f>
        <v/>
      </c>
      <c r="R904" s="144"/>
      <c r="S904" s="144"/>
      <c r="T904" s="144"/>
      <c r="U904" s="144"/>
      <c r="V904" s="144"/>
      <c r="W904" s="144"/>
      <c r="X904" s="144"/>
      <c r="Y904" s="144"/>
      <c r="Z904" s="144"/>
      <c r="AA904" s="144"/>
      <c r="AB904" s="144"/>
      <c r="AC904" s="144"/>
      <c r="AD904" s="144"/>
      <c r="AE904" s="144"/>
    </row>
    <row r="905">
      <c r="A905" s="208"/>
      <c r="B905" s="181" t="str">
        <f t="array" ref="B905">IF(A905="","",IFERROR(INDEX(Don_hang!$B$2:$B$1000,MATCH(A905,Don_hang!$A$2:$A$1000,0)),""))</f>
        <v/>
      </c>
      <c r="C905" s="210" t="str">
        <f t="array" ref="C905">IF(A905="","",IFERROR(INDEX(Don_hang!$C$2:$C$1000,MATCH(A905,Don_hang!$A$2:$A$1000,0)),""))</f>
        <v/>
      </c>
      <c r="D905" s="211"/>
      <c r="E905" s="209"/>
      <c r="F905" s="209"/>
      <c r="G905" s="186">
        <f t="shared" si="10"/>
        <v>0</v>
      </c>
      <c r="H905" s="212"/>
      <c r="I905" s="212"/>
      <c r="J905" s="212"/>
      <c r="K905" s="212"/>
      <c r="L905" s="212"/>
      <c r="M905" s="212"/>
      <c r="N905" s="214"/>
      <c r="O905" s="213"/>
      <c r="P905" s="189" t="str">
        <f>IF(D905="","",IF(COUNTIF(Combo_tong_hop!$B$3:$B$100,D905)&gt;0,"Combo","Món lẻ"))</f>
        <v/>
      </c>
      <c r="Q905" s="190" t="str">
        <f>IFERROR(__xludf.DUMMYFUNCTION("IF(P905&lt;&gt;""Combo"","""",IFERROR(""""&amp;TEXTJOIN("", ""&amp;char(10),TRUE,FILTER(Combo_chi_tiet!$I$3:$I$200,Combo_chi_tiet!$B$3:$B$200=D905)),""""))"),"")</f>
        <v/>
      </c>
      <c r="R905" s="144"/>
      <c r="S905" s="144"/>
      <c r="T905" s="144"/>
      <c r="U905" s="144"/>
      <c r="V905" s="144"/>
      <c r="W905" s="144"/>
      <c r="X905" s="144"/>
      <c r="Y905" s="144"/>
      <c r="Z905" s="144"/>
      <c r="AA905" s="144"/>
      <c r="AB905" s="144"/>
      <c r="AC905" s="144"/>
      <c r="AD905" s="144"/>
      <c r="AE905" s="144"/>
    </row>
    <row r="906">
      <c r="A906" s="208"/>
      <c r="B906" s="181" t="str">
        <f t="array" ref="B906">IF(A906="","",IFERROR(INDEX(Don_hang!$B$2:$B$1000,MATCH(A906,Don_hang!$A$2:$A$1000,0)),""))</f>
        <v/>
      </c>
      <c r="C906" s="210" t="str">
        <f t="array" ref="C906">IF(A906="","",IFERROR(INDEX(Don_hang!$C$2:$C$1000,MATCH(A906,Don_hang!$A$2:$A$1000,0)),""))</f>
        <v/>
      </c>
      <c r="D906" s="211"/>
      <c r="E906" s="209"/>
      <c r="F906" s="209"/>
      <c r="G906" s="186">
        <f t="shared" si="10"/>
        <v>0</v>
      </c>
      <c r="H906" s="212"/>
      <c r="I906" s="212"/>
      <c r="J906" s="212"/>
      <c r="K906" s="212"/>
      <c r="L906" s="212"/>
      <c r="M906" s="212"/>
      <c r="N906" s="214"/>
      <c r="O906" s="213"/>
      <c r="P906" s="189" t="str">
        <f>IF(D906="","",IF(COUNTIF(Combo_tong_hop!$B$3:$B$100,D906)&gt;0,"Combo","Món lẻ"))</f>
        <v/>
      </c>
      <c r="Q906" s="190" t="str">
        <f>IFERROR(__xludf.DUMMYFUNCTION("IF(P906&lt;&gt;""Combo"","""",IFERROR(""""&amp;TEXTJOIN("", ""&amp;char(10),TRUE,FILTER(Combo_chi_tiet!$I$3:$I$200,Combo_chi_tiet!$B$3:$B$200=D906)),""""))"),"")</f>
        <v/>
      </c>
      <c r="R906" s="144"/>
      <c r="S906" s="144"/>
      <c r="T906" s="144"/>
      <c r="U906" s="144"/>
      <c r="V906" s="144"/>
      <c r="W906" s="144"/>
      <c r="X906" s="144"/>
      <c r="Y906" s="144"/>
      <c r="Z906" s="144"/>
      <c r="AA906" s="144"/>
      <c r="AB906" s="144"/>
      <c r="AC906" s="144"/>
      <c r="AD906" s="144"/>
      <c r="AE906" s="144"/>
    </row>
    <row r="907">
      <c r="A907" s="208"/>
      <c r="B907" s="181" t="str">
        <f t="array" ref="B907">IF(A907="","",IFERROR(INDEX(Don_hang!$B$2:$B$1000,MATCH(A907,Don_hang!$A$2:$A$1000,0)),""))</f>
        <v/>
      </c>
      <c r="C907" s="210" t="str">
        <f t="array" ref="C907">IF(A907="","",IFERROR(INDEX(Don_hang!$C$2:$C$1000,MATCH(A907,Don_hang!$A$2:$A$1000,0)),""))</f>
        <v/>
      </c>
      <c r="D907" s="211"/>
      <c r="E907" s="209"/>
      <c r="F907" s="209"/>
      <c r="G907" s="186">
        <f t="shared" si="10"/>
        <v>0</v>
      </c>
      <c r="H907" s="212"/>
      <c r="I907" s="212"/>
      <c r="J907" s="212"/>
      <c r="K907" s="212"/>
      <c r="L907" s="212"/>
      <c r="M907" s="212"/>
      <c r="N907" s="214"/>
      <c r="O907" s="213"/>
      <c r="P907" s="189" t="str">
        <f>IF(D907="","",IF(COUNTIF(Combo_tong_hop!$B$3:$B$100,D907)&gt;0,"Combo","Món lẻ"))</f>
        <v/>
      </c>
      <c r="Q907" s="190" t="str">
        <f>IFERROR(__xludf.DUMMYFUNCTION("IF(P907&lt;&gt;""Combo"","""",IFERROR(""""&amp;TEXTJOIN("", ""&amp;char(10),TRUE,FILTER(Combo_chi_tiet!$I$3:$I$200,Combo_chi_tiet!$B$3:$B$200=D907)),""""))"),"")</f>
        <v/>
      </c>
      <c r="R907" s="144"/>
      <c r="S907" s="144"/>
      <c r="T907" s="144"/>
      <c r="U907" s="144"/>
      <c r="V907" s="144"/>
      <c r="W907" s="144"/>
      <c r="X907" s="144"/>
      <c r="Y907" s="144"/>
      <c r="Z907" s="144"/>
      <c r="AA907" s="144"/>
      <c r="AB907" s="144"/>
      <c r="AC907" s="144"/>
      <c r="AD907" s="144"/>
      <c r="AE907" s="144"/>
    </row>
    <row r="908">
      <c r="A908" s="208"/>
      <c r="B908" s="181" t="str">
        <f t="array" ref="B908">IF(A908="","",IFERROR(INDEX(Don_hang!$B$2:$B$1000,MATCH(A908,Don_hang!$A$2:$A$1000,0)),""))</f>
        <v/>
      </c>
      <c r="C908" s="210" t="str">
        <f t="array" ref="C908">IF(A908="","",IFERROR(INDEX(Don_hang!$C$2:$C$1000,MATCH(A908,Don_hang!$A$2:$A$1000,0)),""))</f>
        <v/>
      </c>
      <c r="D908" s="211"/>
      <c r="E908" s="209"/>
      <c r="F908" s="209"/>
      <c r="G908" s="186">
        <f t="shared" si="10"/>
        <v>0</v>
      </c>
      <c r="H908" s="212"/>
      <c r="I908" s="212"/>
      <c r="J908" s="212"/>
      <c r="K908" s="212"/>
      <c r="L908" s="212"/>
      <c r="M908" s="212"/>
      <c r="N908" s="214"/>
      <c r="O908" s="213"/>
      <c r="P908" s="189" t="str">
        <f>IF(D908="","",IF(COUNTIF(Combo_tong_hop!$B$3:$B$100,D908)&gt;0,"Combo","Món lẻ"))</f>
        <v/>
      </c>
      <c r="Q908" s="190" t="str">
        <f>IFERROR(__xludf.DUMMYFUNCTION("IF(P908&lt;&gt;""Combo"","""",IFERROR(""""&amp;TEXTJOIN("", ""&amp;char(10),TRUE,FILTER(Combo_chi_tiet!$I$3:$I$200,Combo_chi_tiet!$B$3:$B$200=D908)),""""))"),"")</f>
        <v/>
      </c>
      <c r="R908" s="144"/>
      <c r="S908" s="144"/>
      <c r="T908" s="144"/>
      <c r="U908" s="144"/>
      <c r="V908" s="144"/>
      <c r="W908" s="144"/>
      <c r="X908" s="144"/>
      <c r="Y908" s="144"/>
      <c r="Z908" s="144"/>
      <c r="AA908" s="144"/>
      <c r="AB908" s="144"/>
      <c r="AC908" s="144"/>
      <c r="AD908" s="144"/>
      <c r="AE908" s="144"/>
    </row>
    <row r="909">
      <c r="A909" s="208"/>
      <c r="B909" s="181" t="str">
        <f t="array" ref="B909">IF(A909="","",IFERROR(INDEX(Don_hang!$B$2:$B$1000,MATCH(A909,Don_hang!$A$2:$A$1000,0)),""))</f>
        <v/>
      </c>
      <c r="C909" s="210" t="str">
        <f t="array" ref="C909">IF(A909="","",IFERROR(INDEX(Don_hang!$C$2:$C$1000,MATCH(A909,Don_hang!$A$2:$A$1000,0)),""))</f>
        <v/>
      </c>
      <c r="D909" s="211"/>
      <c r="E909" s="209"/>
      <c r="F909" s="209"/>
      <c r="G909" s="186">
        <f t="shared" si="10"/>
        <v>0</v>
      </c>
      <c r="H909" s="212"/>
      <c r="I909" s="212"/>
      <c r="J909" s="212"/>
      <c r="K909" s="212"/>
      <c r="L909" s="212"/>
      <c r="M909" s="212"/>
      <c r="N909" s="214"/>
      <c r="O909" s="213"/>
      <c r="P909" s="189" t="str">
        <f>IF(D909="","",IF(COUNTIF(Combo_tong_hop!$B$3:$B$100,D909)&gt;0,"Combo","Món lẻ"))</f>
        <v/>
      </c>
      <c r="Q909" s="190" t="str">
        <f>IFERROR(__xludf.DUMMYFUNCTION("IF(P909&lt;&gt;""Combo"","""",IFERROR(""""&amp;TEXTJOIN("", ""&amp;char(10),TRUE,FILTER(Combo_chi_tiet!$I$3:$I$200,Combo_chi_tiet!$B$3:$B$200=D909)),""""))"),"")</f>
        <v/>
      </c>
      <c r="R909" s="144"/>
      <c r="S909" s="144"/>
      <c r="T909" s="144"/>
      <c r="U909" s="144"/>
      <c r="V909" s="144"/>
      <c r="W909" s="144"/>
      <c r="X909" s="144"/>
      <c r="Y909" s="144"/>
      <c r="Z909" s="144"/>
      <c r="AA909" s="144"/>
      <c r="AB909" s="144"/>
      <c r="AC909" s="144"/>
      <c r="AD909" s="144"/>
      <c r="AE909" s="144"/>
    </row>
    <row r="910">
      <c r="A910" s="208"/>
      <c r="B910" s="181" t="str">
        <f t="array" ref="B910">IF(A910="","",IFERROR(INDEX(Don_hang!$B$2:$B$1000,MATCH(A910,Don_hang!$A$2:$A$1000,0)),""))</f>
        <v/>
      </c>
      <c r="C910" s="210" t="str">
        <f t="array" ref="C910">IF(A910="","",IFERROR(INDEX(Don_hang!$C$2:$C$1000,MATCH(A910,Don_hang!$A$2:$A$1000,0)),""))</f>
        <v/>
      </c>
      <c r="D910" s="211"/>
      <c r="E910" s="209"/>
      <c r="F910" s="209"/>
      <c r="G910" s="186">
        <f t="shared" si="10"/>
        <v>0</v>
      </c>
      <c r="H910" s="212"/>
      <c r="I910" s="212"/>
      <c r="J910" s="212"/>
      <c r="K910" s="212"/>
      <c r="L910" s="212"/>
      <c r="M910" s="212"/>
      <c r="N910" s="214"/>
      <c r="O910" s="213"/>
      <c r="P910" s="189" t="str">
        <f>IF(D910="","",IF(COUNTIF(Combo_tong_hop!$B$3:$B$100,D910)&gt;0,"Combo","Món lẻ"))</f>
        <v/>
      </c>
      <c r="Q910" s="190" t="str">
        <f>IFERROR(__xludf.DUMMYFUNCTION("IF(P910&lt;&gt;""Combo"","""",IFERROR(""""&amp;TEXTJOIN("", ""&amp;char(10),TRUE,FILTER(Combo_chi_tiet!$I$3:$I$200,Combo_chi_tiet!$B$3:$B$200=D910)),""""))"),"")</f>
        <v/>
      </c>
      <c r="R910" s="144"/>
      <c r="S910" s="144"/>
      <c r="T910" s="144"/>
      <c r="U910" s="144"/>
      <c r="V910" s="144"/>
      <c r="W910" s="144"/>
      <c r="X910" s="144"/>
      <c r="Y910" s="144"/>
      <c r="Z910" s="144"/>
      <c r="AA910" s="144"/>
      <c r="AB910" s="144"/>
      <c r="AC910" s="144"/>
      <c r="AD910" s="144"/>
      <c r="AE910" s="144"/>
    </row>
    <row r="911">
      <c r="A911" s="208"/>
      <c r="B911" s="181" t="str">
        <f t="array" ref="B911">IF(A911="","",IFERROR(INDEX(Don_hang!$B$2:$B$1000,MATCH(A911,Don_hang!$A$2:$A$1000,0)),""))</f>
        <v/>
      </c>
      <c r="C911" s="210" t="str">
        <f t="array" ref="C911">IF(A911="","",IFERROR(INDEX(Don_hang!$C$2:$C$1000,MATCH(A911,Don_hang!$A$2:$A$1000,0)),""))</f>
        <v/>
      </c>
      <c r="D911" s="211"/>
      <c r="E911" s="209"/>
      <c r="F911" s="209"/>
      <c r="G911" s="186">
        <f t="shared" si="10"/>
        <v>0</v>
      </c>
      <c r="H911" s="212"/>
      <c r="I911" s="212"/>
      <c r="J911" s="212"/>
      <c r="K911" s="212"/>
      <c r="L911" s="212"/>
      <c r="M911" s="212"/>
      <c r="N911" s="214"/>
      <c r="O911" s="213"/>
      <c r="P911" s="189" t="str">
        <f>IF(D911="","",IF(COUNTIF(Combo_tong_hop!$B$3:$B$100,D911)&gt;0,"Combo","Món lẻ"))</f>
        <v/>
      </c>
      <c r="Q911" s="190" t="str">
        <f>IFERROR(__xludf.DUMMYFUNCTION("IF(P911&lt;&gt;""Combo"","""",IFERROR(""""&amp;TEXTJOIN("", ""&amp;char(10),TRUE,FILTER(Combo_chi_tiet!$I$3:$I$200,Combo_chi_tiet!$B$3:$B$200=D911)),""""))"),"")</f>
        <v/>
      </c>
      <c r="R911" s="144"/>
      <c r="S911" s="144"/>
      <c r="T911" s="144"/>
      <c r="U911" s="144"/>
      <c r="V911" s="144"/>
      <c r="W911" s="144"/>
      <c r="X911" s="144"/>
      <c r="Y911" s="144"/>
      <c r="Z911" s="144"/>
      <c r="AA911" s="144"/>
      <c r="AB911" s="144"/>
      <c r="AC911" s="144"/>
      <c r="AD911" s="144"/>
      <c r="AE911" s="144"/>
    </row>
    <row r="912">
      <c r="A912" s="208"/>
      <c r="B912" s="181" t="str">
        <f t="array" ref="B912">IF(A912="","",IFERROR(INDEX(Don_hang!$B$2:$B$1000,MATCH(A912,Don_hang!$A$2:$A$1000,0)),""))</f>
        <v/>
      </c>
      <c r="C912" s="210" t="str">
        <f t="array" ref="C912">IF(A912="","",IFERROR(INDEX(Don_hang!$C$2:$C$1000,MATCH(A912,Don_hang!$A$2:$A$1000,0)),""))</f>
        <v/>
      </c>
      <c r="D912" s="211"/>
      <c r="E912" s="209"/>
      <c r="F912" s="209"/>
      <c r="G912" s="186">
        <f t="shared" si="10"/>
        <v>0</v>
      </c>
      <c r="H912" s="212"/>
      <c r="I912" s="212"/>
      <c r="J912" s="212"/>
      <c r="K912" s="212"/>
      <c r="L912" s="212"/>
      <c r="M912" s="212"/>
      <c r="N912" s="214"/>
      <c r="O912" s="213"/>
      <c r="P912" s="189" t="str">
        <f>IF(D912="","",IF(COUNTIF(Combo_tong_hop!$B$3:$B$100,D912)&gt;0,"Combo","Món lẻ"))</f>
        <v/>
      </c>
      <c r="Q912" s="190" t="str">
        <f>IFERROR(__xludf.DUMMYFUNCTION("IF(P912&lt;&gt;""Combo"","""",IFERROR(""""&amp;TEXTJOIN("", ""&amp;char(10),TRUE,FILTER(Combo_chi_tiet!$I$3:$I$200,Combo_chi_tiet!$B$3:$B$200=D912)),""""))"),"")</f>
        <v/>
      </c>
      <c r="R912" s="144"/>
      <c r="S912" s="144"/>
      <c r="T912" s="144"/>
      <c r="U912" s="144"/>
      <c r="V912" s="144"/>
      <c r="W912" s="144"/>
      <c r="X912" s="144"/>
      <c r="Y912" s="144"/>
      <c r="Z912" s="144"/>
      <c r="AA912" s="144"/>
      <c r="AB912" s="144"/>
      <c r="AC912" s="144"/>
      <c r="AD912" s="144"/>
      <c r="AE912" s="144"/>
    </row>
    <row r="913">
      <c r="A913" s="208"/>
      <c r="B913" s="181" t="str">
        <f t="array" ref="B913">IF(A913="","",IFERROR(INDEX(Don_hang!$B$2:$B$1000,MATCH(A913,Don_hang!$A$2:$A$1000,0)),""))</f>
        <v/>
      </c>
      <c r="C913" s="210" t="str">
        <f t="array" ref="C913">IF(A913="","",IFERROR(INDEX(Don_hang!$C$2:$C$1000,MATCH(A913,Don_hang!$A$2:$A$1000,0)),""))</f>
        <v/>
      </c>
      <c r="D913" s="211"/>
      <c r="E913" s="209"/>
      <c r="F913" s="209"/>
      <c r="G913" s="186">
        <f t="shared" si="10"/>
        <v>0</v>
      </c>
      <c r="H913" s="212"/>
      <c r="I913" s="212"/>
      <c r="J913" s="212"/>
      <c r="K913" s="212"/>
      <c r="L913" s="212"/>
      <c r="M913" s="212"/>
      <c r="N913" s="214"/>
      <c r="O913" s="213"/>
      <c r="P913" s="189" t="str">
        <f>IF(D913="","",IF(COUNTIF(Combo_tong_hop!$B$3:$B$100,D913)&gt;0,"Combo","Món lẻ"))</f>
        <v/>
      </c>
      <c r="Q913" s="190" t="str">
        <f>IFERROR(__xludf.DUMMYFUNCTION("IF(P913&lt;&gt;""Combo"","""",IFERROR(""""&amp;TEXTJOIN("", ""&amp;char(10),TRUE,FILTER(Combo_chi_tiet!$I$3:$I$200,Combo_chi_tiet!$B$3:$B$200=D913)),""""))"),"")</f>
        <v/>
      </c>
      <c r="R913" s="144"/>
      <c r="S913" s="144"/>
      <c r="T913" s="144"/>
      <c r="U913" s="144"/>
      <c r="V913" s="144"/>
      <c r="W913" s="144"/>
      <c r="X913" s="144"/>
      <c r="Y913" s="144"/>
      <c r="Z913" s="144"/>
      <c r="AA913" s="144"/>
      <c r="AB913" s="144"/>
      <c r="AC913" s="144"/>
      <c r="AD913" s="144"/>
      <c r="AE913" s="144"/>
    </row>
    <row r="914">
      <c r="A914" s="208"/>
      <c r="B914" s="181" t="str">
        <f t="array" ref="B914">IF(A914="","",IFERROR(INDEX(Don_hang!$B$2:$B$1000,MATCH(A914,Don_hang!$A$2:$A$1000,0)),""))</f>
        <v/>
      </c>
      <c r="C914" s="210" t="str">
        <f t="array" ref="C914">IF(A914="","",IFERROR(INDEX(Don_hang!$C$2:$C$1000,MATCH(A914,Don_hang!$A$2:$A$1000,0)),""))</f>
        <v/>
      </c>
      <c r="D914" s="211"/>
      <c r="E914" s="209"/>
      <c r="F914" s="209"/>
      <c r="G914" s="186">
        <f t="shared" si="10"/>
        <v>0</v>
      </c>
      <c r="H914" s="212"/>
      <c r="I914" s="212"/>
      <c r="J914" s="212"/>
      <c r="K914" s="212"/>
      <c r="L914" s="212"/>
      <c r="M914" s="212"/>
      <c r="N914" s="214"/>
      <c r="O914" s="213"/>
      <c r="P914" s="189" t="str">
        <f>IF(D914="","",IF(COUNTIF(Combo_tong_hop!$B$3:$B$100,D914)&gt;0,"Combo","Món lẻ"))</f>
        <v/>
      </c>
      <c r="Q914" s="190" t="str">
        <f>IFERROR(__xludf.DUMMYFUNCTION("IF(P914&lt;&gt;""Combo"","""",IFERROR(""""&amp;TEXTJOIN("", ""&amp;char(10),TRUE,FILTER(Combo_chi_tiet!$I$3:$I$200,Combo_chi_tiet!$B$3:$B$200=D914)),""""))"),"")</f>
        <v/>
      </c>
      <c r="R914" s="144"/>
      <c r="S914" s="144"/>
      <c r="T914" s="144"/>
      <c r="U914" s="144"/>
      <c r="V914" s="144"/>
      <c r="W914" s="144"/>
      <c r="X914" s="144"/>
      <c r="Y914" s="144"/>
      <c r="Z914" s="144"/>
      <c r="AA914" s="144"/>
      <c r="AB914" s="144"/>
      <c r="AC914" s="144"/>
      <c r="AD914" s="144"/>
      <c r="AE914" s="144"/>
    </row>
    <row r="915">
      <c r="A915" s="208"/>
      <c r="B915" s="181" t="str">
        <f t="array" ref="B915">IF(A915="","",IFERROR(INDEX(Don_hang!$B$2:$B$1000,MATCH(A915,Don_hang!$A$2:$A$1000,0)),""))</f>
        <v/>
      </c>
      <c r="C915" s="210" t="str">
        <f t="array" ref="C915">IF(A915="","",IFERROR(INDEX(Don_hang!$C$2:$C$1000,MATCH(A915,Don_hang!$A$2:$A$1000,0)),""))</f>
        <v/>
      </c>
      <c r="D915" s="211"/>
      <c r="E915" s="209"/>
      <c r="F915" s="209"/>
      <c r="G915" s="186">
        <f t="shared" si="10"/>
        <v>0</v>
      </c>
      <c r="H915" s="212"/>
      <c r="I915" s="212"/>
      <c r="J915" s="212"/>
      <c r="K915" s="212"/>
      <c r="L915" s="212"/>
      <c r="M915" s="212"/>
      <c r="N915" s="214"/>
      <c r="O915" s="213"/>
      <c r="P915" s="189" t="str">
        <f>IF(D915="","",IF(COUNTIF(Combo_tong_hop!$B$3:$B$100,D915)&gt;0,"Combo","Món lẻ"))</f>
        <v/>
      </c>
      <c r="Q915" s="190" t="str">
        <f>IFERROR(__xludf.DUMMYFUNCTION("IF(P915&lt;&gt;""Combo"","""",IFERROR(""""&amp;TEXTJOIN("", ""&amp;char(10),TRUE,FILTER(Combo_chi_tiet!$I$3:$I$200,Combo_chi_tiet!$B$3:$B$200=D915)),""""))"),"")</f>
        <v/>
      </c>
      <c r="R915" s="144"/>
      <c r="S915" s="144"/>
      <c r="T915" s="144"/>
      <c r="U915" s="144"/>
      <c r="V915" s="144"/>
      <c r="W915" s="144"/>
      <c r="X915" s="144"/>
      <c r="Y915" s="144"/>
      <c r="Z915" s="144"/>
      <c r="AA915" s="144"/>
      <c r="AB915" s="144"/>
      <c r="AC915" s="144"/>
      <c r="AD915" s="144"/>
      <c r="AE915" s="144"/>
    </row>
    <row r="916">
      <c r="A916" s="208"/>
      <c r="B916" s="181" t="str">
        <f t="array" ref="B916">IF(A916="","",IFERROR(INDEX(Don_hang!$B$2:$B$1000,MATCH(A916,Don_hang!$A$2:$A$1000,0)),""))</f>
        <v/>
      </c>
      <c r="C916" s="210" t="str">
        <f t="array" ref="C916">IF(A916="","",IFERROR(INDEX(Don_hang!$C$2:$C$1000,MATCH(A916,Don_hang!$A$2:$A$1000,0)),""))</f>
        <v/>
      </c>
      <c r="D916" s="211"/>
      <c r="E916" s="209"/>
      <c r="F916" s="209"/>
      <c r="G916" s="186">
        <f t="shared" si="10"/>
        <v>0</v>
      </c>
      <c r="H916" s="212"/>
      <c r="I916" s="212"/>
      <c r="J916" s="212"/>
      <c r="K916" s="212"/>
      <c r="L916" s="212"/>
      <c r="M916" s="212"/>
      <c r="N916" s="214"/>
      <c r="O916" s="213"/>
      <c r="P916" s="189" t="str">
        <f>IF(D916="","",IF(COUNTIF(Combo_tong_hop!$B$3:$B$100,D916)&gt;0,"Combo","Món lẻ"))</f>
        <v/>
      </c>
      <c r="Q916" s="190" t="str">
        <f>IFERROR(__xludf.DUMMYFUNCTION("IF(P916&lt;&gt;""Combo"","""",IFERROR(""""&amp;TEXTJOIN("", ""&amp;char(10),TRUE,FILTER(Combo_chi_tiet!$I$3:$I$200,Combo_chi_tiet!$B$3:$B$200=D916)),""""))"),"")</f>
        <v/>
      </c>
      <c r="R916" s="144"/>
      <c r="S916" s="144"/>
      <c r="T916" s="144"/>
      <c r="U916" s="144"/>
      <c r="V916" s="144"/>
      <c r="W916" s="144"/>
      <c r="X916" s="144"/>
      <c r="Y916" s="144"/>
      <c r="Z916" s="144"/>
      <c r="AA916" s="144"/>
      <c r="AB916" s="144"/>
      <c r="AC916" s="144"/>
      <c r="AD916" s="144"/>
      <c r="AE916" s="144"/>
    </row>
    <row r="917">
      <c r="A917" s="208"/>
      <c r="B917" s="181" t="str">
        <f t="array" ref="B917">IF(A917="","",IFERROR(INDEX(Don_hang!$B$2:$B$1000,MATCH(A917,Don_hang!$A$2:$A$1000,0)),""))</f>
        <v/>
      </c>
      <c r="C917" s="210" t="str">
        <f t="array" ref="C917">IF(A917="","",IFERROR(INDEX(Don_hang!$C$2:$C$1000,MATCH(A917,Don_hang!$A$2:$A$1000,0)),""))</f>
        <v/>
      </c>
      <c r="D917" s="211"/>
      <c r="E917" s="209"/>
      <c r="F917" s="209"/>
      <c r="G917" s="186">
        <f t="shared" si="10"/>
        <v>0</v>
      </c>
      <c r="H917" s="212"/>
      <c r="I917" s="212"/>
      <c r="J917" s="212"/>
      <c r="K917" s="212"/>
      <c r="L917" s="212"/>
      <c r="M917" s="212"/>
      <c r="N917" s="214"/>
      <c r="O917" s="213"/>
      <c r="P917" s="189" t="str">
        <f>IF(D917="","",IF(COUNTIF(Combo_tong_hop!$B$3:$B$100,D917)&gt;0,"Combo","Món lẻ"))</f>
        <v/>
      </c>
      <c r="Q917" s="190" t="str">
        <f>IFERROR(__xludf.DUMMYFUNCTION("IF(P917&lt;&gt;""Combo"","""",IFERROR(""""&amp;TEXTJOIN("", ""&amp;char(10),TRUE,FILTER(Combo_chi_tiet!$I$3:$I$200,Combo_chi_tiet!$B$3:$B$200=D917)),""""))"),"")</f>
        <v/>
      </c>
      <c r="R917" s="144"/>
      <c r="S917" s="144"/>
      <c r="T917" s="144"/>
      <c r="U917" s="144"/>
      <c r="V917" s="144"/>
      <c r="W917" s="144"/>
      <c r="X917" s="144"/>
      <c r="Y917" s="144"/>
      <c r="Z917" s="144"/>
      <c r="AA917" s="144"/>
      <c r="AB917" s="144"/>
      <c r="AC917" s="144"/>
      <c r="AD917" s="144"/>
      <c r="AE917" s="144"/>
    </row>
    <row r="918">
      <c r="A918" s="208"/>
      <c r="B918" s="181" t="str">
        <f t="array" ref="B918">IF(A918="","",IFERROR(INDEX(Don_hang!$B$2:$B$1000,MATCH(A918,Don_hang!$A$2:$A$1000,0)),""))</f>
        <v/>
      </c>
      <c r="C918" s="210" t="str">
        <f t="array" ref="C918">IF(A918="","",IFERROR(INDEX(Don_hang!$C$2:$C$1000,MATCH(A918,Don_hang!$A$2:$A$1000,0)),""))</f>
        <v/>
      </c>
      <c r="D918" s="211"/>
      <c r="E918" s="209"/>
      <c r="F918" s="209"/>
      <c r="G918" s="186">
        <f t="shared" si="10"/>
        <v>0</v>
      </c>
      <c r="H918" s="212"/>
      <c r="I918" s="212"/>
      <c r="J918" s="212"/>
      <c r="K918" s="212"/>
      <c r="L918" s="212"/>
      <c r="M918" s="212"/>
      <c r="N918" s="214"/>
      <c r="O918" s="213"/>
      <c r="P918" s="189" t="str">
        <f>IF(D918="","",IF(COUNTIF(Combo_tong_hop!$B$3:$B$100,D918)&gt;0,"Combo","Món lẻ"))</f>
        <v/>
      </c>
      <c r="Q918" s="190" t="str">
        <f>IFERROR(__xludf.DUMMYFUNCTION("IF(P918&lt;&gt;""Combo"","""",IFERROR(""""&amp;TEXTJOIN("", ""&amp;char(10),TRUE,FILTER(Combo_chi_tiet!$I$3:$I$200,Combo_chi_tiet!$B$3:$B$200=D918)),""""))"),"")</f>
        <v/>
      </c>
      <c r="R918" s="144"/>
      <c r="S918" s="144"/>
      <c r="T918" s="144"/>
      <c r="U918" s="144"/>
      <c r="V918" s="144"/>
      <c r="W918" s="144"/>
      <c r="X918" s="144"/>
      <c r="Y918" s="144"/>
      <c r="Z918" s="144"/>
      <c r="AA918" s="144"/>
      <c r="AB918" s="144"/>
      <c r="AC918" s="144"/>
      <c r="AD918" s="144"/>
      <c r="AE918" s="144"/>
    </row>
    <row r="919">
      <c r="A919" s="208"/>
      <c r="B919" s="181" t="str">
        <f t="array" ref="B919">IF(A919="","",IFERROR(INDEX(Don_hang!$B$2:$B$1000,MATCH(A919,Don_hang!$A$2:$A$1000,0)),""))</f>
        <v/>
      </c>
      <c r="C919" s="210" t="str">
        <f t="array" ref="C919">IF(A919="","",IFERROR(INDEX(Don_hang!$C$2:$C$1000,MATCH(A919,Don_hang!$A$2:$A$1000,0)),""))</f>
        <v/>
      </c>
      <c r="D919" s="211"/>
      <c r="E919" s="209"/>
      <c r="F919" s="209"/>
      <c r="G919" s="186">
        <f t="shared" si="10"/>
        <v>0</v>
      </c>
      <c r="H919" s="212"/>
      <c r="I919" s="212"/>
      <c r="J919" s="212"/>
      <c r="K919" s="212"/>
      <c r="L919" s="212"/>
      <c r="M919" s="212"/>
      <c r="N919" s="214"/>
      <c r="O919" s="213"/>
      <c r="P919" s="189" t="str">
        <f>IF(D919="","",IF(COUNTIF(Combo_tong_hop!$B$3:$B$100,D919)&gt;0,"Combo","Món lẻ"))</f>
        <v/>
      </c>
      <c r="Q919" s="190" t="str">
        <f>IFERROR(__xludf.DUMMYFUNCTION("IF(P919&lt;&gt;""Combo"","""",IFERROR(""""&amp;TEXTJOIN("", ""&amp;char(10),TRUE,FILTER(Combo_chi_tiet!$I$3:$I$200,Combo_chi_tiet!$B$3:$B$200=D919)),""""))"),"")</f>
        <v/>
      </c>
      <c r="R919" s="144"/>
      <c r="S919" s="144"/>
      <c r="T919" s="144"/>
      <c r="U919" s="144"/>
      <c r="V919" s="144"/>
      <c r="W919" s="144"/>
      <c r="X919" s="144"/>
      <c r="Y919" s="144"/>
      <c r="Z919" s="144"/>
      <c r="AA919" s="144"/>
      <c r="AB919" s="144"/>
      <c r="AC919" s="144"/>
      <c r="AD919" s="144"/>
      <c r="AE919" s="144"/>
    </row>
    <row r="920">
      <c r="A920" s="208"/>
      <c r="B920" s="181" t="str">
        <f t="array" ref="B920">IF(A920="","",IFERROR(INDEX(Don_hang!$B$2:$B$1000,MATCH(A920,Don_hang!$A$2:$A$1000,0)),""))</f>
        <v/>
      </c>
      <c r="C920" s="210" t="str">
        <f t="array" ref="C920">IF(A920="","",IFERROR(INDEX(Don_hang!$C$2:$C$1000,MATCH(A920,Don_hang!$A$2:$A$1000,0)),""))</f>
        <v/>
      </c>
      <c r="D920" s="211"/>
      <c r="E920" s="209"/>
      <c r="F920" s="209"/>
      <c r="G920" s="186">
        <f t="shared" si="10"/>
        <v>0</v>
      </c>
      <c r="H920" s="212"/>
      <c r="I920" s="212"/>
      <c r="J920" s="212"/>
      <c r="K920" s="212"/>
      <c r="L920" s="212"/>
      <c r="M920" s="212"/>
      <c r="N920" s="214"/>
      <c r="O920" s="213"/>
      <c r="P920" s="189" t="str">
        <f>IF(D920="","",IF(COUNTIF(Combo_tong_hop!$B$3:$B$100,D920)&gt;0,"Combo","Món lẻ"))</f>
        <v/>
      </c>
      <c r="Q920" s="190" t="str">
        <f>IFERROR(__xludf.DUMMYFUNCTION("IF(P920&lt;&gt;""Combo"","""",IFERROR(""""&amp;TEXTJOIN("", ""&amp;char(10),TRUE,FILTER(Combo_chi_tiet!$I$3:$I$200,Combo_chi_tiet!$B$3:$B$200=D920)),""""))"),"")</f>
        <v/>
      </c>
      <c r="R920" s="144"/>
      <c r="S920" s="144"/>
      <c r="T920" s="144"/>
      <c r="U920" s="144"/>
      <c r="V920" s="144"/>
      <c r="W920" s="144"/>
      <c r="X920" s="144"/>
      <c r="Y920" s="144"/>
      <c r="Z920" s="144"/>
      <c r="AA920" s="144"/>
      <c r="AB920" s="144"/>
      <c r="AC920" s="144"/>
      <c r="AD920" s="144"/>
      <c r="AE920" s="144"/>
    </row>
    <row r="921">
      <c r="A921" s="208"/>
      <c r="B921" s="181" t="str">
        <f t="array" ref="B921">IF(A921="","",IFERROR(INDEX(Don_hang!$B$2:$B$1000,MATCH(A921,Don_hang!$A$2:$A$1000,0)),""))</f>
        <v/>
      </c>
      <c r="C921" s="210" t="str">
        <f t="array" ref="C921">IF(A921="","",IFERROR(INDEX(Don_hang!$C$2:$C$1000,MATCH(A921,Don_hang!$A$2:$A$1000,0)),""))</f>
        <v/>
      </c>
      <c r="D921" s="211"/>
      <c r="E921" s="209"/>
      <c r="F921" s="209"/>
      <c r="G921" s="186">
        <f t="shared" si="10"/>
        <v>0</v>
      </c>
      <c r="H921" s="212"/>
      <c r="I921" s="212"/>
      <c r="J921" s="212"/>
      <c r="K921" s="212"/>
      <c r="L921" s="212"/>
      <c r="M921" s="212"/>
      <c r="N921" s="214"/>
      <c r="O921" s="213"/>
      <c r="P921" s="189" t="str">
        <f>IF(D921="","",IF(COUNTIF(Combo_tong_hop!$B$3:$B$100,D921)&gt;0,"Combo","Món lẻ"))</f>
        <v/>
      </c>
      <c r="Q921" s="190" t="str">
        <f>IFERROR(__xludf.DUMMYFUNCTION("IF(P921&lt;&gt;""Combo"","""",IFERROR(""""&amp;TEXTJOIN("", ""&amp;char(10),TRUE,FILTER(Combo_chi_tiet!$I$3:$I$200,Combo_chi_tiet!$B$3:$B$200=D921)),""""))"),"")</f>
        <v/>
      </c>
      <c r="R921" s="144"/>
      <c r="S921" s="144"/>
      <c r="T921" s="144"/>
      <c r="U921" s="144"/>
      <c r="V921" s="144"/>
      <c r="W921" s="144"/>
      <c r="X921" s="144"/>
      <c r="Y921" s="144"/>
      <c r="Z921" s="144"/>
      <c r="AA921" s="144"/>
      <c r="AB921" s="144"/>
      <c r="AC921" s="144"/>
      <c r="AD921" s="144"/>
      <c r="AE921" s="144"/>
    </row>
    <row r="922">
      <c r="A922" s="208"/>
      <c r="B922" s="181" t="str">
        <f t="array" ref="B922">IF(A922="","",IFERROR(INDEX(Don_hang!$B$2:$B$1000,MATCH(A922,Don_hang!$A$2:$A$1000,0)),""))</f>
        <v/>
      </c>
      <c r="C922" s="210" t="str">
        <f t="array" ref="C922">IF(A922="","",IFERROR(INDEX(Don_hang!$C$2:$C$1000,MATCH(A922,Don_hang!$A$2:$A$1000,0)),""))</f>
        <v/>
      </c>
      <c r="D922" s="211"/>
      <c r="E922" s="209"/>
      <c r="F922" s="209"/>
      <c r="G922" s="186">
        <f t="shared" si="10"/>
        <v>0</v>
      </c>
      <c r="H922" s="212"/>
      <c r="I922" s="212"/>
      <c r="J922" s="212"/>
      <c r="K922" s="212"/>
      <c r="L922" s="212"/>
      <c r="M922" s="212"/>
      <c r="N922" s="214"/>
      <c r="O922" s="213"/>
      <c r="P922" s="189" t="str">
        <f>IF(D922="","",IF(COUNTIF(Combo_tong_hop!$B$3:$B$100,D922)&gt;0,"Combo","Món lẻ"))</f>
        <v/>
      </c>
      <c r="Q922" s="190" t="str">
        <f>IFERROR(__xludf.DUMMYFUNCTION("IF(P922&lt;&gt;""Combo"","""",IFERROR(""""&amp;TEXTJOIN("", ""&amp;char(10),TRUE,FILTER(Combo_chi_tiet!$I$3:$I$200,Combo_chi_tiet!$B$3:$B$200=D922)),""""))"),"")</f>
        <v/>
      </c>
      <c r="R922" s="144"/>
      <c r="S922" s="144"/>
      <c r="T922" s="144"/>
      <c r="U922" s="144"/>
      <c r="V922" s="144"/>
      <c r="W922" s="144"/>
      <c r="X922" s="144"/>
      <c r="Y922" s="144"/>
      <c r="Z922" s="144"/>
      <c r="AA922" s="144"/>
      <c r="AB922" s="144"/>
      <c r="AC922" s="144"/>
      <c r="AD922" s="144"/>
      <c r="AE922" s="144"/>
    </row>
    <row r="923">
      <c r="A923" s="208"/>
      <c r="B923" s="181" t="str">
        <f t="array" ref="B923">IF(A923="","",IFERROR(INDEX(Don_hang!$B$2:$B$1000,MATCH(A923,Don_hang!$A$2:$A$1000,0)),""))</f>
        <v/>
      </c>
      <c r="C923" s="210" t="str">
        <f t="array" ref="C923">IF(A923="","",IFERROR(INDEX(Don_hang!$C$2:$C$1000,MATCH(A923,Don_hang!$A$2:$A$1000,0)),""))</f>
        <v/>
      </c>
      <c r="D923" s="211"/>
      <c r="E923" s="209"/>
      <c r="F923" s="209"/>
      <c r="G923" s="186">
        <f t="shared" si="10"/>
        <v>0</v>
      </c>
      <c r="H923" s="212"/>
      <c r="I923" s="212"/>
      <c r="J923" s="212"/>
      <c r="K923" s="212"/>
      <c r="L923" s="212"/>
      <c r="M923" s="212"/>
      <c r="N923" s="214"/>
      <c r="O923" s="213"/>
      <c r="P923" s="189" t="str">
        <f>IF(D923="","",IF(COUNTIF(Combo_tong_hop!$B$3:$B$100,D923)&gt;0,"Combo","Món lẻ"))</f>
        <v/>
      </c>
      <c r="Q923" s="190" t="str">
        <f>IFERROR(__xludf.DUMMYFUNCTION("IF(P923&lt;&gt;""Combo"","""",IFERROR(""""&amp;TEXTJOIN("", ""&amp;char(10),TRUE,FILTER(Combo_chi_tiet!$I$3:$I$200,Combo_chi_tiet!$B$3:$B$200=D923)),""""))"),"")</f>
        <v/>
      </c>
      <c r="R923" s="144"/>
      <c r="S923" s="144"/>
      <c r="T923" s="144"/>
      <c r="U923" s="144"/>
      <c r="V923" s="144"/>
      <c r="W923" s="144"/>
      <c r="X923" s="144"/>
      <c r="Y923" s="144"/>
      <c r="Z923" s="144"/>
      <c r="AA923" s="144"/>
      <c r="AB923" s="144"/>
      <c r="AC923" s="144"/>
      <c r="AD923" s="144"/>
      <c r="AE923" s="144"/>
    </row>
    <row r="924">
      <c r="A924" s="208"/>
      <c r="B924" s="181" t="str">
        <f t="array" ref="B924">IF(A924="","",IFERROR(INDEX(Don_hang!$B$2:$B$1000,MATCH(A924,Don_hang!$A$2:$A$1000,0)),""))</f>
        <v/>
      </c>
      <c r="C924" s="210" t="str">
        <f t="array" ref="C924">IF(A924="","",IFERROR(INDEX(Don_hang!$C$2:$C$1000,MATCH(A924,Don_hang!$A$2:$A$1000,0)),""))</f>
        <v/>
      </c>
      <c r="D924" s="211"/>
      <c r="E924" s="209"/>
      <c r="F924" s="209"/>
      <c r="G924" s="186">
        <f t="shared" si="10"/>
        <v>0</v>
      </c>
      <c r="H924" s="212"/>
      <c r="I924" s="212"/>
      <c r="J924" s="212"/>
      <c r="K924" s="212"/>
      <c r="L924" s="212"/>
      <c r="M924" s="212"/>
      <c r="N924" s="214"/>
      <c r="O924" s="213"/>
      <c r="P924" s="189" t="str">
        <f>IF(D924="","",IF(COUNTIF(Combo_tong_hop!$B$3:$B$100,D924)&gt;0,"Combo","Món lẻ"))</f>
        <v/>
      </c>
      <c r="Q924" s="190" t="str">
        <f>IFERROR(__xludf.DUMMYFUNCTION("IF(P924&lt;&gt;""Combo"","""",IFERROR(""""&amp;TEXTJOIN("", ""&amp;char(10),TRUE,FILTER(Combo_chi_tiet!$I$3:$I$200,Combo_chi_tiet!$B$3:$B$200=D924)),""""))"),"")</f>
        <v/>
      </c>
      <c r="R924" s="144"/>
      <c r="S924" s="144"/>
      <c r="T924" s="144"/>
      <c r="U924" s="144"/>
      <c r="V924" s="144"/>
      <c r="W924" s="144"/>
      <c r="X924" s="144"/>
      <c r="Y924" s="144"/>
      <c r="Z924" s="144"/>
      <c r="AA924" s="144"/>
      <c r="AB924" s="144"/>
      <c r="AC924" s="144"/>
      <c r="AD924" s="144"/>
      <c r="AE924" s="144"/>
    </row>
    <row r="925">
      <c r="A925" s="208"/>
      <c r="B925" s="181" t="str">
        <f t="array" ref="B925">IF(A925="","",IFERROR(INDEX(Don_hang!$B$2:$B$1000,MATCH(A925,Don_hang!$A$2:$A$1000,0)),""))</f>
        <v/>
      </c>
      <c r="C925" s="210" t="str">
        <f t="array" ref="C925">IF(A925="","",IFERROR(INDEX(Don_hang!$C$2:$C$1000,MATCH(A925,Don_hang!$A$2:$A$1000,0)),""))</f>
        <v/>
      </c>
      <c r="D925" s="211"/>
      <c r="E925" s="209"/>
      <c r="F925" s="209"/>
      <c r="G925" s="186">
        <f t="shared" si="10"/>
        <v>0</v>
      </c>
      <c r="H925" s="212"/>
      <c r="I925" s="212"/>
      <c r="J925" s="212"/>
      <c r="K925" s="212"/>
      <c r="L925" s="212"/>
      <c r="M925" s="212"/>
      <c r="N925" s="214"/>
      <c r="O925" s="213"/>
      <c r="P925" s="189" t="str">
        <f>IF(D925="","",IF(COUNTIF(Combo_tong_hop!$B$3:$B$100,D925)&gt;0,"Combo","Món lẻ"))</f>
        <v/>
      </c>
      <c r="Q925" s="190" t="str">
        <f>IFERROR(__xludf.DUMMYFUNCTION("IF(P925&lt;&gt;""Combo"","""",IFERROR(""""&amp;TEXTJOIN("", ""&amp;char(10),TRUE,FILTER(Combo_chi_tiet!$I$3:$I$200,Combo_chi_tiet!$B$3:$B$200=D925)),""""))"),"")</f>
        <v/>
      </c>
      <c r="R925" s="144"/>
      <c r="S925" s="144"/>
      <c r="T925" s="144"/>
      <c r="U925" s="144"/>
      <c r="V925" s="144"/>
      <c r="W925" s="144"/>
      <c r="X925" s="144"/>
      <c r="Y925" s="144"/>
      <c r="Z925" s="144"/>
      <c r="AA925" s="144"/>
      <c r="AB925" s="144"/>
      <c r="AC925" s="144"/>
      <c r="AD925" s="144"/>
      <c r="AE925" s="144"/>
    </row>
    <row r="926">
      <c r="A926" s="208"/>
      <c r="B926" s="181" t="str">
        <f t="array" ref="B926">IF(A926="","",IFERROR(INDEX(Don_hang!$B$2:$B$1000,MATCH(A926,Don_hang!$A$2:$A$1000,0)),""))</f>
        <v/>
      </c>
      <c r="C926" s="210" t="str">
        <f t="array" ref="C926">IF(A926="","",IFERROR(INDEX(Don_hang!$C$2:$C$1000,MATCH(A926,Don_hang!$A$2:$A$1000,0)),""))</f>
        <v/>
      </c>
      <c r="D926" s="211"/>
      <c r="E926" s="209"/>
      <c r="F926" s="209"/>
      <c r="G926" s="186">
        <f t="shared" si="10"/>
        <v>0</v>
      </c>
      <c r="H926" s="212"/>
      <c r="I926" s="212"/>
      <c r="J926" s="212"/>
      <c r="K926" s="212"/>
      <c r="L926" s="212"/>
      <c r="M926" s="212"/>
      <c r="N926" s="214"/>
      <c r="O926" s="213"/>
      <c r="P926" s="189" t="str">
        <f>IF(D926="","",IF(COUNTIF(Combo_tong_hop!$B$3:$B$100,D926)&gt;0,"Combo","Món lẻ"))</f>
        <v/>
      </c>
      <c r="Q926" s="190" t="str">
        <f>IFERROR(__xludf.DUMMYFUNCTION("IF(P926&lt;&gt;""Combo"","""",IFERROR(""""&amp;TEXTJOIN("", ""&amp;char(10),TRUE,FILTER(Combo_chi_tiet!$I$3:$I$200,Combo_chi_tiet!$B$3:$B$200=D926)),""""))"),"")</f>
        <v/>
      </c>
      <c r="R926" s="144"/>
      <c r="S926" s="144"/>
      <c r="T926" s="144"/>
      <c r="U926" s="144"/>
      <c r="V926" s="144"/>
      <c r="W926" s="144"/>
      <c r="X926" s="144"/>
      <c r="Y926" s="144"/>
      <c r="Z926" s="144"/>
      <c r="AA926" s="144"/>
      <c r="AB926" s="144"/>
      <c r="AC926" s="144"/>
      <c r="AD926" s="144"/>
      <c r="AE926" s="144"/>
    </row>
    <row r="927">
      <c r="A927" s="208"/>
      <c r="B927" s="181" t="str">
        <f t="array" ref="B927">IF(A927="","",IFERROR(INDEX(Don_hang!$B$2:$B$1000,MATCH(A927,Don_hang!$A$2:$A$1000,0)),""))</f>
        <v/>
      </c>
      <c r="C927" s="210" t="str">
        <f t="array" ref="C927">IF(A927="","",IFERROR(INDEX(Don_hang!$C$2:$C$1000,MATCH(A927,Don_hang!$A$2:$A$1000,0)),""))</f>
        <v/>
      </c>
      <c r="D927" s="211"/>
      <c r="E927" s="209"/>
      <c r="F927" s="209"/>
      <c r="G927" s="186">
        <f t="shared" si="10"/>
        <v>0</v>
      </c>
      <c r="H927" s="212"/>
      <c r="I927" s="212"/>
      <c r="J927" s="212"/>
      <c r="K927" s="212"/>
      <c r="L927" s="212"/>
      <c r="M927" s="212"/>
      <c r="N927" s="214"/>
      <c r="O927" s="213"/>
      <c r="P927" s="189" t="str">
        <f>IF(D927="","",IF(COUNTIF(Combo_tong_hop!$B$3:$B$100,D927)&gt;0,"Combo","Món lẻ"))</f>
        <v/>
      </c>
      <c r="Q927" s="190" t="str">
        <f>IFERROR(__xludf.DUMMYFUNCTION("IF(P927&lt;&gt;""Combo"","""",IFERROR(""""&amp;TEXTJOIN("", ""&amp;char(10),TRUE,FILTER(Combo_chi_tiet!$I$3:$I$200,Combo_chi_tiet!$B$3:$B$200=D927)),""""))"),"")</f>
        <v/>
      </c>
      <c r="R927" s="144"/>
      <c r="S927" s="144"/>
      <c r="T927" s="144"/>
      <c r="U927" s="144"/>
      <c r="V927" s="144"/>
      <c r="W927" s="144"/>
      <c r="X927" s="144"/>
      <c r="Y927" s="144"/>
      <c r="Z927" s="144"/>
      <c r="AA927" s="144"/>
      <c r="AB927" s="144"/>
      <c r="AC927" s="144"/>
      <c r="AD927" s="144"/>
      <c r="AE927" s="144"/>
    </row>
    <row r="928">
      <c r="A928" s="208"/>
      <c r="B928" s="181" t="str">
        <f t="array" ref="B928">IF(A928="","",IFERROR(INDEX(Don_hang!$B$2:$B$1000,MATCH(A928,Don_hang!$A$2:$A$1000,0)),""))</f>
        <v/>
      </c>
      <c r="C928" s="210" t="str">
        <f t="array" ref="C928">IF(A928="","",IFERROR(INDEX(Don_hang!$C$2:$C$1000,MATCH(A928,Don_hang!$A$2:$A$1000,0)),""))</f>
        <v/>
      </c>
      <c r="D928" s="211"/>
      <c r="E928" s="209"/>
      <c r="F928" s="209"/>
      <c r="G928" s="186">
        <f t="shared" si="10"/>
        <v>0</v>
      </c>
      <c r="H928" s="212"/>
      <c r="I928" s="212"/>
      <c r="J928" s="212"/>
      <c r="K928" s="212"/>
      <c r="L928" s="212"/>
      <c r="M928" s="212"/>
      <c r="N928" s="214"/>
      <c r="O928" s="213"/>
      <c r="P928" s="189" t="str">
        <f>IF(D928="","",IF(COUNTIF(Combo_tong_hop!$B$3:$B$100,D928)&gt;0,"Combo","Món lẻ"))</f>
        <v/>
      </c>
      <c r="Q928" s="190" t="str">
        <f>IFERROR(__xludf.DUMMYFUNCTION("IF(P928&lt;&gt;""Combo"","""",IFERROR(""""&amp;TEXTJOIN("", ""&amp;char(10),TRUE,FILTER(Combo_chi_tiet!$I$3:$I$200,Combo_chi_tiet!$B$3:$B$200=D928)),""""))"),"")</f>
        <v/>
      </c>
      <c r="R928" s="144"/>
      <c r="S928" s="144"/>
      <c r="T928" s="144"/>
      <c r="U928" s="144"/>
      <c r="V928" s="144"/>
      <c r="W928" s="144"/>
      <c r="X928" s="144"/>
      <c r="Y928" s="144"/>
      <c r="Z928" s="144"/>
      <c r="AA928" s="144"/>
      <c r="AB928" s="144"/>
      <c r="AC928" s="144"/>
      <c r="AD928" s="144"/>
      <c r="AE928" s="144"/>
    </row>
    <row r="929">
      <c r="A929" s="208"/>
      <c r="B929" s="181" t="str">
        <f t="array" ref="B929">IF(A929="","",IFERROR(INDEX(Don_hang!$B$2:$B$1000,MATCH(A929,Don_hang!$A$2:$A$1000,0)),""))</f>
        <v/>
      </c>
      <c r="C929" s="210" t="str">
        <f t="array" ref="C929">IF(A929="","",IFERROR(INDEX(Don_hang!$C$2:$C$1000,MATCH(A929,Don_hang!$A$2:$A$1000,0)),""))</f>
        <v/>
      </c>
      <c r="D929" s="211"/>
      <c r="E929" s="209"/>
      <c r="F929" s="209"/>
      <c r="G929" s="186">
        <f t="shared" si="10"/>
        <v>0</v>
      </c>
      <c r="H929" s="212"/>
      <c r="I929" s="212"/>
      <c r="J929" s="212"/>
      <c r="K929" s="212"/>
      <c r="L929" s="212"/>
      <c r="M929" s="212"/>
      <c r="N929" s="214"/>
      <c r="O929" s="213"/>
      <c r="P929" s="189" t="str">
        <f>IF(D929="","",IF(COUNTIF(Combo_tong_hop!$B$3:$B$100,D929)&gt;0,"Combo","Món lẻ"))</f>
        <v/>
      </c>
      <c r="Q929" s="190" t="str">
        <f>IFERROR(__xludf.DUMMYFUNCTION("IF(P929&lt;&gt;""Combo"","""",IFERROR(""""&amp;TEXTJOIN("", ""&amp;char(10),TRUE,FILTER(Combo_chi_tiet!$I$3:$I$200,Combo_chi_tiet!$B$3:$B$200=D929)),""""))"),"")</f>
        <v/>
      </c>
      <c r="R929" s="144"/>
      <c r="S929" s="144"/>
      <c r="T929" s="144"/>
      <c r="U929" s="144"/>
      <c r="V929" s="144"/>
      <c r="W929" s="144"/>
      <c r="X929" s="144"/>
      <c r="Y929" s="144"/>
      <c r="Z929" s="144"/>
      <c r="AA929" s="144"/>
      <c r="AB929" s="144"/>
      <c r="AC929" s="144"/>
      <c r="AD929" s="144"/>
      <c r="AE929" s="144"/>
    </row>
    <row r="930">
      <c r="A930" s="208"/>
      <c r="B930" s="181" t="str">
        <f t="array" ref="B930">IF(A930="","",IFERROR(INDEX(Don_hang!$B$2:$B$1000,MATCH(A930,Don_hang!$A$2:$A$1000,0)),""))</f>
        <v/>
      </c>
      <c r="C930" s="210" t="str">
        <f t="array" ref="C930">IF(A930="","",IFERROR(INDEX(Don_hang!$C$2:$C$1000,MATCH(A930,Don_hang!$A$2:$A$1000,0)),""))</f>
        <v/>
      </c>
      <c r="D930" s="211"/>
      <c r="E930" s="209"/>
      <c r="F930" s="209"/>
      <c r="G930" s="186">
        <f t="shared" si="10"/>
        <v>0</v>
      </c>
      <c r="H930" s="212"/>
      <c r="I930" s="212"/>
      <c r="J930" s="212"/>
      <c r="K930" s="212"/>
      <c r="L930" s="212"/>
      <c r="M930" s="212"/>
      <c r="N930" s="214"/>
      <c r="O930" s="213"/>
      <c r="P930" s="189" t="str">
        <f>IF(D930="","",IF(COUNTIF(Combo_tong_hop!$B$3:$B$100,D930)&gt;0,"Combo","Món lẻ"))</f>
        <v/>
      </c>
      <c r="Q930" s="190" t="str">
        <f>IFERROR(__xludf.DUMMYFUNCTION("IF(P930&lt;&gt;""Combo"","""",IFERROR(""""&amp;TEXTJOIN("", ""&amp;char(10),TRUE,FILTER(Combo_chi_tiet!$I$3:$I$200,Combo_chi_tiet!$B$3:$B$200=D930)),""""))"),"")</f>
        <v/>
      </c>
      <c r="R930" s="144"/>
      <c r="S930" s="144"/>
      <c r="T930" s="144"/>
      <c r="U930" s="144"/>
      <c r="V930" s="144"/>
      <c r="W930" s="144"/>
      <c r="X930" s="144"/>
      <c r="Y930" s="144"/>
      <c r="Z930" s="144"/>
      <c r="AA930" s="144"/>
      <c r="AB930" s="144"/>
      <c r="AC930" s="144"/>
      <c r="AD930" s="144"/>
      <c r="AE930" s="144"/>
    </row>
    <row r="931">
      <c r="A931" s="208"/>
      <c r="B931" s="181" t="str">
        <f t="array" ref="B931">IF(A931="","",IFERROR(INDEX(Don_hang!$B$2:$B$1000,MATCH(A931,Don_hang!$A$2:$A$1000,0)),""))</f>
        <v/>
      </c>
      <c r="C931" s="210" t="str">
        <f t="array" ref="C931">IF(A931="","",IFERROR(INDEX(Don_hang!$C$2:$C$1000,MATCH(A931,Don_hang!$A$2:$A$1000,0)),""))</f>
        <v/>
      </c>
      <c r="D931" s="211"/>
      <c r="E931" s="209"/>
      <c r="F931" s="209"/>
      <c r="G931" s="186">
        <f t="shared" si="10"/>
        <v>0</v>
      </c>
      <c r="H931" s="212"/>
      <c r="I931" s="212"/>
      <c r="J931" s="212"/>
      <c r="K931" s="212"/>
      <c r="L931" s="212"/>
      <c r="M931" s="212"/>
      <c r="N931" s="214"/>
      <c r="O931" s="213"/>
      <c r="P931" s="189" t="str">
        <f>IF(D931="","",IF(COUNTIF(Combo_tong_hop!$B$3:$B$100,D931)&gt;0,"Combo","Món lẻ"))</f>
        <v/>
      </c>
      <c r="Q931" s="190" t="str">
        <f>IFERROR(__xludf.DUMMYFUNCTION("IF(P931&lt;&gt;""Combo"","""",IFERROR(""""&amp;TEXTJOIN("", ""&amp;char(10),TRUE,FILTER(Combo_chi_tiet!$I$3:$I$200,Combo_chi_tiet!$B$3:$B$200=D931)),""""))"),"")</f>
        <v/>
      </c>
      <c r="R931" s="144"/>
      <c r="S931" s="144"/>
      <c r="T931" s="144"/>
      <c r="U931" s="144"/>
      <c r="V931" s="144"/>
      <c r="W931" s="144"/>
      <c r="X931" s="144"/>
      <c r="Y931" s="144"/>
      <c r="Z931" s="144"/>
      <c r="AA931" s="144"/>
      <c r="AB931" s="144"/>
      <c r="AC931" s="144"/>
      <c r="AD931" s="144"/>
      <c r="AE931" s="144"/>
    </row>
    <row r="932">
      <c r="A932" s="208"/>
      <c r="B932" s="181" t="str">
        <f t="array" ref="B932">IF(A932="","",IFERROR(INDEX(Don_hang!$B$2:$B$1000,MATCH(A932,Don_hang!$A$2:$A$1000,0)),""))</f>
        <v/>
      </c>
      <c r="C932" s="210" t="str">
        <f t="array" ref="C932">IF(A932="","",IFERROR(INDEX(Don_hang!$C$2:$C$1000,MATCH(A932,Don_hang!$A$2:$A$1000,0)),""))</f>
        <v/>
      </c>
      <c r="D932" s="211"/>
      <c r="E932" s="209"/>
      <c r="F932" s="209"/>
      <c r="G932" s="186">
        <f t="shared" si="10"/>
        <v>0</v>
      </c>
      <c r="H932" s="212"/>
      <c r="I932" s="212"/>
      <c r="J932" s="212"/>
      <c r="K932" s="212"/>
      <c r="L932" s="212"/>
      <c r="M932" s="212"/>
      <c r="N932" s="214"/>
      <c r="O932" s="213"/>
      <c r="P932" s="189" t="str">
        <f>IF(D932="","",IF(COUNTIF(Combo_tong_hop!$B$3:$B$100,D932)&gt;0,"Combo","Món lẻ"))</f>
        <v/>
      </c>
      <c r="Q932" s="190" t="str">
        <f>IFERROR(__xludf.DUMMYFUNCTION("IF(P932&lt;&gt;""Combo"","""",IFERROR(""""&amp;TEXTJOIN("", ""&amp;char(10),TRUE,FILTER(Combo_chi_tiet!$I$3:$I$200,Combo_chi_tiet!$B$3:$B$200=D932)),""""))"),"")</f>
        <v/>
      </c>
      <c r="R932" s="144"/>
      <c r="S932" s="144"/>
      <c r="T932" s="144"/>
      <c r="U932" s="144"/>
      <c r="V932" s="144"/>
      <c r="W932" s="144"/>
      <c r="X932" s="144"/>
      <c r="Y932" s="144"/>
      <c r="Z932" s="144"/>
      <c r="AA932" s="144"/>
      <c r="AB932" s="144"/>
      <c r="AC932" s="144"/>
      <c r="AD932" s="144"/>
      <c r="AE932" s="144"/>
    </row>
    <row r="933">
      <c r="A933" s="208"/>
      <c r="B933" s="181" t="str">
        <f t="array" ref="B933">IF(A933="","",IFERROR(INDEX(Don_hang!$B$2:$B$1000,MATCH(A933,Don_hang!$A$2:$A$1000,0)),""))</f>
        <v/>
      </c>
      <c r="C933" s="210" t="str">
        <f t="array" ref="C933">IF(A933="","",IFERROR(INDEX(Don_hang!$C$2:$C$1000,MATCH(A933,Don_hang!$A$2:$A$1000,0)),""))</f>
        <v/>
      </c>
      <c r="D933" s="211"/>
      <c r="E933" s="209"/>
      <c r="F933" s="209"/>
      <c r="G933" s="186">
        <f t="shared" si="10"/>
        <v>0</v>
      </c>
      <c r="H933" s="212"/>
      <c r="I933" s="212"/>
      <c r="J933" s="212"/>
      <c r="K933" s="212"/>
      <c r="L933" s="212"/>
      <c r="M933" s="212"/>
      <c r="N933" s="214"/>
      <c r="O933" s="213"/>
      <c r="P933" s="189" t="str">
        <f>IF(D933="","",IF(COUNTIF(Combo_tong_hop!$B$3:$B$100,D933)&gt;0,"Combo","Món lẻ"))</f>
        <v/>
      </c>
      <c r="Q933" s="190" t="str">
        <f>IFERROR(__xludf.DUMMYFUNCTION("IF(P933&lt;&gt;""Combo"","""",IFERROR(""""&amp;TEXTJOIN("", ""&amp;char(10),TRUE,FILTER(Combo_chi_tiet!$I$3:$I$200,Combo_chi_tiet!$B$3:$B$200=D933)),""""))"),"")</f>
        <v/>
      </c>
      <c r="R933" s="144"/>
      <c r="S933" s="144"/>
      <c r="T933" s="144"/>
      <c r="U933" s="144"/>
      <c r="V933" s="144"/>
      <c r="W933" s="144"/>
      <c r="X933" s="144"/>
      <c r="Y933" s="144"/>
      <c r="Z933" s="144"/>
      <c r="AA933" s="144"/>
      <c r="AB933" s="144"/>
      <c r="AC933" s="144"/>
      <c r="AD933" s="144"/>
      <c r="AE933" s="144"/>
    </row>
    <row r="934">
      <c r="A934" s="208"/>
      <c r="B934" s="181" t="str">
        <f t="array" ref="B934">IF(A934="","",IFERROR(INDEX(Don_hang!$B$2:$B$1000,MATCH(A934,Don_hang!$A$2:$A$1000,0)),""))</f>
        <v/>
      </c>
      <c r="C934" s="210" t="str">
        <f t="array" ref="C934">IF(A934="","",IFERROR(INDEX(Don_hang!$C$2:$C$1000,MATCH(A934,Don_hang!$A$2:$A$1000,0)),""))</f>
        <v/>
      </c>
      <c r="D934" s="211"/>
      <c r="E934" s="209"/>
      <c r="F934" s="209"/>
      <c r="G934" s="186">
        <f t="shared" si="10"/>
        <v>0</v>
      </c>
      <c r="H934" s="212"/>
      <c r="I934" s="212"/>
      <c r="J934" s="212"/>
      <c r="K934" s="212"/>
      <c r="L934" s="212"/>
      <c r="M934" s="212"/>
      <c r="N934" s="214"/>
      <c r="O934" s="213"/>
      <c r="P934" s="189" t="str">
        <f>IF(D934="","",IF(COUNTIF(Combo_tong_hop!$B$3:$B$100,D934)&gt;0,"Combo","Món lẻ"))</f>
        <v/>
      </c>
      <c r="Q934" s="190" t="str">
        <f>IFERROR(__xludf.DUMMYFUNCTION("IF(P934&lt;&gt;""Combo"","""",IFERROR(""""&amp;TEXTJOIN("", ""&amp;char(10),TRUE,FILTER(Combo_chi_tiet!$I$3:$I$200,Combo_chi_tiet!$B$3:$B$200=D934)),""""))"),"")</f>
        <v/>
      </c>
      <c r="R934" s="144"/>
      <c r="S934" s="144"/>
      <c r="T934" s="144"/>
      <c r="U934" s="144"/>
      <c r="V934" s="144"/>
      <c r="W934" s="144"/>
      <c r="X934" s="144"/>
      <c r="Y934" s="144"/>
      <c r="Z934" s="144"/>
      <c r="AA934" s="144"/>
      <c r="AB934" s="144"/>
      <c r="AC934" s="144"/>
      <c r="AD934" s="144"/>
      <c r="AE934" s="144"/>
    </row>
    <row r="935">
      <c r="A935" s="208"/>
      <c r="B935" s="181" t="str">
        <f t="array" ref="B935">IF(A935="","",IFERROR(INDEX(Don_hang!$B$2:$B$1000,MATCH(A935,Don_hang!$A$2:$A$1000,0)),""))</f>
        <v/>
      </c>
      <c r="C935" s="210" t="str">
        <f t="array" ref="C935">IF(A935="","",IFERROR(INDEX(Don_hang!$C$2:$C$1000,MATCH(A935,Don_hang!$A$2:$A$1000,0)),""))</f>
        <v/>
      </c>
      <c r="D935" s="211"/>
      <c r="E935" s="209"/>
      <c r="F935" s="209"/>
      <c r="G935" s="186">
        <f t="shared" si="10"/>
        <v>0</v>
      </c>
      <c r="H935" s="212"/>
      <c r="I935" s="212"/>
      <c r="J935" s="212"/>
      <c r="K935" s="212"/>
      <c r="L935" s="212"/>
      <c r="M935" s="212"/>
      <c r="N935" s="214"/>
      <c r="O935" s="213"/>
      <c r="P935" s="189" t="str">
        <f>IF(D935="","",IF(COUNTIF(Combo_tong_hop!$B$3:$B$100,D935)&gt;0,"Combo","Món lẻ"))</f>
        <v/>
      </c>
      <c r="Q935" s="190" t="str">
        <f>IFERROR(__xludf.DUMMYFUNCTION("IF(P935&lt;&gt;""Combo"","""",IFERROR(""""&amp;TEXTJOIN("", ""&amp;char(10),TRUE,FILTER(Combo_chi_tiet!$I$3:$I$200,Combo_chi_tiet!$B$3:$B$200=D935)),""""))"),"")</f>
        <v/>
      </c>
      <c r="R935" s="144"/>
      <c r="S935" s="144"/>
      <c r="T935" s="144"/>
      <c r="U935" s="144"/>
      <c r="V935" s="144"/>
      <c r="W935" s="144"/>
      <c r="X935" s="144"/>
      <c r="Y935" s="144"/>
      <c r="Z935" s="144"/>
      <c r="AA935" s="144"/>
      <c r="AB935" s="144"/>
      <c r="AC935" s="144"/>
      <c r="AD935" s="144"/>
      <c r="AE935" s="144"/>
    </row>
    <row r="936">
      <c r="A936" s="208"/>
      <c r="B936" s="181" t="str">
        <f t="array" ref="B936">IF(A936="","",IFERROR(INDEX(Don_hang!$B$2:$B$1000,MATCH(A936,Don_hang!$A$2:$A$1000,0)),""))</f>
        <v/>
      </c>
      <c r="C936" s="210" t="str">
        <f t="array" ref="C936">IF(A936="","",IFERROR(INDEX(Don_hang!$C$2:$C$1000,MATCH(A936,Don_hang!$A$2:$A$1000,0)),""))</f>
        <v/>
      </c>
      <c r="D936" s="211"/>
      <c r="E936" s="209"/>
      <c r="F936" s="209"/>
      <c r="G936" s="186">
        <f t="shared" si="10"/>
        <v>0</v>
      </c>
      <c r="H936" s="212"/>
      <c r="I936" s="212"/>
      <c r="J936" s="212"/>
      <c r="K936" s="212"/>
      <c r="L936" s="212"/>
      <c r="M936" s="212"/>
      <c r="N936" s="214"/>
      <c r="O936" s="213"/>
      <c r="P936" s="189" t="str">
        <f>IF(D936="","",IF(COUNTIF(Combo_tong_hop!$B$3:$B$100,D936)&gt;0,"Combo","Món lẻ"))</f>
        <v/>
      </c>
      <c r="Q936" s="190" t="str">
        <f>IFERROR(__xludf.DUMMYFUNCTION("IF(P936&lt;&gt;""Combo"","""",IFERROR(""""&amp;TEXTJOIN("", ""&amp;char(10),TRUE,FILTER(Combo_chi_tiet!$I$3:$I$200,Combo_chi_tiet!$B$3:$B$200=D936)),""""))"),"")</f>
        <v/>
      </c>
      <c r="R936" s="144"/>
      <c r="S936" s="144"/>
      <c r="T936" s="144"/>
      <c r="U936" s="144"/>
      <c r="V936" s="144"/>
      <c r="W936" s="144"/>
      <c r="X936" s="144"/>
      <c r="Y936" s="144"/>
      <c r="Z936" s="144"/>
      <c r="AA936" s="144"/>
      <c r="AB936" s="144"/>
      <c r="AC936" s="144"/>
      <c r="AD936" s="144"/>
      <c r="AE936" s="144"/>
    </row>
    <row r="937">
      <c r="A937" s="208"/>
      <c r="B937" s="181" t="str">
        <f t="array" ref="B937">IF(A937="","",IFERROR(INDEX(Don_hang!$B$2:$B$1000,MATCH(A937,Don_hang!$A$2:$A$1000,0)),""))</f>
        <v/>
      </c>
      <c r="C937" s="210" t="str">
        <f t="array" ref="C937">IF(A937="","",IFERROR(INDEX(Don_hang!$C$2:$C$1000,MATCH(A937,Don_hang!$A$2:$A$1000,0)),""))</f>
        <v/>
      </c>
      <c r="D937" s="211"/>
      <c r="E937" s="209"/>
      <c r="F937" s="209"/>
      <c r="G937" s="186">
        <f t="shared" si="10"/>
        <v>0</v>
      </c>
      <c r="H937" s="212"/>
      <c r="I937" s="212"/>
      <c r="J937" s="212"/>
      <c r="K937" s="212"/>
      <c r="L937" s="212"/>
      <c r="M937" s="212"/>
      <c r="N937" s="214"/>
      <c r="O937" s="213"/>
      <c r="P937" s="189" t="str">
        <f>IF(D937="","",IF(COUNTIF(Combo_tong_hop!$B$3:$B$100,D937)&gt;0,"Combo","Món lẻ"))</f>
        <v/>
      </c>
      <c r="Q937" s="190" t="str">
        <f>IFERROR(__xludf.DUMMYFUNCTION("IF(P937&lt;&gt;""Combo"","""",IFERROR(""""&amp;TEXTJOIN("", ""&amp;char(10),TRUE,FILTER(Combo_chi_tiet!$I$3:$I$200,Combo_chi_tiet!$B$3:$B$200=D937)),""""))"),"")</f>
        <v/>
      </c>
      <c r="R937" s="144"/>
      <c r="S937" s="144"/>
      <c r="T937" s="144"/>
      <c r="U937" s="144"/>
      <c r="V937" s="144"/>
      <c r="W937" s="144"/>
      <c r="X937" s="144"/>
      <c r="Y937" s="144"/>
      <c r="Z937" s="144"/>
      <c r="AA937" s="144"/>
      <c r="AB937" s="144"/>
      <c r="AC937" s="144"/>
      <c r="AD937" s="144"/>
      <c r="AE937" s="144"/>
    </row>
    <row r="938">
      <c r="A938" s="208"/>
      <c r="B938" s="181" t="str">
        <f t="array" ref="B938">IF(A938="","",IFERROR(INDEX(Don_hang!$B$2:$B$1000,MATCH(A938,Don_hang!$A$2:$A$1000,0)),""))</f>
        <v/>
      </c>
      <c r="C938" s="210" t="str">
        <f t="array" ref="C938">IF(A938="","",IFERROR(INDEX(Don_hang!$C$2:$C$1000,MATCH(A938,Don_hang!$A$2:$A$1000,0)),""))</f>
        <v/>
      </c>
      <c r="D938" s="211"/>
      <c r="E938" s="209"/>
      <c r="F938" s="209"/>
      <c r="G938" s="186">
        <f t="shared" si="10"/>
        <v>0</v>
      </c>
      <c r="H938" s="212"/>
      <c r="I938" s="212"/>
      <c r="J938" s="212"/>
      <c r="K938" s="212"/>
      <c r="L938" s="212"/>
      <c r="M938" s="212"/>
      <c r="N938" s="214"/>
      <c r="O938" s="213"/>
      <c r="P938" s="189" t="str">
        <f>IF(D938="","",IF(COUNTIF(Combo_tong_hop!$B$3:$B$100,D938)&gt;0,"Combo","Món lẻ"))</f>
        <v/>
      </c>
      <c r="Q938" s="190" t="str">
        <f>IFERROR(__xludf.DUMMYFUNCTION("IF(P938&lt;&gt;""Combo"","""",IFERROR(""""&amp;TEXTJOIN("", ""&amp;char(10),TRUE,FILTER(Combo_chi_tiet!$I$3:$I$200,Combo_chi_tiet!$B$3:$B$200=D938)),""""))"),"")</f>
        <v/>
      </c>
      <c r="R938" s="144"/>
      <c r="S938" s="144"/>
      <c r="T938" s="144"/>
      <c r="U938" s="144"/>
      <c r="V938" s="144"/>
      <c r="W938" s="144"/>
      <c r="X938" s="144"/>
      <c r="Y938" s="144"/>
      <c r="Z938" s="144"/>
      <c r="AA938" s="144"/>
      <c r="AB938" s="144"/>
      <c r="AC938" s="144"/>
      <c r="AD938" s="144"/>
      <c r="AE938" s="144"/>
    </row>
    <row r="939">
      <c r="A939" s="208"/>
      <c r="B939" s="181" t="str">
        <f t="array" ref="B939">IF(A939="","",IFERROR(INDEX(Don_hang!$B$2:$B$1000,MATCH(A939,Don_hang!$A$2:$A$1000,0)),""))</f>
        <v/>
      </c>
      <c r="C939" s="210" t="str">
        <f t="array" ref="C939">IF(A939="","",IFERROR(INDEX(Don_hang!$C$2:$C$1000,MATCH(A939,Don_hang!$A$2:$A$1000,0)),""))</f>
        <v/>
      </c>
      <c r="D939" s="211"/>
      <c r="E939" s="209"/>
      <c r="F939" s="209"/>
      <c r="G939" s="186">
        <f t="shared" si="10"/>
        <v>0</v>
      </c>
      <c r="H939" s="212"/>
      <c r="I939" s="212"/>
      <c r="J939" s="212"/>
      <c r="K939" s="212"/>
      <c r="L939" s="212"/>
      <c r="M939" s="212"/>
      <c r="N939" s="214"/>
      <c r="O939" s="213"/>
      <c r="P939" s="189" t="str">
        <f>IF(D939="","",IF(COUNTIF(Combo_tong_hop!$B$3:$B$100,D939)&gt;0,"Combo","Món lẻ"))</f>
        <v/>
      </c>
      <c r="Q939" s="190" t="str">
        <f>IFERROR(__xludf.DUMMYFUNCTION("IF(P939&lt;&gt;""Combo"","""",IFERROR(""""&amp;TEXTJOIN("", ""&amp;char(10),TRUE,FILTER(Combo_chi_tiet!$I$3:$I$200,Combo_chi_tiet!$B$3:$B$200=D939)),""""))"),"")</f>
        <v/>
      </c>
      <c r="R939" s="144"/>
      <c r="S939" s="144"/>
      <c r="T939" s="144"/>
      <c r="U939" s="144"/>
      <c r="V939" s="144"/>
      <c r="W939" s="144"/>
      <c r="X939" s="144"/>
      <c r="Y939" s="144"/>
      <c r="Z939" s="144"/>
      <c r="AA939" s="144"/>
      <c r="AB939" s="144"/>
      <c r="AC939" s="144"/>
      <c r="AD939" s="144"/>
      <c r="AE939" s="144"/>
    </row>
    <row r="940">
      <c r="A940" s="208"/>
      <c r="B940" s="181" t="str">
        <f t="array" ref="B940">IF(A940="","",IFERROR(INDEX(Don_hang!$B$2:$B$1000,MATCH(A940,Don_hang!$A$2:$A$1000,0)),""))</f>
        <v/>
      </c>
      <c r="C940" s="210" t="str">
        <f t="array" ref="C940">IF(A940="","",IFERROR(INDEX(Don_hang!$C$2:$C$1000,MATCH(A940,Don_hang!$A$2:$A$1000,0)),""))</f>
        <v/>
      </c>
      <c r="D940" s="211"/>
      <c r="E940" s="209"/>
      <c r="F940" s="209"/>
      <c r="G940" s="186">
        <f t="shared" si="10"/>
        <v>0</v>
      </c>
      <c r="H940" s="212"/>
      <c r="I940" s="212"/>
      <c r="J940" s="212"/>
      <c r="K940" s="212"/>
      <c r="L940" s="212"/>
      <c r="M940" s="212"/>
      <c r="N940" s="214"/>
      <c r="O940" s="213"/>
      <c r="P940" s="189" t="str">
        <f>IF(D940="","",IF(COUNTIF(Combo_tong_hop!$B$3:$B$100,D940)&gt;0,"Combo","Món lẻ"))</f>
        <v/>
      </c>
      <c r="Q940" s="190" t="str">
        <f>IFERROR(__xludf.DUMMYFUNCTION("IF(P940&lt;&gt;""Combo"","""",IFERROR(""""&amp;TEXTJOIN("", ""&amp;char(10),TRUE,FILTER(Combo_chi_tiet!$I$3:$I$200,Combo_chi_tiet!$B$3:$B$200=D940)),""""))"),"")</f>
        <v/>
      </c>
      <c r="R940" s="144"/>
      <c r="S940" s="144"/>
      <c r="T940" s="144"/>
      <c r="U940" s="144"/>
      <c r="V940" s="144"/>
      <c r="W940" s="144"/>
      <c r="X940" s="144"/>
      <c r="Y940" s="144"/>
      <c r="Z940" s="144"/>
      <c r="AA940" s="144"/>
      <c r="AB940" s="144"/>
      <c r="AC940" s="144"/>
      <c r="AD940" s="144"/>
      <c r="AE940" s="144"/>
    </row>
    <row r="941">
      <c r="A941" s="208"/>
      <c r="B941" s="181" t="str">
        <f t="array" ref="B941">IF(A941="","",IFERROR(INDEX(Don_hang!$B$2:$B$1000,MATCH(A941,Don_hang!$A$2:$A$1000,0)),""))</f>
        <v/>
      </c>
      <c r="C941" s="210" t="str">
        <f t="array" ref="C941">IF(A941="","",IFERROR(INDEX(Don_hang!$C$2:$C$1000,MATCH(A941,Don_hang!$A$2:$A$1000,0)),""))</f>
        <v/>
      </c>
      <c r="D941" s="211"/>
      <c r="E941" s="209"/>
      <c r="F941" s="209"/>
      <c r="G941" s="186">
        <f t="shared" si="10"/>
        <v>0</v>
      </c>
      <c r="H941" s="212"/>
      <c r="I941" s="212"/>
      <c r="J941" s="212"/>
      <c r="K941" s="212"/>
      <c r="L941" s="212"/>
      <c r="M941" s="212"/>
      <c r="N941" s="214"/>
      <c r="O941" s="213"/>
      <c r="P941" s="189" t="str">
        <f>IF(D941="","",IF(COUNTIF(Combo_tong_hop!$B$3:$B$100,D941)&gt;0,"Combo","Món lẻ"))</f>
        <v/>
      </c>
      <c r="Q941" s="190" t="str">
        <f>IFERROR(__xludf.DUMMYFUNCTION("IF(P941&lt;&gt;""Combo"","""",IFERROR(""""&amp;TEXTJOIN("", ""&amp;char(10),TRUE,FILTER(Combo_chi_tiet!$I$3:$I$200,Combo_chi_tiet!$B$3:$B$200=D941)),""""))"),"")</f>
        <v/>
      </c>
      <c r="R941" s="144"/>
      <c r="S941" s="144"/>
      <c r="T941" s="144"/>
      <c r="U941" s="144"/>
      <c r="V941" s="144"/>
      <c r="W941" s="144"/>
      <c r="X941" s="144"/>
      <c r="Y941" s="144"/>
      <c r="Z941" s="144"/>
      <c r="AA941" s="144"/>
      <c r="AB941" s="144"/>
      <c r="AC941" s="144"/>
      <c r="AD941" s="144"/>
      <c r="AE941" s="144"/>
    </row>
    <row r="942">
      <c r="A942" s="208"/>
      <c r="B942" s="181" t="str">
        <f t="array" ref="B942">IF(A942="","",IFERROR(INDEX(Don_hang!$B$2:$B$1000,MATCH(A942,Don_hang!$A$2:$A$1000,0)),""))</f>
        <v/>
      </c>
      <c r="C942" s="210" t="str">
        <f t="array" ref="C942">IF(A942="","",IFERROR(INDEX(Don_hang!$C$2:$C$1000,MATCH(A942,Don_hang!$A$2:$A$1000,0)),""))</f>
        <v/>
      </c>
      <c r="D942" s="211"/>
      <c r="E942" s="209"/>
      <c r="F942" s="209"/>
      <c r="G942" s="186">
        <f t="shared" si="10"/>
        <v>0</v>
      </c>
      <c r="H942" s="212"/>
      <c r="I942" s="212"/>
      <c r="J942" s="212"/>
      <c r="K942" s="212"/>
      <c r="L942" s="212"/>
      <c r="M942" s="212"/>
      <c r="N942" s="214"/>
      <c r="O942" s="213"/>
      <c r="P942" s="189" t="str">
        <f>IF(D942="","",IF(COUNTIF(Combo_tong_hop!$B$3:$B$100,D942)&gt;0,"Combo","Món lẻ"))</f>
        <v/>
      </c>
      <c r="Q942" s="190" t="str">
        <f>IFERROR(__xludf.DUMMYFUNCTION("IF(P942&lt;&gt;""Combo"","""",IFERROR(""""&amp;TEXTJOIN("", ""&amp;char(10),TRUE,FILTER(Combo_chi_tiet!$I$3:$I$200,Combo_chi_tiet!$B$3:$B$200=D942)),""""))"),"")</f>
        <v/>
      </c>
      <c r="R942" s="144"/>
      <c r="S942" s="144"/>
      <c r="T942" s="144"/>
      <c r="U942" s="144"/>
      <c r="V942" s="144"/>
      <c r="W942" s="144"/>
      <c r="X942" s="144"/>
      <c r="Y942" s="144"/>
      <c r="Z942" s="144"/>
      <c r="AA942" s="144"/>
      <c r="AB942" s="144"/>
      <c r="AC942" s="144"/>
      <c r="AD942" s="144"/>
      <c r="AE942" s="144"/>
    </row>
    <row r="943">
      <c r="A943" s="208"/>
      <c r="B943" s="181" t="str">
        <f t="array" ref="B943">IF(A943="","",IFERROR(INDEX(Don_hang!$B$2:$B$1000,MATCH(A943,Don_hang!$A$2:$A$1000,0)),""))</f>
        <v/>
      </c>
      <c r="C943" s="210" t="str">
        <f t="array" ref="C943">IF(A943="","",IFERROR(INDEX(Don_hang!$C$2:$C$1000,MATCH(A943,Don_hang!$A$2:$A$1000,0)),""))</f>
        <v/>
      </c>
      <c r="D943" s="211"/>
      <c r="E943" s="209"/>
      <c r="F943" s="209"/>
      <c r="G943" s="186">
        <f t="shared" si="10"/>
        <v>0</v>
      </c>
      <c r="H943" s="212"/>
      <c r="I943" s="212"/>
      <c r="J943" s="212"/>
      <c r="K943" s="212"/>
      <c r="L943" s="212"/>
      <c r="M943" s="212"/>
      <c r="N943" s="214"/>
      <c r="O943" s="213"/>
      <c r="P943" s="189" t="str">
        <f>IF(D943="","",IF(COUNTIF(Combo_tong_hop!$B$3:$B$100,D943)&gt;0,"Combo","Món lẻ"))</f>
        <v/>
      </c>
      <c r="Q943" s="190" t="str">
        <f>IFERROR(__xludf.DUMMYFUNCTION("IF(P943&lt;&gt;""Combo"","""",IFERROR(""""&amp;TEXTJOIN("", ""&amp;char(10),TRUE,FILTER(Combo_chi_tiet!$I$3:$I$200,Combo_chi_tiet!$B$3:$B$200=D943)),""""))"),"")</f>
        <v/>
      </c>
      <c r="R943" s="144"/>
      <c r="S943" s="144"/>
      <c r="T943" s="144"/>
      <c r="U943" s="144"/>
      <c r="V943" s="144"/>
      <c r="W943" s="144"/>
      <c r="X943" s="144"/>
      <c r="Y943" s="144"/>
      <c r="Z943" s="144"/>
      <c r="AA943" s="144"/>
      <c r="AB943" s="144"/>
      <c r="AC943" s="144"/>
      <c r="AD943" s="144"/>
      <c r="AE943" s="144"/>
    </row>
    <row r="944">
      <c r="A944" s="208"/>
      <c r="B944" s="181" t="str">
        <f t="array" ref="B944">IF(A944="","",IFERROR(INDEX(Don_hang!$B$2:$B$1000,MATCH(A944,Don_hang!$A$2:$A$1000,0)),""))</f>
        <v/>
      </c>
      <c r="C944" s="210" t="str">
        <f t="array" ref="C944">IF(A944="","",IFERROR(INDEX(Don_hang!$C$2:$C$1000,MATCH(A944,Don_hang!$A$2:$A$1000,0)),""))</f>
        <v/>
      </c>
      <c r="D944" s="211"/>
      <c r="E944" s="209"/>
      <c r="F944" s="209"/>
      <c r="G944" s="186">
        <f t="shared" si="10"/>
        <v>0</v>
      </c>
      <c r="H944" s="212"/>
      <c r="I944" s="212"/>
      <c r="J944" s="212"/>
      <c r="K944" s="212"/>
      <c r="L944" s="212"/>
      <c r="M944" s="212"/>
      <c r="N944" s="214"/>
      <c r="O944" s="213"/>
      <c r="P944" s="189" t="str">
        <f>IF(D944="","",IF(COUNTIF(Combo_tong_hop!$B$3:$B$100,D944)&gt;0,"Combo","Món lẻ"))</f>
        <v/>
      </c>
      <c r="Q944" s="190" t="str">
        <f>IFERROR(__xludf.DUMMYFUNCTION("IF(P944&lt;&gt;""Combo"","""",IFERROR(""""&amp;TEXTJOIN("", ""&amp;char(10),TRUE,FILTER(Combo_chi_tiet!$I$3:$I$200,Combo_chi_tiet!$B$3:$B$200=D944)),""""))"),"")</f>
        <v/>
      </c>
      <c r="R944" s="144"/>
      <c r="S944" s="144"/>
      <c r="T944" s="144"/>
      <c r="U944" s="144"/>
      <c r="V944" s="144"/>
      <c r="W944" s="144"/>
      <c r="X944" s="144"/>
      <c r="Y944" s="144"/>
      <c r="Z944" s="144"/>
      <c r="AA944" s="144"/>
      <c r="AB944" s="144"/>
      <c r="AC944" s="144"/>
      <c r="AD944" s="144"/>
      <c r="AE944" s="144"/>
    </row>
    <row r="945">
      <c r="A945" s="208"/>
      <c r="B945" s="181" t="str">
        <f t="array" ref="B945">IF(A945="","",IFERROR(INDEX(Don_hang!$B$2:$B$1000,MATCH(A945,Don_hang!$A$2:$A$1000,0)),""))</f>
        <v/>
      </c>
      <c r="C945" s="210" t="str">
        <f t="array" ref="C945">IF(A945="","",IFERROR(INDEX(Don_hang!$C$2:$C$1000,MATCH(A945,Don_hang!$A$2:$A$1000,0)),""))</f>
        <v/>
      </c>
      <c r="D945" s="211"/>
      <c r="E945" s="209"/>
      <c r="F945" s="209"/>
      <c r="G945" s="186">
        <f t="shared" si="10"/>
        <v>0</v>
      </c>
      <c r="H945" s="212"/>
      <c r="I945" s="212"/>
      <c r="J945" s="212"/>
      <c r="K945" s="212"/>
      <c r="L945" s="212"/>
      <c r="M945" s="212"/>
      <c r="N945" s="214"/>
      <c r="O945" s="213"/>
      <c r="P945" s="189" t="str">
        <f>IF(D945="","",IF(COUNTIF(Combo_tong_hop!$B$3:$B$100,D945)&gt;0,"Combo","Món lẻ"))</f>
        <v/>
      </c>
      <c r="Q945" s="190" t="str">
        <f>IFERROR(__xludf.DUMMYFUNCTION("IF(P945&lt;&gt;""Combo"","""",IFERROR(""""&amp;TEXTJOIN("", ""&amp;char(10),TRUE,FILTER(Combo_chi_tiet!$I$3:$I$200,Combo_chi_tiet!$B$3:$B$200=D945)),""""))"),"")</f>
        <v/>
      </c>
      <c r="R945" s="144"/>
      <c r="S945" s="144"/>
      <c r="T945" s="144"/>
      <c r="U945" s="144"/>
      <c r="V945" s="144"/>
      <c r="W945" s="144"/>
      <c r="X945" s="144"/>
      <c r="Y945" s="144"/>
      <c r="Z945" s="144"/>
      <c r="AA945" s="144"/>
      <c r="AB945" s="144"/>
      <c r="AC945" s="144"/>
      <c r="AD945" s="144"/>
      <c r="AE945" s="144"/>
    </row>
    <row r="946">
      <c r="A946" s="208"/>
      <c r="B946" s="181" t="str">
        <f t="array" ref="B946">IF(A946="","",IFERROR(INDEX(Don_hang!$B$2:$B$1000,MATCH(A946,Don_hang!$A$2:$A$1000,0)),""))</f>
        <v/>
      </c>
      <c r="C946" s="210" t="str">
        <f t="array" ref="C946">IF(A946="","",IFERROR(INDEX(Don_hang!$C$2:$C$1000,MATCH(A946,Don_hang!$A$2:$A$1000,0)),""))</f>
        <v/>
      </c>
      <c r="D946" s="211"/>
      <c r="E946" s="209"/>
      <c r="F946" s="209"/>
      <c r="G946" s="186">
        <f t="shared" si="10"/>
        <v>0</v>
      </c>
      <c r="H946" s="212"/>
      <c r="I946" s="212"/>
      <c r="J946" s="212"/>
      <c r="K946" s="212"/>
      <c r="L946" s="212"/>
      <c r="M946" s="212"/>
      <c r="N946" s="214"/>
      <c r="O946" s="213"/>
      <c r="P946" s="189" t="str">
        <f>IF(D946="","",IF(COUNTIF(Combo_tong_hop!$B$3:$B$100,D946)&gt;0,"Combo","Món lẻ"))</f>
        <v/>
      </c>
      <c r="Q946" s="190" t="str">
        <f>IFERROR(__xludf.DUMMYFUNCTION("IF(P946&lt;&gt;""Combo"","""",IFERROR(""""&amp;TEXTJOIN("", ""&amp;char(10),TRUE,FILTER(Combo_chi_tiet!$I$3:$I$200,Combo_chi_tiet!$B$3:$B$200=D946)),""""))"),"")</f>
        <v/>
      </c>
      <c r="R946" s="144"/>
      <c r="S946" s="144"/>
      <c r="T946" s="144"/>
      <c r="U946" s="144"/>
      <c r="V946" s="144"/>
      <c r="W946" s="144"/>
      <c r="X946" s="144"/>
      <c r="Y946" s="144"/>
      <c r="Z946" s="144"/>
      <c r="AA946" s="144"/>
      <c r="AB946" s="144"/>
      <c r="AC946" s="144"/>
      <c r="AD946" s="144"/>
      <c r="AE946" s="144"/>
    </row>
    <row r="947">
      <c r="A947" s="208"/>
      <c r="B947" s="181" t="str">
        <f t="array" ref="B947">IF(A947="","",IFERROR(INDEX(Don_hang!$B$2:$B$1000,MATCH(A947,Don_hang!$A$2:$A$1000,0)),""))</f>
        <v/>
      </c>
      <c r="C947" s="210" t="str">
        <f t="array" ref="C947">IF(A947="","",IFERROR(INDEX(Don_hang!$C$2:$C$1000,MATCH(A947,Don_hang!$A$2:$A$1000,0)),""))</f>
        <v/>
      </c>
      <c r="D947" s="211"/>
      <c r="E947" s="209"/>
      <c r="F947" s="209"/>
      <c r="G947" s="186">
        <f t="shared" si="10"/>
        <v>0</v>
      </c>
      <c r="H947" s="212"/>
      <c r="I947" s="212"/>
      <c r="J947" s="212"/>
      <c r="K947" s="212"/>
      <c r="L947" s="212"/>
      <c r="M947" s="212"/>
      <c r="N947" s="214"/>
      <c r="O947" s="213"/>
      <c r="P947" s="189" t="str">
        <f>IF(D947="","",IF(COUNTIF(Combo_tong_hop!$B$3:$B$100,D947)&gt;0,"Combo","Món lẻ"))</f>
        <v/>
      </c>
      <c r="Q947" s="190" t="str">
        <f>IFERROR(__xludf.DUMMYFUNCTION("IF(P947&lt;&gt;""Combo"","""",IFERROR(""""&amp;TEXTJOIN("", ""&amp;char(10),TRUE,FILTER(Combo_chi_tiet!$I$3:$I$200,Combo_chi_tiet!$B$3:$B$200=D947)),""""))"),"")</f>
        <v/>
      </c>
      <c r="R947" s="144"/>
      <c r="S947" s="144"/>
      <c r="T947" s="144"/>
      <c r="U947" s="144"/>
      <c r="V947" s="144"/>
      <c r="W947" s="144"/>
      <c r="X947" s="144"/>
      <c r="Y947" s="144"/>
      <c r="Z947" s="144"/>
      <c r="AA947" s="144"/>
      <c r="AB947" s="144"/>
      <c r="AC947" s="144"/>
      <c r="AD947" s="144"/>
      <c r="AE947" s="144"/>
    </row>
    <row r="948">
      <c r="A948" s="208"/>
      <c r="B948" s="181" t="str">
        <f t="array" ref="B948">IF(A948="","",IFERROR(INDEX(Don_hang!$B$2:$B$1000,MATCH(A948,Don_hang!$A$2:$A$1000,0)),""))</f>
        <v/>
      </c>
      <c r="C948" s="210" t="str">
        <f t="array" ref="C948">IF(A948="","",IFERROR(INDEX(Don_hang!$C$2:$C$1000,MATCH(A948,Don_hang!$A$2:$A$1000,0)),""))</f>
        <v/>
      </c>
      <c r="D948" s="211"/>
      <c r="E948" s="209"/>
      <c r="F948" s="209"/>
      <c r="G948" s="186">
        <f t="shared" si="10"/>
        <v>0</v>
      </c>
      <c r="H948" s="212"/>
      <c r="I948" s="212"/>
      <c r="J948" s="212"/>
      <c r="K948" s="212"/>
      <c r="L948" s="212"/>
      <c r="M948" s="212"/>
      <c r="N948" s="214"/>
      <c r="O948" s="213"/>
      <c r="P948" s="189" t="str">
        <f>IF(D948="","",IF(COUNTIF(Combo_tong_hop!$B$3:$B$100,D948)&gt;0,"Combo","Món lẻ"))</f>
        <v/>
      </c>
      <c r="Q948" s="190" t="str">
        <f>IFERROR(__xludf.DUMMYFUNCTION("IF(P948&lt;&gt;""Combo"","""",IFERROR(""""&amp;TEXTJOIN("", ""&amp;char(10),TRUE,FILTER(Combo_chi_tiet!$I$3:$I$200,Combo_chi_tiet!$B$3:$B$200=D948)),""""))"),"")</f>
        <v/>
      </c>
      <c r="R948" s="144"/>
      <c r="S948" s="144"/>
      <c r="T948" s="144"/>
      <c r="U948" s="144"/>
      <c r="V948" s="144"/>
      <c r="W948" s="144"/>
      <c r="X948" s="144"/>
      <c r="Y948" s="144"/>
      <c r="Z948" s="144"/>
      <c r="AA948" s="144"/>
      <c r="AB948" s="144"/>
      <c r="AC948" s="144"/>
      <c r="AD948" s="144"/>
      <c r="AE948" s="144"/>
    </row>
    <row r="949">
      <c r="A949" s="208"/>
      <c r="B949" s="181" t="str">
        <f t="array" ref="B949">IF(A949="","",IFERROR(INDEX(Don_hang!$B$2:$B$1000,MATCH(A949,Don_hang!$A$2:$A$1000,0)),""))</f>
        <v/>
      </c>
      <c r="C949" s="210" t="str">
        <f t="array" ref="C949">IF(A949="","",IFERROR(INDEX(Don_hang!$C$2:$C$1000,MATCH(A949,Don_hang!$A$2:$A$1000,0)),""))</f>
        <v/>
      </c>
      <c r="D949" s="211"/>
      <c r="E949" s="209"/>
      <c r="F949" s="209"/>
      <c r="G949" s="186">
        <f t="shared" si="10"/>
        <v>0</v>
      </c>
      <c r="H949" s="212"/>
      <c r="I949" s="212"/>
      <c r="J949" s="212"/>
      <c r="K949" s="212"/>
      <c r="L949" s="212"/>
      <c r="M949" s="212"/>
      <c r="N949" s="214"/>
      <c r="O949" s="213"/>
      <c r="P949" s="189" t="str">
        <f>IF(D949="","",IF(COUNTIF(Combo_tong_hop!$B$3:$B$100,D949)&gt;0,"Combo","Món lẻ"))</f>
        <v/>
      </c>
      <c r="Q949" s="190" t="str">
        <f>IFERROR(__xludf.DUMMYFUNCTION("IF(P949&lt;&gt;""Combo"","""",IFERROR(""""&amp;TEXTJOIN("", ""&amp;char(10),TRUE,FILTER(Combo_chi_tiet!$I$3:$I$200,Combo_chi_tiet!$B$3:$B$200=D949)),""""))"),"")</f>
        <v/>
      </c>
      <c r="R949" s="144"/>
      <c r="S949" s="144"/>
      <c r="T949" s="144"/>
      <c r="U949" s="144"/>
      <c r="V949" s="144"/>
      <c r="W949" s="144"/>
      <c r="X949" s="144"/>
      <c r="Y949" s="144"/>
      <c r="Z949" s="144"/>
      <c r="AA949" s="144"/>
      <c r="AB949" s="144"/>
      <c r="AC949" s="144"/>
      <c r="AD949" s="144"/>
      <c r="AE949" s="144"/>
    </row>
    <row r="950">
      <c r="A950" s="208"/>
      <c r="B950" s="181" t="str">
        <f t="array" ref="B950">IF(A950="","",IFERROR(INDEX(Don_hang!$B$2:$B$1000,MATCH(A950,Don_hang!$A$2:$A$1000,0)),""))</f>
        <v/>
      </c>
      <c r="C950" s="210" t="str">
        <f t="array" ref="C950">IF(A950="","",IFERROR(INDEX(Don_hang!$C$2:$C$1000,MATCH(A950,Don_hang!$A$2:$A$1000,0)),""))</f>
        <v/>
      </c>
      <c r="D950" s="211"/>
      <c r="E950" s="209"/>
      <c r="F950" s="209"/>
      <c r="G950" s="186">
        <f t="shared" si="10"/>
        <v>0</v>
      </c>
      <c r="H950" s="212"/>
      <c r="I950" s="212"/>
      <c r="J950" s="212"/>
      <c r="K950" s="212"/>
      <c r="L950" s="212"/>
      <c r="M950" s="212"/>
      <c r="N950" s="214"/>
      <c r="O950" s="213"/>
      <c r="P950" s="189" t="str">
        <f>IF(D950="","",IF(COUNTIF(Combo_tong_hop!$B$3:$B$100,D950)&gt;0,"Combo","Món lẻ"))</f>
        <v/>
      </c>
      <c r="Q950" s="190" t="str">
        <f>IFERROR(__xludf.DUMMYFUNCTION("IF(P950&lt;&gt;""Combo"","""",IFERROR(""""&amp;TEXTJOIN("", ""&amp;char(10),TRUE,FILTER(Combo_chi_tiet!$I$3:$I$200,Combo_chi_tiet!$B$3:$B$200=D950)),""""))"),"")</f>
        <v/>
      </c>
      <c r="R950" s="144"/>
      <c r="S950" s="144"/>
      <c r="T950" s="144"/>
      <c r="U950" s="144"/>
      <c r="V950" s="144"/>
      <c r="W950" s="144"/>
      <c r="X950" s="144"/>
      <c r="Y950" s="144"/>
      <c r="Z950" s="144"/>
      <c r="AA950" s="144"/>
      <c r="AB950" s="144"/>
      <c r="AC950" s="144"/>
      <c r="AD950" s="144"/>
      <c r="AE950" s="144"/>
    </row>
    <row r="951">
      <c r="A951" s="208"/>
      <c r="B951" s="181" t="str">
        <f t="array" ref="B951">IF(A951="","",IFERROR(INDEX(Don_hang!$B$2:$B$1000,MATCH(A951,Don_hang!$A$2:$A$1000,0)),""))</f>
        <v/>
      </c>
      <c r="C951" s="210" t="str">
        <f t="array" ref="C951">IF(A951="","",IFERROR(INDEX(Don_hang!$C$2:$C$1000,MATCH(A951,Don_hang!$A$2:$A$1000,0)),""))</f>
        <v/>
      </c>
      <c r="D951" s="211"/>
      <c r="E951" s="209"/>
      <c r="F951" s="209"/>
      <c r="G951" s="186">
        <f t="shared" si="10"/>
        <v>0</v>
      </c>
      <c r="H951" s="212"/>
      <c r="I951" s="212"/>
      <c r="J951" s="212"/>
      <c r="K951" s="212"/>
      <c r="L951" s="212"/>
      <c r="M951" s="212"/>
      <c r="N951" s="214"/>
      <c r="O951" s="213"/>
      <c r="P951" s="189" t="str">
        <f>IF(D951="","",IF(COUNTIF(Combo_tong_hop!$B$3:$B$100,D951)&gt;0,"Combo","Món lẻ"))</f>
        <v/>
      </c>
      <c r="Q951" s="190" t="str">
        <f>IFERROR(__xludf.DUMMYFUNCTION("IF(P951&lt;&gt;""Combo"","""",IFERROR(""""&amp;TEXTJOIN("", ""&amp;char(10),TRUE,FILTER(Combo_chi_tiet!$I$3:$I$200,Combo_chi_tiet!$B$3:$B$200=D951)),""""))"),"")</f>
        <v/>
      </c>
      <c r="R951" s="144"/>
      <c r="S951" s="144"/>
      <c r="T951" s="144"/>
      <c r="U951" s="144"/>
      <c r="V951" s="144"/>
      <c r="W951" s="144"/>
      <c r="X951" s="144"/>
      <c r="Y951" s="144"/>
      <c r="Z951" s="144"/>
      <c r="AA951" s="144"/>
      <c r="AB951" s="144"/>
      <c r="AC951" s="144"/>
      <c r="AD951" s="144"/>
      <c r="AE951" s="144"/>
    </row>
    <row r="952">
      <c r="A952" s="208"/>
      <c r="B952" s="181" t="str">
        <f t="array" ref="B952">IF(A952="","",IFERROR(INDEX(Don_hang!$B$2:$B$1000,MATCH(A952,Don_hang!$A$2:$A$1000,0)),""))</f>
        <v/>
      </c>
      <c r="C952" s="210" t="str">
        <f t="array" ref="C952">IF(A952="","",IFERROR(INDEX(Don_hang!$C$2:$C$1000,MATCH(A952,Don_hang!$A$2:$A$1000,0)),""))</f>
        <v/>
      </c>
      <c r="D952" s="211"/>
      <c r="E952" s="209"/>
      <c r="F952" s="209"/>
      <c r="G952" s="186">
        <f t="shared" si="10"/>
        <v>0</v>
      </c>
      <c r="H952" s="212"/>
      <c r="I952" s="212"/>
      <c r="J952" s="212"/>
      <c r="K952" s="212"/>
      <c r="L952" s="212"/>
      <c r="M952" s="212"/>
      <c r="N952" s="214"/>
      <c r="O952" s="213"/>
      <c r="P952" s="189" t="str">
        <f>IF(D952="","",IF(COUNTIF(Combo_tong_hop!$B$3:$B$100,D952)&gt;0,"Combo","Món lẻ"))</f>
        <v/>
      </c>
      <c r="Q952" s="190" t="str">
        <f>IFERROR(__xludf.DUMMYFUNCTION("IF(P952&lt;&gt;""Combo"","""",IFERROR(""""&amp;TEXTJOIN("", ""&amp;char(10),TRUE,FILTER(Combo_chi_tiet!$I$3:$I$200,Combo_chi_tiet!$B$3:$B$200=D952)),""""))"),"")</f>
        <v/>
      </c>
      <c r="R952" s="144"/>
      <c r="S952" s="144"/>
      <c r="T952" s="144"/>
      <c r="U952" s="144"/>
      <c r="V952" s="144"/>
      <c r="W952" s="144"/>
      <c r="X952" s="144"/>
      <c r="Y952" s="144"/>
      <c r="Z952" s="144"/>
      <c r="AA952" s="144"/>
      <c r="AB952" s="144"/>
      <c r="AC952" s="144"/>
      <c r="AD952" s="144"/>
      <c r="AE952" s="144"/>
    </row>
    <row r="953">
      <c r="A953" s="208"/>
      <c r="B953" s="181" t="str">
        <f t="array" ref="B953">IF(A953="","",IFERROR(INDEX(Don_hang!$B$2:$B$1000,MATCH(A953,Don_hang!$A$2:$A$1000,0)),""))</f>
        <v/>
      </c>
      <c r="C953" s="210" t="str">
        <f t="array" ref="C953">IF(A953="","",IFERROR(INDEX(Don_hang!$C$2:$C$1000,MATCH(A953,Don_hang!$A$2:$A$1000,0)),""))</f>
        <v/>
      </c>
      <c r="D953" s="211"/>
      <c r="E953" s="209"/>
      <c r="F953" s="209"/>
      <c r="G953" s="186">
        <f t="shared" si="10"/>
        <v>0</v>
      </c>
      <c r="H953" s="212"/>
      <c r="I953" s="212"/>
      <c r="J953" s="212"/>
      <c r="K953" s="212"/>
      <c r="L953" s="212"/>
      <c r="M953" s="212"/>
      <c r="N953" s="214"/>
      <c r="O953" s="213"/>
      <c r="P953" s="189" t="str">
        <f>IF(D953="","",IF(COUNTIF(Combo_tong_hop!$B$3:$B$100,D953)&gt;0,"Combo","Món lẻ"))</f>
        <v/>
      </c>
      <c r="Q953" s="190" t="str">
        <f>IFERROR(__xludf.DUMMYFUNCTION("IF(P953&lt;&gt;""Combo"","""",IFERROR(""""&amp;TEXTJOIN("", ""&amp;char(10),TRUE,FILTER(Combo_chi_tiet!$I$3:$I$200,Combo_chi_tiet!$B$3:$B$200=D953)),""""))"),"")</f>
        <v/>
      </c>
      <c r="R953" s="144"/>
      <c r="S953" s="144"/>
      <c r="T953" s="144"/>
      <c r="U953" s="144"/>
      <c r="V953" s="144"/>
      <c r="W953" s="144"/>
      <c r="X953" s="144"/>
      <c r="Y953" s="144"/>
      <c r="Z953" s="144"/>
      <c r="AA953" s="144"/>
      <c r="AB953" s="144"/>
      <c r="AC953" s="144"/>
      <c r="AD953" s="144"/>
      <c r="AE953" s="144"/>
    </row>
    <row r="954">
      <c r="A954" s="208"/>
      <c r="B954" s="181" t="str">
        <f t="array" ref="B954">IF(A954="","",IFERROR(INDEX(Don_hang!$B$2:$B$1000,MATCH(A954,Don_hang!$A$2:$A$1000,0)),""))</f>
        <v/>
      </c>
      <c r="C954" s="210" t="str">
        <f t="array" ref="C954">IF(A954="","",IFERROR(INDEX(Don_hang!$C$2:$C$1000,MATCH(A954,Don_hang!$A$2:$A$1000,0)),""))</f>
        <v/>
      </c>
      <c r="D954" s="211"/>
      <c r="E954" s="209"/>
      <c r="F954" s="209"/>
      <c r="G954" s="186">
        <f t="shared" si="10"/>
        <v>0</v>
      </c>
      <c r="H954" s="212"/>
      <c r="I954" s="212"/>
      <c r="J954" s="212"/>
      <c r="K954" s="212"/>
      <c r="L954" s="212"/>
      <c r="M954" s="212"/>
      <c r="N954" s="214"/>
      <c r="O954" s="213"/>
      <c r="P954" s="189" t="str">
        <f>IF(D954="","",IF(COUNTIF(Combo_tong_hop!$B$3:$B$100,D954)&gt;0,"Combo","Món lẻ"))</f>
        <v/>
      </c>
      <c r="Q954" s="190" t="str">
        <f>IFERROR(__xludf.DUMMYFUNCTION("IF(P954&lt;&gt;""Combo"","""",IFERROR(""""&amp;TEXTJOIN("", ""&amp;char(10),TRUE,FILTER(Combo_chi_tiet!$I$3:$I$200,Combo_chi_tiet!$B$3:$B$200=D954)),""""))"),"")</f>
        <v/>
      </c>
      <c r="R954" s="144"/>
      <c r="S954" s="144"/>
      <c r="T954" s="144"/>
      <c r="U954" s="144"/>
      <c r="V954" s="144"/>
      <c r="W954" s="144"/>
      <c r="X954" s="144"/>
      <c r="Y954" s="144"/>
      <c r="Z954" s="144"/>
      <c r="AA954" s="144"/>
      <c r="AB954" s="144"/>
      <c r="AC954" s="144"/>
      <c r="AD954" s="144"/>
      <c r="AE954" s="144"/>
    </row>
    <row r="955">
      <c r="A955" s="208"/>
      <c r="B955" s="181" t="str">
        <f t="array" ref="B955">IF(A955="","",IFERROR(INDEX(Don_hang!$B$2:$B$1000,MATCH(A955,Don_hang!$A$2:$A$1000,0)),""))</f>
        <v/>
      </c>
      <c r="C955" s="210" t="str">
        <f t="array" ref="C955">IF(A955="","",IFERROR(INDEX(Don_hang!$C$2:$C$1000,MATCH(A955,Don_hang!$A$2:$A$1000,0)),""))</f>
        <v/>
      </c>
      <c r="D955" s="211"/>
      <c r="E955" s="209"/>
      <c r="F955" s="209"/>
      <c r="G955" s="186">
        <f t="shared" si="10"/>
        <v>0</v>
      </c>
      <c r="H955" s="212"/>
      <c r="I955" s="212"/>
      <c r="J955" s="212"/>
      <c r="K955" s="212"/>
      <c r="L955" s="212"/>
      <c r="M955" s="212"/>
      <c r="N955" s="214"/>
      <c r="O955" s="213"/>
      <c r="P955" s="189" t="str">
        <f>IF(D955="","",IF(COUNTIF(Combo_tong_hop!$B$3:$B$100,D955)&gt;0,"Combo","Món lẻ"))</f>
        <v/>
      </c>
      <c r="Q955" s="190" t="str">
        <f>IFERROR(__xludf.DUMMYFUNCTION("IF(P955&lt;&gt;""Combo"","""",IFERROR(""""&amp;TEXTJOIN("", ""&amp;char(10),TRUE,FILTER(Combo_chi_tiet!$I$3:$I$200,Combo_chi_tiet!$B$3:$B$200=D955)),""""))"),"")</f>
        <v/>
      </c>
      <c r="R955" s="144"/>
      <c r="S955" s="144"/>
      <c r="T955" s="144"/>
      <c r="U955" s="144"/>
      <c r="V955" s="144"/>
      <c r="W955" s="144"/>
      <c r="X955" s="144"/>
      <c r="Y955" s="144"/>
      <c r="Z955" s="144"/>
      <c r="AA955" s="144"/>
      <c r="AB955" s="144"/>
      <c r="AC955" s="144"/>
      <c r="AD955" s="144"/>
      <c r="AE955" s="144"/>
    </row>
    <row r="956">
      <c r="A956" s="208"/>
      <c r="B956" s="181" t="str">
        <f t="array" ref="B956">IF(A956="","",IFERROR(INDEX(Don_hang!$B$2:$B$1000,MATCH(A956,Don_hang!$A$2:$A$1000,0)),""))</f>
        <v/>
      </c>
      <c r="C956" s="210" t="str">
        <f t="array" ref="C956">IF(A956="","",IFERROR(INDEX(Don_hang!$C$2:$C$1000,MATCH(A956,Don_hang!$A$2:$A$1000,0)),""))</f>
        <v/>
      </c>
      <c r="D956" s="211"/>
      <c r="E956" s="209"/>
      <c r="F956" s="209"/>
      <c r="G956" s="186">
        <f t="shared" si="10"/>
        <v>0</v>
      </c>
      <c r="H956" s="212"/>
      <c r="I956" s="212"/>
      <c r="J956" s="212"/>
      <c r="K956" s="212"/>
      <c r="L956" s="212"/>
      <c r="M956" s="212"/>
      <c r="N956" s="214"/>
      <c r="O956" s="213"/>
      <c r="P956" s="189" t="str">
        <f>IF(D956="","",IF(COUNTIF(Combo_tong_hop!$B$3:$B$100,D956)&gt;0,"Combo","Món lẻ"))</f>
        <v/>
      </c>
      <c r="Q956" s="190" t="str">
        <f>IFERROR(__xludf.DUMMYFUNCTION("IF(P956&lt;&gt;""Combo"","""",IFERROR(""""&amp;TEXTJOIN("", ""&amp;char(10),TRUE,FILTER(Combo_chi_tiet!$I$3:$I$200,Combo_chi_tiet!$B$3:$B$200=D956)),""""))"),"")</f>
        <v/>
      </c>
      <c r="R956" s="144"/>
      <c r="S956" s="144"/>
      <c r="T956" s="144"/>
      <c r="U956" s="144"/>
      <c r="V956" s="144"/>
      <c r="W956" s="144"/>
      <c r="X956" s="144"/>
      <c r="Y956" s="144"/>
      <c r="Z956" s="144"/>
      <c r="AA956" s="144"/>
      <c r="AB956" s="144"/>
      <c r="AC956" s="144"/>
      <c r="AD956" s="144"/>
      <c r="AE956" s="144"/>
    </row>
    <row r="957">
      <c r="A957" s="208"/>
      <c r="B957" s="181" t="str">
        <f t="array" ref="B957">IF(A957="","",IFERROR(INDEX(Don_hang!$B$2:$B$1000,MATCH(A957,Don_hang!$A$2:$A$1000,0)),""))</f>
        <v/>
      </c>
      <c r="C957" s="210" t="str">
        <f t="array" ref="C957">IF(A957="","",IFERROR(INDEX(Don_hang!$C$2:$C$1000,MATCH(A957,Don_hang!$A$2:$A$1000,0)),""))</f>
        <v/>
      </c>
      <c r="D957" s="211"/>
      <c r="E957" s="209"/>
      <c r="F957" s="209"/>
      <c r="G957" s="186">
        <f t="shared" si="10"/>
        <v>0</v>
      </c>
      <c r="H957" s="212"/>
      <c r="I957" s="212"/>
      <c r="J957" s="212"/>
      <c r="K957" s="212"/>
      <c r="L957" s="212"/>
      <c r="M957" s="212"/>
      <c r="N957" s="214"/>
      <c r="O957" s="213"/>
      <c r="P957" s="189" t="str">
        <f>IF(D957="","",IF(COUNTIF(Combo_tong_hop!$B$3:$B$100,D957)&gt;0,"Combo","Món lẻ"))</f>
        <v/>
      </c>
      <c r="Q957" s="190" t="str">
        <f>IFERROR(__xludf.DUMMYFUNCTION("IF(P957&lt;&gt;""Combo"","""",IFERROR(""""&amp;TEXTJOIN("", ""&amp;char(10),TRUE,FILTER(Combo_chi_tiet!$I$3:$I$200,Combo_chi_tiet!$B$3:$B$200=D957)),""""))"),"")</f>
        <v/>
      </c>
      <c r="R957" s="144"/>
      <c r="S957" s="144"/>
      <c r="T957" s="144"/>
      <c r="U957" s="144"/>
      <c r="V957" s="144"/>
      <c r="W957" s="144"/>
      <c r="X957" s="144"/>
      <c r="Y957" s="144"/>
      <c r="Z957" s="144"/>
      <c r="AA957" s="144"/>
      <c r="AB957" s="144"/>
      <c r="AC957" s="144"/>
      <c r="AD957" s="144"/>
      <c r="AE957" s="144"/>
    </row>
    <row r="958">
      <c r="A958" s="208"/>
      <c r="B958" s="181" t="str">
        <f t="array" ref="B958">IF(A958="","",IFERROR(INDEX(Don_hang!$B$2:$B$1000,MATCH(A958,Don_hang!$A$2:$A$1000,0)),""))</f>
        <v/>
      </c>
      <c r="C958" s="210" t="str">
        <f t="array" ref="C958">IF(A958="","",IFERROR(INDEX(Don_hang!$C$2:$C$1000,MATCH(A958,Don_hang!$A$2:$A$1000,0)),""))</f>
        <v/>
      </c>
      <c r="D958" s="211"/>
      <c r="E958" s="209"/>
      <c r="F958" s="209"/>
      <c r="G958" s="186">
        <f t="shared" si="10"/>
        <v>0</v>
      </c>
      <c r="H958" s="212"/>
      <c r="I958" s="212"/>
      <c r="J958" s="212"/>
      <c r="K958" s="212"/>
      <c r="L958" s="212"/>
      <c r="M958" s="212"/>
      <c r="N958" s="214"/>
      <c r="O958" s="213"/>
      <c r="P958" s="189" t="str">
        <f>IF(D958="","",IF(COUNTIF(Combo_tong_hop!$B$3:$B$100,D958)&gt;0,"Combo","Món lẻ"))</f>
        <v/>
      </c>
      <c r="Q958" s="190" t="str">
        <f>IFERROR(__xludf.DUMMYFUNCTION("IF(P958&lt;&gt;""Combo"","""",IFERROR(""""&amp;TEXTJOIN("", ""&amp;char(10),TRUE,FILTER(Combo_chi_tiet!$I$3:$I$200,Combo_chi_tiet!$B$3:$B$200=D958)),""""))"),"")</f>
        <v/>
      </c>
      <c r="R958" s="144"/>
      <c r="S958" s="144"/>
      <c r="T958" s="144"/>
      <c r="U958" s="144"/>
      <c r="V958" s="144"/>
      <c r="W958" s="144"/>
      <c r="X958" s="144"/>
      <c r="Y958" s="144"/>
      <c r="Z958" s="144"/>
      <c r="AA958" s="144"/>
      <c r="AB958" s="144"/>
      <c r="AC958" s="144"/>
      <c r="AD958" s="144"/>
      <c r="AE958" s="144"/>
    </row>
    <row r="959">
      <c r="A959" s="208"/>
      <c r="B959" s="181" t="str">
        <f t="array" ref="B959">IF(A959="","",IFERROR(INDEX(Don_hang!$B$2:$B$1000,MATCH(A959,Don_hang!$A$2:$A$1000,0)),""))</f>
        <v/>
      </c>
      <c r="C959" s="210" t="str">
        <f t="array" ref="C959">IF(A959="","",IFERROR(INDEX(Don_hang!$C$2:$C$1000,MATCH(A959,Don_hang!$A$2:$A$1000,0)),""))</f>
        <v/>
      </c>
      <c r="D959" s="211"/>
      <c r="E959" s="209"/>
      <c r="F959" s="209"/>
      <c r="G959" s="186">
        <f t="shared" si="10"/>
        <v>0</v>
      </c>
      <c r="H959" s="212"/>
      <c r="I959" s="212"/>
      <c r="J959" s="212"/>
      <c r="K959" s="212"/>
      <c r="L959" s="212"/>
      <c r="M959" s="212"/>
      <c r="N959" s="214"/>
      <c r="O959" s="213"/>
      <c r="P959" s="189" t="str">
        <f>IF(D959="","",IF(COUNTIF(Combo_tong_hop!$B$3:$B$100,D959)&gt;0,"Combo","Món lẻ"))</f>
        <v/>
      </c>
      <c r="Q959" s="190" t="str">
        <f>IFERROR(__xludf.DUMMYFUNCTION("IF(P959&lt;&gt;""Combo"","""",IFERROR(""""&amp;TEXTJOIN("", ""&amp;char(10),TRUE,FILTER(Combo_chi_tiet!$I$3:$I$200,Combo_chi_tiet!$B$3:$B$200=D959)),""""))"),"")</f>
        <v/>
      </c>
      <c r="R959" s="144"/>
      <c r="S959" s="144"/>
      <c r="T959" s="144"/>
      <c r="U959" s="144"/>
      <c r="V959" s="144"/>
      <c r="W959" s="144"/>
      <c r="X959" s="144"/>
      <c r="Y959" s="144"/>
      <c r="Z959" s="144"/>
      <c r="AA959" s="144"/>
      <c r="AB959" s="144"/>
      <c r="AC959" s="144"/>
      <c r="AD959" s="144"/>
      <c r="AE959" s="144"/>
    </row>
    <row r="960">
      <c r="A960" s="208"/>
      <c r="B960" s="181" t="str">
        <f t="array" ref="B960">IF(A960="","",IFERROR(INDEX(Don_hang!$B$2:$B$1000,MATCH(A960,Don_hang!$A$2:$A$1000,0)),""))</f>
        <v/>
      </c>
      <c r="C960" s="210" t="str">
        <f t="array" ref="C960">IF(A960="","",IFERROR(INDEX(Don_hang!$C$2:$C$1000,MATCH(A960,Don_hang!$A$2:$A$1000,0)),""))</f>
        <v/>
      </c>
      <c r="D960" s="211"/>
      <c r="E960" s="209"/>
      <c r="F960" s="209"/>
      <c r="G960" s="186">
        <f t="shared" si="10"/>
        <v>0</v>
      </c>
      <c r="H960" s="212"/>
      <c r="I960" s="212"/>
      <c r="J960" s="212"/>
      <c r="K960" s="212"/>
      <c r="L960" s="212"/>
      <c r="M960" s="212"/>
      <c r="N960" s="214"/>
      <c r="O960" s="213"/>
      <c r="P960" s="189" t="str">
        <f>IF(D960="","",IF(COUNTIF(Combo_tong_hop!$B$3:$B$100,D960)&gt;0,"Combo","Món lẻ"))</f>
        <v/>
      </c>
      <c r="Q960" s="190" t="str">
        <f>IFERROR(__xludf.DUMMYFUNCTION("IF(P960&lt;&gt;""Combo"","""",IFERROR(""""&amp;TEXTJOIN("", ""&amp;char(10),TRUE,FILTER(Combo_chi_tiet!$I$3:$I$200,Combo_chi_tiet!$B$3:$B$200=D960)),""""))"),"")</f>
        <v/>
      </c>
      <c r="R960" s="144"/>
      <c r="S960" s="144"/>
      <c r="T960" s="144"/>
      <c r="U960" s="144"/>
      <c r="V960" s="144"/>
      <c r="W960" s="144"/>
      <c r="X960" s="144"/>
      <c r="Y960" s="144"/>
      <c r="Z960" s="144"/>
      <c r="AA960" s="144"/>
      <c r="AB960" s="144"/>
      <c r="AC960" s="144"/>
      <c r="AD960" s="144"/>
      <c r="AE960" s="144"/>
    </row>
    <row r="961">
      <c r="A961" s="208"/>
      <c r="B961" s="181" t="str">
        <f t="array" ref="B961">IF(A961="","",IFERROR(INDEX(Don_hang!$B$2:$B$1000,MATCH(A961,Don_hang!$A$2:$A$1000,0)),""))</f>
        <v/>
      </c>
      <c r="C961" s="210" t="str">
        <f t="array" ref="C961">IF(A961="","",IFERROR(INDEX(Don_hang!$C$2:$C$1000,MATCH(A961,Don_hang!$A$2:$A$1000,0)),""))</f>
        <v/>
      </c>
      <c r="D961" s="211"/>
      <c r="E961" s="209"/>
      <c r="F961" s="209"/>
      <c r="G961" s="186">
        <f t="shared" si="10"/>
        <v>0</v>
      </c>
      <c r="H961" s="212"/>
      <c r="I961" s="212"/>
      <c r="J961" s="212"/>
      <c r="K961" s="212"/>
      <c r="L961" s="212"/>
      <c r="M961" s="212"/>
      <c r="N961" s="214"/>
      <c r="O961" s="213"/>
      <c r="P961" s="189" t="str">
        <f>IF(D961="","",IF(COUNTIF(Combo_tong_hop!$B$3:$B$100,D961)&gt;0,"Combo","Món lẻ"))</f>
        <v/>
      </c>
      <c r="Q961" s="190" t="str">
        <f>IFERROR(__xludf.DUMMYFUNCTION("IF(P961&lt;&gt;""Combo"","""",IFERROR(""""&amp;TEXTJOIN("", ""&amp;char(10),TRUE,FILTER(Combo_chi_tiet!$I$3:$I$200,Combo_chi_tiet!$B$3:$B$200=D961)),""""))"),"")</f>
        <v/>
      </c>
      <c r="R961" s="144"/>
      <c r="S961" s="144"/>
      <c r="T961" s="144"/>
      <c r="U961" s="144"/>
      <c r="V961" s="144"/>
      <c r="W961" s="144"/>
      <c r="X961" s="144"/>
      <c r="Y961" s="144"/>
      <c r="Z961" s="144"/>
      <c r="AA961" s="144"/>
      <c r="AB961" s="144"/>
      <c r="AC961" s="144"/>
      <c r="AD961" s="144"/>
      <c r="AE961" s="144"/>
    </row>
    <row r="962">
      <c r="A962" s="208"/>
      <c r="B962" s="181" t="str">
        <f t="array" ref="B962">IF(A962="","",IFERROR(INDEX(Don_hang!$B$2:$B$1000,MATCH(A962,Don_hang!$A$2:$A$1000,0)),""))</f>
        <v/>
      </c>
      <c r="C962" s="210" t="str">
        <f t="array" ref="C962">IF(A962="","",IFERROR(INDEX(Don_hang!$C$2:$C$1000,MATCH(A962,Don_hang!$A$2:$A$1000,0)),""))</f>
        <v/>
      </c>
      <c r="D962" s="211"/>
      <c r="E962" s="209"/>
      <c r="F962" s="209"/>
      <c r="G962" s="186">
        <f t="shared" si="10"/>
        <v>0</v>
      </c>
      <c r="H962" s="212"/>
      <c r="I962" s="212"/>
      <c r="J962" s="212"/>
      <c r="K962" s="212"/>
      <c r="L962" s="212"/>
      <c r="M962" s="212"/>
      <c r="N962" s="214"/>
      <c r="O962" s="213"/>
      <c r="P962" s="189" t="str">
        <f>IF(D962="","",IF(COUNTIF(Combo_tong_hop!$B$3:$B$100,D962)&gt;0,"Combo","Món lẻ"))</f>
        <v/>
      </c>
      <c r="Q962" s="190" t="str">
        <f>IFERROR(__xludf.DUMMYFUNCTION("IF(P962&lt;&gt;""Combo"","""",IFERROR(""""&amp;TEXTJOIN("", ""&amp;char(10),TRUE,FILTER(Combo_chi_tiet!$I$3:$I$200,Combo_chi_tiet!$B$3:$B$200=D962)),""""))"),"")</f>
        <v/>
      </c>
      <c r="R962" s="144"/>
      <c r="S962" s="144"/>
      <c r="T962" s="144"/>
      <c r="U962" s="144"/>
      <c r="V962" s="144"/>
      <c r="W962" s="144"/>
      <c r="X962" s="144"/>
      <c r="Y962" s="144"/>
      <c r="Z962" s="144"/>
      <c r="AA962" s="144"/>
      <c r="AB962" s="144"/>
      <c r="AC962" s="144"/>
      <c r="AD962" s="144"/>
      <c r="AE962" s="144"/>
    </row>
    <row r="963">
      <c r="A963" s="208"/>
      <c r="B963" s="181" t="str">
        <f t="array" ref="B963">IF(A963="","",IFERROR(INDEX(Don_hang!$B$2:$B$1000,MATCH(A963,Don_hang!$A$2:$A$1000,0)),""))</f>
        <v/>
      </c>
      <c r="C963" s="210" t="str">
        <f t="array" ref="C963">IF(A963="","",IFERROR(INDEX(Don_hang!$C$2:$C$1000,MATCH(A963,Don_hang!$A$2:$A$1000,0)),""))</f>
        <v/>
      </c>
      <c r="D963" s="211"/>
      <c r="E963" s="209"/>
      <c r="F963" s="209"/>
      <c r="G963" s="186">
        <f t="shared" si="10"/>
        <v>0</v>
      </c>
      <c r="H963" s="212"/>
      <c r="I963" s="212"/>
      <c r="J963" s="212"/>
      <c r="K963" s="212"/>
      <c r="L963" s="212"/>
      <c r="M963" s="212"/>
      <c r="N963" s="214"/>
      <c r="O963" s="213"/>
      <c r="P963" s="189" t="str">
        <f>IF(D963="","",IF(COUNTIF(Combo_tong_hop!$B$3:$B$100,D963)&gt;0,"Combo","Món lẻ"))</f>
        <v/>
      </c>
      <c r="Q963" s="190" t="str">
        <f>IFERROR(__xludf.DUMMYFUNCTION("IF(P963&lt;&gt;""Combo"","""",IFERROR(""""&amp;TEXTJOIN("", ""&amp;char(10),TRUE,FILTER(Combo_chi_tiet!$I$3:$I$200,Combo_chi_tiet!$B$3:$B$200=D963)),""""))"),"")</f>
        <v/>
      </c>
      <c r="R963" s="144"/>
      <c r="S963" s="144"/>
      <c r="T963" s="144"/>
      <c r="U963" s="144"/>
      <c r="V963" s="144"/>
      <c r="W963" s="144"/>
      <c r="X963" s="144"/>
      <c r="Y963" s="144"/>
      <c r="Z963" s="144"/>
      <c r="AA963" s="144"/>
      <c r="AB963" s="144"/>
      <c r="AC963" s="144"/>
      <c r="AD963" s="144"/>
      <c r="AE963" s="144"/>
    </row>
    <row r="964">
      <c r="A964" s="208"/>
      <c r="B964" s="181" t="str">
        <f t="array" ref="B964">IF(A964="","",IFERROR(INDEX(Don_hang!$B$2:$B$1000,MATCH(A964,Don_hang!$A$2:$A$1000,0)),""))</f>
        <v/>
      </c>
      <c r="C964" s="210" t="str">
        <f t="array" ref="C964">IF(A964="","",IFERROR(INDEX(Don_hang!$C$2:$C$1000,MATCH(A964,Don_hang!$A$2:$A$1000,0)),""))</f>
        <v/>
      </c>
      <c r="D964" s="211"/>
      <c r="E964" s="209"/>
      <c r="F964" s="209"/>
      <c r="G964" s="186">
        <f t="shared" si="10"/>
        <v>0</v>
      </c>
      <c r="H964" s="212"/>
      <c r="I964" s="212"/>
      <c r="J964" s="212"/>
      <c r="K964" s="212"/>
      <c r="L964" s="212"/>
      <c r="M964" s="212"/>
      <c r="N964" s="214"/>
      <c r="O964" s="213"/>
      <c r="P964" s="189" t="str">
        <f>IF(D964="","",IF(COUNTIF(Combo_tong_hop!$B$3:$B$100,D964)&gt;0,"Combo","Món lẻ"))</f>
        <v/>
      </c>
      <c r="Q964" s="190" t="str">
        <f>IFERROR(__xludf.DUMMYFUNCTION("IF(P964&lt;&gt;""Combo"","""",IFERROR(""""&amp;TEXTJOIN("", ""&amp;char(10),TRUE,FILTER(Combo_chi_tiet!$I$3:$I$200,Combo_chi_tiet!$B$3:$B$200=D964)),""""))"),"")</f>
        <v/>
      </c>
      <c r="R964" s="144"/>
      <c r="S964" s="144"/>
      <c r="T964" s="144"/>
      <c r="U964" s="144"/>
      <c r="V964" s="144"/>
      <c r="W964" s="144"/>
      <c r="X964" s="144"/>
      <c r="Y964" s="144"/>
      <c r="Z964" s="144"/>
      <c r="AA964" s="144"/>
      <c r="AB964" s="144"/>
      <c r="AC964" s="144"/>
      <c r="AD964" s="144"/>
      <c r="AE964" s="144"/>
    </row>
    <row r="965">
      <c r="A965" s="208"/>
      <c r="B965" s="181" t="str">
        <f t="array" ref="B965">IF(A965="","",IFERROR(INDEX(Don_hang!$B$2:$B$1000,MATCH(A965,Don_hang!$A$2:$A$1000,0)),""))</f>
        <v/>
      </c>
      <c r="C965" s="210" t="str">
        <f t="array" ref="C965">IF(A965="","",IFERROR(INDEX(Don_hang!$C$2:$C$1000,MATCH(A965,Don_hang!$A$2:$A$1000,0)),""))</f>
        <v/>
      </c>
      <c r="D965" s="211"/>
      <c r="E965" s="209"/>
      <c r="F965" s="209"/>
      <c r="G965" s="186">
        <f t="shared" si="10"/>
        <v>0</v>
      </c>
      <c r="H965" s="212"/>
      <c r="I965" s="212"/>
      <c r="J965" s="212"/>
      <c r="K965" s="212"/>
      <c r="L965" s="212"/>
      <c r="M965" s="212"/>
      <c r="N965" s="214"/>
      <c r="O965" s="213"/>
      <c r="P965" s="189" t="str">
        <f>IF(D965="","",IF(COUNTIF(Combo_tong_hop!$B$3:$B$100,D965)&gt;0,"Combo","Món lẻ"))</f>
        <v/>
      </c>
      <c r="Q965" s="190" t="str">
        <f>IFERROR(__xludf.DUMMYFUNCTION("IF(P965&lt;&gt;""Combo"","""",IFERROR(""""&amp;TEXTJOIN("", ""&amp;char(10),TRUE,FILTER(Combo_chi_tiet!$I$3:$I$200,Combo_chi_tiet!$B$3:$B$200=D965)),""""))"),"")</f>
        <v/>
      </c>
      <c r="R965" s="144"/>
      <c r="S965" s="144"/>
      <c r="T965" s="144"/>
      <c r="U965" s="144"/>
      <c r="V965" s="144"/>
      <c r="W965" s="144"/>
      <c r="X965" s="144"/>
      <c r="Y965" s="144"/>
      <c r="Z965" s="144"/>
      <c r="AA965" s="144"/>
      <c r="AB965" s="144"/>
      <c r="AC965" s="144"/>
      <c r="AD965" s="144"/>
      <c r="AE965" s="144"/>
    </row>
    <row r="966">
      <c r="A966" s="208"/>
      <c r="B966" s="181" t="str">
        <f t="array" ref="B966">IF(A966="","",IFERROR(INDEX(Don_hang!$B$2:$B$1000,MATCH(A966,Don_hang!$A$2:$A$1000,0)),""))</f>
        <v/>
      </c>
      <c r="C966" s="210" t="str">
        <f t="array" ref="C966">IF(A966="","",IFERROR(INDEX(Don_hang!$C$2:$C$1000,MATCH(A966,Don_hang!$A$2:$A$1000,0)),""))</f>
        <v/>
      </c>
      <c r="D966" s="211"/>
      <c r="E966" s="209"/>
      <c r="F966" s="209"/>
      <c r="G966" s="186">
        <f t="shared" si="10"/>
        <v>0</v>
      </c>
      <c r="H966" s="212"/>
      <c r="I966" s="212"/>
      <c r="J966" s="212"/>
      <c r="K966" s="212"/>
      <c r="L966" s="212"/>
      <c r="M966" s="212"/>
      <c r="N966" s="214"/>
      <c r="O966" s="213"/>
      <c r="P966" s="189" t="str">
        <f>IF(D966="","",IF(COUNTIF(Combo_tong_hop!$B$3:$B$100,D966)&gt;0,"Combo","Món lẻ"))</f>
        <v/>
      </c>
      <c r="Q966" s="190" t="str">
        <f>IFERROR(__xludf.DUMMYFUNCTION("IF(P966&lt;&gt;""Combo"","""",IFERROR(""""&amp;TEXTJOIN("", ""&amp;char(10),TRUE,FILTER(Combo_chi_tiet!$I$3:$I$200,Combo_chi_tiet!$B$3:$B$200=D966)),""""))"),"")</f>
        <v/>
      </c>
      <c r="R966" s="144"/>
      <c r="S966" s="144"/>
      <c r="T966" s="144"/>
      <c r="U966" s="144"/>
      <c r="V966" s="144"/>
      <c r="W966" s="144"/>
      <c r="X966" s="144"/>
      <c r="Y966" s="144"/>
      <c r="Z966" s="144"/>
      <c r="AA966" s="144"/>
      <c r="AB966" s="144"/>
      <c r="AC966" s="144"/>
      <c r="AD966" s="144"/>
      <c r="AE966" s="144"/>
    </row>
    <row r="967">
      <c r="A967" s="208"/>
      <c r="B967" s="181" t="str">
        <f t="array" ref="B967">IF(A967="","",IFERROR(INDEX(Don_hang!$B$2:$B$1000,MATCH(A967,Don_hang!$A$2:$A$1000,0)),""))</f>
        <v/>
      </c>
      <c r="C967" s="210" t="str">
        <f t="array" ref="C967">IF(A967="","",IFERROR(INDEX(Don_hang!$C$2:$C$1000,MATCH(A967,Don_hang!$A$2:$A$1000,0)),""))</f>
        <v/>
      </c>
      <c r="D967" s="211"/>
      <c r="E967" s="209"/>
      <c r="F967" s="209"/>
      <c r="G967" s="186">
        <f t="shared" si="10"/>
        <v>0</v>
      </c>
      <c r="H967" s="212"/>
      <c r="I967" s="212"/>
      <c r="J967" s="212"/>
      <c r="K967" s="212"/>
      <c r="L967" s="212"/>
      <c r="M967" s="212"/>
      <c r="N967" s="214"/>
      <c r="O967" s="213"/>
      <c r="P967" s="189" t="str">
        <f>IF(D967="","",IF(COUNTIF(Combo_tong_hop!$B$3:$B$100,D967)&gt;0,"Combo","Món lẻ"))</f>
        <v/>
      </c>
      <c r="Q967" s="190" t="str">
        <f>IFERROR(__xludf.DUMMYFUNCTION("IF(P967&lt;&gt;""Combo"","""",IFERROR(""""&amp;TEXTJOIN("", ""&amp;char(10),TRUE,FILTER(Combo_chi_tiet!$I$3:$I$200,Combo_chi_tiet!$B$3:$B$200=D967)),""""))"),"")</f>
        <v/>
      </c>
      <c r="R967" s="144"/>
      <c r="S967" s="144"/>
      <c r="T967" s="144"/>
      <c r="U967" s="144"/>
      <c r="V967" s="144"/>
      <c r="W967" s="144"/>
      <c r="X967" s="144"/>
      <c r="Y967" s="144"/>
      <c r="Z967" s="144"/>
      <c r="AA967" s="144"/>
      <c r="AB967" s="144"/>
      <c r="AC967" s="144"/>
      <c r="AD967" s="144"/>
      <c r="AE967" s="144"/>
    </row>
    <row r="968">
      <c r="A968" s="208"/>
      <c r="B968" s="181" t="str">
        <f t="array" ref="B968">IF(A968="","",IFERROR(INDEX(Don_hang!$B$2:$B$1000,MATCH(A968,Don_hang!$A$2:$A$1000,0)),""))</f>
        <v/>
      </c>
      <c r="C968" s="210" t="str">
        <f t="array" ref="C968">IF(A968="","",IFERROR(INDEX(Don_hang!$C$2:$C$1000,MATCH(A968,Don_hang!$A$2:$A$1000,0)),""))</f>
        <v/>
      </c>
      <c r="D968" s="211"/>
      <c r="E968" s="209"/>
      <c r="F968" s="209"/>
      <c r="G968" s="186">
        <f t="shared" si="10"/>
        <v>0</v>
      </c>
      <c r="H968" s="212"/>
      <c r="I968" s="212"/>
      <c r="J968" s="212"/>
      <c r="K968" s="212"/>
      <c r="L968" s="212"/>
      <c r="M968" s="212"/>
      <c r="N968" s="214"/>
      <c r="O968" s="213"/>
      <c r="P968" s="189" t="str">
        <f>IF(D968="","",IF(COUNTIF(Combo_tong_hop!$B$3:$B$100,D968)&gt;0,"Combo","Món lẻ"))</f>
        <v/>
      </c>
      <c r="Q968" s="190" t="str">
        <f>IFERROR(__xludf.DUMMYFUNCTION("IF(P968&lt;&gt;""Combo"","""",IFERROR(""""&amp;TEXTJOIN("", ""&amp;char(10),TRUE,FILTER(Combo_chi_tiet!$I$3:$I$200,Combo_chi_tiet!$B$3:$B$200=D968)),""""))"),"")</f>
        <v/>
      </c>
      <c r="R968" s="144"/>
      <c r="S968" s="144"/>
      <c r="T968" s="144"/>
      <c r="U968" s="144"/>
      <c r="V968" s="144"/>
      <c r="W968" s="144"/>
      <c r="X968" s="144"/>
      <c r="Y968" s="144"/>
      <c r="Z968" s="144"/>
      <c r="AA968" s="144"/>
      <c r="AB968" s="144"/>
      <c r="AC968" s="144"/>
      <c r="AD968" s="144"/>
      <c r="AE968" s="144"/>
    </row>
    <row r="969">
      <c r="A969" s="208"/>
      <c r="B969" s="181" t="str">
        <f t="array" ref="B969">IF(A969="","",IFERROR(INDEX(Don_hang!$B$2:$B$1000,MATCH(A969,Don_hang!$A$2:$A$1000,0)),""))</f>
        <v/>
      </c>
      <c r="C969" s="210" t="str">
        <f t="array" ref="C969">IF(A969="","",IFERROR(INDEX(Don_hang!$C$2:$C$1000,MATCH(A969,Don_hang!$A$2:$A$1000,0)),""))</f>
        <v/>
      </c>
      <c r="D969" s="211"/>
      <c r="E969" s="209"/>
      <c r="F969" s="209"/>
      <c r="G969" s="186">
        <f t="shared" si="10"/>
        <v>0</v>
      </c>
      <c r="H969" s="212"/>
      <c r="I969" s="212"/>
      <c r="J969" s="212"/>
      <c r="K969" s="212"/>
      <c r="L969" s="212"/>
      <c r="M969" s="212"/>
      <c r="N969" s="214"/>
      <c r="O969" s="213"/>
      <c r="P969" s="189" t="str">
        <f>IF(D969="","",IF(COUNTIF(Combo_tong_hop!$B$3:$B$100,D969)&gt;0,"Combo","Món lẻ"))</f>
        <v/>
      </c>
      <c r="Q969" s="190" t="str">
        <f>IFERROR(__xludf.DUMMYFUNCTION("IF(P969&lt;&gt;""Combo"","""",IFERROR(""""&amp;TEXTJOIN("", ""&amp;char(10),TRUE,FILTER(Combo_chi_tiet!$I$3:$I$200,Combo_chi_tiet!$B$3:$B$200=D969)),""""))"),"")</f>
        <v/>
      </c>
      <c r="R969" s="144"/>
      <c r="S969" s="144"/>
      <c r="T969" s="144"/>
      <c r="U969" s="144"/>
      <c r="V969" s="144"/>
      <c r="W969" s="144"/>
      <c r="X969" s="144"/>
      <c r="Y969" s="144"/>
      <c r="Z969" s="144"/>
      <c r="AA969" s="144"/>
      <c r="AB969" s="144"/>
      <c r="AC969" s="144"/>
      <c r="AD969" s="144"/>
      <c r="AE969" s="144"/>
    </row>
    <row r="970">
      <c r="A970" s="208"/>
      <c r="B970" s="181" t="str">
        <f t="array" ref="B970">IF(A970="","",IFERROR(INDEX(Don_hang!$B$2:$B$1000,MATCH(A970,Don_hang!$A$2:$A$1000,0)),""))</f>
        <v/>
      </c>
      <c r="C970" s="210" t="str">
        <f t="array" ref="C970">IF(A970="","",IFERROR(INDEX(Don_hang!$C$2:$C$1000,MATCH(A970,Don_hang!$A$2:$A$1000,0)),""))</f>
        <v/>
      </c>
      <c r="D970" s="211"/>
      <c r="E970" s="209"/>
      <c r="F970" s="209"/>
      <c r="G970" s="186">
        <f t="shared" si="10"/>
        <v>0</v>
      </c>
      <c r="H970" s="212"/>
      <c r="I970" s="212"/>
      <c r="J970" s="212"/>
      <c r="K970" s="212"/>
      <c r="L970" s="212"/>
      <c r="M970" s="212"/>
      <c r="N970" s="214"/>
      <c r="O970" s="213"/>
      <c r="P970" s="189" t="str">
        <f>IF(D970="","",IF(COUNTIF(Combo_tong_hop!$B$3:$B$100,D970)&gt;0,"Combo","Món lẻ"))</f>
        <v/>
      </c>
      <c r="Q970" s="190" t="str">
        <f>IFERROR(__xludf.DUMMYFUNCTION("IF(P970&lt;&gt;""Combo"","""",IFERROR(""""&amp;TEXTJOIN("", ""&amp;char(10),TRUE,FILTER(Combo_chi_tiet!$I$3:$I$200,Combo_chi_tiet!$B$3:$B$200=D970)),""""))"),"")</f>
        <v/>
      </c>
      <c r="R970" s="144"/>
      <c r="S970" s="144"/>
      <c r="T970" s="144"/>
      <c r="U970" s="144"/>
      <c r="V970" s="144"/>
      <c r="W970" s="144"/>
      <c r="X970" s="144"/>
      <c r="Y970" s="144"/>
      <c r="Z970" s="144"/>
      <c r="AA970" s="144"/>
      <c r="AB970" s="144"/>
      <c r="AC970" s="144"/>
      <c r="AD970" s="144"/>
      <c r="AE970" s="144"/>
    </row>
    <row r="971">
      <c r="A971" s="208"/>
      <c r="B971" s="181" t="str">
        <f t="array" ref="B971">IF(A971="","",IFERROR(INDEX(Don_hang!$B$2:$B$1000,MATCH(A971,Don_hang!$A$2:$A$1000,0)),""))</f>
        <v/>
      </c>
      <c r="C971" s="210" t="str">
        <f t="array" ref="C971">IF(A971="","",IFERROR(INDEX(Don_hang!$C$2:$C$1000,MATCH(A971,Don_hang!$A$2:$A$1000,0)),""))</f>
        <v/>
      </c>
      <c r="D971" s="211"/>
      <c r="E971" s="209"/>
      <c r="F971" s="209"/>
      <c r="G971" s="186">
        <f t="shared" si="10"/>
        <v>0</v>
      </c>
      <c r="H971" s="212"/>
      <c r="I971" s="212"/>
      <c r="J971" s="212"/>
      <c r="K971" s="212"/>
      <c r="L971" s="212"/>
      <c r="M971" s="212"/>
      <c r="N971" s="214"/>
      <c r="O971" s="213"/>
      <c r="P971" s="189" t="str">
        <f>IF(D971="","",IF(COUNTIF(Combo_tong_hop!$B$3:$B$100,D971)&gt;0,"Combo","Món lẻ"))</f>
        <v/>
      </c>
      <c r="Q971" s="190" t="str">
        <f>IFERROR(__xludf.DUMMYFUNCTION("IF(P971&lt;&gt;""Combo"","""",IFERROR(""""&amp;TEXTJOIN("", ""&amp;char(10),TRUE,FILTER(Combo_chi_tiet!$I$3:$I$200,Combo_chi_tiet!$B$3:$B$200=D971)),""""))"),"")</f>
        <v/>
      </c>
      <c r="R971" s="144"/>
      <c r="S971" s="144"/>
      <c r="T971" s="144"/>
      <c r="U971" s="144"/>
      <c r="V971" s="144"/>
      <c r="W971" s="144"/>
      <c r="X971" s="144"/>
      <c r="Y971" s="144"/>
      <c r="Z971" s="144"/>
      <c r="AA971" s="144"/>
      <c r="AB971" s="144"/>
      <c r="AC971" s="144"/>
      <c r="AD971" s="144"/>
      <c r="AE971" s="144"/>
    </row>
    <row r="972">
      <c r="A972" s="208"/>
      <c r="B972" s="181" t="str">
        <f t="array" ref="B972">IF(A972="","",IFERROR(INDEX(Don_hang!$B$2:$B$1000,MATCH(A972,Don_hang!$A$2:$A$1000,0)),""))</f>
        <v/>
      </c>
      <c r="C972" s="210" t="str">
        <f t="array" ref="C972">IF(A972="","",IFERROR(INDEX(Don_hang!$C$2:$C$1000,MATCH(A972,Don_hang!$A$2:$A$1000,0)),""))</f>
        <v/>
      </c>
      <c r="D972" s="211"/>
      <c r="E972" s="209"/>
      <c r="F972" s="209"/>
      <c r="G972" s="186">
        <f t="shared" si="10"/>
        <v>0</v>
      </c>
      <c r="H972" s="212"/>
      <c r="I972" s="212"/>
      <c r="J972" s="212"/>
      <c r="K972" s="212"/>
      <c r="L972" s="212"/>
      <c r="M972" s="212"/>
      <c r="N972" s="214"/>
      <c r="O972" s="213"/>
      <c r="P972" s="189" t="str">
        <f>IF(D972="","",IF(COUNTIF(Combo_tong_hop!$B$3:$B$100,D972)&gt;0,"Combo","Món lẻ"))</f>
        <v/>
      </c>
      <c r="Q972" s="190" t="str">
        <f>IFERROR(__xludf.DUMMYFUNCTION("IF(P972&lt;&gt;""Combo"","""",IFERROR(""""&amp;TEXTJOIN("", ""&amp;char(10),TRUE,FILTER(Combo_chi_tiet!$I$3:$I$200,Combo_chi_tiet!$B$3:$B$200=D972)),""""))"),"")</f>
        <v/>
      </c>
      <c r="R972" s="144"/>
      <c r="S972" s="144"/>
      <c r="T972" s="144"/>
      <c r="U972" s="144"/>
      <c r="V972" s="144"/>
      <c r="W972" s="144"/>
      <c r="X972" s="144"/>
      <c r="Y972" s="144"/>
      <c r="Z972" s="144"/>
      <c r="AA972" s="144"/>
      <c r="AB972" s="144"/>
      <c r="AC972" s="144"/>
      <c r="AD972" s="144"/>
      <c r="AE972" s="144"/>
    </row>
    <row r="973">
      <c r="A973" s="208"/>
      <c r="B973" s="181" t="str">
        <f t="array" ref="B973">IF(A973="","",IFERROR(INDEX(Don_hang!$B$2:$B$1000,MATCH(A973,Don_hang!$A$2:$A$1000,0)),""))</f>
        <v/>
      </c>
      <c r="C973" s="210" t="str">
        <f t="array" ref="C973">IF(A973="","",IFERROR(INDEX(Don_hang!$C$2:$C$1000,MATCH(A973,Don_hang!$A$2:$A$1000,0)),""))</f>
        <v/>
      </c>
      <c r="D973" s="211"/>
      <c r="E973" s="209"/>
      <c r="F973" s="209"/>
      <c r="G973" s="186">
        <f t="shared" si="10"/>
        <v>0</v>
      </c>
      <c r="H973" s="212"/>
      <c r="I973" s="212"/>
      <c r="J973" s="212"/>
      <c r="K973" s="212"/>
      <c r="L973" s="212"/>
      <c r="M973" s="212"/>
      <c r="N973" s="214"/>
      <c r="O973" s="213"/>
      <c r="P973" s="189" t="str">
        <f>IF(D973="","",IF(COUNTIF(Combo_tong_hop!$B$3:$B$100,D973)&gt;0,"Combo","Món lẻ"))</f>
        <v/>
      </c>
      <c r="Q973" s="190" t="str">
        <f>IFERROR(__xludf.DUMMYFUNCTION("IF(P973&lt;&gt;""Combo"","""",IFERROR(""""&amp;TEXTJOIN("", ""&amp;char(10),TRUE,FILTER(Combo_chi_tiet!$I$3:$I$200,Combo_chi_tiet!$B$3:$B$200=D973)),""""))"),"")</f>
        <v/>
      </c>
      <c r="R973" s="144"/>
      <c r="S973" s="144"/>
      <c r="T973" s="144"/>
      <c r="U973" s="144"/>
      <c r="V973" s="144"/>
      <c r="W973" s="144"/>
      <c r="X973" s="144"/>
      <c r="Y973" s="144"/>
      <c r="Z973" s="144"/>
      <c r="AA973" s="144"/>
      <c r="AB973" s="144"/>
      <c r="AC973" s="144"/>
      <c r="AD973" s="144"/>
      <c r="AE973" s="144"/>
    </row>
    <row r="974">
      <c r="A974" s="208"/>
      <c r="B974" s="181" t="str">
        <f t="array" ref="B974">IF(A974="","",IFERROR(INDEX(Don_hang!$B$2:$B$1000,MATCH(A974,Don_hang!$A$2:$A$1000,0)),""))</f>
        <v/>
      </c>
      <c r="C974" s="210" t="str">
        <f t="array" ref="C974">IF(A974="","",IFERROR(INDEX(Don_hang!$C$2:$C$1000,MATCH(A974,Don_hang!$A$2:$A$1000,0)),""))</f>
        <v/>
      </c>
      <c r="D974" s="211"/>
      <c r="E974" s="209"/>
      <c r="F974" s="209"/>
      <c r="G974" s="186">
        <f t="shared" si="10"/>
        <v>0</v>
      </c>
      <c r="H974" s="212"/>
      <c r="I974" s="212"/>
      <c r="J974" s="212"/>
      <c r="K974" s="212"/>
      <c r="L974" s="212"/>
      <c r="M974" s="212"/>
      <c r="N974" s="214"/>
      <c r="O974" s="213"/>
      <c r="P974" s="189" t="str">
        <f>IF(D974="","",IF(COUNTIF(Combo_tong_hop!$B$3:$B$100,D974)&gt;0,"Combo","Món lẻ"))</f>
        <v/>
      </c>
      <c r="Q974" s="190" t="str">
        <f>IFERROR(__xludf.DUMMYFUNCTION("IF(P974&lt;&gt;""Combo"","""",IFERROR(""""&amp;TEXTJOIN("", ""&amp;char(10),TRUE,FILTER(Combo_chi_tiet!$I$3:$I$200,Combo_chi_tiet!$B$3:$B$200=D974)),""""))"),"")</f>
        <v/>
      </c>
      <c r="R974" s="144"/>
      <c r="S974" s="144"/>
      <c r="T974" s="144"/>
      <c r="U974" s="144"/>
      <c r="V974" s="144"/>
      <c r="W974" s="144"/>
      <c r="X974" s="144"/>
      <c r="Y974" s="144"/>
      <c r="Z974" s="144"/>
      <c r="AA974" s="144"/>
      <c r="AB974" s="144"/>
      <c r="AC974" s="144"/>
      <c r="AD974" s="144"/>
      <c r="AE974" s="144"/>
    </row>
    <row r="975">
      <c r="A975" s="208"/>
      <c r="B975" s="181" t="str">
        <f t="array" ref="B975">IF(A975="","",IFERROR(INDEX(Don_hang!$B$2:$B$1000,MATCH(A975,Don_hang!$A$2:$A$1000,0)),""))</f>
        <v/>
      </c>
      <c r="C975" s="210" t="str">
        <f t="array" ref="C975">IF(A975="","",IFERROR(INDEX(Don_hang!$C$2:$C$1000,MATCH(A975,Don_hang!$A$2:$A$1000,0)),""))</f>
        <v/>
      </c>
      <c r="D975" s="211"/>
      <c r="E975" s="209"/>
      <c r="F975" s="209"/>
      <c r="G975" s="186">
        <f t="shared" si="10"/>
        <v>0</v>
      </c>
      <c r="H975" s="212"/>
      <c r="I975" s="212"/>
      <c r="J975" s="212"/>
      <c r="K975" s="212"/>
      <c r="L975" s="212"/>
      <c r="M975" s="212"/>
      <c r="N975" s="214"/>
      <c r="O975" s="213"/>
      <c r="P975" s="189" t="str">
        <f>IF(D975="","",IF(COUNTIF(Combo_tong_hop!$B$3:$B$100,D975)&gt;0,"Combo","Món lẻ"))</f>
        <v/>
      </c>
      <c r="Q975" s="190" t="str">
        <f>IFERROR(__xludf.DUMMYFUNCTION("IF(P975&lt;&gt;""Combo"","""",IFERROR(""""&amp;TEXTJOIN("", ""&amp;char(10),TRUE,FILTER(Combo_chi_tiet!$I$3:$I$200,Combo_chi_tiet!$B$3:$B$200=D975)),""""))"),"")</f>
        <v/>
      </c>
      <c r="R975" s="144"/>
      <c r="S975" s="144"/>
      <c r="T975" s="144"/>
      <c r="U975" s="144"/>
      <c r="V975" s="144"/>
      <c r="W975" s="144"/>
      <c r="X975" s="144"/>
      <c r="Y975" s="144"/>
      <c r="Z975" s="144"/>
      <c r="AA975" s="144"/>
      <c r="AB975" s="144"/>
      <c r="AC975" s="144"/>
      <c r="AD975" s="144"/>
      <c r="AE975" s="144"/>
    </row>
    <row r="976">
      <c r="A976" s="208"/>
      <c r="B976" s="181" t="str">
        <f t="array" ref="B976">IF(A976="","",IFERROR(INDEX(Don_hang!$B$2:$B$1000,MATCH(A976,Don_hang!$A$2:$A$1000,0)),""))</f>
        <v/>
      </c>
      <c r="C976" s="210" t="str">
        <f t="array" ref="C976">IF(A976="","",IFERROR(INDEX(Don_hang!$C$2:$C$1000,MATCH(A976,Don_hang!$A$2:$A$1000,0)),""))</f>
        <v/>
      </c>
      <c r="D976" s="211"/>
      <c r="E976" s="209"/>
      <c r="F976" s="209"/>
      <c r="G976" s="186">
        <f t="shared" si="10"/>
        <v>0</v>
      </c>
      <c r="H976" s="212"/>
      <c r="I976" s="212"/>
      <c r="J976" s="212"/>
      <c r="K976" s="212"/>
      <c r="L976" s="212"/>
      <c r="M976" s="212"/>
      <c r="N976" s="214"/>
      <c r="O976" s="213"/>
      <c r="P976" s="189" t="str">
        <f>IF(D976="","",IF(COUNTIF(Combo_tong_hop!$B$3:$B$100,D976)&gt;0,"Combo","Món lẻ"))</f>
        <v/>
      </c>
      <c r="Q976" s="190" t="str">
        <f>IFERROR(__xludf.DUMMYFUNCTION("IF(P976&lt;&gt;""Combo"","""",IFERROR(""""&amp;TEXTJOIN("", ""&amp;char(10),TRUE,FILTER(Combo_chi_tiet!$I$3:$I$200,Combo_chi_tiet!$B$3:$B$200=D976)),""""))"),"")</f>
        <v/>
      </c>
      <c r="R976" s="144"/>
      <c r="S976" s="144"/>
      <c r="T976" s="144"/>
      <c r="U976" s="144"/>
      <c r="V976" s="144"/>
      <c r="W976" s="144"/>
      <c r="X976" s="144"/>
      <c r="Y976" s="144"/>
      <c r="Z976" s="144"/>
      <c r="AA976" s="144"/>
      <c r="AB976" s="144"/>
      <c r="AC976" s="144"/>
      <c r="AD976" s="144"/>
      <c r="AE976" s="144"/>
    </row>
    <row r="977">
      <c r="A977" s="208"/>
      <c r="B977" s="181" t="str">
        <f t="array" ref="B977">IF(A977="","",IFERROR(INDEX(Don_hang!$B$2:$B$1000,MATCH(A977,Don_hang!$A$2:$A$1000,0)),""))</f>
        <v/>
      </c>
      <c r="C977" s="210" t="str">
        <f t="array" ref="C977">IF(A977="","",IFERROR(INDEX(Don_hang!$C$2:$C$1000,MATCH(A977,Don_hang!$A$2:$A$1000,0)),""))</f>
        <v/>
      </c>
      <c r="D977" s="211"/>
      <c r="E977" s="209"/>
      <c r="F977" s="209"/>
      <c r="G977" s="186">
        <f t="shared" si="10"/>
        <v>0</v>
      </c>
      <c r="H977" s="212"/>
      <c r="I977" s="212"/>
      <c r="J977" s="212"/>
      <c r="K977" s="212"/>
      <c r="L977" s="212"/>
      <c r="M977" s="212"/>
      <c r="N977" s="214"/>
      <c r="O977" s="213"/>
      <c r="P977" s="189" t="str">
        <f>IF(D977="","",IF(COUNTIF(Combo_tong_hop!$B$3:$B$100,D977)&gt;0,"Combo","Món lẻ"))</f>
        <v/>
      </c>
      <c r="Q977" s="190" t="str">
        <f>IFERROR(__xludf.DUMMYFUNCTION("IF(P977&lt;&gt;""Combo"","""",IFERROR(""""&amp;TEXTJOIN("", ""&amp;char(10),TRUE,FILTER(Combo_chi_tiet!$I$3:$I$200,Combo_chi_tiet!$B$3:$B$200=D977)),""""))"),"")</f>
        <v/>
      </c>
      <c r="R977" s="144"/>
      <c r="S977" s="144"/>
      <c r="T977" s="144"/>
      <c r="U977" s="144"/>
      <c r="V977" s="144"/>
      <c r="W977" s="144"/>
      <c r="X977" s="144"/>
      <c r="Y977" s="144"/>
      <c r="Z977" s="144"/>
      <c r="AA977" s="144"/>
      <c r="AB977" s="144"/>
      <c r="AC977" s="144"/>
      <c r="AD977" s="144"/>
      <c r="AE977" s="144"/>
    </row>
    <row r="978">
      <c r="A978" s="208"/>
      <c r="B978" s="181" t="str">
        <f t="array" ref="B978">IF(A978="","",IFERROR(INDEX(Don_hang!$B$2:$B$1000,MATCH(A978,Don_hang!$A$2:$A$1000,0)),""))</f>
        <v/>
      </c>
      <c r="C978" s="210" t="str">
        <f t="array" ref="C978">IF(A978="","",IFERROR(INDEX(Don_hang!$C$2:$C$1000,MATCH(A978,Don_hang!$A$2:$A$1000,0)),""))</f>
        <v/>
      </c>
      <c r="D978" s="211"/>
      <c r="E978" s="209"/>
      <c r="F978" s="209"/>
      <c r="G978" s="186">
        <f t="shared" si="10"/>
        <v>0</v>
      </c>
      <c r="H978" s="212"/>
      <c r="I978" s="212"/>
      <c r="J978" s="212"/>
      <c r="K978" s="212"/>
      <c r="L978" s="212"/>
      <c r="M978" s="212"/>
      <c r="N978" s="214"/>
      <c r="O978" s="213"/>
      <c r="P978" s="189" t="str">
        <f>IF(D978="","",IF(COUNTIF(Combo_tong_hop!$B$3:$B$100,D978)&gt;0,"Combo","Món lẻ"))</f>
        <v/>
      </c>
      <c r="Q978" s="190" t="str">
        <f>IFERROR(__xludf.DUMMYFUNCTION("IF(P978&lt;&gt;""Combo"","""",IFERROR(""""&amp;TEXTJOIN("", ""&amp;char(10),TRUE,FILTER(Combo_chi_tiet!$I$3:$I$200,Combo_chi_tiet!$B$3:$B$200=D978)),""""))"),"")</f>
        <v/>
      </c>
      <c r="R978" s="144"/>
      <c r="S978" s="144"/>
      <c r="T978" s="144"/>
      <c r="U978" s="144"/>
      <c r="V978" s="144"/>
      <c r="W978" s="144"/>
      <c r="X978" s="144"/>
      <c r="Y978" s="144"/>
      <c r="Z978" s="144"/>
      <c r="AA978" s="144"/>
      <c r="AB978" s="144"/>
      <c r="AC978" s="144"/>
      <c r="AD978" s="144"/>
      <c r="AE978" s="144"/>
    </row>
    <row r="979">
      <c r="A979" s="208"/>
      <c r="B979" s="181" t="str">
        <f t="array" ref="B979">IF(A979="","",IFERROR(INDEX(Don_hang!$B$2:$B$1000,MATCH(A979,Don_hang!$A$2:$A$1000,0)),""))</f>
        <v/>
      </c>
      <c r="C979" s="210" t="str">
        <f t="array" ref="C979">IF(A979="","",IFERROR(INDEX(Don_hang!$C$2:$C$1000,MATCH(A979,Don_hang!$A$2:$A$1000,0)),""))</f>
        <v/>
      </c>
      <c r="D979" s="211"/>
      <c r="E979" s="209"/>
      <c r="F979" s="209"/>
      <c r="G979" s="186">
        <f t="shared" si="10"/>
        <v>0</v>
      </c>
      <c r="H979" s="212"/>
      <c r="I979" s="212"/>
      <c r="J979" s="212"/>
      <c r="K979" s="212"/>
      <c r="L979" s="212"/>
      <c r="M979" s="212"/>
      <c r="N979" s="214"/>
      <c r="O979" s="213"/>
      <c r="P979" s="189" t="str">
        <f>IF(D979="","",IF(COUNTIF(Combo_tong_hop!$B$3:$B$100,D979)&gt;0,"Combo","Món lẻ"))</f>
        <v/>
      </c>
      <c r="Q979" s="190" t="str">
        <f>IFERROR(__xludf.DUMMYFUNCTION("IF(P979&lt;&gt;""Combo"","""",IFERROR(""""&amp;TEXTJOIN("", ""&amp;char(10),TRUE,FILTER(Combo_chi_tiet!$I$3:$I$200,Combo_chi_tiet!$B$3:$B$200=D979)),""""))"),"")</f>
        <v/>
      </c>
      <c r="R979" s="144"/>
      <c r="S979" s="144"/>
      <c r="T979" s="144"/>
      <c r="U979" s="144"/>
      <c r="V979" s="144"/>
      <c r="W979" s="144"/>
      <c r="X979" s="144"/>
      <c r="Y979" s="144"/>
      <c r="Z979" s="144"/>
      <c r="AA979" s="144"/>
      <c r="AB979" s="144"/>
      <c r="AC979" s="144"/>
      <c r="AD979" s="144"/>
      <c r="AE979" s="144"/>
    </row>
    <row r="980">
      <c r="A980" s="208"/>
      <c r="B980" s="181" t="str">
        <f t="array" ref="B980">IF(A980="","",IFERROR(INDEX(Don_hang!$B$2:$B$1000,MATCH(A980,Don_hang!$A$2:$A$1000,0)),""))</f>
        <v/>
      </c>
      <c r="C980" s="210" t="str">
        <f t="array" ref="C980">IF(A980="","",IFERROR(INDEX(Don_hang!$C$2:$C$1000,MATCH(A980,Don_hang!$A$2:$A$1000,0)),""))</f>
        <v/>
      </c>
      <c r="D980" s="211"/>
      <c r="E980" s="209"/>
      <c r="F980" s="209"/>
      <c r="G980" s="186">
        <f t="shared" si="10"/>
        <v>0</v>
      </c>
      <c r="H980" s="212"/>
      <c r="I980" s="212"/>
      <c r="J980" s="212"/>
      <c r="K980" s="212"/>
      <c r="L980" s="212"/>
      <c r="M980" s="212"/>
      <c r="N980" s="214"/>
      <c r="O980" s="213"/>
      <c r="P980" s="189" t="str">
        <f>IF(D980="","",IF(COUNTIF(Combo_tong_hop!$B$3:$B$100,D980)&gt;0,"Combo","Món lẻ"))</f>
        <v/>
      </c>
      <c r="Q980" s="190" t="str">
        <f>IFERROR(__xludf.DUMMYFUNCTION("IF(P980&lt;&gt;""Combo"","""",IFERROR(""""&amp;TEXTJOIN("", ""&amp;char(10),TRUE,FILTER(Combo_chi_tiet!$I$3:$I$200,Combo_chi_tiet!$B$3:$B$200=D980)),""""))"),"")</f>
        <v/>
      </c>
      <c r="R980" s="144"/>
      <c r="S980" s="144"/>
      <c r="T980" s="144"/>
      <c r="U980" s="144"/>
      <c r="V980" s="144"/>
      <c r="W980" s="144"/>
      <c r="X980" s="144"/>
      <c r="Y980" s="144"/>
      <c r="Z980" s="144"/>
      <c r="AA980" s="144"/>
      <c r="AB980" s="144"/>
      <c r="AC980" s="144"/>
      <c r="AD980" s="144"/>
      <c r="AE980" s="144"/>
    </row>
    <row r="981">
      <c r="A981" s="208"/>
      <c r="B981" s="181" t="str">
        <f t="array" ref="B981">IF(A981="","",IFERROR(INDEX(Don_hang!$B$2:$B$1000,MATCH(A981,Don_hang!$A$2:$A$1000,0)),""))</f>
        <v/>
      </c>
      <c r="C981" s="210" t="str">
        <f t="array" ref="C981">IF(A981="","",IFERROR(INDEX(Don_hang!$C$2:$C$1000,MATCH(A981,Don_hang!$A$2:$A$1000,0)),""))</f>
        <v/>
      </c>
      <c r="D981" s="211"/>
      <c r="E981" s="209"/>
      <c r="F981" s="209"/>
      <c r="G981" s="186">
        <f t="shared" si="10"/>
        <v>0</v>
      </c>
      <c r="H981" s="212"/>
      <c r="I981" s="212"/>
      <c r="J981" s="212"/>
      <c r="K981" s="212"/>
      <c r="L981" s="212"/>
      <c r="M981" s="212"/>
      <c r="N981" s="214"/>
      <c r="O981" s="213"/>
      <c r="P981" s="189" t="str">
        <f>IF(D981="","",IF(COUNTIF(Combo_tong_hop!$B$3:$B$100,D981)&gt;0,"Combo","Món lẻ"))</f>
        <v/>
      </c>
      <c r="Q981" s="190" t="str">
        <f>IFERROR(__xludf.DUMMYFUNCTION("IF(P981&lt;&gt;""Combo"","""",IFERROR(""""&amp;TEXTJOIN("", ""&amp;char(10),TRUE,FILTER(Combo_chi_tiet!$I$3:$I$200,Combo_chi_tiet!$B$3:$B$200=D981)),""""))"),"")</f>
        <v/>
      </c>
      <c r="R981" s="144"/>
      <c r="S981" s="144"/>
      <c r="T981" s="144"/>
      <c r="U981" s="144"/>
      <c r="V981" s="144"/>
      <c r="W981" s="144"/>
      <c r="X981" s="144"/>
      <c r="Y981" s="144"/>
      <c r="Z981" s="144"/>
      <c r="AA981" s="144"/>
      <c r="AB981" s="144"/>
      <c r="AC981" s="144"/>
      <c r="AD981" s="144"/>
      <c r="AE981" s="144"/>
    </row>
    <row r="982">
      <c r="A982" s="208"/>
      <c r="B982" s="181" t="str">
        <f t="array" ref="B982">IF(A982="","",IFERROR(INDEX(Don_hang!$B$2:$B$1000,MATCH(A982,Don_hang!$A$2:$A$1000,0)),""))</f>
        <v/>
      </c>
      <c r="C982" s="210" t="str">
        <f t="array" ref="C982">IF(A982="","",IFERROR(INDEX(Don_hang!$C$2:$C$1000,MATCH(A982,Don_hang!$A$2:$A$1000,0)),""))</f>
        <v/>
      </c>
      <c r="D982" s="211"/>
      <c r="E982" s="209"/>
      <c r="F982" s="209"/>
      <c r="G982" s="186">
        <f t="shared" si="10"/>
        <v>0</v>
      </c>
      <c r="H982" s="212"/>
      <c r="I982" s="212"/>
      <c r="J982" s="212"/>
      <c r="K982" s="212"/>
      <c r="L982" s="212"/>
      <c r="M982" s="212"/>
      <c r="N982" s="214"/>
      <c r="O982" s="213"/>
      <c r="P982" s="189" t="str">
        <f>IF(D982="","",IF(COUNTIF(Combo_tong_hop!$B$3:$B$100,D982)&gt;0,"Combo","Món lẻ"))</f>
        <v/>
      </c>
      <c r="Q982" s="190" t="str">
        <f>IFERROR(__xludf.DUMMYFUNCTION("IF(P982&lt;&gt;""Combo"","""",IFERROR(""""&amp;TEXTJOIN("", ""&amp;char(10),TRUE,FILTER(Combo_chi_tiet!$I$3:$I$200,Combo_chi_tiet!$B$3:$B$200=D982)),""""))"),"")</f>
        <v/>
      </c>
      <c r="R982" s="144"/>
      <c r="S982" s="144"/>
      <c r="T982" s="144"/>
      <c r="U982" s="144"/>
      <c r="V982" s="144"/>
      <c r="W982" s="144"/>
      <c r="X982" s="144"/>
      <c r="Y982" s="144"/>
      <c r="Z982" s="144"/>
      <c r="AA982" s="144"/>
      <c r="AB982" s="144"/>
      <c r="AC982" s="144"/>
      <c r="AD982" s="144"/>
      <c r="AE982" s="144"/>
    </row>
    <row r="983">
      <c r="A983" s="208"/>
      <c r="B983" s="181" t="str">
        <f t="array" ref="B983">IF(A983="","",IFERROR(INDEX(Don_hang!$B$2:$B$1000,MATCH(A983,Don_hang!$A$2:$A$1000,0)),""))</f>
        <v/>
      </c>
      <c r="C983" s="210" t="str">
        <f t="array" ref="C983">IF(A983="","",IFERROR(INDEX(Don_hang!$C$2:$C$1000,MATCH(A983,Don_hang!$A$2:$A$1000,0)),""))</f>
        <v/>
      </c>
      <c r="D983" s="211"/>
      <c r="E983" s="209"/>
      <c r="F983" s="209"/>
      <c r="G983" s="186">
        <f t="shared" si="10"/>
        <v>0</v>
      </c>
      <c r="H983" s="212"/>
      <c r="I983" s="212"/>
      <c r="J983" s="212"/>
      <c r="K983" s="212"/>
      <c r="L983" s="212"/>
      <c r="M983" s="212"/>
      <c r="N983" s="214"/>
      <c r="O983" s="213"/>
      <c r="P983" s="189" t="str">
        <f>IF(D983="","",IF(COUNTIF(Combo_tong_hop!$B$3:$B$100,D983)&gt;0,"Combo","Món lẻ"))</f>
        <v/>
      </c>
      <c r="Q983" s="190" t="str">
        <f>IFERROR(__xludf.DUMMYFUNCTION("IF(P983&lt;&gt;""Combo"","""",IFERROR(""""&amp;TEXTJOIN("", ""&amp;char(10),TRUE,FILTER(Combo_chi_tiet!$I$3:$I$200,Combo_chi_tiet!$B$3:$B$200=D983)),""""))"),"")</f>
        <v/>
      </c>
      <c r="R983" s="144"/>
      <c r="S983" s="144"/>
      <c r="T983" s="144"/>
      <c r="U983" s="144"/>
      <c r="V983" s="144"/>
      <c r="W983" s="144"/>
      <c r="X983" s="144"/>
      <c r="Y983" s="144"/>
      <c r="Z983" s="144"/>
      <c r="AA983" s="144"/>
      <c r="AB983" s="144"/>
      <c r="AC983" s="144"/>
      <c r="AD983" s="144"/>
      <c r="AE983" s="144"/>
    </row>
    <row r="984">
      <c r="A984" s="208"/>
      <c r="B984" s="181" t="str">
        <f t="array" ref="B984">IF(A984="","",IFERROR(INDEX(Don_hang!$B$2:$B$1000,MATCH(A984,Don_hang!$A$2:$A$1000,0)),""))</f>
        <v/>
      </c>
      <c r="C984" s="210" t="str">
        <f t="array" ref="C984">IF(A984="","",IFERROR(INDEX(Don_hang!$C$2:$C$1000,MATCH(A984,Don_hang!$A$2:$A$1000,0)),""))</f>
        <v/>
      </c>
      <c r="D984" s="211"/>
      <c r="E984" s="209"/>
      <c r="F984" s="209"/>
      <c r="G984" s="186">
        <f t="shared" si="10"/>
        <v>0</v>
      </c>
      <c r="H984" s="212"/>
      <c r="I984" s="212"/>
      <c r="J984" s="212"/>
      <c r="K984" s="212"/>
      <c r="L984" s="212"/>
      <c r="M984" s="212"/>
      <c r="N984" s="214"/>
      <c r="O984" s="213"/>
      <c r="P984" s="189" t="str">
        <f>IF(D984="","",IF(COUNTIF(Combo_tong_hop!$B$3:$B$100,D984)&gt;0,"Combo","Món lẻ"))</f>
        <v/>
      </c>
      <c r="Q984" s="190" t="str">
        <f>IFERROR(__xludf.DUMMYFUNCTION("IF(P984&lt;&gt;""Combo"","""",IFERROR(""""&amp;TEXTJOIN("", ""&amp;char(10),TRUE,FILTER(Combo_chi_tiet!$I$3:$I$200,Combo_chi_tiet!$B$3:$B$200=D984)),""""))"),"")</f>
        <v/>
      </c>
      <c r="R984" s="144"/>
      <c r="S984" s="144"/>
      <c r="T984" s="144"/>
      <c r="U984" s="144"/>
      <c r="V984" s="144"/>
      <c r="W984" s="144"/>
      <c r="X984" s="144"/>
      <c r="Y984" s="144"/>
      <c r="Z984" s="144"/>
      <c r="AA984" s="144"/>
      <c r="AB984" s="144"/>
      <c r="AC984" s="144"/>
      <c r="AD984" s="144"/>
      <c r="AE984" s="144"/>
    </row>
    <row r="985">
      <c r="A985" s="208"/>
      <c r="B985" s="181" t="str">
        <f t="array" ref="B985">IF(A985="","",IFERROR(INDEX(Don_hang!$B$2:$B$1000,MATCH(A985,Don_hang!$A$2:$A$1000,0)),""))</f>
        <v/>
      </c>
      <c r="C985" s="210" t="str">
        <f t="array" ref="C985">IF(A985="","",IFERROR(INDEX(Don_hang!$C$2:$C$1000,MATCH(A985,Don_hang!$A$2:$A$1000,0)),""))</f>
        <v/>
      </c>
      <c r="D985" s="211"/>
      <c r="E985" s="209"/>
      <c r="F985" s="209"/>
      <c r="G985" s="186">
        <f t="shared" si="10"/>
        <v>0</v>
      </c>
      <c r="H985" s="212"/>
      <c r="I985" s="212"/>
      <c r="J985" s="212"/>
      <c r="K985" s="212"/>
      <c r="L985" s="212"/>
      <c r="M985" s="212"/>
      <c r="N985" s="214"/>
      <c r="O985" s="213"/>
      <c r="P985" s="189" t="str">
        <f>IF(D985="","",IF(COUNTIF(Combo_tong_hop!$B$3:$B$100,D985)&gt;0,"Combo","Món lẻ"))</f>
        <v/>
      </c>
      <c r="Q985" s="190" t="str">
        <f>IFERROR(__xludf.DUMMYFUNCTION("IF(P985&lt;&gt;""Combo"","""",IFERROR(""""&amp;TEXTJOIN("", ""&amp;char(10),TRUE,FILTER(Combo_chi_tiet!$I$3:$I$200,Combo_chi_tiet!$B$3:$B$200=D985)),""""))"),"")</f>
        <v/>
      </c>
      <c r="R985" s="144"/>
      <c r="S985" s="144"/>
      <c r="T985" s="144"/>
      <c r="U985" s="144"/>
      <c r="V985" s="144"/>
      <c r="W985" s="144"/>
      <c r="X985" s="144"/>
      <c r="Y985" s="144"/>
      <c r="Z985" s="144"/>
      <c r="AA985" s="144"/>
      <c r="AB985" s="144"/>
      <c r="AC985" s="144"/>
      <c r="AD985" s="144"/>
      <c r="AE985" s="144"/>
    </row>
    <row r="986">
      <c r="A986" s="208"/>
      <c r="B986" s="181" t="str">
        <f t="array" ref="B986">IF(A986="","",IFERROR(INDEX(Don_hang!$B$2:$B$1000,MATCH(A986,Don_hang!$A$2:$A$1000,0)),""))</f>
        <v/>
      </c>
      <c r="C986" s="210" t="str">
        <f t="array" ref="C986">IF(A986="","",IFERROR(INDEX(Don_hang!$C$2:$C$1000,MATCH(A986,Don_hang!$A$2:$A$1000,0)),""))</f>
        <v/>
      </c>
      <c r="D986" s="211"/>
      <c r="E986" s="209"/>
      <c r="F986" s="209"/>
      <c r="G986" s="186">
        <f t="shared" si="10"/>
        <v>0</v>
      </c>
      <c r="H986" s="212"/>
      <c r="I986" s="212"/>
      <c r="J986" s="212"/>
      <c r="K986" s="212"/>
      <c r="L986" s="212"/>
      <c r="M986" s="212"/>
      <c r="N986" s="214"/>
      <c r="O986" s="213"/>
      <c r="P986" s="189" t="str">
        <f>IF(D986="","",IF(COUNTIF(Combo_tong_hop!$B$3:$B$100,D986)&gt;0,"Combo","Món lẻ"))</f>
        <v/>
      </c>
      <c r="Q986" s="190" t="str">
        <f>IFERROR(__xludf.DUMMYFUNCTION("IF(P986&lt;&gt;""Combo"","""",IFERROR(""""&amp;TEXTJOIN("", ""&amp;char(10),TRUE,FILTER(Combo_chi_tiet!$I$3:$I$200,Combo_chi_tiet!$B$3:$B$200=D986)),""""))"),"")</f>
        <v/>
      </c>
      <c r="R986" s="144"/>
      <c r="S986" s="144"/>
      <c r="T986" s="144"/>
      <c r="U986" s="144"/>
      <c r="V986" s="144"/>
      <c r="W986" s="144"/>
      <c r="X986" s="144"/>
      <c r="Y986" s="144"/>
      <c r="Z986" s="144"/>
      <c r="AA986" s="144"/>
      <c r="AB986" s="144"/>
      <c r="AC986" s="144"/>
      <c r="AD986" s="144"/>
      <c r="AE986" s="144"/>
    </row>
    <row r="987">
      <c r="A987" s="208"/>
      <c r="B987" s="181" t="str">
        <f t="array" ref="B987">IF(A987="","",IFERROR(INDEX(Don_hang!$B$2:$B$1000,MATCH(A987,Don_hang!$A$2:$A$1000,0)),""))</f>
        <v/>
      </c>
      <c r="C987" s="210" t="str">
        <f t="array" ref="C987">IF(A987="","",IFERROR(INDEX(Don_hang!$C$2:$C$1000,MATCH(A987,Don_hang!$A$2:$A$1000,0)),""))</f>
        <v/>
      </c>
      <c r="D987" s="211"/>
      <c r="E987" s="209"/>
      <c r="F987" s="209"/>
      <c r="G987" s="186">
        <f t="shared" si="10"/>
        <v>0</v>
      </c>
      <c r="H987" s="212"/>
      <c r="I987" s="212"/>
      <c r="J987" s="212"/>
      <c r="K987" s="212"/>
      <c r="L987" s="212"/>
      <c r="M987" s="212"/>
      <c r="N987" s="214"/>
      <c r="O987" s="213"/>
      <c r="P987" s="189" t="str">
        <f>IF(D987="","",IF(COUNTIF(Combo_tong_hop!$B$3:$B$100,D987)&gt;0,"Combo","Món lẻ"))</f>
        <v/>
      </c>
      <c r="Q987" s="190" t="str">
        <f>IFERROR(__xludf.DUMMYFUNCTION("IF(P987&lt;&gt;""Combo"","""",IFERROR(""""&amp;TEXTJOIN("", ""&amp;char(10),TRUE,FILTER(Combo_chi_tiet!$I$3:$I$200,Combo_chi_tiet!$B$3:$B$200=D987)),""""))"),"")</f>
        <v/>
      </c>
      <c r="R987" s="144"/>
      <c r="S987" s="144"/>
      <c r="T987" s="144"/>
      <c r="U987" s="144"/>
      <c r="V987" s="144"/>
      <c r="W987" s="144"/>
      <c r="X987" s="144"/>
      <c r="Y987" s="144"/>
      <c r="Z987" s="144"/>
      <c r="AA987" s="144"/>
      <c r="AB987" s="144"/>
      <c r="AC987" s="144"/>
      <c r="AD987" s="144"/>
      <c r="AE987" s="144"/>
    </row>
    <row r="988">
      <c r="A988" s="208"/>
      <c r="B988" s="181" t="str">
        <f t="array" ref="B988">IF(A988="","",IFERROR(INDEX(Don_hang!$B$2:$B$1000,MATCH(A988,Don_hang!$A$2:$A$1000,0)),""))</f>
        <v/>
      </c>
      <c r="C988" s="210" t="str">
        <f t="array" ref="C988">IF(A988="","",IFERROR(INDEX(Don_hang!$C$2:$C$1000,MATCH(A988,Don_hang!$A$2:$A$1000,0)),""))</f>
        <v/>
      </c>
      <c r="D988" s="211"/>
      <c r="E988" s="209"/>
      <c r="F988" s="209"/>
      <c r="G988" s="186">
        <f t="shared" si="10"/>
        <v>0</v>
      </c>
      <c r="H988" s="212"/>
      <c r="I988" s="212"/>
      <c r="J988" s="212"/>
      <c r="K988" s="212"/>
      <c r="L988" s="212"/>
      <c r="M988" s="212"/>
      <c r="N988" s="214"/>
      <c r="O988" s="213"/>
      <c r="P988" s="189" t="str">
        <f>IF(D988="","",IF(COUNTIF(Combo_tong_hop!$B$3:$B$100,D988)&gt;0,"Combo","Món lẻ"))</f>
        <v/>
      </c>
      <c r="Q988" s="190" t="str">
        <f>IFERROR(__xludf.DUMMYFUNCTION("IF(P988&lt;&gt;""Combo"","""",IFERROR(""""&amp;TEXTJOIN("", ""&amp;char(10),TRUE,FILTER(Combo_chi_tiet!$I$3:$I$200,Combo_chi_tiet!$B$3:$B$200=D988)),""""))"),"")</f>
        <v/>
      </c>
      <c r="R988" s="144"/>
      <c r="S988" s="144"/>
      <c r="T988" s="144"/>
      <c r="U988" s="144"/>
      <c r="V988" s="144"/>
      <c r="W988" s="144"/>
      <c r="X988" s="144"/>
      <c r="Y988" s="144"/>
      <c r="Z988" s="144"/>
      <c r="AA988" s="144"/>
      <c r="AB988" s="144"/>
      <c r="AC988" s="144"/>
      <c r="AD988" s="144"/>
      <c r="AE988" s="144"/>
    </row>
    <row r="989">
      <c r="A989" s="208"/>
      <c r="B989" s="181" t="str">
        <f t="array" ref="B989">IF(A989="","",IFERROR(INDEX(Don_hang!$B$2:$B$1000,MATCH(A989,Don_hang!$A$2:$A$1000,0)),""))</f>
        <v/>
      </c>
      <c r="C989" s="210" t="str">
        <f t="array" ref="C989">IF(A989="","",IFERROR(INDEX(Don_hang!$C$2:$C$1000,MATCH(A989,Don_hang!$A$2:$A$1000,0)),""))</f>
        <v/>
      </c>
      <c r="D989" s="211"/>
      <c r="E989" s="209"/>
      <c r="F989" s="209"/>
      <c r="G989" s="186">
        <f t="shared" si="10"/>
        <v>0</v>
      </c>
      <c r="H989" s="212"/>
      <c r="I989" s="212"/>
      <c r="J989" s="212"/>
      <c r="K989" s="212"/>
      <c r="L989" s="212"/>
      <c r="M989" s="212"/>
      <c r="N989" s="214"/>
      <c r="O989" s="213"/>
      <c r="P989" s="189" t="str">
        <f>IF(D989="","",IF(COUNTIF(Combo_tong_hop!$B$3:$B$100,D989)&gt;0,"Combo","Món lẻ"))</f>
        <v/>
      </c>
      <c r="Q989" s="190" t="str">
        <f>IFERROR(__xludf.DUMMYFUNCTION("IF(P989&lt;&gt;""Combo"","""",IFERROR(""""&amp;TEXTJOIN("", ""&amp;char(10),TRUE,FILTER(Combo_chi_tiet!$I$3:$I$200,Combo_chi_tiet!$B$3:$B$200=D989)),""""))"),"")</f>
        <v/>
      </c>
      <c r="R989" s="144"/>
      <c r="S989" s="144"/>
      <c r="T989" s="144"/>
      <c r="U989" s="144"/>
      <c r="V989" s="144"/>
      <c r="W989" s="144"/>
      <c r="X989" s="144"/>
      <c r="Y989" s="144"/>
      <c r="Z989" s="144"/>
      <c r="AA989" s="144"/>
      <c r="AB989" s="144"/>
      <c r="AC989" s="144"/>
      <c r="AD989" s="144"/>
      <c r="AE989" s="144"/>
    </row>
    <row r="990">
      <c r="A990" s="215"/>
      <c r="B990" s="181" t="str">
        <f t="array" ref="B990">IF(A990="","",IFERROR(INDEX(Don_hang!$B$2:$B$1000,MATCH(A990,Don_hang!$A$2:$A$1000,0)),""))</f>
        <v/>
      </c>
      <c r="C990" s="210" t="str">
        <f t="array" ref="C990">IF(A990="","",IFERROR(INDEX(Don_hang!$C$2:$C$1000,MATCH(A990,Don_hang!$A$2:$A$1000,0)),""))</f>
        <v/>
      </c>
      <c r="D990" s="216"/>
      <c r="E990" s="217"/>
      <c r="F990" s="217"/>
      <c r="G990" s="186">
        <f t="shared" si="10"/>
        <v>0</v>
      </c>
      <c r="H990" s="218"/>
      <c r="I990" s="218"/>
      <c r="J990" s="218"/>
      <c r="K990" s="218"/>
      <c r="L990" s="218"/>
      <c r="M990" s="212"/>
      <c r="N990" s="214"/>
      <c r="O990" s="213"/>
      <c r="P990" s="189" t="str">
        <f>IF(D990="","",IF(COUNTIF(Combo_tong_hop!$B$3:$B$100,D990)&gt;0,"Combo","Món lẻ"))</f>
        <v/>
      </c>
      <c r="Q990" s="190" t="str">
        <f>IFERROR(__xludf.DUMMYFUNCTION("IF(P990&lt;&gt;""Combo"","""",IFERROR(""""&amp;TEXTJOIN("", ""&amp;char(10),TRUE,FILTER(Combo_chi_tiet!$I$3:$I$200,Combo_chi_tiet!$B$3:$B$200=D990)),""""))"),"")</f>
        <v/>
      </c>
      <c r="R990" s="144"/>
      <c r="S990" s="144"/>
      <c r="T990" s="144"/>
      <c r="U990" s="144"/>
      <c r="V990" s="144"/>
      <c r="W990" s="144"/>
      <c r="X990" s="144"/>
      <c r="Y990" s="144"/>
      <c r="Z990" s="144"/>
      <c r="AA990" s="144"/>
      <c r="AB990" s="144"/>
      <c r="AC990" s="144"/>
      <c r="AD990" s="144"/>
      <c r="AE990" s="144"/>
    </row>
    <row r="991">
      <c r="A991" s="215"/>
      <c r="B991" s="219"/>
      <c r="C991" s="220"/>
      <c r="D991" s="216"/>
      <c r="E991" s="217"/>
      <c r="F991" s="217"/>
      <c r="G991" s="186">
        <f t="shared" si="10"/>
        <v>0</v>
      </c>
      <c r="H991" s="218"/>
      <c r="I991" s="218"/>
      <c r="J991" s="218"/>
      <c r="K991" s="218"/>
      <c r="L991" s="218"/>
      <c r="M991" s="212"/>
      <c r="N991" s="214"/>
      <c r="O991" s="213"/>
      <c r="P991" s="189" t="str">
        <f>IF(D991="","",IF(COUNTIF(Combo_tong_hop!$B$3:$B$100,D991)&gt;0,"Combo","Món lẻ"))</f>
        <v/>
      </c>
      <c r="Q991" s="190" t="str">
        <f>IFERROR(__xludf.DUMMYFUNCTION("IF(P991&lt;&gt;""Combo"","""",IFERROR(""""&amp;TEXTJOIN("", ""&amp;char(10),TRUE,FILTER(Combo_chi_tiet!$I$3:$I$200,Combo_chi_tiet!$B$3:$B$200=D991)),""""))"),"")</f>
        <v/>
      </c>
      <c r="R991" s="144"/>
      <c r="S991" s="144"/>
      <c r="T991" s="144"/>
      <c r="U991" s="144"/>
      <c r="V991" s="144"/>
      <c r="W991" s="144"/>
      <c r="X991" s="144"/>
      <c r="Y991" s="144"/>
      <c r="Z991" s="144"/>
      <c r="AA991" s="144"/>
      <c r="AB991" s="144"/>
      <c r="AC991" s="144"/>
      <c r="AD991" s="144"/>
      <c r="AE991" s="144"/>
    </row>
    <row r="992">
      <c r="A992" s="215"/>
      <c r="B992" s="219"/>
      <c r="C992" s="220"/>
      <c r="D992" s="216"/>
      <c r="E992" s="217"/>
      <c r="F992" s="217"/>
      <c r="G992" s="186">
        <f t="shared" si="10"/>
        <v>0</v>
      </c>
      <c r="H992" s="218"/>
      <c r="I992" s="218"/>
      <c r="J992" s="218"/>
      <c r="K992" s="218"/>
      <c r="L992" s="218"/>
      <c r="M992" s="212"/>
      <c r="N992" s="214"/>
      <c r="O992" s="213"/>
      <c r="P992" s="189" t="str">
        <f>IF(D992="","",IF(COUNTIF(Combo_tong_hop!$B$3:$B$100,D992)&gt;0,"Combo","Món lẻ"))</f>
        <v/>
      </c>
      <c r="Q992" s="190" t="str">
        <f>IFERROR(__xludf.DUMMYFUNCTION("IF(P992&lt;&gt;""Combo"","""",IFERROR(""""&amp;TEXTJOIN("", ""&amp;char(10),TRUE,FILTER(Combo_chi_tiet!$I$3:$I$200,Combo_chi_tiet!$B$3:$B$200=D992)),""""))"),"")</f>
        <v/>
      </c>
      <c r="R992" s="144"/>
      <c r="S992" s="144"/>
      <c r="T992" s="144"/>
      <c r="U992" s="144"/>
      <c r="V992" s="144"/>
      <c r="W992" s="144"/>
      <c r="X992" s="144"/>
      <c r="Y992" s="144"/>
      <c r="Z992" s="144"/>
      <c r="AA992" s="144"/>
      <c r="AB992" s="144"/>
      <c r="AC992" s="144"/>
      <c r="AD992" s="144"/>
      <c r="AE992" s="144"/>
    </row>
    <row r="993">
      <c r="A993" s="215"/>
      <c r="B993" s="219"/>
      <c r="C993" s="220"/>
      <c r="D993" s="216"/>
      <c r="E993" s="217"/>
      <c r="F993" s="217"/>
      <c r="G993" s="186">
        <f t="shared" si="10"/>
        <v>0</v>
      </c>
      <c r="H993" s="218"/>
      <c r="I993" s="218"/>
      <c r="J993" s="218"/>
      <c r="K993" s="218"/>
      <c r="L993" s="218"/>
      <c r="M993" s="212"/>
      <c r="N993" s="214"/>
      <c r="O993" s="213"/>
      <c r="P993" s="189" t="str">
        <f>IF(D993="","",IF(COUNTIF(Combo_tong_hop!$B$3:$B$100,D993)&gt;0,"Combo","Món lẻ"))</f>
        <v/>
      </c>
      <c r="Q993" s="190" t="str">
        <f>IFERROR(__xludf.DUMMYFUNCTION("IF(P993&lt;&gt;""Combo"","""",IFERROR(""""&amp;TEXTJOIN("", ""&amp;char(10),TRUE,FILTER(Combo_chi_tiet!$I$3:$I$200,Combo_chi_tiet!$B$3:$B$200=D993)),""""))"),"")</f>
        <v/>
      </c>
      <c r="R993" s="144"/>
      <c r="S993" s="144"/>
      <c r="T993" s="144"/>
      <c r="U993" s="144"/>
      <c r="V993" s="144"/>
      <c r="W993" s="144"/>
      <c r="X993" s="144"/>
      <c r="Y993" s="144"/>
      <c r="Z993" s="144"/>
      <c r="AA993" s="144"/>
      <c r="AB993" s="144"/>
      <c r="AC993" s="144"/>
      <c r="AD993" s="144"/>
      <c r="AE993" s="144"/>
    </row>
    <row r="994">
      <c r="A994" s="215"/>
      <c r="B994" s="219"/>
      <c r="C994" s="220"/>
      <c r="D994" s="216"/>
      <c r="E994" s="217"/>
      <c r="F994" s="217"/>
      <c r="G994" s="186">
        <f t="shared" si="10"/>
        <v>0</v>
      </c>
      <c r="H994" s="218"/>
      <c r="I994" s="218"/>
      <c r="J994" s="218"/>
      <c r="K994" s="218"/>
      <c r="L994" s="218"/>
      <c r="M994" s="212"/>
      <c r="N994" s="214"/>
      <c r="O994" s="213"/>
      <c r="P994" s="189" t="str">
        <f>IF(D994="","",IF(COUNTIF(Combo_tong_hop!$B$3:$B$100,D994)&gt;0,"Combo","Món lẻ"))</f>
        <v/>
      </c>
      <c r="Q994" s="190" t="str">
        <f>IFERROR(__xludf.DUMMYFUNCTION("IF(P994&lt;&gt;""Combo"","""",IFERROR(""""&amp;TEXTJOIN("", ""&amp;char(10),TRUE,FILTER(Combo_chi_tiet!$I$3:$I$200,Combo_chi_tiet!$B$3:$B$200=D994)),""""))"),"")</f>
        <v/>
      </c>
      <c r="R994" s="144"/>
      <c r="S994" s="144"/>
      <c r="T994" s="144"/>
      <c r="U994" s="144"/>
      <c r="V994" s="144"/>
      <c r="W994" s="144"/>
      <c r="X994" s="144"/>
      <c r="Y994" s="144"/>
      <c r="Z994" s="144"/>
      <c r="AA994" s="144"/>
      <c r="AB994" s="144"/>
      <c r="AC994" s="144"/>
      <c r="AD994" s="144"/>
      <c r="AE994" s="144"/>
    </row>
    <row r="995">
      <c r="A995" s="215"/>
      <c r="B995" s="219"/>
      <c r="C995" s="220"/>
      <c r="D995" s="216"/>
      <c r="E995" s="217"/>
      <c r="F995" s="217"/>
      <c r="G995" s="186">
        <f t="shared" si="10"/>
        <v>0</v>
      </c>
      <c r="H995" s="218"/>
      <c r="I995" s="218"/>
      <c r="J995" s="218"/>
      <c r="K995" s="218"/>
      <c r="L995" s="218"/>
      <c r="M995" s="212"/>
      <c r="N995" s="214"/>
      <c r="O995" s="213"/>
      <c r="P995" s="189" t="str">
        <f>IF(D995="","",IF(COUNTIF(Combo_tong_hop!$B$3:$B$100,D995)&gt;0,"Combo","Món lẻ"))</f>
        <v/>
      </c>
      <c r="Q995" s="190" t="str">
        <f>IFERROR(__xludf.DUMMYFUNCTION("IF(P995&lt;&gt;""Combo"","""",IFERROR(""""&amp;TEXTJOIN("", ""&amp;char(10),TRUE,FILTER(Combo_chi_tiet!$I$3:$I$200,Combo_chi_tiet!$B$3:$B$200=D995)),""""))"),"")</f>
        <v/>
      </c>
      <c r="R995" s="144"/>
      <c r="S995" s="144"/>
      <c r="T995" s="144"/>
      <c r="U995" s="144"/>
      <c r="V995" s="144"/>
      <c r="W995" s="144"/>
      <c r="X995" s="144"/>
      <c r="Y995" s="144"/>
      <c r="Z995" s="144"/>
      <c r="AA995" s="144"/>
      <c r="AB995" s="144"/>
      <c r="AC995" s="144"/>
      <c r="AD995" s="144"/>
      <c r="AE995" s="144"/>
    </row>
    <row r="996">
      <c r="A996" s="215"/>
      <c r="B996" s="219"/>
      <c r="C996" s="220"/>
      <c r="D996" s="216"/>
      <c r="E996" s="217"/>
      <c r="F996" s="217"/>
      <c r="G996" s="186">
        <f t="shared" si="10"/>
        <v>0</v>
      </c>
      <c r="H996" s="218"/>
      <c r="I996" s="218"/>
      <c r="J996" s="218"/>
      <c r="K996" s="218"/>
      <c r="L996" s="218"/>
      <c r="M996" s="212"/>
      <c r="N996" s="214"/>
      <c r="O996" s="213"/>
      <c r="P996" s="189" t="str">
        <f>IF(D996="","",IF(COUNTIF(Combo_tong_hop!$B$3:$B$100,D996)&gt;0,"Combo","Món lẻ"))</f>
        <v/>
      </c>
      <c r="Q996" s="190" t="str">
        <f>IFERROR(__xludf.DUMMYFUNCTION("IF(P996&lt;&gt;""Combo"","""",IFERROR(""""&amp;TEXTJOIN("", ""&amp;char(10),TRUE,FILTER(Combo_chi_tiet!$I$3:$I$200,Combo_chi_tiet!$B$3:$B$200=D996)),""""))"),"")</f>
        <v/>
      </c>
      <c r="R996" s="144"/>
      <c r="S996" s="144"/>
      <c r="T996" s="144"/>
      <c r="U996" s="144"/>
      <c r="V996" s="144"/>
      <c r="W996" s="144"/>
      <c r="X996" s="144"/>
      <c r="Y996" s="144"/>
      <c r="Z996" s="144"/>
      <c r="AA996" s="144"/>
      <c r="AB996" s="144"/>
      <c r="AC996" s="144"/>
      <c r="AD996" s="144"/>
      <c r="AE996" s="144"/>
    </row>
    <row r="997">
      <c r="A997" s="215"/>
      <c r="B997" s="219"/>
      <c r="C997" s="220"/>
      <c r="D997" s="216"/>
      <c r="E997" s="217"/>
      <c r="F997" s="217"/>
      <c r="G997" s="186">
        <f t="shared" si="10"/>
        <v>0</v>
      </c>
      <c r="H997" s="218"/>
      <c r="I997" s="218"/>
      <c r="J997" s="218"/>
      <c r="K997" s="218"/>
      <c r="L997" s="218"/>
      <c r="M997" s="212"/>
      <c r="N997" s="214"/>
      <c r="O997" s="213"/>
      <c r="P997" s="189" t="str">
        <f>IF(D997="","",IF(COUNTIF(Combo_tong_hop!$B$3:$B$100,D997)&gt;0,"Combo","Món lẻ"))</f>
        <v/>
      </c>
      <c r="Q997" s="190" t="str">
        <f>IFERROR(__xludf.DUMMYFUNCTION("IF(P997&lt;&gt;""Combo"","""",IFERROR(""""&amp;TEXTJOIN("", ""&amp;char(10),TRUE,FILTER(Combo_chi_tiet!$I$3:$I$200,Combo_chi_tiet!$B$3:$B$200=D997)),""""))"),"")</f>
        <v/>
      </c>
      <c r="R997" s="144"/>
      <c r="S997" s="144"/>
      <c r="T997" s="144"/>
      <c r="U997" s="144"/>
      <c r="V997" s="144"/>
      <c r="W997" s="144"/>
      <c r="X997" s="144"/>
      <c r="Y997" s="144"/>
      <c r="Z997" s="144"/>
      <c r="AA997" s="144"/>
      <c r="AB997" s="144"/>
      <c r="AC997" s="144"/>
      <c r="AD997" s="144"/>
      <c r="AE997" s="144"/>
    </row>
    <row r="998">
      <c r="A998" s="215"/>
      <c r="B998" s="219"/>
      <c r="C998" s="220"/>
      <c r="D998" s="216"/>
      <c r="E998" s="217"/>
      <c r="F998" s="217"/>
      <c r="G998" s="186">
        <f t="shared" si="10"/>
        <v>0</v>
      </c>
      <c r="H998" s="218"/>
      <c r="I998" s="218"/>
      <c r="J998" s="218"/>
      <c r="K998" s="218"/>
      <c r="L998" s="218"/>
      <c r="M998" s="212"/>
      <c r="N998" s="214"/>
      <c r="O998" s="213"/>
      <c r="P998" s="189" t="str">
        <f>IF(D998="","",IF(COUNTIF(Combo_tong_hop!$B$3:$B$100,D998)&gt;0,"Combo","Món lẻ"))</f>
        <v/>
      </c>
      <c r="Q998" s="190" t="str">
        <f>IFERROR(__xludf.DUMMYFUNCTION("IF(P998&lt;&gt;""Combo"","""",IFERROR(""""&amp;TEXTJOIN("", ""&amp;char(10),TRUE,FILTER(Combo_chi_tiet!$I$3:$I$200,Combo_chi_tiet!$B$3:$B$200=D998)),""""))"),"")</f>
        <v/>
      </c>
      <c r="R998" s="144"/>
      <c r="S998" s="144"/>
      <c r="T998" s="144"/>
      <c r="U998" s="144"/>
      <c r="V998" s="144"/>
      <c r="W998" s="144"/>
      <c r="X998" s="144"/>
      <c r="Y998" s="144"/>
      <c r="Z998" s="144"/>
      <c r="AA998" s="144"/>
      <c r="AB998" s="144"/>
      <c r="AC998" s="144"/>
      <c r="AD998" s="144"/>
      <c r="AE998" s="144"/>
    </row>
    <row r="999">
      <c r="A999" s="215"/>
      <c r="B999" s="219"/>
      <c r="C999" s="220"/>
      <c r="D999" s="216"/>
      <c r="E999" s="217"/>
      <c r="F999" s="217"/>
      <c r="G999" s="186">
        <f t="shared" si="10"/>
        <v>0</v>
      </c>
      <c r="H999" s="218"/>
      <c r="I999" s="218"/>
      <c r="J999" s="218"/>
      <c r="K999" s="218"/>
      <c r="L999" s="218"/>
      <c r="M999" s="212"/>
      <c r="N999" s="214"/>
      <c r="O999" s="213"/>
      <c r="P999" s="189" t="str">
        <f>IF(D999="","",IF(COUNTIF(Combo_tong_hop!$B$3:$B$100,D999)&gt;0,"Combo","Món lẻ"))</f>
        <v/>
      </c>
      <c r="Q999" s="190" t="str">
        <f>IFERROR(__xludf.DUMMYFUNCTION("IF(P999&lt;&gt;""Combo"","""",IFERROR(""""&amp;TEXTJOIN("", ""&amp;char(10),TRUE,FILTER(Combo_chi_tiet!$I$3:$I$200,Combo_chi_tiet!$B$3:$B$200=D999)),""""))"),"")</f>
        <v/>
      </c>
      <c r="R999" s="144"/>
      <c r="S999" s="144"/>
      <c r="T999" s="144"/>
      <c r="U999" s="144"/>
      <c r="V999" s="144"/>
      <c r="W999" s="144"/>
      <c r="X999" s="144"/>
      <c r="Y999" s="144"/>
      <c r="Z999" s="144"/>
      <c r="AA999" s="144"/>
      <c r="AB999" s="144"/>
      <c r="AC999" s="144"/>
      <c r="AD999" s="144"/>
      <c r="AE999" s="144"/>
    </row>
    <row r="1000">
      <c r="A1000" s="215"/>
      <c r="B1000" s="219"/>
      <c r="C1000" s="220"/>
      <c r="D1000" s="216"/>
      <c r="E1000" s="217"/>
      <c r="F1000" s="217"/>
      <c r="G1000" s="186">
        <f t="shared" si="10"/>
        <v>0</v>
      </c>
      <c r="H1000" s="218"/>
      <c r="I1000" s="218"/>
      <c r="J1000" s="218"/>
      <c r="K1000" s="218"/>
      <c r="L1000" s="218"/>
      <c r="M1000" s="212"/>
      <c r="N1000" s="214"/>
      <c r="O1000" s="213"/>
      <c r="P1000" s="189" t="str">
        <f>IF(D1000="","",IF(COUNTIF(Combo_tong_hop!$B$3:$B$100,D1000)&gt;0,"Combo","Món lẻ"))</f>
        <v/>
      </c>
      <c r="Q1000" s="190" t="str">
        <f>IFERROR(__xludf.DUMMYFUNCTION("IF(P1000&lt;&gt;""Combo"","""",IFERROR(""""&amp;TEXTJOIN("", ""&amp;char(10),TRUE,FILTER(Combo_chi_tiet!$I$3:$I$200,Combo_chi_tiet!$B$3:$B$200=D1000)),""""))"),"")</f>
        <v/>
      </c>
      <c r="R1000" s="144"/>
      <c r="S1000" s="144"/>
      <c r="T1000" s="144"/>
      <c r="U1000" s="144"/>
      <c r="V1000" s="144"/>
      <c r="W1000" s="144"/>
      <c r="X1000" s="144"/>
      <c r="Y1000" s="144"/>
      <c r="Z1000" s="144"/>
      <c r="AA1000" s="144"/>
      <c r="AB1000" s="144"/>
      <c r="AC1000" s="144"/>
      <c r="AD1000" s="144"/>
      <c r="AE1000" s="144"/>
    </row>
    <row r="1001">
      <c r="A1001" s="215"/>
      <c r="B1001" s="219"/>
      <c r="C1001" s="220"/>
      <c r="D1001" s="216"/>
      <c r="E1001" s="217"/>
      <c r="F1001" s="217"/>
      <c r="G1001" s="186">
        <f t="shared" si="10"/>
        <v>0</v>
      </c>
      <c r="H1001" s="218"/>
      <c r="I1001" s="218"/>
      <c r="J1001" s="218"/>
      <c r="K1001" s="218"/>
      <c r="L1001" s="218"/>
      <c r="M1001" s="212"/>
      <c r="N1001" s="214"/>
      <c r="O1001" s="213"/>
      <c r="P1001" s="189" t="str">
        <f>IF(D1001="","",IF(COUNTIF(Combo_tong_hop!$B$3:$B$100,D1001)&gt;0,"Combo","Món lẻ"))</f>
        <v/>
      </c>
      <c r="Q1001" s="190" t="str">
        <f>IFERROR(__xludf.DUMMYFUNCTION("IF(P1001&lt;&gt;""Combo"","""",IFERROR(""""&amp;TEXTJOIN("", ""&amp;char(10),TRUE,FILTER(Combo_chi_tiet!$I$3:$I$200,Combo_chi_tiet!$B$3:$B$200=D1001)),""""))"),"")</f>
        <v/>
      </c>
      <c r="R1001" s="144"/>
      <c r="S1001" s="144"/>
      <c r="T1001" s="144"/>
      <c r="U1001" s="144"/>
      <c r="V1001" s="144"/>
      <c r="W1001" s="144"/>
      <c r="X1001" s="144"/>
      <c r="Y1001" s="144"/>
      <c r="Z1001" s="144"/>
      <c r="AA1001" s="144"/>
      <c r="AB1001" s="144"/>
      <c r="AC1001" s="144"/>
      <c r="AD1001" s="144"/>
      <c r="AE1001" s="144"/>
    </row>
    <row r="1002">
      <c r="A1002" s="215"/>
      <c r="B1002" s="219"/>
      <c r="C1002" s="220"/>
      <c r="D1002" s="216"/>
      <c r="E1002" s="217"/>
      <c r="F1002" s="217"/>
      <c r="G1002" s="186">
        <f t="shared" si="10"/>
        <v>0</v>
      </c>
      <c r="H1002" s="218"/>
      <c r="I1002" s="218"/>
      <c r="J1002" s="218"/>
      <c r="K1002" s="218"/>
      <c r="L1002" s="218"/>
      <c r="M1002" s="212"/>
      <c r="N1002" s="214"/>
      <c r="O1002" s="213"/>
      <c r="P1002" s="189" t="str">
        <f>IF(D1002="","",IF(COUNTIF(Combo_tong_hop!$B$3:$B$100,D1002)&gt;0,"Combo","Món lẻ"))</f>
        <v/>
      </c>
      <c r="Q1002" s="190" t="str">
        <f>IFERROR(__xludf.DUMMYFUNCTION("IF(P1002&lt;&gt;""Combo"","""",IFERROR(""""&amp;TEXTJOIN("", ""&amp;char(10),TRUE,FILTER(Combo_chi_tiet!$I$3:$I$200,Combo_chi_tiet!$B$3:$B$200=D1002)),""""))"),"")</f>
        <v/>
      </c>
      <c r="R1002" s="144"/>
      <c r="S1002" s="144"/>
      <c r="T1002" s="144"/>
      <c r="U1002" s="144"/>
      <c r="V1002" s="144"/>
      <c r="W1002" s="144"/>
      <c r="X1002" s="144"/>
      <c r="Y1002" s="144"/>
      <c r="Z1002" s="144"/>
      <c r="AA1002" s="144"/>
      <c r="AB1002" s="144"/>
      <c r="AC1002" s="144"/>
      <c r="AD1002" s="144"/>
      <c r="AE1002" s="144"/>
    </row>
    <row r="1003">
      <c r="A1003" s="215"/>
      <c r="B1003" s="219"/>
      <c r="C1003" s="220"/>
      <c r="D1003" s="216"/>
      <c r="E1003" s="217"/>
      <c r="F1003" s="217"/>
      <c r="G1003" s="186">
        <f t="shared" si="10"/>
        <v>0</v>
      </c>
      <c r="H1003" s="218"/>
      <c r="I1003" s="218"/>
      <c r="J1003" s="218"/>
      <c r="K1003" s="218"/>
      <c r="L1003" s="218"/>
      <c r="M1003" s="212"/>
      <c r="N1003" s="214"/>
      <c r="O1003" s="213"/>
      <c r="P1003" s="189" t="str">
        <f>IF(D1003="","",IF(COUNTIF(Combo_tong_hop!$B$3:$B$100,D1003)&gt;0,"Combo","Món lẻ"))</f>
        <v/>
      </c>
      <c r="Q1003" s="190" t="str">
        <f>IFERROR(__xludf.DUMMYFUNCTION("IF(P1003&lt;&gt;""Combo"","""",IFERROR(""""&amp;TEXTJOIN("", ""&amp;char(10),TRUE,FILTER(Combo_chi_tiet!$I$3:$I$200,Combo_chi_tiet!$B$3:$B$200=D1003)),""""))"),"")</f>
        <v/>
      </c>
      <c r="R1003" s="144"/>
      <c r="S1003" s="144"/>
      <c r="T1003" s="144"/>
      <c r="U1003" s="144"/>
      <c r="V1003" s="144"/>
      <c r="W1003" s="144"/>
      <c r="X1003" s="144"/>
      <c r="Y1003" s="144"/>
      <c r="Z1003" s="144"/>
      <c r="AA1003" s="144"/>
      <c r="AB1003" s="144"/>
      <c r="AC1003" s="144"/>
      <c r="AD1003" s="144"/>
      <c r="AE1003" s="144"/>
    </row>
    <row r="1004">
      <c r="A1004" s="215"/>
      <c r="B1004" s="219"/>
      <c r="C1004" s="220"/>
      <c r="D1004" s="216"/>
      <c r="E1004" s="217"/>
      <c r="F1004" s="217"/>
      <c r="G1004" s="186">
        <f t="shared" si="10"/>
        <v>0</v>
      </c>
      <c r="H1004" s="218"/>
      <c r="I1004" s="218"/>
      <c r="J1004" s="218"/>
      <c r="K1004" s="218"/>
      <c r="L1004" s="218"/>
      <c r="M1004" s="212"/>
      <c r="N1004" s="214"/>
      <c r="O1004" s="213"/>
      <c r="P1004" s="189" t="str">
        <f>IF(D1004="","",IF(COUNTIF(Combo_tong_hop!$B$3:$B$100,D1004)&gt;0,"Combo","Món lẻ"))</f>
        <v/>
      </c>
      <c r="Q1004" s="190" t="str">
        <f>IFERROR(__xludf.DUMMYFUNCTION("IF(P1004&lt;&gt;""Combo"","""",IFERROR(""""&amp;TEXTJOIN("", ""&amp;char(10),TRUE,FILTER(Combo_chi_tiet!$I$3:$I$200,Combo_chi_tiet!$B$3:$B$200=D1004)),""""))"),"")</f>
        <v/>
      </c>
      <c r="R1004" s="144"/>
      <c r="S1004" s="144"/>
      <c r="T1004" s="144"/>
      <c r="U1004" s="144"/>
      <c r="V1004" s="144"/>
      <c r="W1004" s="144"/>
      <c r="X1004" s="144"/>
      <c r="Y1004" s="144"/>
      <c r="Z1004" s="144"/>
      <c r="AA1004" s="144"/>
      <c r="AB1004" s="144"/>
      <c r="AC1004" s="144"/>
      <c r="AD1004" s="144"/>
      <c r="AE1004" s="144"/>
    </row>
  </sheetData>
  <autoFilter ref="$A$1:$AE$188">
    <filterColumn colId="2">
      <filters>
        <filter val="Chị Nga"/>
        <filter val="Mai Thị Khuyên"/>
        <filter val="Chị Thi (Vietcombank)"/>
        <filter val="Chị Oanh (Q11)"/>
        <filter val="Mẹ Bột - Chung cư City Garden"/>
        <filter val="Chị An Lạc (In Ấn)"/>
        <filter val="Trúc"/>
        <filter val="Huyền dạy yoga cổng vào Vista"/>
        <filter val="Bé Huyền (An Phú Q2)"/>
        <filter val="Bé Quỳnh"/>
        <filter val="Bé Hiền (FIT)"/>
        <filter val="Chị Thanh (bạn Được"/>
        <filter val="Bích Thuận"/>
        <filter val="Bé Huyền (Q2)"/>
        <filter val="Nguyễn Thanh Trúc (FB Thảo)"/>
        <filter val="Trịnh Châu"/>
        <filter val="Anh Trung Vista"/>
        <filter val="Bé Kiều (FIT)"/>
        <filter val="Trần Thị Hải Yến"/>
        <filter val="Chị Dung (A.Đức)"/>
        <filter val="Phụng Huỳnh"/>
        <filter val="Bích Trinh (VIB) 28.3"/>
        <filter val="Trọng Dương"/>
        <filter val="Thương"/>
        <filter val="Ms. Vân (Q1)"/>
        <filter val="Ms. Ngọc - Chung cư Feliz"/>
        <filter val="Anh Quân"/>
        <filter val="Chị Oanh Auditor 28.3"/>
        <filter val="Phạm Lê Thùy Ngân (Lâm Đồng)"/>
        <filter val="Minh Thị Võ"/>
        <filter val="Yến Q7"/>
        <filter val="Bích Trinh"/>
        <filter val="Chị Xuân (Nhóm Bích)"/>
        <filter val="Bích Nguyễn"/>
        <filter val="Chị Thu (Phú Mỹ)"/>
        <filter val="Chị Trần Lệ Ninh"/>
      </filters>
    </filterColumn>
    <filterColumn colId="3">
      <filters>
        <filter val="Cá thu cà ri"/>
      </filters>
    </filterColumn>
  </autoFilter>
  <dataValidations>
    <dataValidation type="list" allowBlank="1" showErrorMessage="1" sqref="A2:A237">
      <formula1>Don_hang!$A$2:$A1004</formula1>
    </dataValidation>
    <dataValidation type="list" allowBlank="1" sqref="E2:E64">
      <formula1>"100g,150g,200g"</formula1>
    </dataValidation>
    <dataValidation type="list" allowBlank="1" showErrorMessage="1" sqref="A1">
      <formula1>Khach_hang!$A$2:$A1004</formula1>
    </dataValidation>
    <dataValidation type="list" allowBlank="1" showErrorMessage="1" sqref="D2:D245">
      <formula1>Thuc_don!$A$2:A1004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20.29"/>
    <col customWidth="1" min="2" max="2" width="22.57"/>
    <col customWidth="1" min="3" max="3" width="18.29"/>
    <col customWidth="1" min="4" max="4" width="21.29"/>
    <col customWidth="1" min="5" max="5" width="15.57"/>
    <col customWidth="1" min="6" max="6" width="21.57"/>
    <col customWidth="1" min="7" max="7" width="39.29"/>
    <col customWidth="1" hidden="1" min="8" max="8" width="24.0"/>
    <col customWidth="1" hidden="1" min="9" max="10" width="14.71"/>
    <col customWidth="1" hidden="1" min="11" max="11" width="38.57"/>
    <col customWidth="1" min="12" max="23" width="14.71"/>
  </cols>
  <sheetData>
    <row r="1" ht="52.5" customHeight="1">
      <c r="A1" s="221" t="s">
        <v>566</v>
      </c>
      <c r="B1" s="2"/>
      <c r="C1" s="2"/>
      <c r="D1" s="2"/>
      <c r="E1" s="2"/>
      <c r="F1" s="3"/>
      <c r="G1" s="222" t="s">
        <v>567</v>
      </c>
      <c r="H1" s="223"/>
      <c r="I1" s="223"/>
      <c r="J1" s="223"/>
      <c r="K1" s="224" t="s">
        <v>568</v>
      </c>
      <c r="L1" s="223"/>
      <c r="M1" s="223"/>
      <c r="N1" s="223"/>
      <c r="O1" s="223"/>
      <c r="P1" s="223"/>
      <c r="Q1" s="223"/>
      <c r="R1" s="223"/>
      <c r="S1" s="223"/>
      <c r="T1" s="223"/>
      <c r="U1" s="223"/>
      <c r="V1" s="223"/>
      <c r="W1" s="223"/>
    </row>
    <row r="2">
      <c r="A2" s="225" t="s">
        <v>397</v>
      </c>
      <c r="B2" s="226" t="s">
        <v>494</v>
      </c>
      <c r="C2" s="3"/>
      <c r="D2" s="225" t="s">
        <v>569</v>
      </c>
      <c r="E2" s="227"/>
      <c r="F2" s="3"/>
      <c r="G2" s="228" t="s">
        <v>570</v>
      </c>
      <c r="H2" s="223"/>
      <c r="I2" s="223"/>
      <c r="J2" s="223"/>
      <c r="K2" s="229"/>
      <c r="L2" s="223"/>
      <c r="M2" s="223"/>
      <c r="N2" s="223"/>
      <c r="O2" s="223"/>
      <c r="P2" s="223"/>
      <c r="Q2" s="223"/>
      <c r="R2" s="223"/>
      <c r="S2" s="223"/>
      <c r="T2" s="223"/>
      <c r="U2" s="223"/>
      <c r="V2" s="223"/>
      <c r="W2" s="223"/>
    </row>
    <row r="3">
      <c r="A3" s="225" t="s">
        <v>571</v>
      </c>
      <c r="B3" s="230" t="str">
        <f t="array" ref="B3">IF($B$2="","",IFERROR(INDEX(Don_hang!$C$2:$C$1000,MATCH($B$2,Don_hang!$A$2:$A$1000,0)),""))</f>
        <v>Bé Huyền (An Phú Q2)</v>
      </c>
      <c r="C3" s="3"/>
      <c r="D3" s="225" t="s">
        <v>398</v>
      </c>
      <c r="E3" s="231">
        <f t="array" ref="E3">IF($B$2="","",IFERROR(INDEX(Don_hang!$B$2:$B$1000,MATCH($B$2,Don_hang!$A$2:$A$1000,0)),""))</f>
        <v>46119</v>
      </c>
      <c r="F3" s="3"/>
      <c r="G3" s="228" t="s">
        <v>572</v>
      </c>
      <c r="H3" s="223"/>
      <c r="I3" s="223"/>
      <c r="J3" s="223"/>
      <c r="K3" s="229"/>
      <c r="L3" s="223"/>
      <c r="M3" s="223"/>
      <c r="N3" s="223"/>
      <c r="O3" s="223"/>
      <c r="P3" s="223"/>
      <c r="Q3" s="223"/>
      <c r="R3" s="223"/>
      <c r="S3" s="223"/>
      <c r="T3" s="223"/>
      <c r="U3" s="223"/>
      <c r="V3" s="223"/>
      <c r="W3" s="223"/>
    </row>
    <row r="4">
      <c r="A4" s="232" t="s">
        <v>573</v>
      </c>
      <c r="B4" s="233" t="str">
        <f t="array" ref="B4">IF($B$2="","",IFERROR(INDEX(Don_hang!$D$2:$D$1000,MATCH($B$2,Don_hang!$A$2:$A$1000,0)),""))</f>
        <v>Hằng</v>
      </c>
      <c r="C4" s="3"/>
      <c r="D4" s="225" t="s">
        <v>411</v>
      </c>
      <c r="E4" s="234" t="str">
        <f t="array" ref="E4">IF($B$2="","",IFERROR(INDEX(Don_hang!$Q$2:$Q$1000,MATCH($B$2,Don_hang!$A$2:$A$1000,0)),""))</f>
        <v>Chưa thanh toán</v>
      </c>
      <c r="F4" s="3"/>
      <c r="G4" s="228" t="s">
        <v>574</v>
      </c>
      <c r="H4" s="223"/>
      <c r="I4" s="223"/>
      <c r="J4" s="223"/>
      <c r="K4" s="229"/>
      <c r="L4" s="223"/>
      <c r="M4" s="223"/>
      <c r="N4" s="223"/>
      <c r="O4" s="223"/>
      <c r="P4" s="223"/>
      <c r="Q4" s="223"/>
      <c r="R4" s="223"/>
      <c r="S4" s="223"/>
      <c r="T4" s="223"/>
      <c r="U4" s="223"/>
      <c r="V4" s="223"/>
      <c r="W4" s="223"/>
    </row>
    <row r="5">
      <c r="A5" s="225" t="s">
        <v>168</v>
      </c>
      <c r="B5" s="230" t="str">
        <f t="array" ref="B5">IF($B$2="","",IFERROR(INDEX(Don_hang!$F$2:$F$1000,MATCH($B$2,Don_hang!$A$2:$A$1000,0)),""))</f>
        <v/>
      </c>
      <c r="C5" s="3"/>
      <c r="D5" s="232" t="s">
        <v>575</v>
      </c>
      <c r="E5" s="235">
        <f t="array" ref="E5">IF($B$2="","",IFERROR(INDEX(Don_hang!$J$2:$J$1000,MATCH($B$2,Don_hang!$A$2:$A$1000,0)),""))</f>
        <v>219000</v>
      </c>
      <c r="F5" s="3"/>
      <c r="G5" s="228" t="s">
        <v>576</v>
      </c>
      <c r="H5" s="223"/>
      <c r="I5" s="223"/>
      <c r="J5" s="223"/>
      <c r="K5" s="229"/>
      <c r="L5" s="223"/>
      <c r="M5" s="223"/>
      <c r="N5" s="223"/>
      <c r="O5" s="223"/>
      <c r="P5" s="223"/>
      <c r="Q5" s="223"/>
      <c r="R5" s="223"/>
      <c r="S5" s="223"/>
      <c r="T5" s="223"/>
      <c r="U5" s="223"/>
      <c r="V5" s="223"/>
      <c r="W5" s="223"/>
    </row>
    <row r="6">
      <c r="A6" s="225" t="s">
        <v>577</v>
      </c>
      <c r="B6" s="230" t="str">
        <f t="array" ref="B6">IF($B$2="","",IFERROR(INDEX(Don_hang!$Q$2:$Q$1000,MATCH($B$2,Don_hang!$A$2:$A$1000,0)),""))</f>
        <v>Chưa thanh toán</v>
      </c>
      <c r="C6" s="3"/>
      <c r="D6" s="232" t="str">
        <f t="array" ref="D6">IF($B$2="","",IFERROR(IF(INDEX(Don_hang!$L$2:$L$1000,MATCH($B$2,Don_hang!$A$2:$A$1000,0))=0,"","Giảm "&amp;TEXT(INDEX(Don_hang!$L$2:$L$1000,MATCH($B$2,Don_hang!$A$2:$A$1000,0)),"0%")),""))</f>
        <v/>
      </c>
      <c r="E6" s="235">
        <f t="array" ref="E6">IF($B$2="","",IFERROR(INDEX(Don_hang!$M$2:$M$1000,MATCH($B$2,Don_hang!$A$2:$A$1000,0)),""))</f>
        <v>0</v>
      </c>
      <c r="F6" s="3"/>
      <c r="G6" s="236"/>
      <c r="H6" s="223"/>
      <c r="I6" s="223"/>
      <c r="J6" s="223"/>
      <c r="K6" s="229"/>
      <c r="L6" s="223"/>
      <c r="M6" s="223"/>
      <c r="N6" s="223"/>
      <c r="O6" s="223"/>
      <c r="P6" s="223"/>
      <c r="Q6" s="223"/>
      <c r="R6" s="223"/>
      <c r="S6" s="223"/>
      <c r="T6" s="223"/>
      <c r="U6" s="223"/>
      <c r="V6" s="223"/>
      <c r="W6" s="223"/>
    </row>
    <row r="7">
      <c r="A7" s="232" t="s">
        <v>578</v>
      </c>
      <c r="B7" s="230" t="str">
        <f t="array" ref="B7">IF($B$2="","",IFERROR(INDEX(Don_hang!$R$2:$R$1000,MATCH($B$2,Don_hang!$A$2:$A$1000,0)),""))</f>
        <v>Chưa giao hàng</v>
      </c>
      <c r="C7" s="3"/>
      <c r="D7" s="232" t="s">
        <v>579</v>
      </c>
      <c r="E7" s="235">
        <f t="array" ref="E7">IF($B$2="","",IFERROR(INDEX(Don_hang!$N$2:$N$1000,MATCH($B$2,Don_hang!$A$2:$A$1000,0)),""))</f>
        <v>219000</v>
      </c>
      <c r="F7" s="3"/>
      <c r="G7" s="236"/>
      <c r="H7" s="223"/>
      <c r="I7" s="223"/>
      <c r="J7" s="223"/>
      <c r="K7" s="237"/>
      <c r="L7" s="223"/>
      <c r="M7" s="223"/>
      <c r="N7" s="223"/>
      <c r="O7" s="223"/>
      <c r="P7" s="223"/>
      <c r="Q7" s="223"/>
      <c r="R7" s="223"/>
      <c r="S7" s="223"/>
      <c r="T7" s="223"/>
      <c r="U7" s="223"/>
      <c r="V7" s="223"/>
      <c r="W7" s="223"/>
    </row>
    <row r="8">
      <c r="A8" s="232" t="s">
        <v>403</v>
      </c>
      <c r="B8" s="230" t="str">
        <f t="array" ref="B8">IF($B$2="","-",IFERROR(INDEX(Don_hang!$I$2:$I$1000,MATCH($B$2,Don_hang!$A$2:$A$1000,0)),"--"))</f>
        <v/>
      </c>
      <c r="C8" s="3"/>
      <c r="D8" s="232" t="s">
        <v>580</v>
      </c>
      <c r="E8" s="235" t="str">
        <f t="array" ref="E8">IF($B$2="","",IFERROR(INDEX(Don_hang!$H$2:$H$1000,MATCH($B$2,Don_hang!$A$2:$A$1000,0)),""))</f>
        <v/>
      </c>
      <c r="F8" s="3"/>
      <c r="G8" s="236"/>
      <c r="H8" s="223"/>
      <c r="I8" s="223"/>
      <c r="J8" s="223"/>
      <c r="K8" s="238" t="s">
        <v>581</v>
      </c>
      <c r="L8" s="223"/>
      <c r="M8" s="223"/>
      <c r="N8" s="223"/>
      <c r="O8" s="223"/>
      <c r="P8" s="223"/>
      <c r="Q8" s="223"/>
      <c r="R8" s="223"/>
      <c r="S8" s="223"/>
      <c r="T8" s="223"/>
      <c r="U8" s="223"/>
      <c r="V8" s="223"/>
      <c r="W8" s="223"/>
    </row>
    <row r="9">
      <c r="A9" s="225" t="s">
        <v>409</v>
      </c>
      <c r="B9" s="233">
        <f t="array" ref="B9">IF($B$2="","",IFERROR(INDEX(Don_hang!$O$2:$O$1000,MATCH($B$2,Don_hang!$A$2:$A$1000,0)),""))</f>
        <v>0</v>
      </c>
      <c r="C9" s="3"/>
      <c r="D9" s="239" t="s">
        <v>582</v>
      </c>
      <c r="E9" s="235">
        <f t="array" ref="E9">IF($B$2="","",IFERROR(INDEX(Don_hang!$P$2:$P$1000,MATCH($B$2,Don_hang!$A$2:$A$1000,0)),""))</f>
        <v>219000</v>
      </c>
      <c r="F9" s="3"/>
      <c r="G9" s="236"/>
      <c r="H9" s="223"/>
      <c r="I9" s="223"/>
      <c r="J9" s="223"/>
      <c r="L9" s="223"/>
      <c r="M9" s="223"/>
      <c r="N9" s="223"/>
      <c r="O9" s="223"/>
      <c r="P9" s="223"/>
      <c r="Q9" s="223"/>
      <c r="R9" s="223"/>
      <c r="S9" s="223"/>
      <c r="T9" s="223"/>
      <c r="U9" s="223"/>
      <c r="V9" s="223"/>
      <c r="W9" s="223"/>
    </row>
    <row r="10">
      <c r="A10" s="232" t="s">
        <v>169</v>
      </c>
      <c r="B10" s="240" t="str">
        <f t="array" ref="B10">IF($B$2="","",IFERROR(INDEX(Don_hang!$E$2:$E$1000,MATCH($B$2,Don_hang!$A$2:$A$1000,0)),""))</f>
        <v>An Phú</v>
      </c>
      <c r="C10" s="2"/>
      <c r="D10" s="2"/>
      <c r="E10" s="2"/>
      <c r="F10" s="241"/>
      <c r="G10" s="236"/>
      <c r="H10" s="223"/>
      <c r="I10" s="223"/>
      <c r="J10" s="223"/>
      <c r="L10" s="223"/>
      <c r="M10" s="223"/>
      <c r="N10" s="223"/>
      <c r="O10" s="223"/>
      <c r="P10" s="223"/>
      <c r="Q10" s="223"/>
      <c r="R10" s="223"/>
      <c r="S10" s="223"/>
      <c r="T10" s="223"/>
      <c r="U10" s="223"/>
      <c r="V10" s="223"/>
      <c r="W10" s="223"/>
    </row>
    <row r="11">
      <c r="A11" s="242"/>
      <c r="B11" s="242"/>
      <c r="C11" s="242"/>
      <c r="D11" s="242"/>
      <c r="E11" s="242"/>
      <c r="F11" s="243"/>
      <c r="G11" s="236"/>
      <c r="H11" s="223"/>
      <c r="I11" s="223"/>
      <c r="J11" s="223"/>
      <c r="L11" s="223"/>
      <c r="M11" s="223"/>
      <c r="N11" s="223"/>
      <c r="O11" s="223"/>
      <c r="P11" s="223"/>
      <c r="Q11" s="223"/>
      <c r="R11" s="223"/>
      <c r="S11" s="223"/>
      <c r="T11" s="223"/>
      <c r="U11" s="223"/>
      <c r="V11" s="223"/>
      <c r="W11" s="223"/>
    </row>
    <row r="12">
      <c r="A12" s="225" t="s">
        <v>191</v>
      </c>
      <c r="B12" s="225" t="s">
        <v>226</v>
      </c>
      <c r="C12" s="225" t="s">
        <v>583</v>
      </c>
      <c r="D12" s="225" t="s">
        <v>584</v>
      </c>
      <c r="E12" s="225" t="s">
        <v>541</v>
      </c>
      <c r="F12" s="244" t="s">
        <v>585</v>
      </c>
      <c r="G12" s="236"/>
      <c r="H12" s="223"/>
      <c r="I12" s="223"/>
      <c r="J12" s="223"/>
      <c r="L12" s="223"/>
      <c r="M12" s="223"/>
      <c r="N12" s="223"/>
      <c r="O12" s="223"/>
      <c r="P12" s="223"/>
      <c r="Q12" s="223"/>
      <c r="R12" s="223"/>
      <c r="S12" s="223"/>
      <c r="T12" s="223"/>
      <c r="U12" s="223"/>
      <c r="V12" s="223"/>
      <c r="W12" s="223"/>
    </row>
    <row r="13">
      <c r="A13" s="245" t="str">
        <f>IFERROR(__xludf.DUMMYFUNCTION("IF($B$2="""","""",IFERROR(FILTER(Chi_tiet_don_hang!$D$2:$D$989,Chi_tiet_don_hang!$A$2:$A$989=$B$2),""""))"),"Combo giữ dáng.")</f>
        <v>Combo giữ dáng.</v>
      </c>
      <c r="B13" s="245" t="str">
        <f>IFERROR(__xludf.DUMMYFUNCTION("IF($B$2="""","""",IFERROR(FILTER(Chi_tiet_don_hang!$E$2:$E$1000,Chi_tiet_don_hang!$A$2:$A$1000=$B$2),""""))"),"Combo")</f>
        <v>Combo</v>
      </c>
      <c r="C13" s="245">
        <f>IFERROR(__xludf.DUMMYFUNCTION("IF($B$2="""","""",IFERROR(FILTER(Chi_tiet_don_hang!$F$2:$F$989,Chi_tiet_don_hang!$A$2:$A$989=$B$2),""""))"),1.0)</f>
        <v>1</v>
      </c>
      <c r="D13" s="246">
        <f>IFERROR(__xludf.DUMMYFUNCTION("IF($B$2="""","""",IFERROR(FILTER(Chi_tiet_don_hang!$H$2:$H$989,Chi_tiet_don_hang!$A$2:$A$989=$B$2),""""))"),219000.0)</f>
        <v>219000</v>
      </c>
      <c r="E13" s="246">
        <f>IFERROR(__xludf.DUMMYFUNCTION("IF($B$2="""","""",IFERROR(FILTER(Chi_tiet_don_hang!$I$2:$I$989,Chi_tiet_don_hang!$A$2:$A$989=$B$2),""""))"),219000.0)</f>
        <v>219000</v>
      </c>
      <c r="F13" s="247"/>
      <c r="G13" s="236"/>
      <c r="H13" s="223"/>
      <c r="I13" s="223"/>
      <c r="J13" s="223"/>
      <c r="L13" s="223"/>
      <c r="M13" s="223"/>
      <c r="N13" s="223"/>
      <c r="O13" s="223"/>
      <c r="P13" s="223"/>
      <c r="Q13" s="223"/>
      <c r="R13" s="223"/>
      <c r="S13" s="223"/>
      <c r="T13" s="223"/>
      <c r="U13" s="223"/>
      <c r="V13" s="223"/>
      <c r="W13" s="223"/>
    </row>
    <row r="14">
      <c r="A14" s="245"/>
      <c r="B14" s="245"/>
      <c r="C14" s="245"/>
      <c r="D14" s="246"/>
      <c r="E14" s="246"/>
      <c r="F14" s="247"/>
      <c r="G14" s="236"/>
      <c r="H14" s="223"/>
      <c r="I14" s="223"/>
      <c r="J14" s="223"/>
      <c r="K14" s="223"/>
      <c r="L14" s="223"/>
      <c r="M14" s="223"/>
      <c r="N14" s="223"/>
      <c r="O14" s="223"/>
      <c r="P14" s="223"/>
      <c r="Q14" s="223"/>
      <c r="R14" s="223"/>
      <c r="S14" s="223"/>
      <c r="T14" s="223"/>
      <c r="U14" s="223"/>
      <c r="V14" s="223"/>
      <c r="W14" s="223"/>
    </row>
    <row r="15">
      <c r="A15" s="245"/>
      <c r="B15" s="245"/>
      <c r="C15" s="245"/>
      <c r="D15" s="246"/>
      <c r="E15" s="246"/>
      <c r="F15" s="247"/>
      <c r="G15" s="236"/>
      <c r="H15" s="223"/>
      <c r="I15" s="223"/>
      <c r="J15" s="223"/>
      <c r="K15" s="223"/>
      <c r="L15" s="223"/>
      <c r="M15" s="223"/>
      <c r="N15" s="223"/>
      <c r="O15" s="223"/>
      <c r="P15" s="223"/>
      <c r="Q15" s="223"/>
      <c r="R15" s="223"/>
      <c r="S15" s="223"/>
      <c r="T15" s="223"/>
      <c r="U15" s="223"/>
      <c r="V15" s="223"/>
      <c r="W15" s="223"/>
    </row>
    <row r="16">
      <c r="A16" s="245"/>
      <c r="B16" s="245"/>
      <c r="C16" s="245"/>
      <c r="D16" s="246"/>
      <c r="E16" s="246"/>
      <c r="F16" s="248"/>
      <c r="G16" s="236"/>
      <c r="H16" s="223"/>
      <c r="I16" s="223"/>
      <c r="J16" s="223"/>
      <c r="K16" s="223"/>
      <c r="L16" s="223"/>
      <c r="M16" s="223"/>
      <c r="N16" s="223"/>
      <c r="O16" s="223"/>
      <c r="P16" s="223"/>
      <c r="Q16" s="223"/>
      <c r="R16" s="223"/>
      <c r="S16" s="223"/>
      <c r="T16" s="223"/>
      <c r="U16" s="223"/>
      <c r="V16" s="223"/>
      <c r="W16" s="223"/>
    </row>
    <row r="17">
      <c r="A17" s="245"/>
      <c r="B17" s="245"/>
      <c r="C17" s="245"/>
      <c r="D17" s="246"/>
      <c r="E17" s="246"/>
      <c r="F17" s="248"/>
      <c r="G17" s="236"/>
      <c r="H17" s="223"/>
      <c r="I17" s="223"/>
      <c r="J17" s="223"/>
      <c r="K17" s="223"/>
      <c r="L17" s="223"/>
      <c r="M17" s="223"/>
      <c r="N17" s="223"/>
      <c r="O17" s="223"/>
      <c r="P17" s="223"/>
      <c r="Q17" s="223"/>
      <c r="R17" s="223"/>
      <c r="S17" s="223"/>
      <c r="T17" s="223"/>
      <c r="U17" s="223"/>
      <c r="V17" s="223"/>
      <c r="W17" s="223"/>
    </row>
    <row r="18">
      <c r="A18" s="245"/>
      <c r="B18" s="245"/>
      <c r="C18" s="245"/>
      <c r="D18" s="246"/>
      <c r="E18" s="246"/>
      <c r="F18" s="243"/>
      <c r="G18" s="236"/>
      <c r="H18" s="223"/>
      <c r="I18" s="223"/>
      <c r="J18" s="223"/>
      <c r="K18" s="223"/>
      <c r="L18" s="223"/>
      <c r="M18" s="223"/>
      <c r="N18" s="223"/>
      <c r="O18" s="223"/>
      <c r="P18" s="223"/>
      <c r="Q18" s="223"/>
      <c r="R18" s="223"/>
      <c r="S18" s="223"/>
      <c r="T18" s="223"/>
      <c r="U18" s="223"/>
      <c r="V18" s="223"/>
      <c r="W18" s="223"/>
    </row>
    <row r="19">
      <c r="A19" s="245"/>
      <c r="B19" s="245"/>
      <c r="C19" s="245"/>
      <c r="D19" s="246"/>
      <c r="E19" s="246"/>
      <c r="F19" s="243"/>
      <c r="G19" s="236"/>
      <c r="H19" s="223"/>
      <c r="I19" s="223"/>
      <c r="J19" s="223"/>
      <c r="K19" s="223"/>
      <c r="L19" s="223"/>
      <c r="M19" s="223"/>
      <c r="N19" s="223"/>
      <c r="O19" s="223"/>
      <c r="P19" s="223"/>
      <c r="Q19" s="223"/>
      <c r="R19" s="223"/>
      <c r="S19" s="223"/>
      <c r="T19" s="223"/>
      <c r="U19" s="223"/>
      <c r="V19" s="223"/>
      <c r="W19" s="223"/>
    </row>
    <row r="20">
      <c r="A20" s="245"/>
      <c r="B20" s="245"/>
      <c r="C20" s="245"/>
      <c r="D20" s="246"/>
      <c r="E20" s="246"/>
      <c r="F20" s="243"/>
      <c r="G20" s="236"/>
      <c r="H20" s="223"/>
      <c r="I20" s="223"/>
      <c r="J20" s="223"/>
      <c r="K20" s="223"/>
      <c r="L20" s="223"/>
      <c r="M20" s="223"/>
      <c r="N20" s="223"/>
      <c r="O20" s="223"/>
      <c r="P20" s="223"/>
      <c r="Q20" s="223"/>
      <c r="R20" s="223"/>
      <c r="S20" s="223"/>
      <c r="T20" s="223"/>
      <c r="U20" s="223"/>
      <c r="V20" s="223"/>
      <c r="W20" s="223"/>
    </row>
    <row r="21">
      <c r="A21" s="245"/>
      <c r="B21" s="245"/>
      <c r="C21" s="245"/>
      <c r="D21" s="246"/>
      <c r="E21" s="246"/>
      <c r="F21" s="243"/>
      <c r="G21" s="236"/>
      <c r="H21" s="223"/>
      <c r="I21" s="223"/>
      <c r="J21" s="223"/>
      <c r="K21" s="223"/>
      <c r="L21" s="223"/>
      <c r="M21" s="223"/>
      <c r="N21" s="223"/>
      <c r="O21" s="223"/>
      <c r="P21" s="223"/>
      <c r="Q21" s="223"/>
      <c r="R21" s="223"/>
      <c r="S21" s="223"/>
      <c r="T21" s="223"/>
      <c r="U21" s="223"/>
      <c r="V21" s="223"/>
      <c r="W21" s="223"/>
    </row>
    <row r="22">
      <c r="A22" s="245"/>
      <c r="B22" s="245"/>
      <c r="C22" s="245"/>
      <c r="D22" s="246"/>
      <c r="E22" s="246"/>
      <c r="F22" s="243"/>
      <c r="G22" s="236"/>
      <c r="H22" s="223"/>
      <c r="I22" s="223"/>
      <c r="J22" s="223"/>
      <c r="K22" s="223"/>
      <c r="L22" s="223"/>
      <c r="M22" s="223"/>
      <c r="N22" s="223"/>
      <c r="O22" s="223"/>
      <c r="P22" s="223"/>
      <c r="Q22" s="223"/>
      <c r="R22" s="223"/>
      <c r="S22" s="223"/>
      <c r="T22" s="223"/>
      <c r="U22" s="223"/>
      <c r="V22" s="223"/>
      <c r="W22" s="223"/>
    </row>
    <row r="23">
      <c r="A23" s="245"/>
      <c r="B23" s="245"/>
      <c r="C23" s="245"/>
      <c r="D23" s="246"/>
      <c r="E23" s="246"/>
      <c r="F23" s="243"/>
      <c r="G23" s="236"/>
      <c r="H23" s="223"/>
      <c r="I23" s="223"/>
      <c r="J23" s="223"/>
      <c r="K23" s="223"/>
      <c r="L23" s="223"/>
      <c r="M23" s="223"/>
      <c r="N23" s="223"/>
      <c r="O23" s="223"/>
      <c r="P23" s="223"/>
      <c r="Q23" s="223"/>
      <c r="R23" s="223"/>
      <c r="S23" s="223"/>
      <c r="T23" s="223"/>
      <c r="U23" s="223"/>
      <c r="V23" s="223"/>
      <c r="W23" s="223"/>
    </row>
    <row r="24">
      <c r="A24" s="245"/>
      <c r="B24" s="245"/>
      <c r="C24" s="245"/>
      <c r="D24" s="246"/>
      <c r="E24" s="246"/>
      <c r="F24" s="243"/>
      <c r="G24" s="236"/>
      <c r="H24" s="223"/>
      <c r="I24" s="223"/>
      <c r="J24" s="223"/>
      <c r="K24" s="223"/>
      <c r="L24" s="223"/>
      <c r="M24" s="223"/>
      <c r="N24" s="223"/>
      <c r="O24" s="223"/>
      <c r="P24" s="223"/>
      <c r="Q24" s="223"/>
      <c r="R24" s="223"/>
      <c r="S24" s="223"/>
      <c r="T24" s="223"/>
      <c r="U24" s="223"/>
      <c r="V24" s="223"/>
      <c r="W24" s="223"/>
    </row>
    <row r="25">
      <c r="A25" s="245"/>
      <c r="B25" s="245"/>
      <c r="C25" s="245"/>
      <c r="D25" s="246"/>
      <c r="E25" s="246"/>
      <c r="F25" s="243"/>
      <c r="G25" s="236"/>
      <c r="H25" s="223"/>
      <c r="I25" s="223"/>
      <c r="J25" s="223"/>
      <c r="K25" s="223"/>
      <c r="L25" s="223"/>
      <c r="M25" s="223"/>
      <c r="N25" s="223"/>
      <c r="O25" s="223"/>
      <c r="P25" s="223"/>
      <c r="Q25" s="223"/>
      <c r="R25" s="223"/>
      <c r="S25" s="223"/>
      <c r="T25" s="223"/>
      <c r="U25" s="223"/>
      <c r="V25" s="223"/>
      <c r="W25" s="223"/>
    </row>
    <row r="26">
      <c r="A26" s="242"/>
      <c r="B26" s="245"/>
      <c r="C26" s="245"/>
      <c r="D26" s="249"/>
      <c r="E26" s="249"/>
      <c r="F26" s="243"/>
      <c r="G26" s="236"/>
      <c r="H26" s="223"/>
      <c r="I26" s="223"/>
      <c r="J26" s="223"/>
      <c r="K26" s="223"/>
      <c r="L26" s="223"/>
      <c r="M26" s="223"/>
      <c r="N26" s="223"/>
      <c r="O26" s="223"/>
      <c r="P26" s="223"/>
      <c r="Q26" s="223"/>
      <c r="R26" s="223"/>
      <c r="S26" s="223"/>
      <c r="T26" s="223"/>
      <c r="U26" s="223"/>
      <c r="V26" s="223"/>
      <c r="W26" s="223"/>
    </row>
    <row r="27">
      <c r="A27" s="242"/>
      <c r="B27" s="245"/>
      <c r="C27" s="245"/>
      <c r="D27" s="249"/>
      <c r="E27" s="249"/>
      <c r="F27" s="243"/>
      <c r="G27" s="236"/>
      <c r="H27" s="223"/>
      <c r="I27" s="223"/>
      <c r="J27" s="223"/>
      <c r="K27" s="223"/>
      <c r="L27" s="223"/>
      <c r="M27" s="223"/>
      <c r="N27" s="223"/>
      <c r="O27" s="223"/>
      <c r="P27" s="223"/>
      <c r="Q27" s="223"/>
      <c r="R27" s="223"/>
      <c r="S27" s="223"/>
      <c r="T27" s="223"/>
      <c r="U27" s="223"/>
      <c r="V27" s="223"/>
      <c r="W27" s="223"/>
    </row>
    <row r="28">
      <c r="A28" s="242"/>
      <c r="B28" s="245"/>
      <c r="C28" s="245"/>
      <c r="D28" s="249"/>
      <c r="E28" s="249"/>
      <c r="F28" s="242"/>
      <c r="G28" s="236"/>
      <c r="H28" s="223"/>
      <c r="I28" s="223"/>
      <c r="J28" s="223"/>
      <c r="K28" s="223"/>
      <c r="L28" s="223"/>
      <c r="M28" s="223"/>
      <c r="N28" s="223"/>
      <c r="O28" s="223"/>
      <c r="P28" s="223"/>
      <c r="Q28" s="223"/>
      <c r="R28" s="223"/>
      <c r="S28" s="223"/>
      <c r="T28" s="223"/>
      <c r="U28" s="223"/>
      <c r="V28" s="223"/>
      <c r="W28" s="223"/>
    </row>
    <row r="29">
      <c r="A29" s="242"/>
      <c r="B29" s="245"/>
      <c r="C29" s="245"/>
      <c r="D29" s="249"/>
      <c r="E29" s="249"/>
      <c r="F29" s="242"/>
      <c r="G29" s="236"/>
      <c r="H29" s="223"/>
      <c r="I29" s="223"/>
      <c r="J29" s="223"/>
      <c r="K29" s="223"/>
      <c r="L29" s="223"/>
      <c r="M29" s="223"/>
      <c r="N29" s="223"/>
      <c r="O29" s="223"/>
      <c r="P29" s="223"/>
      <c r="Q29" s="223"/>
      <c r="R29" s="223"/>
      <c r="S29" s="223"/>
      <c r="T29" s="223"/>
      <c r="U29" s="223"/>
      <c r="V29" s="223"/>
      <c r="W29" s="223"/>
    </row>
    <row r="30">
      <c r="A30" s="242"/>
      <c r="B30" s="245"/>
      <c r="C30" s="245"/>
      <c r="D30" s="249"/>
      <c r="E30" s="249"/>
      <c r="F30" s="242"/>
      <c r="G30" s="236"/>
      <c r="H30" s="223"/>
      <c r="I30" s="223"/>
      <c r="J30" s="223"/>
      <c r="K30" s="223"/>
      <c r="L30" s="223"/>
      <c r="M30" s="223"/>
      <c r="N30" s="223"/>
      <c r="O30" s="223"/>
      <c r="P30" s="223"/>
      <c r="Q30" s="223"/>
      <c r="R30" s="223"/>
      <c r="S30" s="223"/>
      <c r="T30" s="223"/>
      <c r="U30" s="223"/>
      <c r="V30" s="223"/>
      <c r="W30" s="223"/>
    </row>
    <row r="31">
      <c r="A31" s="242"/>
      <c r="B31" s="245"/>
      <c r="C31" s="245"/>
      <c r="D31" s="249"/>
      <c r="E31" s="249"/>
      <c r="F31" s="242"/>
      <c r="G31" s="236"/>
      <c r="H31" s="223"/>
      <c r="I31" s="223"/>
      <c r="J31" s="223"/>
      <c r="K31" s="223"/>
      <c r="L31" s="223"/>
      <c r="M31" s="223"/>
      <c r="N31" s="223"/>
      <c r="O31" s="223"/>
      <c r="P31" s="223"/>
      <c r="Q31" s="223"/>
      <c r="R31" s="223"/>
      <c r="S31" s="223"/>
      <c r="T31" s="223"/>
      <c r="U31" s="223"/>
      <c r="V31" s="223"/>
      <c r="W31" s="223"/>
    </row>
    <row r="32">
      <c r="A32" s="242"/>
      <c r="B32" s="245"/>
      <c r="C32" s="245"/>
      <c r="D32" s="249"/>
      <c r="E32" s="249"/>
      <c r="F32" s="242"/>
      <c r="G32" s="250"/>
      <c r="H32" s="223"/>
      <c r="I32" s="223"/>
      <c r="J32" s="223"/>
      <c r="K32" s="223"/>
      <c r="L32" s="223"/>
      <c r="M32" s="223"/>
      <c r="N32" s="223"/>
      <c r="O32" s="223"/>
      <c r="P32" s="223"/>
      <c r="Q32" s="223"/>
      <c r="R32" s="223"/>
      <c r="S32" s="223"/>
      <c r="T32" s="223"/>
      <c r="U32" s="223"/>
      <c r="V32" s="223"/>
      <c r="W32" s="223"/>
    </row>
    <row r="33">
      <c r="A33" s="223"/>
      <c r="B33" s="223"/>
      <c r="C33" s="223"/>
      <c r="D33" s="223"/>
      <c r="E33" s="223"/>
      <c r="F33" s="223"/>
      <c r="G33" s="223"/>
      <c r="H33" s="223"/>
      <c r="I33" s="223"/>
      <c r="J33" s="223"/>
      <c r="K33" s="223"/>
      <c r="L33" s="223"/>
      <c r="M33" s="223"/>
      <c r="N33" s="223"/>
      <c r="O33" s="223"/>
      <c r="P33" s="223"/>
      <c r="Q33" s="223"/>
      <c r="R33" s="223"/>
      <c r="S33" s="223"/>
      <c r="T33" s="223"/>
      <c r="U33" s="223"/>
      <c r="V33" s="223"/>
      <c r="W33" s="223"/>
    </row>
    <row r="34" hidden="1">
      <c r="A34" s="251" t="s">
        <v>586</v>
      </c>
      <c r="B34" s="252"/>
      <c r="C34" s="252"/>
      <c r="D34" s="252"/>
      <c r="E34" s="252"/>
      <c r="F34" s="253"/>
      <c r="G34" s="223"/>
      <c r="H34" s="223"/>
      <c r="I34" s="223"/>
      <c r="J34" s="223"/>
      <c r="K34" s="223"/>
      <c r="L34" s="223"/>
      <c r="M34" s="223"/>
      <c r="N34" s="223"/>
      <c r="O34" s="223"/>
      <c r="P34" s="223"/>
      <c r="Q34" s="223"/>
      <c r="R34" s="223"/>
      <c r="S34" s="223"/>
      <c r="T34" s="223"/>
      <c r="U34" s="223"/>
      <c r="V34" s="223"/>
      <c r="W34" s="223"/>
    </row>
    <row r="35" hidden="1">
      <c r="A35" s="237"/>
      <c r="B35" s="254"/>
      <c r="C35" s="254"/>
      <c r="D35" s="254"/>
      <c r="E35" s="254"/>
      <c r="F35" s="255"/>
      <c r="G35" s="223"/>
      <c r="H35" s="223"/>
      <c r="I35" s="223"/>
      <c r="J35" s="223"/>
      <c r="K35" s="223"/>
      <c r="L35" s="223"/>
      <c r="M35" s="223"/>
      <c r="N35" s="223"/>
      <c r="O35" s="223"/>
      <c r="P35" s="223"/>
      <c r="Q35" s="223"/>
      <c r="R35" s="223"/>
      <c r="S35" s="223"/>
      <c r="T35" s="223"/>
      <c r="U35" s="223"/>
      <c r="V35" s="223"/>
      <c r="W35" s="223"/>
    </row>
    <row r="36">
      <c r="A36" s="223"/>
      <c r="B36" s="223"/>
      <c r="C36" s="223"/>
      <c r="D36" s="223"/>
      <c r="E36" s="223"/>
      <c r="F36" s="223"/>
      <c r="G36" s="223"/>
      <c r="H36" s="223"/>
      <c r="I36" s="223"/>
      <c r="J36" s="223"/>
      <c r="K36" s="223"/>
      <c r="L36" s="223"/>
      <c r="M36" s="223"/>
      <c r="N36" s="223"/>
      <c r="O36" s="223"/>
      <c r="P36" s="223"/>
      <c r="Q36" s="223"/>
      <c r="R36" s="223"/>
      <c r="S36" s="223"/>
      <c r="T36" s="223"/>
      <c r="U36" s="223"/>
      <c r="V36" s="223"/>
      <c r="W36" s="223"/>
    </row>
    <row r="37">
      <c r="A37" s="223"/>
      <c r="B37" s="223"/>
      <c r="C37" s="223"/>
      <c r="D37" s="223"/>
      <c r="E37" s="223"/>
      <c r="F37" s="223"/>
      <c r="G37" s="223"/>
      <c r="H37" s="223"/>
      <c r="I37" s="223"/>
      <c r="J37" s="223"/>
      <c r="K37" s="223"/>
      <c r="L37" s="223"/>
      <c r="M37" s="223"/>
      <c r="N37" s="223"/>
      <c r="O37" s="223"/>
      <c r="P37" s="223"/>
      <c r="Q37" s="223"/>
      <c r="R37" s="223"/>
      <c r="S37" s="223"/>
      <c r="T37" s="223"/>
      <c r="U37" s="223"/>
      <c r="V37" s="223"/>
      <c r="W37" s="223"/>
    </row>
    <row r="38">
      <c r="A38" s="223"/>
      <c r="B38" s="223"/>
      <c r="C38" s="223"/>
      <c r="D38" s="223"/>
      <c r="E38" s="223"/>
      <c r="F38" s="223"/>
      <c r="G38" s="223"/>
      <c r="H38" s="223"/>
      <c r="I38" s="223"/>
      <c r="J38" s="223"/>
      <c r="K38" s="223"/>
      <c r="L38" s="223"/>
      <c r="M38" s="223"/>
      <c r="N38" s="223"/>
      <c r="O38" s="223"/>
      <c r="P38" s="223"/>
      <c r="Q38" s="223"/>
      <c r="R38" s="223"/>
      <c r="S38" s="223"/>
      <c r="T38" s="223"/>
      <c r="U38" s="223"/>
      <c r="V38" s="223"/>
      <c r="W38" s="223"/>
    </row>
    <row r="39">
      <c r="A39" s="223"/>
      <c r="B39" s="223"/>
      <c r="C39" s="223"/>
      <c r="D39" s="223"/>
      <c r="E39" s="223"/>
      <c r="F39" s="223"/>
      <c r="G39" s="223"/>
      <c r="H39" s="223"/>
      <c r="I39" s="223"/>
      <c r="J39" s="223"/>
      <c r="K39" s="223"/>
      <c r="L39" s="223"/>
      <c r="M39" s="223"/>
      <c r="N39" s="223"/>
      <c r="O39" s="223"/>
      <c r="P39" s="223"/>
      <c r="Q39" s="223"/>
      <c r="R39" s="223"/>
      <c r="S39" s="223"/>
      <c r="T39" s="223"/>
      <c r="U39" s="223"/>
      <c r="V39" s="223"/>
      <c r="W39" s="223"/>
    </row>
    <row r="40">
      <c r="A40" s="223"/>
      <c r="B40" s="223"/>
      <c r="C40" s="223"/>
      <c r="D40" s="223"/>
      <c r="E40" s="223"/>
      <c r="F40" s="223"/>
      <c r="G40" s="223"/>
      <c r="H40" s="223"/>
      <c r="I40" s="223"/>
      <c r="J40" s="223"/>
      <c r="K40" s="223"/>
      <c r="L40" s="223"/>
      <c r="M40" s="223"/>
      <c r="N40" s="223"/>
      <c r="O40" s="223"/>
      <c r="P40" s="223"/>
      <c r="Q40" s="223"/>
      <c r="R40" s="223"/>
      <c r="S40" s="223"/>
      <c r="T40" s="223"/>
      <c r="U40" s="223"/>
      <c r="V40" s="223"/>
      <c r="W40" s="223"/>
    </row>
    <row r="41">
      <c r="A41" s="223"/>
      <c r="B41" s="223"/>
      <c r="C41" s="223"/>
      <c r="D41" s="223"/>
      <c r="E41" s="223"/>
      <c r="F41" s="223"/>
      <c r="G41" s="223"/>
      <c r="H41" s="223"/>
      <c r="I41" s="223"/>
      <c r="J41" s="223"/>
      <c r="K41" s="223"/>
      <c r="L41" s="223"/>
      <c r="M41" s="223"/>
      <c r="N41" s="223"/>
      <c r="O41" s="223"/>
      <c r="P41" s="223"/>
      <c r="Q41" s="223"/>
      <c r="R41" s="223"/>
      <c r="S41" s="223"/>
      <c r="T41" s="223"/>
      <c r="U41" s="223"/>
      <c r="V41" s="223"/>
      <c r="W41" s="223"/>
    </row>
    <row r="42">
      <c r="A42" s="223"/>
      <c r="B42" s="223"/>
      <c r="C42" s="223"/>
      <c r="D42" s="223"/>
      <c r="E42" s="223"/>
      <c r="F42" s="223"/>
      <c r="G42" s="223"/>
      <c r="H42" s="223"/>
      <c r="I42" s="223"/>
      <c r="J42" s="223"/>
      <c r="K42" s="223"/>
      <c r="L42" s="223"/>
      <c r="M42" s="223"/>
      <c r="N42" s="223"/>
      <c r="O42" s="223"/>
      <c r="P42" s="223"/>
      <c r="Q42" s="223"/>
      <c r="R42" s="223"/>
      <c r="S42" s="223"/>
      <c r="T42" s="223"/>
      <c r="U42" s="223"/>
      <c r="V42" s="223"/>
      <c r="W42" s="223"/>
    </row>
    <row r="43">
      <c r="A43" s="223"/>
      <c r="B43" s="223"/>
      <c r="C43" s="223"/>
      <c r="D43" s="223"/>
      <c r="E43" s="223"/>
      <c r="F43" s="223"/>
      <c r="G43" s="223"/>
      <c r="H43" s="223"/>
      <c r="I43" s="223"/>
      <c r="J43" s="223"/>
      <c r="K43" s="223"/>
      <c r="L43" s="223"/>
      <c r="M43" s="223"/>
      <c r="N43" s="223"/>
      <c r="O43" s="223"/>
      <c r="P43" s="223"/>
      <c r="Q43" s="223"/>
      <c r="R43" s="223"/>
      <c r="S43" s="223"/>
      <c r="T43" s="223"/>
      <c r="U43" s="223"/>
      <c r="V43" s="223"/>
      <c r="W43" s="223"/>
    </row>
    <row r="44">
      <c r="A44" s="223"/>
      <c r="B44" s="223"/>
      <c r="C44" s="223"/>
      <c r="D44" s="223"/>
      <c r="E44" s="223"/>
      <c r="F44" s="223"/>
      <c r="G44" s="223"/>
      <c r="H44" s="223"/>
      <c r="I44" s="223"/>
      <c r="J44" s="223"/>
      <c r="K44" s="223"/>
      <c r="L44" s="223"/>
      <c r="M44" s="223"/>
      <c r="N44" s="223"/>
      <c r="O44" s="223"/>
      <c r="P44" s="223"/>
      <c r="Q44" s="223"/>
      <c r="R44" s="223"/>
      <c r="S44" s="223"/>
      <c r="T44" s="223"/>
      <c r="U44" s="223"/>
      <c r="V44" s="223"/>
      <c r="W44" s="223"/>
    </row>
    <row r="45">
      <c r="A45" s="223"/>
      <c r="B45" s="223"/>
      <c r="C45" s="223"/>
      <c r="D45" s="223"/>
      <c r="E45" s="223"/>
      <c r="F45" s="223"/>
      <c r="G45" s="223"/>
      <c r="H45" s="223"/>
      <c r="I45" s="223"/>
      <c r="J45" s="223"/>
      <c r="K45" s="223"/>
      <c r="L45" s="223"/>
      <c r="M45" s="223"/>
      <c r="N45" s="223"/>
      <c r="O45" s="223"/>
      <c r="P45" s="223"/>
      <c r="Q45" s="223"/>
      <c r="R45" s="223"/>
      <c r="S45" s="223"/>
      <c r="T45" s="223"/>
      <c r="U45" s="223"/>
      <c r="V45" s="223"/>
      <c r="W45" s="223"/>
    </row>
    <row r="46">
      <c r="A46" s="223"/>
      <c r="B46" s="223"/>
      <c r="C46" s="223"/>
      <c r="D46" s="223"/>
      <c r="E46" s="223"/>
      <c r="F46" s="223"/>
      <c r="G46" s="223"/>
      <c r="H46" s="223"/>
      <c r="I46" s="223"/>
      <c r="J46" s="223"/>
      <c r="K46" s="223"/>
      <c r="L46" s="223"/>
      <c r="M46" s="223"/>
      <c r="N46" s="223"/>
      <c r="O46" s="223"/>
      <c r="P46" s="223"/>
      <c r="Q46" s="223"/>
      <c r="R46" s="223"/>
      <c r="S46" s="223"/>
      <c r="T46" s="223"/>
      <c r="U46" s="223"/>
      <c r="V46" s="223"/>
      <c r="W46" s="223"/>
    </row>
    <row r="47">
      <c r="A47" s="223"/>
      <c r="B47" s="223"/>
      <c r="C47" s="223"/>
      <c r="D47" s="223"/>
      <c r="E47" s="223"/>
      <c r="F47" s="223"/>
      <c r="G47" s="223"/>
      <c r="H47" s="223"/>
      <c r="I47" s="223"/>
      <c r="J47" s="223"/>
      <c r="K47" s="223"/>
      <c r="L47" s="223"/>
      <c r="M47" s="223"/>
      <c r="N47" s="223"/>
      <c r="O47" s="223"/>
      <c r="P47" s="223"/>
      <c r="Q47" s="223"/>
      <c r="R47" s="223"/>
      <c r="S47" s="223"/>
      <c r="T47" s="223"/>
      <c r="U47" s="223"/>
      <c r="V47" s="223"/>
      <c r="W47" s="223"/>
    </row>
    <row r="48">
      <c r="A48" s="223"/>
      <c r="B48" s="223"/>
      <c r="C48" s="223"/>
      <c r="D48" s="223"/>
      <c r="E48" s="223"/>
      <c r="F48" s="223"/>
      <c r="G48" s="223"/>
      <c r="H48" s="223"/>
      <c r="I48" s="223"/>
      <c r="J48" s="223"/>
      <c r="K48" s="223"/>
      <c r="L48" s="223"/>
      <c r="M48" s="223"/>
      <c r="N48" s="223"/>
      <c r="O48" s="223"/>
      <c r="P48" s="223"/>
      <c r="Q48" s="223"/>
      <c r="R48" s="223"/>
      <c r="S48" s="223"/>
      <c r="T48" s="223"/>
      <c r="U48" s="223"/>
      <c r="V48" s="223"/>
      <c r="W48" s="223"/>
    </row>
    <row r="49">
      <c r="A49" s="223"/>
      <c r="B49" s="223"/>
      <c r="C49" s="223"/>
      <c r="D49" s="223"/>
      <c r="E49" s="223"/>
      <c r="F49" s="223"/>
      <c r="G49" s="223"/>
      <c r="H49" s="223"/>
      <c r="I49" s="223"/>
      <c r="J49" s="223"/>
      <c r="K49" s="223"/>
      <c r="L49" s="223"/>
      <c r="M49" s="223"/>
      <c r="N49" s="223"/>
      <c r="O49" s="223"/>
      <c r="P49" s="223"/>
      <c r="Q49" s="223"/>
      <c r="R49" s="223"/>
      <c r="S49" s="223"/>
      <c r="T49" s="223"/>
      <c r="U49" s="223"/>
      <c r="V49" s="223"/>
      <c r="W49" s="223"/>
    </row>
    <row r="50">
      <c r="A50" s="223"/>
      <c r="B50" s="223"/>
      <c r="C50" s="223"/>
      <c r="D50" s="223"/>
      <c r="E50" s="223"/>
      <c r="F50" s="223"/>
      <c r="G50" s="223"/>
      <c r="H50" s="223"/>
      <c r="I50" s="223"/>
      <c r="J50" s="223"/>
      <c r="K50" s="223"/>
      <c r="L50" s="223"/>
      <c r="M50" s="223"/>
      <c r="N50" s="223"/>
      <c r="O50" s="223"/>
      <c r="P50" s="223"/>
      <c r="Q50" s="223"/>
      <c r="R50" s="223"/>
      <c r="S50" s="223"/>
      <c r="T50" s="223"/>
      <c r="U50" s="223"/>
      <c r="V50" s="223"/>
      <c r="W50" s="223"/>
    </row>
    <row r="51">
      <c r="A51" s="223"/>
      <c r="B51" s="223"/>
      <c r="C51" s="223"/>
      <c r="D51" s="223"/>
      <c r="E51" s="223"/>
      <c r="F51" s="223"/>
      <c r="G51" s="223"/>
      <c r="H51" s="223"/>
      <c r="I51" s="223"/>
      <c r="J51" s="223"/>
      <c r="K51" s="223"/>
      <c r="L51" s="223"/>
      <c r="M51" s="223"/>
      <c r="N51" s="223"/>
      <c r="O51" s="223"/>
      <c r="P51" s="223"/>
      <c r="Q51" s="223"/>
      <c r="R51" s="223"/>
      <c r="S51" s="223"/>
      <c r="T51" s="223"/>
      <c r="U51" s="223"/>
      <c r="V51" s="223"/>
      <c r="W51" s="223"/>
    </row>
    <row r="52">
      <c r="A52" s="223"/>
      <c r="B52" s="223"/>
      <c r="C52" s="223"/>
      <c r="D52" s="223"/>
      <c r="E52" s="223"/>
      <c r="F52" s="223"/>
      <c r="G52" s="223"/>
      <c r="H52" s="223"/>
      <c r="I52" s="223"/>
      <c r="J52" s="223"/>
      <c r="K52" s="223"/>
      <c r="L52" s="223"/>
      <c r="M52" s="223"/>
      <c r="N52" s="223"/>
      <c r="O52" s="223"/>
      <c r="P52" s="223"/>
      <c r="Q52" s="223"/>
      <c r="R52" s="223"/>
      <c r="S52" s="223"/>
      <c r="T52" s="223"/>
      <c r="U52" s="223"/>
      <c r="V52" s="223"/>
      <c r="W52" s="223"/>
    </row>
    <row r="53">
      <c r="A53" s="223"/>
      <c r="B53" s="223"/>
      <c r="C53" s="223"/>
      <c r="D53" s="223"/>
      <c r="E53" s="223"/>
      <c r="F53" s="223"/>
      <c r="G53" s="223"/>
      <c r="H53" s="223"/>
      <c r="I53" s="223"/>
      <c r="J53" s="223"/>
      <c r="K53" s="223"/>
      <c r="L53" s="223"/>
      <c r="M53" s="223"/>
      <c r="N53" s="223"/>
      <c r="O53" s="223"/>
      <c r="P53" s="223"/>
      <c r="Q53" s="223"/>
      <c r="R53" s="223"/>
      <c r="S53" s="223"/>
      <c r="T53" s="223"/>
      <c r="U53" s="223"/>
      <c r="V53" s="223"/>
      <c r="W53" s="223"/>
    </row>
    <row r="54">
      <c r="A54" s="223"/>
      <c r="B54" s="223"/>
      <c r="C54" s="223"/>
      <c r="D54" s="223"/>
      <c r="E54" s="223"/>
      <c r="F54" s="223"/>
      <c r="G54" s="223"/>
      <c r="H54" s="223"/>
      <c r="I54" s="223"/>
      <c r="J54" s="223"/>
      <c r="K54" s="223"/>
      <c r="L54" s="223"/>
      <c r="M54" s="223"/>
      <c r="N54" s="223"/>
      <c r="O54" s="223"/>
      <c r="P54" s="223"/>
      <c r="Q54" s="223"/>
      <c r="R54" s="223"/>
      <c r="S54" s="223"/>
      <c r="T54" s="223"/>
      <c r="U54" s="223"/>
      <c r="V54" s="223"/>
      <c r="W54" s="223"/>
    </row>
    <row r="55">
      <c r="A55" s="223"/>
      <c r="B55" s="223"/>
      <c r="C55" s="223"/>
      <c r="D55" s="223"/>
      <c r="E55" s="223"/>
      <c r="F55" s="223"/>
      <c r="G55" s="223"/>
      <c r="H55" s="223"/>
      <c r="I55" s="223"/>
      <c r="J55" s="223"/>
      <c r="K55" s="223"/>
      <c r="L55" s="223"/>
      <c r="M55" s="223"/>
      <c r="N55" s="223"/>
      <c r="O55" s="223"/>
      <c r="P55" s="223"/>
      <c r="Q55" s="223"/>
      <c r="R55" s="223"/>
      <c r="S55" s="223"/>
      <c r="T55" s="223"/>
      <c r="U55" s="223"/>
      <c r="V55" s="223"/>
      <c r="W55" s="223"/>
    </row>
    <row r="56">
      <c r="A56" s="223"/>
      <c r="B56" s="223"/>
      <c r="C56" s="223"/>
      <c r="D56" s="223"/>
      <c r="E56" s="223"/>
      <c r="F56" s="223"/>
      <c r="G56" s="223"/>
      <c r="H56" s="223"/>
      <c r="I56" s="223"/>
      <c r="J56" s="223"/>
      <c r="K56" s="223"/>
      <c r="L56" s="223"/>
      <c r="M56" s="223"/>
      <c r="N56" s="223"/>
      <c r="O56" s="223"/>
      <c r="P56" s="223"/>
      <c r="Q56" s="223"/>
      <c r="R56" s="223"/>
      <c r="S56" s="223"/>
      <c r="T56" s="223"/>
      <c r="U56" s="223"/>
      <c r="V56" s="223"/>
      <c r="W56" s="223"/>
    </row>
    <row r="57">
      <c r="A57" s="223"/>
      <c r="B57" s="223"/>
      <c r="C57" s="223"/>
      <c r="D57" s="223"/>
      <c r="E57" s="223"/>
      <c r="F57" s="223"/>
      <c r="G57" s="223"/>
      <c r="H57" s="223"/>
      <c r="I57" s="223"/>
      <c r="J57" s="223"/>
      <c r="K57" s="223"/>
      <c r="L57" s="223"/>
      <c r="M57" s="223"/>
      <c r="N57" s="223"/>
      <c r="O57" s="223"/>
      <c r="P57" s="223"/>
      <c r="Q57" s="223"/>
      <c r="R57" s="223"/>
      <c r="S57" s="223"/>
      <c r="T57" s="223"/>
      <c r="U57" s="223"/>
      <c r="V57" s="223"/>
      <c r="W57" s="223"/>
    </row>
    <row r="58">
      <c r="A58" s="223"/>
      <c r="B58" s="223"/>
      <c r="C58" s="223"/>
      <c r="D58" s="223"/>
      <c r="E58" s="223"/>
      <c r="F58" s="223"/>
      <c r="G58" s="223"/>
      <c r="H58" s="223"/>
      <c r="I58" s="223"/>
      <c r="J58" s="223"/>
      <c r="K58" s="223"/>
      <c r="L58" s="223"/>
      <c r="M58" s="223"/>
      <c r="N58" s="223"/>
      <c r="O58" s="223"/>
      <c r="P58" s="223"/>
      <c r="Q58" s="223"/>
      <c r="R58" s="223"/>
      <c r="S58" s="223"/>
      <c r="T58" s="223"/>
      <c r="U58" s="223"/>
      <c r="V58" s="223"/>
      <c r="W58" s="223"/>
    </row>
    <row r="59">
      <c r="A59" s="223"/>
      <c r="B59" s="223"/>
      <c r="C59" s="223"/>
      <c r="D59" s="223"/>
      <c r="E59" s="223"/>
      <c r="F59" s="223"/>
      <c r="G59" s="223"/>
      <c r="H59" s="223"/>
      <c r="I59" s="223"/>
      <c r="J59" s="223"/>
      <c r="K59" s="223"/>
      <c r="L59" s="223"/>
      <c r="M59" s="223"/>
      <c r="N59" s="223"/>
      <c r="O59" s="223"/>
      <c r="P59" s="223"/>
      <c r="Q59" s="223"/>
      <c r="R59" s="223"/>
      <c r="S59" s="223"/>
      <c r="T59" s="223"/>
      <c r="U59" s="223"/>
      <c r="V59" s="223"/>
      <c r="W59" s="223"/>
    </row>
    <row r="60">
      <c r="A60" s="223"/>
      <c r="B60" s="223"/>
      <c r="C60" s="223"/>
      <c r="D60" s="223"/>
      <c r="E60" s="223"/>
      <c r="F60" s="223"/>
      <c r="G60" s="223"/>
      <c r="H60" s="223"/>
      <c r="I60" s="223"/>
      <c r="J60" s="223"/>
      <c r="K60" s="223"/>
      <c r="L60" s="223"/>
      <c r="M60" s="223"/>
      <c r="N60" s="223"/>
      <c r="O60" s="223"/>
      <c r="P60" s="223"/>
      <c r="Q60" s="223"/>
      <c r="R60" s="223"/>
      <c r="S60" s="223"/>
      <c r="T60" s="223"/>
      <c r="U60" s="223"/>
      <c r="V60" s="223"/>
      <c r="W60" s="223"/>
    </row>
    <row r="61">
      <c r="A61" s="223"/>
      <c r="B61" s="223"/>
      <c r="C61" s="223"/>
      <c r="D61" s="223"/>
      <c r="E61" s="223"/>
      <c r="F61" s="223"/>
      <c r="G61" s="223"/>
      <c r="H61" s="223"/>
      <c r="I61" s="223"/>
      <c r="J61" s="223"/>
      <c r="K61" s="223"/>
      <c r="L61" s="223"/>
      <c r="M61" s="223"/>
      <c r="N61" s="223"/>
      <c r="O61" s="223"/>
      <c r="P61" s="223"/>
      <c r="Q61" s="223"/>
      <c r="R61" s="223"/>
      <c r="S61" s="223"/>
      <c r="T61" s="223"/>
      <c r="U61" s="223"/>
      <c r="V61" s="223"/>
      <c r="W61" s="223"/>
    </row>
    <row r="62">
      <c r="A62" s="223"/>
      <c r="B62" s="223"/>
      <c r="C62" s="223"/>
      <c r="D62" s="223"/>
      <c r="E62" s="223"/>
      <c r="F62" s="223"/>
      <c r="G62" s="223"/>
      <c r="H62" s="223"/>
      <c r="I62" s="223"/>
      <c r="J62" s="223"/>
      <c r="K62" s="223"/>
      <c r="L62" s="223"/>
      <c r="M62" s="223"/>
      <c r="N62" s="223"/>
      <c r="O62" s="223"/>
      <c r="P62" s="223"/>
      <c r="Q62" s="223"/>
      <c r="R62" s="223"/>
      <c r="S62" s="223"/>
      <c r="T62" s="223"/>
      <c r="U62" s="223"/>
      <c r="V62" s="223"/>
      <c r="W62" s="223"/>
    </row>
    <row r="63">
      <c r="A63" s="223"/>
      <c r="B63" s="223"/>
      <c r="C63" s="223"/>
      <c r="D63" s="223"/>
      <c r="E63" s="223"/>
      <c r="F63" s="223"/>
      <c r="G63" s="223"/>
      <c r="H63" s="223"/>
      <c r="I63" s="223"/>
      <c r="J63" s="223"/>
      <c r="K63" s="223"/>
      <c r="L63" s="223"/>
      <c r="M63" s="223"/>
      <c r="N63" s="223"/>
      <c r="O63" s="223"/>
      <c r="P63" s="223"/>
      <c r="Q63" s="223"/>
      <c r="R63" s="223"/>
      <c r="S63" s="223"/>
      <c r="T63" s="223"/>
      <c r="U63" s="223"/>
      <c r="V63" s="223"/>
      <c r="W63" s="223"/>
    </row>
    <row r="64">
      <c r="A64" s="223"/>
      <c r="B64" s="223"/>
      <c r="C64" s="223"/>
      <c r="D64" s="223"/>
      <c r="E64" s="223"/>
      <c r="F64" s="223"/>
      <c r="G64" s="223"/>
      <c r="H64" s="223"/>
      <c r="I64" s="223"/>
      <c r="J64" s="223"/>
      <c r="K64" s="223"/>
      <c r="L64" s="223"/>
      <c r="M64" s="223"/>
      <c r="N64" s="223"/>
      <c r="O64" s="223"/>
      <c r="P64" s="223"/>
      <c r="Q64" s="223"/>
      <c r="R64" s="223"/>
      <c r="S64" s="223"/>
      <c r="T64" s="223"/>
      <c r="U64" s="223"/>
      <c r="V64" s="223"/>
      <c r="W64" s="223"/>
    </row>
    <row r="65">
      <c r="A65" s="223"/>
      <c r="B65" s="223"/>
      <c r="C65" s="223"/>
      <c r="D65" s="223"/>
      <c r="E65" s="223"/>
      <c r="F65" s="223"/>
      <c r="G65" s="223"/>
      <c r="H65" s="223"/>
      <c r="I65" s="223"/>
      <c r="J65" s="223"/>
      <c r="K65" s="223"/>
      <c r="L65" s="223"/>
      <c r="M65" s="223"/>
      <c r="N65" s="223"/>
      <c r="O65" s="223"/>
      <c r="P65" s="223"/>
      <c r="Q65" s="223"/>
      <c r="R65" s="223"/>
      <c r="S65" s="223"/>
      <c r="T65" s="223"/>
      <c r="U65" s="223"/>
      <c r="V65" s="223"/>
      <c r="W65" s="223"/>
    </row>
    <row r="66">
      <c r="A66" s="223"/>
      <c r="B66" s="223"/>
      <c r="C66" s="223"/>
      <c r="D66" s="223"/>
      <c r="E66" s="223"/>
      <c r="F66" s="223"/>
      <c r="G66" s="223"/>
      <c r="H66" s="223"/>
      <c r="I66" s="223"/>
      <c r="J66" s="223"/>
      <c r="K66" s="223"/>
      <c r="L66" s="223"/>
      <c r="M66" s="223"/>
      <c r="N66" s="223"/>
      <c r="O66" s="223"/>
      <c r="P66" s="223"/>
      <c r="Q66" s="223"/>
      <c r="R66" s="223"/>
      <c r="S66" s="223"/>
      <c r="T66" s="223"/>
      <c r="U66" s="223"/>
      <c r="V66" s="223"/>
      <c r="W66" s="223"/>
    </row>
    <row r="67">
      <c r="A67" s="223"/>
      <c r="B67" s="223"/>
      <c r="C67" s="223"/>
      <c r="D67" s="223"/>
      <c r="E67" s="223"/>
      <c r="F67" s="223"/>
      <c r="G67" s="223"/>
      <c r="H67" s="223"/>
      <c r="I67" s="223"/>
      <c r="J67" s="223"/>
      <c r="K67" s="223"/>
      <c r="L67" s="223"/>
      <c r="M67" s="223"/>
      <c r="N67" s="223"/>
      <c r="O67" s="223"/>
      <c r="P67" s="223"/>
      <c r="Q67" s="223"/>
      <c r="R67" s="223"/>
      <c r="S67" s="223"/>
      <c r="T67" s="223"/>
      <c r="U67" s="223"/>
      <c r="V67" s="223"/>
      <c r="W67" s="223"/>
    </row>
    <row r="68">
      <c r="A68" s="223"/>
      <c r="B68" s="223"/>
      <c r="C68" s="223"/>
      <c r="D68" s="223"/>
      <c r="E68" s="223"/>
      <c r="F68" s="223"/>
      <c r="G68" s="223"/>
      <c r="H68" s="223"/>
      <c r="I68" s="223"/>
      <c r="J68" s="223"/>
      <c r="K68" s="223"/>
      <c r="L68" s="223"/>
      <c r="M68" s="223"/>
      <c r="N68" s="223"/>
      <c r="O68" s="223"/>
      <c r="P68" s="223"/>
      <c r="Q68" s="223"/>
      <c r="R68" s="223"/>
      <c r="S68" s="223"/>
      <c r="T68" s="223"/>
      <c r="U68" s="223"/>
      <c r="V68" s="223"/>
      <c r="W68" s="223"/>
    </row>
    <row r="69">
      <c r="A69" s="223"/>
      <c r="B69" s="223"/>
      <c r="C69" s="223"/>
      <c r="D69" s="223"/>
      <c r="E69" s="223"/>
      <c r="F69" s="223"/>
      <c r="G69" s="223"/>
      <c r="H69" s="223"/>
      <c r="I69" s="223"/>
      <c r="J69" s="223"/>
      <c r="K69" s="223"/>
      <c r="L69" s="223"/>
      <c r="M69" s="223"/>
      <c r="N69" s="223"/>
      <c r="O69" s="223"/>
      <c r="P69" s="223"/>
      <c r="Q69" s="223"/>
      <c r="R69" s="223"/>
      <c r="S69" s="223"/>
      <c r="T69" s="223"/>
      <c r="U69" s="223"/>
      <c r="V69" s="223"/>
      <c r="W69" s="223"/>
    </row>
    <row r="70">
      <c r="A70" s="223"/>
      <c r="B70" s="223"/>
      <c r="C70" s="223"/>
      <c r="D70" s="223"/>
      <c r="E70" s="223"/>
      <c r="F70" s="223"/>
      <c r="G70" s="223"/>
      <c r="H70" s="223"/>
      <c r="I70" s="223"/>
      <c r="J70" s="223"/>
      <c r="K70" s="223"/>
      <c r="L70" s="223"/>
      <c r="M70" s="223"/>
      <c r="N70" s="223"/>
      <c r="O70" s="223"/>
      <c r="P70" s="223"/>
      <c r="Q70" s="223"/>
      <c r="R70" s="223"/>
      <c r="S70" s="223"/>
      <c r="T70" s="223"/>
      <c r="U70" s="223"/>
      <c r="V70" s="223"/>
      <c r="W70" s="223"/>
    </row>
    <row r="71">
      <c r="A71" s="223"/>
      <c r="B71" s="223"/>
      <c r="C71" s="223"/>
      <c r="D71" s="223"/>
      <c r="E71" s="223"/>
      <c r="F71" s="223"/>
      <c r="G71" s="223"/>
      <c r="H71" s="223"/>
      <c r="I71" s="223"/>
      <c r="J71" s="223"/>
      <c r="K71" s="223"/>
      <c r="L71" s="223"/>
      <c r="M71" s="223"/>
      <c r="N71" s="223"/>
      <c r="O71" s="223"/>
      <c r="P71" s="223"/>
      <c r="Q71" s="223"/>
      <c r="R71" s="223"/>
      <c r="S71" s="223"/>
      <c r="T71" s="223"/>
      <c r="U71" s="223"/>
      <c r="V71" s="223"/>
      <c r="W71" s="223"/>
    </row>
    <row r="72">
      <c r="A72" s="223"/>
      <c r="B72" s="223"/>
      <c r="C72" s="223"/>
      <c r="D72" s="223"/>
      <c r="E72" s="223"/>
      <c r="F72" s="223"/>
      <c r="G72" s="223"/>
      <c r="H72" s="223"/>
      <c r="I72" s="223"/>
      <c r="J72" s="223"/>
      <c r="K72" s="223"/>
      <c r="L72" s="223"/>
      <c r="M72" s="223"/>
      <c r="N72" s="223"/>
      <c r="O72" s="223"/>
      <c r="P72" s="223"/>
      <c r="Q72" s="223"/>
      <c r="R72" s="223"/>
      <c r="S72" s="223"/>
      <c r="T72" s="223"/>
      <c r="U72" s="223"/>
      <c r="V72" s="223"/>
      <c r="W72" s="223"/>
    </row>
    <row r="73">
      <c r="A73" s="223"/>
      <c r="B73" s="223"/>
      <c r="C73" s="223"/>
      <c r="D73" s="223"/>
      <c r="E73" s="223"/>
      <c r="F73" s="223"/>
      <c r="G73" s="223"/>
      <c r="H73" s="223"/>
      <c r="I73" s="223"/>
      <c r="J73" s="223"/>
      <c r="K73" s="223"/>
      <c r="L73" s="223"/>
      <c r="M73" s="223"/>
      <c r="N73" s="223"/>
      <c r="O73" s="223"/>
      <c r="P73" s="223"/>
      <c r="Q73" s="223"/>
      <c r="R73" s="223"/>
      <c r="S73" s="223"/>
      <c r="T73" s="223"/>
      <c r="U73" s="223"/>
      <c r="V73" s="223"/>
      <c r="W73" s="223"/>
    </row>
    <row r="74">
      <c r="A74" s="223"/>
      <c r="B74" s="223"/>
      <c r="C74" s="223"/>
      <c r="D74" s="223"/>
      <c r="E74" s="223"/>
      <c r="F74" s="223"/>
      <c r="G74" s="223"/>
      <c r="H74" s="223"/>
      <c r="I74" s="223"/>
      <c r="J74" s="223"/>
      <c r="K74" s="223"/>
      <c r="L74" s="223"/>
      <c r="M74" s="223"/>
      <c r="N74" s="223"/>
      <c r="O74" s="223"/>
      <c r="P74" s="223"/>
      <c r="Q74" s="223"/>
      <c r="R74" s="223"/>
      <c r="S74" s="223"/>
      <c r="T74" s="223"/>
      <c r="U74" s="223"/>
      <c r="V74" s="223"/>
      <c r="W74" s="223"/>
    </row>
    <row r="75">
      <c r="A75" s="223"/>
      <c r="B75" s="223"/>
      <c r="C75" s="223"/>
      <c r="D75" s="223"/>
      <c r="E75" s="223"/>
      <c r="F75" s="223"/>
      <c r="G75" s="223"/>
      <c r="H75" s="223"/>
      <c r="I75" s="223"/>
      <c r="J75" s="223"/>
      <c r="K75" s="223"/>
      <c r="L75" s="223"/>
      <c r="M75" s="223"/>
      <c r="N75" s="223"/>
      <c r="O75" s="223"/>
      <c r="P75" s="223"/>
      <c r="Q75" s="223"/>
      <c r="R75" s="223"/>
      <c r="S75" s="223"/>
      <c r="T75" s="223"/>
      <c r="U75" s="223"/>
      <c r="V75" s="223"/>
      <c r="W75" s="223"/>
    </row>
    <row r="76">
      <c r="A76" s="223"/>
      <c r="B76" s="223"/>
      <c r="C76" s="223"/>
      <c r="D76" s="223"/>
      <c r="E76" s="223"/>
      <c r="F76" s="223"/>
      <c r="G76" s="223"/>
      <c r="H76" s="223"/>
      <c r="I76" s="223"/>
      <c r="J76" s="223"/>
      <c r="K76" s="223"/>
      <c r="L76" s="223"/>
      <c r="M76" s="223"/>
      <c r="N76" s="223"/>
      <c r="O76" s="223"/>
      <c r="P76" s="223"/>
      <c r="Q76" s="223"/>
      <c r="R76" s="223"/>
      <c r="S76" s="223"/>
      <c r="T76" s="223"/>
      <c r="U76" s="223"/>
      <c r="V76" s="223"/>
      <c r="W76" s="223"/>
    </row>
    <row r="77">
      <c r="A77" s="223"/>
      <c r="B77" s="223"/>
      <c r="C77" s="223"/>
      <c r="D77" s="223"/>
      <c r="E77" s="223"/>
      <c r="F77" s="223"/>
      <c r="G77" s="223"/>
      <c r="H77" s="223"/>
      <c r="I77" s="223"/>
      <c r="J77" s="223"/>
      <c r="K77" s="223"/>
      <c r="L77" s="223"/>
      <c r="M77" s="223"/>
      <c r="N77" s="223"/>
      <c r="O77" s="223"/>
      <c r="P77" s="223"/>
      <c r="Q77" s="223"/>
      <c r="R77" s="223"/>
      <c r="S77" s="223"/>
      <c r="T77" s="223"/>
      <c r="U77" s="223"/>
      <c r="V77" s="223"/>
      <c r="W77" s="223"/>
    </row>
    <row r="78">
      <c r="A78" s="223"/>
      <c r="B78" s="223"/>
      <c r="C78" s="223"/>
      <c r="D78" s="223"/>
      <c r="E78" s="223"/>
      <c r="F78" s="223"/>
      <c r="G78" s="223"/>
      <c r="H78" s="223"/>
      <c r="I78" s="223"/>
      <c r="J78" s="223"/>
      <c r="K78" s="223"/>
      <c r="L78" s="223"/>
      <c r="M78" s="223"/>
      <c r="N78" s="223"/>
      <c r="O78" s="223"/>
      <c r="P78" s="223"/>
      <c r="Q78" s="223"/>
      <c r="R78" s="223"/>
      <c r="S78" s="223"/>
      <c r="T78" s="223"/>
      <c r="U78" s="223"/>
      <c r="V78" s="223"/>
      <c r="W78" s="223"/>
    </row>
    <row r="79">
      <c r="A79" s="223"/>
      <c r="B79" s="223"/>
      <c r="C79" s="223"/>
      <c r="D79" s="223"/>
      <c r="E79" s="223"/>
      <c r="F79" s="223"/>
      <c r="G79" s="223"/>
      <c r="H79" s="223"/>
      <c r="I79" s="223"/>
      <c r="J79" s="223"/>
      <c r="K79" s="223"/>
      <c r="L79" s="223"/>
      <c r="M79" s="223"/>
      <c r="N79" s="223"/>
      <c r="O79" s="223"/>
      <c r="P79" s="223"/>
      <c r="Q79" s="223"/>
      <c r="R79" s="223"/>
      <c r="S79" s="223"/>
      <c r="T79" s="223"/>
      <c r="U79" s="223"/>
      <c r="V79" s="223"/>
      <c r="W79" s="223"/>
    </row>
    <row r="80">
      <c r="A80" s="223"/>
      <c r="B80" s="223"/>
      <c r="C80" s="223"/>
      <c r="D80" s="223"/>
      <c r="E80" s="223"/>
      <c r="F80" s="223"/>
      <c r="G80" s="223"/>
      <c r="H80" s="223"/>
      <c r="I80" s="223"/>
      <c r="J80" s="223"/>
      <c r="K80" s="223"/>
      <c r="L80" s="223"/>
      <c r="M80" s="223"/>
      <c r="N80" s="223"/>
      <c r="O80" s="223"/>
      <c r="P80" s="223"/>
      <c r="Q80" s="223"/>
      <c r="R80" s="223"/>
      <c r="S80" s="223"/>
      <c r="T80" s="223"/>
      <c r="U80" s="223"/>
      <c r="V80" s="223"/>
      <c r="W80" s="223"/>
    </row>
    <row r="81">
      <c r="A81" s="223"/>
      <c r="B81" s="223"/>
      <c r="C81" s="223"/>
      <c r="D81" s="223"/>
      <c r="E81" s="223"/>
      <c r="F81" s="223"/>
      <c r="G81" s="223"/>
      <c r="H81" s="223"/>
      <c r="I81" s="223"/>
      <c r="J81" s="223"/>
      <c r="K81" s="223"/>
      <c r="L81" s="223"/>
      <c r="M81" s="223"/>
      <c r="N81" s="223"/>
      <c r="O81" s="223"/>
      <c r="P81" s="223"/>
      <c r="Q81" s="223"/>
      <c r="R81" s="223"/>
      <c r="S81" s="223"/>
      <c r="T81" s="223"/>
      <c r="U81" s="223"/>
      <c r="V81" s="223"/>
      <c r="W81" s="223"/>
    </row>
    <row r="82">
      <c r="A82" s="223"/>
      <c r="B82" s="223"/>
      <c r="C82" s="223"/>
      <c r="D82" s="223"/>
      <c r="E82" s="223"/>
      <c r="F82" s="223"/>
      <c r="G82" s="223"/>
      <c r="H82" s="223"/>
      <c r="I82" s="223"/>
      <c r="J82" s="223"/>
      <c r="K82" s="223"/>
      <c r="L82" s="223"/>
      <c r="M82" s="223"/>
      <c r="N82" s="223"/>
      <c r="O82" s="223"/>
      <c r="P82" s="223"/>
      <c r="Q82" s="223"/>
      <c r="R82" s="223"/>
      <c r="S82" s="223"/>
      <c r="T82" s="223"/>
      <c r="U82" s="223"/>
      <c r="V82" s="223"/>
      <c r="W82" s="223"/>
    </row>
    <row r="83">
      <c r="A83" s="223"/>
      <c r="B83" s="223"/>
      <c r="C83" s="223"/>
      <c r="D83" s="223"/>
      <c r="E83" s="223"/>
      <c r="F83" s="223"/>
      <c r="G83" s="223"/>
      <c r="H83" s="223"/>
      <c r="I83" s="223"/>
      <c r="J83" s="223"/>
      <c r="K83" s="223"/>
      <c r="L83" s="223"/>
      <c r="M83" s="223"/>
      <c r="N83" s="223"/>
      <c r="O83" s="223"/>
      <c r="P83" s="223"/>
      <c r="Q83" s="223"/>
      <c r="R83" s="223"/>
      <c r="S83" s="223"/>
      <c r="T83" s="223"/>
      <c r="U83" s="223"/>
      <c r="V83" s="223"/>
      <c r="W83" s="223"/>
    </row>
    <row r="84">
      <c r="A84" s="223"/>
      <c r="B84" s="223"/>
      <c r="C84" s="223"/>
      <c r="D84" s="223"/>
      <c r="E84" s="223"/>
      <c r="F84" s="223"/>
      <c r="G84" s="223"/>
      <c r="H84" s="223"/>
      <c r="I84" s="223"/>
      <c r="J84" s="223"/>
      <c r="K84" s="223"/>
      <c r="L84" s="223"/>
      <c r="M84" s="223"/>
      <c r="N84" s="223"/>
      <c r="O84" s="223"/>
      <c r="P84" s="223"/>
      <c r="Q84" s="223"/>
      <c r="R84" s="223"/>
      <c r="S84" s="223"/>
      <c r="T84" s="223"/>
      <c r="U84" s="223"/>
      <c r="V84" s="223"/>
      <c r="W84" s="223"/>
    </row>
    <row r="85">
      <c r="A85" s="223"/>
      <c r="B85" s="223"/>
      <c r="C85" s="223"/>
      <c r="D85" s="223"/>
      <c r="E85" s="223"/>
      <c r="F85" s="223"/>
      <c r="G85" s="223"/>
      <c r="H85" s="223"/>
      <c r="I85" s="223"/>
      <c r="J85" s="223"/>
      <c r="K85" s="223"/>
      <c r="L85" s="223"/>
      <c r="M85" s="223"/>
      <c r="N85" s="223"/>
      <c r="O85" s="223"/>
      <c r="P85" s="223"/>
      <c r="Q85" s="223"/>
      <c r="R85" s="223"/>
      <c r="S85" s="223"/>
      <c r="T85" s="223"/>
      <c r="U85" s="223"/>
      <c r="V85" s="223"/>
      <c r="W85" s="223"/>
    </row>
    <row r="86">
      <c r="A86" s="223"/>
      <c r="B86" s="223"/>
      <c r="C86" s="223"/>
      <c r="D86" s="223"/>
      <c r="E86" s="223"/>
      <c r="F86" s="223"/>
      <c r="G86" s="223"/>
      <c r="H86" s="223"/>
      <c r="I86" s="223"/>
      <c r="J86" s="223"/>
      <c r="K86" s="223"/>
      <c r="L86" s="223"/>
      <c r="M86" s="223"/>
      <c r="N86" s="223"/>
      <c r="O86" s="223"/>
      <c r="P86" s="223"/>
      <c r="Q86" s="223"/>
      <c r="R86" s="223"/>
      <c r="S86" s="223"/>
      <c r="T86" s="223"/>
      <c r="U86" s="223"/>
      <c r="V86" s="223"/>
      <c r="W86" s="223"/>
    </row>
    <row r="87">
      <c r="A87" s="223"/>
      <c r="B87" s="223"/>
      <c r="C87" s="223"/>
      <c r="D87" s="223"/>
      <c r="E87" s="223"/>
      <c r="F87" s="223"/>
      <c r="G87" s="223"/>
      <c r="H87" s="223"/>
      <c r="I87" s="223"/>
      <c r="J87" s="223"/>
      <c r="K87" s="223"/>
      <c r="L87" s="223"/>
      <c r="M87" s="223"/>
      <c r="N87" s="223"/>
      <c r="O87" s="223"/>
      <c r="P87" s="223"/>
      <c r="Q87" s="223"/>
      <c r="R87" s="223"/>
      <c r="S87" s="223"/>
      <c r="T87" s="223"/>
      <c r="U87" s="223"/>
      <c r="V87" s="223"/>
      <c r="W87" s="223"/>
    </row>
    <row r="88">
      <c r="A88" s="223"/>
      <c r="B88" s="223"/>
      <c r="C88" s="223"/>
      <c r="D88" s="223"/>
      <c r="E88" s="223"/>
      <c r="F88" s="223"/>
      <c r="G88" s="223"/>
      <c r="H88" s="223"/>
      <c r="I88" s="223"/>
      <c r="J88" s="223"/>
      <c r="K88" s="223"/>
      <c r="L88" s="223"/>
      <c r="M88" s="223"/>
      <c r="N88" s="223"/>
      <c r="O88" s="223"/>
      <c r="P88" s="223"/>
      <c r="Q88" s="223"/>
      <c r="R88" s="223"/>
      <c r="S88" s="223"/>
      <c r="T88" s="223"/>
      <c r="U88" s="223"/>
      <c r="V88" s="223"/>
      <c r="W88" s="223"/>
    </row>
    <row r="89">
      <c r="A89" s="223"/>
      <c r="B89" s="223"/>
      <c r="C89" s="223"/>
      <c r="D89" s="223"/>
      <c r="E89" s="223"/>
      <c r="F89" s="223"/>
      <c r="G89" s="223"/>
      <c r="H89" s="223"/>
      <c r="I89" s="223"/>
      <c r="J89" s="223"/>
      <c r="K89" s="223"/>
      <c r="L89" s="223"/>
      <c r="M89" s="223"/>
      <c r="N89" s="223"/>
      <c r="O89" s="223"/>
      <c r="P89" s="223"/>
      <c r="Q89" s="223"/>
      <c r="R89" s="223"/>
      <c r="S89" s="223"/>
      <c r="T89" s="223"/>
      <c r="U89" s="223"/>
      <c r="V89" s="223"/>
      <c r="W89" s="223"/>
    </row>
    <row r="90">
      <c r="A90" s="223"/>
      <c r="B90" s="223"/>
      <c r="C90" s="223"/>
      <c r="D90" s="223"/>
      <c r="E90" s="223"/>
      <c r="F90" s="223"/>
      <c r="G90" s="223"/>
      <c r="H90" s="223"/>
      <c r="I90" s="223"/>
      <c r="J90" s="223"/>
      <c r="K90" s="223"/>
      <c r="L90" s="223"/>
      <c r="M90" s="223"/>
      <c r="N90" s="223"/>
      <c r="O90" s="223"/>
      <c r="P90" s="223"/>
      <c r="Q90" s="223"/>
      <c r="R90" s="223"/>
      <c r="S90" s="223"/>
      <c r="T90" s="223"/>
      <c r="U90" s="223"/>
      <c r="V90" s="223"/>
      <c r="W90" s="223"/>
    </row>
    <row r="91">
      <c r="A91" s="223"/>
      <c r="B91" s="223"/>
      <c r="C91" s="223"/>
      <c r="D91" s="223"/>
      <c r="E91" s="223"/>
      <c r="F91" s="223"/>
      <c r="G91" s="223"/>
      <c r="H91" s="223"/>
      <c r="I91" s="223"/>
      <c r="J91" s="223"/>
      <c r="K91" s="223"/>
      <c r="L91" s="223"/>
      <c r="M91" s="223"/>
      <c r="N91" s="223"/>
      <c r="O91" s="223"/>
      <c r="P91" s="223"/>
      <c r="Q91" s="223"/>
      <c r="R91" s="223"/>
      <c r="S91" s="223"/>
      <c r="T91" s="223"/>
      <c r="U91" s="223"/>
      <c r="V91" s="223"/>
      <c r="W91" s="223"/>
    </row>
    <row r="92">
      <c r="A92" s="223"/>
      <c r="B92" s="223"/>
      <c r="C92" s="223"/>
      <c r="D92" s="223"/>
      <c r="E92" s="223"/>
      <c r="F92" s="223"/>
      <c r="G92" s="223"/>
      <c r="H92" s="223"/>
      <c r="I92" s="223"/>
      <c r="J92" s="223"/>
      <c r="K92" s="223"/>
      <c r="L92" s="223"/>
      <c r="M92" s="223"/>
      <c r="N92" s="223"/>
      <c r="O92" s="223"/>
      <c r="P92" s="223"/>
      <c r="Q92" s="223"/>
      <c r="R92" s="223"/>
      <c r="S92" s="223"/>
      <c r="T92" s="223"/>
      <c r="U92" s="223"/>
      <c r="V92" s="223"/>
      <c r="W92" s="223"/>
    </row>
    <row r="93">
      <c r="A93" s="223"/>
      <c r="B93" s="223"/>
      <c r="C93" s="223"/>
      <c r="D93" s="223"/>
      <c r="E93" s="223"/>
      <c r="F93" s="223"/>
      <c r="G93" s="223"/>
      <c r="H93" s="223"/>
      <c r="I93" s="223"/>
      <c r="J93" s="223"/>
      <c r="K93" s="223"/>
      <c r="L93" s="223"/>
      <c r="M93" s="223"/>
      <c r="N93" s="223"/>
      <c r="O93" s="223"/>
      <c r="P93" s="223"/>
      <c r="Q93" s="223"/>
      <c r="R93" s="223"/>
      <c r="S93" s="223"/>
      <c r="T93" s="223"/>
      <c r="U93" s="223"/>
      <c r="V93" s="223"/>
      <c r="W93" s="223"/>
    </row>
    <row r="94">
      <c r="A94" s="223"/>
      <c r="B94" s="223"/>
      <c r="C94" s="223"/>
      <c r="D94" s="223"/>
      <c r="E94" s="223"/>
      <c r="F94" s="223"/>
      <c r="G94" s="223"/>
      <c r="H94" s="223"/>
      <c r="I94" s="223"/>
      <c r="J94" s="223"/>
      <c r="K94" s="223"/>
      <c r="L94" s="223"/>
      <c r="M94" s="223"/>
      <c r="N94" s="223"/>
      <c r="O94" s="223"/>
      <c r="P94" s="223"/>
      <c r="Q94" s="223"/>
      <c r="R94" s="223"/>
      <c r="S94" s="223"/>
      <c r="T94" s="223"/>
      <c r="U94" s="223"/>
      <c r="V94" s="223"/>
      <c r="W94" s="223"/>
    </row>
    <row r="95">
      <c r="A95" s="223"/>
      <c r="B95" s="223"/>
      <c r="C95" s="223"/>
      <c r="D95" s="223"/>
      <c r="E95" s="223"/>
      <c r="F95" s="223"/>
      <c r="G95" s="223"/>
      <c r="H95" s="223"/>
      <c r="I95" s="223"/>
      <c r="J95" s="223"/>
      <c r="K95" s="223"/>
      <c r="L95" s="223"/>
      <c r="M95" s="223"/>
      <c r="N95" s="223"/>
      <c r="O95" s="223"/>
      <c r="P95" s="223"/>
      <c r="Q95" s="223"/>
      <c r="R95" s="223"/>
      <c r="S95" s="223"/>
      <c r="T95" s="223"/>
      <c r="U95" s="223"/>
      <c r="V95" s="223"/>
      <c r="W95" s="223"/>
    </row>
    <row r="96">
      <c r="A96" s="223"/>
      <c r="B96" s="223"/>
      <c r="C96" s="223"/>
      <c r="D96" s="223"/>
      <c r="E96" s="223"/>
      <c r="F96" s="223"/>
      <c r="G96" s="223"/>
      <c r="H96" s="223"/>
      <c r="I96" s="223"/>
      <c r="J96" s="223"/>
      <c r="K96" s="223"/>
      <c r="L96" s="223"/>
      <c r="M96" s="223"/>
      <c r="N96" s="223"/>
      <c r="O96" s="223"/>
      <c r="P96" s="223"/>
      <c r="Q96" s="223"/>
      <c r="R96" s="223"/>
      <c r="S96" s="223"/>
      <c r="T96" s="223"/>
      <c r="U96" s="223"/>
      <c r="V96" s="223"/>
      <c r="W96" s="223"/>
    </row>
    <row r="97">
      <c r="A97" s="223"/>
      <c r="B97" s="223"/>
      <c r="C97" s="223"/>
      <c r="D97" s="223"/>
      <c r="E97" s="223"/>
      <c r="F97" s="223"/>
      <c r="G97" s="223"/>
      <c r="H97" s="223"/>
      <c r="I97" s="223"/>
      <c r="J97" s="223"/>
      <c r="K97" s="223"/>
      <c r="L97" s="223"/>
      <c r="M97" s="223"/>
      <c r="N97" s="223"/>
      <c r="O97" s="223"/>
      <c r="P97" s="223"/>
      <c r="Q97" s="223"/>
      <c r="R97" s="223"/>
      <c r="S97" s="223"/>
      <c r="T97" s="223"/>
      <c r="U97" s="223"/>
      <c r="V97" s="223"/>
      <c r="W97" s="223"/>
    </row>
    <row r="98">
      <c r="A98" s="223"/>
      <c r="B98" s="223"/>
      <c r="C98" s="223"/>
      <c r="D98" s="223"/>
      <c r="E98" s="223"/>
      <c r="F98" s="223"/>
      <c r="G98" s="223"/>
      <c r="H98" s="223"/>
      <c r="I98" s="223"/>
      <c r="J98" s="223"/>
      <c r="K98" s="223"/>
      <c r="L98" s="223"/>
      <c r="M98" s="223"/>
      <c r="N98" s="223"/>
      <c r="O98" s="223"/>
      <c r="P98" s="223"/>
      <c r="Q98" s="223"/>
      <c r="R98" s="223"/>
      <c r="S98" s="223"/>
      <c r="T98" s="223"/>
      <c r="U98" s="223"/>
      <c r="V98" s="223"/>
      <c r="W98" s="223"/>
    </row>
    <row r="99">
      <c r="A99" s="223"/>
      <c r="B99" s="223"/>
      <c r="C99" s="223"/>
      <c r="D99" s="223"/>
      <c r="E99" s="223"/>
      <c r="F99" s="223"/>
      <c r="G99" s="223"/>
      <c r="H99" s="223"/>
      <c r="I99" s="223"/>
      <c r="J99" s="223"/>
      <c r="K99" s="223"/>
      <c r="L99" s="223"/>
      <c r="M99" s="223"/>
      <c r="N99" s="223"/>
      <c r="O99" s="223"/>
      <c r="P99" s="223"/>
      <c r="Q99" s="223"/>
      <c r="R99" s="223"/>
      <c r="S99" s="223"/>
      <c r="T99" s="223"/>
      <c r="U99" s="223"/>
      <c r="V99" s="223"/>
      <c r="W99" s="223"/>
    </row>
    <row r="100">
      <c r="A100" s="223"/>
      <c r="B100" s="223"/>
      <c r="C100" s="223"/>
      <c r="D100" s="223"/>
      <c r="E100" s="223"/>
      <c r="F100" s="223"/>
      <c r="G100" s="223"/>
      <c r="H100" s="223"/>
      <c r="I100" s="223"/>
      <c r="J100" s="223"/>
      <c r="K100" s="223"/>
      <c r="L100" s="223"/>
      <c r="M100" s="223"/>
      <c r="N100" s="223"/>
      <c r="O100" s="223"/>
      <c r="P100" s="223"/>
      <c r="Q100" s="223"/>
      <c r="R100" s="223"/>
      <c r="S100" s="223"/>
      <c r="T100" s="223"/>
      <c r="U100" s="223"/>
      <c r="V100" s="223"/>
      <c r="W100" s="223"/>
    </row>
    <row r="101">
      <c r="A101" s="223"/>
      <c r="B101" s="223"/>
      <c r="C101" s="223"/>
      <c r="D101" s="223"/>
      <c r="E101" s="223"/>
      <c r="F101" s="223"/>
      <c r="G101" s="223"/>
      <c r="H101" s="223"/>
      <c r="I101" s="223"/>
      <c r="J101" s="223"/>
      <c r="K101" s="223"/>
      <c r="L101" s="223"/>
      <c r="M101" s="223"/>
      <c r="N101" s="223"/>
      <c r="O101" s="223"/>
      <c r="P101" s="223"/>
      <c r="Q101" s="223"/>
      <c r="R101" s="223"/>
      <c r="S101" s="223"/>
      <c r="T101" s="223"/>
      <c r="U101" s="223"/>
      <c r="V101" s="223"/>
      <c r="W101" s="223"/>
    </row>
    <row r="102">
      <c r="A102" s="223"/>
      <c r="B102" s="223"/>
      <c r="C102" s="223"/>
      <c r="D102" s="223"/>
      <c r="E102" s="223"/>
      <c r="F102" s="223"/>
      <c r="G102" s="223"/>
      <c r="H102" s="223"/>
      <c r="I102" s="223"/>
      <c r="J102" s="223"/>
      <c r="K102" s="223"/>
      <c r="L102" s="223"/>
      <c r="M102" s="223"/>
      <c r="N102" s="223"/>
      <c r="O102" s="223"/>
      <c r="P102" s="223"/>
      <c r="Q102" s="223"/>
      <c r="R102" s="223"/>
      <c r="S102" s="223"/>
      <c r="T102" s="223"/>
      <c r="U102" s="223"/>
      <c r="V102" s="223"/>
      <c r="W102" s="223"/>
    </row>
    <row r="103">
      <c r="A103" s="223"/>
      <c r="B103" s="223"/>
      <c r="C103" s="223"/>
      <c r="D103" s="223"/>
      <c r="E103" s="223"/>
      <c r="F103" s="223"/>
      <c r="G103" s="223"/>
      <c r="H103" s="223"/>
      <c r="I103" s="223"/>
      <c r="J103" s="223"/>
      <c r="K103" s="223"/>
      <c r="L103" s="223"/>
      <c r="M103" s="223"/>
      <c r="N103" s="223"/>
      <c r="O103" s="223"/>
      <c r="P103" s="223"/>
      <c r="Q103" s="223"/>
      <c r="R103" s="223"/>
      <c r="S103" s="223"/>
      <c r="T103" s="223"/>
      <c r="U103" s="223"/>
      <c r="V103" s="223"/>
      <c r="W103" s="223"/>
    </row>
    <row r="104">
      <c r="A104" s="223"/>
      <c r="B104" s="223"/>
      <c r="C104" s="223"/>
      <c r="D104" s="223"/>
      <c r="E104" s="223"/>
      <c r="F104" s="223"/>
      <c r="G104" s="223"/>
      <c r="H104" s="223"/>
      <c r="I104" s="223"/>
      <c r="J104" s="223"/>
      <c r="K104" s="223"/>
      <c r="L104" s="223"/>
      <c r="M104" s="223"/>
      <c r="N104" s="223"/>
      <c r="O104" s="223"/>
      <c r="P104" s="223"/>
      <c r="Q104" s="223"/>
      <c r="R104" s="223"/>
      <c r="S104" s="223"/>
      <c r="T104" s="223"/>
      <c r="U104" s="223"/>
      <c r="V104" s="223"/>
      <c r="W104" s="223"/>
    </row>
    <row r="105">
      <c r="A105" s="223"/>
      <c r="B105" s="223"/>
      <c r="C105" s="223"/>
      <c r="D105" s="223"/>
      <c r="E105" s="223"/>
      <c r="F105" s="223"/>
      <c r="G105" s="223"/>
      <c r="H105" s="223"/>
      <c r="I105" s="223"/>
      <c r="J105" s="223"/>
      <c r="K105" s="223"/>
      <c r="L105" s="223"/>
      <c r="M105" s="223"/>
      <c r="N105" s="223"/>
      <c r="O105" s="223"/>
      <c r="P105" s="223"/>
      <c r="Q105" s="223"/>
      <c r="R105" s="223"/>
      <c r="S105" s="223"/>
      <c r="T105" s="223"/>
      <c r="U105" s="223"/>
      <c r="V105" s="223"/>
      <c r="W105" s="223"/>
    </row>
    <row r="106">
      <c r="A106" s="223"/>
      <c r="B106" s="223"/>
      <c r="C106" s="223"/>
      <c r="D106" s="223"/>
      <c r="E106" s="223"/>
      <c r="F106" s="223"/>
      <c r="G106" s="223"/>
      <c r="H106" s="223"/>
      <c r="I106" s="223"/>
      <c r="J106" s="223"/>
      <c r="K106" s="223"/>
      <c r="L106" s="223"/>
      <c r="M106" s="223"/>
      <c r="N106" s="223"/>
      <c r="O106" s="223"/>
      <c r="P106" s="223"/>
      <c r="Q106" s="223"/>
      <c r="R106" s="223"/>
      <c r="S106" s="223"/>
      <c r="T106" s="223"/>
      <c r="U106" s="223"/>
      <c r="V106" s="223"/>
      <c r="W106" s="223"/>
    </row>
    <row r="107">
      <c r="A107" s="223"/>
      <c r="B107" s="223"/>
      <c r="C107" s="223"/>
      <c r="D107" s="223"/>
      <c r="E107" s="223"/>
      <c r="F107" s="223"/>
      <c r="G107" s="223"/>
      <c r="H107" s="223"/>
      <c r="I107" s="223"/>
      <c r="J107" s="223"/>
      <c r="K107" s="223"/>
      <c r="L107" s="223"/>
      <c r="M107" s="223"/>
      <c r="N107" s="223"/>
      <c r="O107" s="223"/>
      <c r="P107" s="223"/>
      <c r="Q107" s="223"/>
      <c r="R107" s="223"/>
      <c r="S107" s="223"/>
      <c r="T107" s="223"/>
      <c r="U107" s="223"/>
      <c r="V107" s="223"/>
      <c r="W107" s="223"/>
    </row>
    <row r="108">
      <c r="A108" s="223"/>
      <c r="B108" s="223"/>
      <c r="C108" s="223"/>
      <c r="D108" s="223"/>
      <c r="E108" s="223"/>
      <c r="F108" s="223"/>
      <c r="G108" s="223"/>
      <c r="H108" s="223"/>
      <c r="I108" s="223"/>
      <c r="J108" s="223"/>
      <c r="K108" s="223"/>
      <c r="L108" s="223"/>
      <c r="M108" s="223"/>
      <c r="N108" s="223"/>
      <c r="O108" s="223"/>
      <c r="P108" s="223"/>
      <c r="Q108" s="223"/>
      <c r="R108" s="223"/>
      <c r="S108" s="223"/>
      <c r="T108" s="223"/>
      <c r="U108" s="223"/>
      <c r="V108" s="223"/>
      <c r="W108" s="223"/>
    </row>
    <row r="109">
      <c r="A109" s="223"/>
      <c r="B109" s="223"/>
      <c r="C109" s="223"/>
      <c r="D109" s="223"/>
      <c r="E109" s="223"/>
      <c r="F109" s="223"/>
      <c r="G109" s="223"/>
      <c r="H109" s="223"/>
      <c r="I109" s="223"/>
      <c r="J109" s="223"/>
      <c r="K109" s="223"/>
      <c r="L109" s="223"/>
      <c r="M109" s="223"/>
      <c r="N109" s="223"/>
      <c r="O109" s="223"/>
      <c r="P109" s="223"/>
      <c r="Q109" s="223"/>
      <c r="R109" s="223"/>
      <c r="S109" s="223"/>
      <c r="T109" s="223"/>
      <c r="U109" s="223"/>
      <c r="V109" s="223"/>
      <c r="W109" s="223"/>
    </row>
    <row r="110">
      <c r="A110" s="223"/>
      <c r="B110" s="223"/>
      <c r="C110" s="223"/>
      <c r="D110" s="223"/>
      <c r="E110" s="223"/>
      <c r="F110" s="223"/>
      <c r="G110" s="223"/>
      <c r="H110" s="223"/>
      <c r="I110" s="223"/>
      <c r="J110" s="223"/>
      <c r="K110" s="223"/>
      <c r="L110" s="223"/>
      <c r="M110" s="223"/>
      <c r="N110" s="223"/>
      <c r="O110" s="223"/>
      <c r="P110" s="223"/>
      <c r="Q110" s="223"/>
      <c r="R110" s="223"/>
      <c r="S110" s="223"/>
      <c r="T110" s="223"/>
      <c r="U110" s="223"/>
      <c r="V110" s="223"/>
      <c r="W110" s="223"/>
    </row>
    <row r="111">
      <c r="A111" s="223"/>
      <c r="B111" s="223"/>
      <c r="C111" s="223"/>
      <c r="D111" s="223"/>
      <c r="E111" s="223"/>
      <c r="F111" s="223"/>
      <c r="G111" s="223"/>
      <c r="H111" s="223"/>
      <c r="I111" s="223"/>
      <c r="J111" s="223"/>
      <c r="K111" s="223"/>
      <c r="L111" s="223"/>
      <c r="M111" s="223"/>
      <c r="N111" s="223"/>
      <c r="O111" s="223"/>
      <c r="P111" s="223"/>
      <c r="Q111" s="223"/>
      <c r="R111" s="223"/>
      <c r="S111" s="223"/>
      <c r="T111" s="223"/>
      <c r="U111" s="223"/>
      <c r="V111" s="223"/>
      <c r="W111" s="223"/>
    </row>
    <row r="112">
      <c r="A112" s="223"/>
      <c r="B112" s="223"/>
      <c r="C112" s="223"/>
      <c r="D112" s="223"/>
      <c r="E112" s="223"/>
      <c r="F112" s="223"/>
      <c r="G112" s="223"/>
      <c r="H112" s="223"/>
      <c r="I112" s="223"/>
      <c r="J112" s="223"/>
      <c r="K112" s="223"/>
      <c r="L112" s="223"/>
      <c r="M112" s="223"/>
      <c r="N112" s="223"/>
      <c r="O112" s="223"/>
      <c r="P112" s="223"/>
      <c r="Q112" s="223"/>
      <c r="R112" s="223"/>
      <c r="S112" s="223"/>
      <c r="T112" s="223"/>
      <c r="U112" s="223"/>
      <c r="V112" s="223"/>
      <c r="W112" s="223"/>
    </row>
    <row r="113">
      <c r="A113" s="223"/>
      <c r="B113" s="223"/>
      <c r="C113" s="223"/>
      <c r="D113" s="223"/>
      <c r="E113" s="223"/>
      <c r="F113" s="223"/>
      <c r="G113" s="223"/>
      <c r="H113" s="223"/>
      <c r="I113" s="223"/>
      <c r="J113" s="223"/>
      <c r="K113" s="223"/>
      <c r="L113" s="223"/>
      <c r="M113" s="223"/>
      <c r="N113" s="223"/>
      <c r="O113" s="223"/>
      <c r="P113" s="223"/>
      <c r="Q113" s="223"/>
      <c r="R113" s="223"/>
      <c r="S113" s="223"/>
      <c r="T113" s="223"/>
      <c r="U113" s="223"/>
      <c r="V113" s="223"/>
      <c r="W113" s="223"/>
    </row>
    <row r="114">
      <c r="A114" s="223"/>
      <c r="B114" s="223"/>
      <c r="C114" s="223"/>
      <c r="D114" s="223"/>
      <c r="E114" s="223"/>
      <c r="F114" s="223"/>
      <c r="G114" s="223"/>
      <c r="H114" s="223"/>
      <c r="I114" s="223"/>
      <c r="J114" s="223"/>
      <c r="K114" s="223"/>
      <c r="L114" s="223"/>
      <c r="M114" s="223"/>
      <c r="N114" s="223"/>
      <c r="O114" s="223"/>
      <c r="P114" s="223"/>
      <c r="Q114" s="223"/>
      <c r="R114" s="223"/>
      <c r="S114" s="223"/>
      <c r="T114" s="223"/>
      <c r="U114" s="223"/>
      <c r="V114" s="223"/>
      <c r="W114" s="223"/>
    </row>
    <row r="115">
      <c r="A115" s="223"/>
      <c r="B115" s="223"/>
      <c r="C115" s="223"/>
      <c r="D115" s="223"/>
      <c r="E115" s="223"/>
      <c r="F115" s="223"/>
      <c r="G115" s="223"/>
      <c r="H115" s="223"/>
      <c r="I115" s="223"/>
      <c r="J115" s="223"/>
      <c r="K115" s="223"/>
      <c r="L115" s="223"/>
      <c r="M115" s="223"/>
      <c r="N115" s="223"/>
      <c r="O115" s="223"/>
      <c r="P115" s="223"/>
      <c r="Q115" s="223"/>
      <c r="R115" s="223"/>
      <c r="S115" s="223"/>
      <c r="T115" s="223"/>
      <c r="U115" s="223"/>
      <c r="V115" s="223"/>
      <c r="W115" s="223"/>
    </row>
    <row r="116">
      <c r="A116" s="223"/>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row>
    <row r="117">
      <c r="A117" s="223"/>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row>
    <row r="118">
      <c r="A118" s="223"/>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row>
    <row r="119">
      <c r="A119" s="223"/>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row>
    <row r="120">
      <c r="A120" s="223"/>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row>
    <row r="121">
      <c r="A121" s="223"/>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row>
    <row r="122">
      <c r="A122" s="223"/>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row>
    <row r="123">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row>
    <row r="124">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row>
    <row r="125">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row>
    <row r="126">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row>
    <row r="127">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row>
    <row r="128">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row>
    <row r="129">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row>
    <row r="130">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row>
    <row r="131">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row>
    <row r="132">
      <c r="A132" s="223"/>
      <c r="B132" s="223"/>
      <c r="C132" s="223"/>
      <c r="D132" s="223"/>
      <c r="E132" s="223"/>
      <c r="F132" s="223"/>
      <c r="G132" s="223"/>
      <c r="H132" s="223"/>
      <c r="I132" s="223"/>
      <c r="J132" s="223"/>
      <c r="K132" s="223"/>
      <c r="L132" s="223"/>
      <c r="M132" s="223"/>
      <c r="N132" s="223"/>
      <c r="O132" s="223"/>
      <c r="P132" s="223"/>
      <c r="Q132" s="223"/>
      <c r="R132" s="223"/>
      <c r="S132" s="223"/>
      <c r="T132" s="223"/>
      <c r="U132" s="223"/>
      <c r="V132" s="223"/>
      <c r="W132" s="223"/>
    </row>
    <row r="133">
      <c r="A133" s="223"/>
      <c r="B133" s="223"/>
      <c r="C133" s="223"/>
      <c r="D133" s="223"/>
      <c r="E133" s="223"/>
      <c r="F133" s="223"/>
      <c r="G133" s="223"/>
      <c r="H133" s="223"/>
      <c r="I133" s="223"/>
      <c r="J133" s="223"/>
      <c r="K133" s="223"/>
      <c r="L133" s="223"/>
      <c r="M133" s="223"/>
      <c r="N133" s="223"/>
      <c r="O133" s="223"/>
      <c r="P133" s="223"/>
      <c r="Q133" s="223"/>
      <c r="R133" s="223"/>
      <c r="S133" s="223"/>
      <c r="T133" s="223"/>
      <c r="U133" s="223"/>
      <c r="V133" s="223"/>
      <c r="W133" s="223"/>
    </row>
    <row r="134">
      <c r="A134" s="223"/>
      <c r="B134" s="223"/>
      <c r="C134" s="223"/>
      <c r="D134" s="223"/>
      <c r="E134" s="223"/>
      <c r="F134" s="223"/>
      <c r="G134" s="223"/>
      <c r="H134" s="223"/>
      <c r="I134" s="223"/>
      <c r="J134" s="223"/>
      <c r="K134" s="223"/>
      <c r="L134" s="223"/>
      <c r="M134" s="223"/>
      <c r="N134" s="223"/>
      <c r="O134" s="223"/>
      <c r="P134" s="223"/>
      <c r="Q134" s="223"/>
      <c r="R134" s="223"/>
      <c r="S134" s="223"/>
      <c r="T134" s="223"/>
      <c r="U134" s="223"/>
      <c r="V134" s="223"/>
      <c r="W134" s="223"/>
    </row>
    <row r="135">
      <c r="A135" s="223"/>
      <c r="B135" s="223"/>
      <c r="C135" s="223"/>
      <c r="D135" s="223"/>
      <c r="E135" s="223"/>
      <c r="F135" s="223"/>
      <c r="G135" s="223"/>
      <c r="H135" s="223"/>
      <c r="I135" s="223"/>
      <c r="J135" s="223"/>
      <c r="K135" s="223"/>
      <c r="L135" s="223"/>
      <c r="M135" s="223"/>
      <c r="N135" s="223"/>
      <c r="O135" s="223"/>
      <c r="P135" s="223"/>
      <c r="Q135" s="223"/>
      <c r="R135" s="223"/>
      <c r="S135" s="223"/>
      <c r="T135" s="223"/>
      <c r="U135" s="223"/>
      <c r="V135" s="223"/>
      <c r="W135" s="223"/>
    </row>
    <row r="136">
      <c r="A136" s="223"/>
      <c r="B136" s="223"/>
      <c r="C136" s="223"/>
      <c r="D136" s="223"/>
      <c r="E136" s="223"/>
      <c r="F136" s="223"/>
      <c r="G136" s="223"/>
      <c r="H136" s="223"/>
      <c r="I136" s="223"/>
      <c r="J136" s="223"/>
      <c r="K136" s="223"/>
      <c r="L136" s="223"/>
      <c r="M136" s="223"/>
      <c r="N136" s="223"/>
      <c r="O136" s="223"/>
      <c r="P136" s="223"/>
      <c r="Q136" s="223"/>
      <c r="R136" s="223"/>
      <c r="S136" s="223"/>
      <c r="T136" s="223"/>
      <c r="U136" s="223"/>
      <c r="V136" s="223"/>
      <c r="W136" s="223"/>
    </row>
    <row r="137">
      <c r="A137" s="223"/>
      <c r="B137" s="223"/>
      <c r="C137" s="223"/>
      <c r="D137" s="223"/>
      <c r="E137" s="223"/>
      <c r="F137" s="223"/>
      <c r="G137" s="223"/>
      <c r="H137" s="223"/>
      <c r="I137" s="223"/>
      <c r="J137" s="223"/>
      <c r="K137" s="223"/>
      <c r="L137" s="223"/>
      <c r="M137" s="223"/>
      <c r="N137" s="223"/>
      <c r="O137" s="223"/>
      <c r="P137" s="223"/>
      <c r="Q137" s="223"/>
      <c r="R137" s="223"/>
      <c r="S137" s="223"/>
      <c r="T137" s="223"/>
      <c r="U137" s="223"/>
      <c r="V137" s="223"/>
      <c r="W137" s="223"/>
    </row>
    <row r="138">
      <c r="A138" s="223"/>
      <c r="B138" s="223"/>
      <c r="C138" s="223"/>
      <c r="D138" s="223"/>
      <c r="E138" s="223"/>
      <c r="F138" s="223"/>
      <c r="G138" s="223"/>
      <c r="H138" s="223"/>
      <c r="I138" s="223"/>
      <c r="J138" s="223"/>
      <c r="K138" s="223"/>
      <c r="L138" s="223"/>
      <c r="M138" s="223"/>
      <c r="N138" s="223"/>
      <c r="O138" s="223"/>
      <c r="P138" s="223"/>
      <c r="Q138" s="223"/>
      <c r="R138" s="223"/>
      <c r="S138" s="223"/>
      <c r="T138" s="223"/>
      <c r="U138" s="223"/>
      <c r="V138" s="223"/>
      <c r="W138" s="223"/>
    </row>
    <row r="139">
      <c r="A139" s="223"/>
      <c r="B139" s="223"/>
      <c r="C139" s="223"/>
      <c r="D139" s="223"/>
      <c r="E139" s="223"/>
      <c r="F139" s="223"/>
      <c r="G139" s="223"/>
      <c r="H139" s="223"/>
      <c r="I139" s="223"/>
      <c r="J139" s="223"/>
      <c r="K139" s="223"/>
      <c r="L139" s="223"/>
      <c r="M139" s="223"/>
      <c r="N139" s="223"/>
      <c r="O139" s="223"/>
      <c r="P139" s="223"/>
      <c r="Q139" s="223"/>
      <c r="R139" s="223"/>
      <c r="S139" s="223"/>
      <c r="T139" s="223"/>
      <c r="U139" s="223"/>
      <c r="V139" s="223"/>
      <c r="W139" s="223"/>
    </row>
    <row r="140">
      <c r="A140" s="223"/>
      <c r="B140" s="223"/>
      <c r="C140" s="223"/>
      <c r="D140" s="223"/>
      <c r="E140" s="223"/>
      <c r="F140" s="223"/>
      <c r="G140" s="223"/>
      <c r="H140" s="223"/>
      <c r="I140" s="223"/>
      <c r="J140" s="223"/>
      <c r="K140" s="223"/>
      <c r="L140" s="223"/>
      <c r="M140" s="223"/>
      <c r="N140" s="223"/>
      <c r="O140" s="223"/>
      <c r="P140" s="223"/>
      <c r="Q140" s="223"/>
      <c r="R140" s="223"/>
      <c r="S140" s="223"/>
      <c r="T140" s="223"/>
      <c r="U140" s="223"/>
      <c r="V140" s="223"/>
      <c r="W140" s="223"/>
    </row>
    <row r="141">
      <c r="A141" s="223"/>
      <c r="B141" s="223"/>
      <c r="C141" s="223"/>
      <c r="D141" s="223"/>
      <c r="E141" s="223"/>
      <c r="F141" s="223"/>
      <c r="G141" s="223"/>
      <c r="H141" s="223"/>
      <c r="I141" s="223"/>
      <c r="J141" s="223"/>
      <c r="K141" s="223"/>
      <c r="L141" s="223"/>
      <c r="M141" s="223"/>
      <c r="N141" s="223"/>
      <c r="O141" s="223"/>
      <c r="P141" s="223"/>
      <c r="Q141" s="223"/>
      <c r="R141" s="223"/>
      <c r="S141" s="223"/>
      <c r="T141" s="223"/>
      <c r="U141" s="223"/>
      <c r="V141" s="223"/>
      <c r="W141" s="223"/>
    </row>
    <row r="142">
      <c r="A142" s="223"/>
      <c r="B142" s="223"/>
      <c r="C142" s="223"/>
      <c r="D142" s="223"/>
      <c r="E142" s="223"/>
      <c r="F142" s="223"/>
      <c r="G142" s="223"/>
      <c r="H142" s="223"/>
      <c r="I142" s="223"/>
      <c r="J142" s="223"/>
      <c r="K142" s="223"/>
      <c r="L142" s="223"/>
      <c r="M142" s="223"/>
      <c r="N142" s="223"/>
      <c r="O142" s="223"/>
      <c r="P142" s="223"/>
      <c r="Q142" s="223"/>
      <c r="R142" s="223"/>
      <c r="S142" s="223"/>
      <c r="T142" s="223"/>
      <c r="U142" s="223"/>
      <c r="V142" s="223"/>
      <c r="W142" s="223"/>
    </row>
    <row r="143">
      <c r="A143" s="223"/>
      <c r="B143" s="223"/>
      <c r="C143" s="223"/>
      <c r="D143" s="223"/>
      <c r="E143" s="223"/>
      <c r="F143" s="223"/>
      <c r="G143" s="223"/>
      <c r="H143" s="223"/>
      <c r="I143" s="223"/>
      <c r="J143" s="223"/>
      <c r="K143" s="223"/>
      <c r="L143" s="223"/>
      <c r="M143" s="223"/>
      <c r="N143" s="223"/>
      <c r="O143" s="223"/>
      <c r="P143" s="223"/>
      <c r="Q143" s="223"/>
      <c r="R143" s="223"/>
      <c r="S143" s="223"/>
      <c r="T143" s="223"/>
      <c r="U143" s="223"/>
      <c r="V143" s="223"/>
      <c r="W143" s="223"/>
    </row>
    <row r="144">
      <c r="A144" s="223"/>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row>
    <row r="145">
      <c r="A145" s="223"/>
      <c r="B145" s="223"/>
      <c r="C145" s="223"/>
      <c r="D145" s="223"/>
      <c r="E145" s="223"/>
      <c r="F145" s="223"/>
      <c r="G145" s="223"/>
      <c r="H145" s="223"/>
      <c r="I145" s="223"/>
      <c r="J145" s="223"/>
      <c r="K145" s="223"/>
      <c r="L145" s="223"/>
      <c r="M145" s="223"/>
      <c r="N145" s="223"/>
      <c r="O145" s="223"/>
      <c r="P145" s="223"/>
      <c r="Q145" s="223"/>
      <c r="R145" s="223"/>
      <c r="S145" s="223"/>
      <c r="T145" s="223"/>
      <c r="U145" s="223"/>
      <c r="V145" s="223"/>
      <c r="W145" s="223"/>
    </row>
    <row r="146">
      <c r="A146" s="223"/>
      <c r="B146" s="223"/>
      <c r="C146" s="223"/>
      <c r="D146" s="223"/>
      <c r="E146" s="223"/>
      <c r="F146" s="223"/>
      <c r="G146" s="223"/>
      <c r="H146" s="223"/>
      <c r="I146" s="223"/>
      <c r="J146" s="223"/>
      <c r="K146" s="223"/>
      <c r="L146" s="223"/>
      <c r="M146" s="223"/>
      <c r="N146" s="223"/>
      <c r="O146" s="223"/>
      <c r="P146" s="223"/>
      <c r="Q146" s="223"/>
      <c r="R146" s="223"/>
      <c r="S146" s="223"/>
      <c r="T146" s="223"/>
      <c r="U146" s="223"/>
      <c r="V146" s="223"/>
      <c r="W146" s="223"/>
    </row>
    <row r="147">
      <c r="A147" s="223"/>
      <c r="B147" s="223"/>
      <c r="C147" s="223"/>
      <c r="D147" s="223"/>
      <c r="E147" s="223"/>
      <c r="F147" s="223"/>
      <c r="G147" s="223"/>
      <c r="H147" s="223"/>
      <c r="I147" s="223"/>
      <c r="J147" s="223"/>
      <c r="K147" s="223"/>
      <c r="L147" s="223"/>
      <c r="M147" s="223"/>
      <c r="N147" s="223"/>
      <c r="O147" s="223"/>
      <c r="P147" s="223"/>
      <c r="Q147" s="223"/>
      <c r="R147" s="223"/>
      <c r="S147" s="223"/>
      <c r="T147" s="223"/>
      <c r="U147" s="223"/>
      <c r="V147" s="223"/>
      <c r="W147" s="223"/>
    </row>
    <row r="148">
      <c r="A148" s="223"/>
      <c r="B148" s="223"/>
      <c r="C148" s="223"/>
      <c r="D148" s="223"/>
      <c r="E148" s="223"/>
      <c r="F148" s="223"/>
      <c r="G148" s="223"/>
      <c r="H148" s="223"/>
      <c r="I148" s="223"/>
      <c r="J148" s="223"/>
      <c r="K148" s="223"/>
      <c r="L148" s="223"/>
      <c r="M148" s="223"/>
      <c r="N148" s="223"/>
      <c r="O148" s="223"/>
      <c r="P148" s="223"/>
      <c r="Q148" s="223"/>
      <c r="R148" s="223"/>
      <c r="S148" s="223"/>
      <c r="T148" s="223"/>
      <c r="U148" s="223"/>
      <c r="V148" s="223"/>
      <c r="W148" s="223"/>
    </row>
    <row r="149">
      <c r="A149" s="223"/>
      <c r="B149" s="223"/>
      <c r="C149" s="223"/>
      <c r="D149" s="223"/>
      <c r="E149" s="223"/>
      <c r="F149" s="223"/>
      <c r="G149" s="223"/>
      <c r="H149" s="223"/>
      <c r="I149" s="223"/>
      <c r="J149" s="223"/>
      <c r="K149" s="223"/>
      <c r="L149" s="223"/>
      <c r="M149" s="223"/>
      <c r="N149" s="223"/>
      <c r="O149" s="223"/>
      <c r="P149" s="223"/>
      <c r="Q149" s="223"/>
      <c r="R149" s="223"/>
      <c r="S149" s="223"/>
      <c r="T149" s="223"/>
      <c r="U149" s="223"/>
      <c r="V149" s="223"/>
      <c r="W149" s="223"/>
    </row>
    <row r="150">
      <c r="A150" s="223"/>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row>
    <row r="151">
      <c r="A151" s="223"/>
      <c r="B151" s="223"/>
      <c r="C151" s="223"/>
      <c r="D151" s="223"/>
      <c r="E151" s="223"/>
      <c r="F151" s="223"/>
      <c r="G151" s="223"/>
      <c r="H151" s="223"/>
      <c r="I151" s="223"/>
      <c r="J151" s="223"/>
      <c r="K151" s="223"/>
      <c r="L151" s="223"/>
      <c r="M151" s="223"/>
      <c r="N151" s="223"/>
      <c r="O151" s="223"/>
      <c r="P151" s="223"/>
      <c r="Q151" s="223"/>
      <c r="R151" s="223"/>
      <c r="S151" s="223"/>
      <c r="T151" s="223"/>
      <c r="U151" s="223"/>
      <c r="V151" s="223"/>
      <c r="W151" s="223"/>
    </row>
    <row r="152">
      <c r="A152" s="223"/>
      <c r="B152" s="223"/>
      <c r="C152" s="223"/>
      <c r="D152" s="223"/>
      <c r="E152" s="223"/>
      <c r="F152" s="223"/>
      <c r="G152" s="223"/>
      <c r="H152" s="223"/>
      <c r="I152" s="223"/>
      <c r="J152" s="223"/>
      <c r="K152" s="223"/>
      <c r="L152" s="223"/>
      <c r="M152" s="223"/>
      <c r="N152" s="223"/>
      <c r="O152" s="223"/>
      <c r="P152" s="223"/>
      <c r="Q152" s="223"/>
      <c r="R152" s="223"/>
      <c r="S152" s="223"/>
      <c r="T152" s="223"/>
      <c r="U152" s="223"/>
      <c r="V152" s="223"/>
      <c r="W152" s="223"/>
    </row>
    <row r="153">
      <c r="A153" s="223"/>
      <c r="B153" s="223"/>
      <c r="C153" s="223"/>
      <c r="D153" s="223"/>
      <c r="E153" s="223"/>
      <c r="F153" s="223"/>
      <c r="G153" s="223"/>
      <c r="H153" s="223"/>
      <c r="I153" s="223"/>
      <c r="J153" s="223"/>
      <c r="K153" s="223"/>
      <c r="L153" s="223"/>
      <c r="M153" s="223"/>
      <c r="N153" s="223"/>
      <c r="O153" s="223"/>
      <c r="P153" s="223"/>
      <c r="Q153" s="223"/>
      <c r="R153" s="223"/>
      <c r="S153" s="223"/>
      <c r="T153" s="223"/>
      <c r="U153" s="223"/>
      <c r="V153" s="223"/>
      <c r="W153" s="223"/>
    </row>
    <row r="154">
      <c r="A154" s="223"/>
      <c r="B154" s="223"/>
      <c r="C154" s="223"/>
      <c r="D154" s="223"/>
      <c r="E154" s="223"/>
      <c r="F154" s="223"/>
      <c r="G154" s="223"/>
      <c r="H154" s="223"/>
      <c r="I154" s="223"/>
      <c r="J154" s="223"/>
      <c r="K154" s="223"/>
      <c r="L154" s="223"/>
      <c r="M154" s="223"/>
      <c r="N154" s="223"/>
      <c r="O154" s="223"/>
      <c r="P154" s="223"/>
      <c r="Q154" s="223"/>
      <c r="R154" s="223"/>
      <c r="S154" s="223"/>
      <c r="T154" s="223"/>
      <c r="U154" s="223"/>
      <c r="V154" s="223"/>
      <c r="W154" s="223"/>
    </row>
    <row r="155">
      <c r="A155" s="223"/>
      <c r="B155" s="223"/>
      <c r="C155" s="223"/>
      <c r="D155" s="223"/>
      <c r="E155" s="223"/>
      <c r="F155" s="223"/>
      <c r="G155" s="223"/>
      <c r="H155" s="223"/>
      <c r="I155" s="223"/>
      <c r="J155" s="223"/>
      <c r="K155" s="223"/>
      <c r="L155" s="223"/>
      <c r="M155" s="223"/>
      <c r="N155" s="223"/>
      <c r="O155" s="223"/>
      <c r="P155" s="223"/>
      <c r="Q155" s="223"/>
      <c r="R155" s="223"/>
      <c r="S155" s="223"/>
      <c r="T155" s="223"/>
      <c r="U155" s="223"/>
      <c r="V155" s="223"/>
      <c r="W155" s="223"/>
    </row>
    <row r="156">
      <c r="A156" s="223"/>
      <c r="B156" s="223"/>
      <c r="C156" s="223"/>
      <c r="D156" s="223"/>
      <c r="E156" s="223"/>
      <c r="F156" s="223"/>
      <c r="G156" s="223"/>
      <c r="H156" s="223"/>
      <c r="I156" s="223"/>
      <c r="J156" s="223"/>
      <c r="K156" s="223"/>
      <c r="L156" s="223"/>
      <c r="M156" s="223"/>
      <c r="N156" s="223"/>
      <c r="O156" s="223"/>
      <c r="P156" s="223"/>
      <c r="Q156" s="223"/>
      <c r="R156" s="223"/>
      <c r="S156" s="223"/>
      <c r="T156" s="223"/>
      <c r="U156" s="223"/>
      <c r="V156" s="223"/>
      <c r="W156" s="223"/>
    </row>
    <row r="157">
      <c r="A157" s="223"/>
      <c r="B157" s="223"/>
      <c r="C157" s="223"/>
      <c r="D157" s="223"/>
      <c r="E157" s="223"/>
      <c r="F157" s="223"/>
      <c r="G157" s="223"/>
      <c r="H157" s="223"/>
      <c r="I157" s="223"/>
      <c r="J157" s="223"/>
      <c r="K157" s="223"/>
      <c r="L157" s="223"/>
      <c r="M157" s="223"/>
      <c r="N157" s="223"/>
      <c r="O157" s="223"/>
      <c r="P157" s="223"/>
      <c r="Q157" s="223"/>
      <c r="R157" s="223"/>
      <c r="S157" s="223"/>
      <c r="T157" s="223"/>
      <c r="U157" s="223"/>
      <c r="V157" s="223"/>
      <c r="W157" s="223"/>
    </row>
    <row r="158">
      <c r="A158" s="223"/>
      <c r="B158" s="223"/>
      <c r="C158" s="223"/>
      <c r="D158" s="223"/>
      <c r="E158" s="223"/>
      <c r="F158" s="223"/>
      <c r="G158" s="223"/>
      <c r="H158" s="223"/>
      <c r="I158" s="223"/>
      <c r="J158" s="223"/>
      <c r="K158" s="223"/>
      <c r="L158" s="223"/>
      <c r="M158" s="223"/>
      <c r="N158" s="223"/>
      <c r="O158" s="223"/>
      <c r="P158" s="223"/>
      <c r="Q158" s="223"/>
      <c r="R158" s="223"/>
      <c r="S158" s="223"/>
      <c r="T158" s="223"/>
      <c r="U158" s="223"/>
      <c r="V158" s="223"/>
      <c r="W158" s="223"/>
    </row>
    <row r="159">
      <c r="A159" s="223"/>
      <c r="B159" s="223"/>
      <c r="C159" s="223"/>
      <c r="D159" s="223"/>
      <c r="E159" s="223"/>
      <c r="F159" s="223"/>
      <c r="G159" s="223"/>
      <c r="H159" s="223"/>
      <c r="I159" s="223"/>
      <c r="J159" s="223"/>
      <c r="K159" s="223"/>
      <c r="L159" s="223"/>
      <c r="M159" s="223"/>
      <c r="N159" s="223"/>
      <c r="O159" s="223"/>
      <c r="P159" s="223"/>
      <c r="Q159" s="223"/>
      <c r="R159" s="223"/>
      <c r="S159" s="223"/>
      <c r="T159" s="223"/>
      <c r="U159" s="223"/>
      <c r="V159" s="223"/>
      <c r="W159" s="223"/>
    </row>
    <row r="160">
      <c r="A160" s="223"/>
      <c r="B160" s="223"/>
      <c r="C160" s="223"/>
      <c r="D160" s="223"/>
      <c r="E160" s="223"/>
      <c r="F160" s="223"/>
      <c r="G160" s="223"/>
      <c r="H160" s="223"/>
      <c r="I160" s="223"/>
      <c r="J160" s="223"/>
      <c r="K160" s="223"/>
      <c r="L160" s="223"/>
      <c r="M160" s="223"/>
      <c r="N160" s="223"/>
      <c r="O160" s="223"/>
      <c r="P160" s="223"/>
      <c r="Q160" s="223"/>
      <c r="R160" s="223"/>
      <c r="S160" s="223"/>
      <c r="T160" s="223"/>
      <c r="U160" s="223"/>
      <c r="V160" s="223"/>
      <c r="W160" s="223"/>
    </row>
    <row r="161">
      <c r="A161" s="223"/>
      <c r="B161" s="223"/>
      <c r="C161" s="223"/>
      <c r="D161" s="223"/>
      <c r="E161" s="223"/>
      <c r="F161" s="223"/>
      <c r="G161" s="223"/>
      <c r="H161" s="223"/>
      <c r="I161" s="223"/>
      <c r="J161" s="223"/>
      <c r="K161" s="223"/>
      <c r="L161" s="223"/>
      <c r="M161" s="223"/>
      <c r="N161" s="223"/>
      <c r="O161" s="223"/>
      <c r="P161" s="223"/>
      <c r="Q161" s="223"/>
      <c r="R161" s="223"/>
      <c r="S161" s="223"/>
      <c r="T161" s="223"/>
      <c r="U161" s="223"/>
      <c r="V161" s="223"/>
      <c r="W161" s="223"/>
    </row>
    <row r="162">
      <c r="A162" s="223"/>
      <c r="B162" s="223"/>
      <c r="C162" s="223"/>
      <c r="D162" s="223"/>
      <c r="E162" s="223"/>
      <c r="F162" s="223"/>
      <c r="G162" s="223"/>
      <c r="H162" s="223"/>
      <c r="I162" s="223"/>
      <c r="J162" s="223"/>
      <c r="K162" s="223"/>
      <c r="L162" s="223"/>
      <c r="M162" s="223"/>
      <c r="N162" s="223"/>
      <c r="O162" s="223"/>
      <c r="P162" s="223"/>
      <c r="Q162" s="223"/>
      <c r="R162" s="223"/>
      <c r="S162" s="223"/>
      <c r="T162" s="223"/>
      <c r="U162" s="223"/>
      <c r="V162" s="223"/>
      <c r="W162" s="223"/>
    </row>
    <row r="163">
      <c r="A163" s="223"/>
      <c r="B163" s="223"/>
      <c r="C163" s="223"/>
      <c r="D163" s="223"/>
      <c r="E163" s="223"/>
      <c r="F163" s="223"/>
      <c r="G163" s="223"/>
      <c r="H163" s="223"/>
      <c r="I163" s="223"/>
      <c r="J163" s="223"/>
      <c r="K163" s="223"/>
      <c r="L163" s="223"/>
      <c r="M163" s="223"/>
      <c r="N163" s="223"/>
      <c r="O163" s="223"/>
      <c r="P163" s="223"/>
      <c r="Q163" s="223"/>
      <c r="R163" s="223"/>
      <c r="S163" s="223"/>
      <c r="T163" s="223"/>
      <c r="U163" s="223"/>
      <c r="V163" s="223"/>
      <c r="W163" s="223"/>
    </row>
    <row r="164">
      <c r="A164" s="223"/>
      <c r="B164" s="223"/>
      <c r="C164" s="223"/>
      <c r="D164" s="223"/>
      <c r="E164" s="223"/>
      <c r="F164" s="223"/>
      <c r="G164" s="223"/>
      <c r="H164" s="223"/>
      <c r="I164" s="223"/>
      <c r="J164" s="223"/>
      <c r="K164" s="223"/>
      <c r="L164" s="223"/>
      <c r="M164" s="223"/>
      <c r="N164" s="223"/>
      <c r="O164" s="223"/>
      <c r="P164" s="223"/>
      <c r="Q164" s="223"/>
      <c r="R164" s="223"/>
      <c r="S164" s="223"/>
      <c r="T164" s="223"/>
      <c r="U164" s="223"/>
      <c r="V164" s="223"/>
      <c r="W164" s="223"/>
    </row>
    <row r="165">
      <c r="A165" s="223"/>
      <c r="B165" s="223"/>
      <c r="C165" s="223"/>
      <c r="D165" s="223"/>
      <c r="E165" s="223"/>
      <c r="F165" s="223"/>
      <c r="G165" s="223"/>
      <c r="H165" s="223"/>
      <c r="I165" s="223"/>
      <c r="J165" s="223"/>
      <c r="K165" s="223"/>
      <c r="L165" s="223"/>
      <c r="M165" s="223"/>
      <c r="N165" s="223"/>
      <c r="O165" s="223"/>
      <c r="P165" s="223"/>
      <c r="Q165" s="223"/>
      <c r="R165" s="223"/>
      <c r="S165" s="223"/>
      <c r="T165" s="223"/>
      <c r="U165" s="223"/>
      <c r="V165" s="223"/>
      <c r="W165" s="223"/>
    </row>
    <row r="166">
      <c r="A166" s="223"/>
      <c r="B166" s="223"/>
      <c r="C166" s="223"/>
      <c r="D166" s="223"/>
      <c r="E166" s="223"/>
      <c r="F166" s="223"/>
      <c r="G166" s="223"/>
      <c r="H166" s="223"/>
      <c r="I166" s="223"/>
      <c r="J166" s="223"/>
      <c r="K166" s="223"/>
      <c r="L166" s="223"/>
      <c r="M166" s="223"/>
      <c r="N166" s="223"/>
      <c r="O166" s="223"/>
      <c r="P166" s="223"/>
      <c r="Q166" s="223"/>
      <c r="R166" s="223"/>
      <c r="S166" s="223"/>
      <c r="T166" s="223"/>
      <c r="U166" s="223"/>
      <c r="V166" s="223"/>
      <c r="W166" s="223"/>
    </row>
    <row r="167">
      <c r="A167" s="223"/>
      <c r="B167" s="223"/>
      <c r="C167" s="223"/>
      <c r="D167" s="223"/>
      <c r="E167" s="223"/>
      <c r="F167" s="223"/>
      <c r="G167" s="223"/>
      <c r="H167" s="223"/>
      <c r="I167" s="223"/>
      <c r="J167" s="223"/>
      <c r="K167" s="223"/>
      <c r="L167" s="223"/>
      <c r="M167" s="223"/>
      <c r="N167" s="223"/>
      <c r="O167" s="223"/>
      <c r="P167" s="223"/>
      <c r="Q167" s="223"/>
      <c r="R167" s="223"/>
      <c r="S167" s="223"/>
      <c r="T167" s="223"/>
      <c r="U167" s="223"/>
      <c r="V167" s="223"/>
      <c r="W167" s="223"/>
    </row>
    <row r="168">
      <c r="A168" s="223"/>
      <c r="B168" s="223"/>
      <c r="C168" s="223"/>
      <c r="D168" s="223"/>
      <c r="E168" s="223"/>
      <c r="F168" s="223"/>
      <c r="G168" s="223"/>
      <c r="H168" s="223"/>
      <c r="I168" s="223"/>
      <c r="J168" s="223"/>
      <c r="K168" s="223"/>
      <c r="L168" s="223"/>
      <c r="M168" s="223"/>
      <c r="N168" s="223"/>
      <c r="O168" s="223"/>
      <c r="P168" s="223"/>
      <c r="Q168" s="223"/>
      <c r="R168" s="223"/>
      <c r="S168" s="223"/>
      <c r="T168" s="223"/>
      <c r="U168" s="223"/>
      <c r="V168" s="223"/>
      <c r="W168" s="223"/>
    </row>
    <row r="169">
      <c r="A169" s="223"/>
      <c r="B169" s="223"/>
      <c r="C169" s="223"/>
      <c r="D169" s="223"/>
      <c r="E169" s="223"/>
      <c r="F169" s="223"/>
      <c r="G169" s="223"/>
      <c r="H169" s="223"/>
      <c r="I169" s="223"/>
      <c r="J169" s="223"/>
      <c r="K169" s="223"/>
      <c r="L169" s="223"/>
      <c r="M169" s="223"/>
      <c r="N169" s="223"/>
      <c r="O169" s="223"/>
      <c r="P169" s="223"/>
      <c r="Q169" s="223"/>
      <c r="R169" s="223"/>
      <c r="S169" s="223"/>
      <c r="T169" s="223"/>
      <c r="U169" s="223"/>
      <c r="V169" s="223"/>
      <c r="W169" s="223"/>
    </row>
    <row r="170">
      <c r="A170" s="223"/>
      <c r="B170" s="223"/>
      <c r="C170" s="223"/>
      <c r="D170" s="223"/>
      <c r="E170" s="223"/>
      <c r="F170" s="223"/>
      <c r="G170" s="223"/>
      <c r="H170" s="223"/>
      <c r="I170" s="223"/>
      <c r="J170" s="223"/>
      <c r="K170" s="223"/>
      <c r="L170" s="223"/>
      <c r="M170" s="223"/>
      <c r="N170" s="223"/>
      <c r="O170" s="223"/>
      <c r="P170" s="223"/>
      <c r="Q170" s="223"/>
      <c r="R170" s="223"/>
      <c r="S170" s="223"/>
      <c r="T170" s="223"/>
      <c r="U170" s="223"/>
      <c r="V170" s="223"/>
      <c r="W170" s="223"/>
    </row>
    <row r="171">
      <c r="A171" s="223"/>
      <c r="B171" s="223"/>
      <c r="C171" s="223"/>
      <c r="D171" s="223"/>
      <c r="E171" s="223"/>
      <c r="F171" s="223"/>
      <c r="G171" s="223"/>
      <c r="H171" s="223"/>
      <c r="I171" s="223"/>
      <c r="J171" s="223"/>
      <c r="K171" s="223"/>
      <c r="L171" s="223"/>
      <c r="M171" s="223"/>
      <c r="N171" s="223"/>
      <c r="O171" s="223"/>
      <c r="P171" s="223"/>
      <c r="Q171" s="223"/>
      <c r="R171" s="223"/>
      <c r="S171" s="223"/>
      <c r="T171" s="223"/>
      <c r="U171" s="223"/>
      <c r="V171" s="223"/>
      <c r="W171" s="223"/>
    </row>
    <row r="172">
      <c r="A172" s="223"/>
      <c r="B172" s="223"/>
      <c r="C172" s="223"/>
      <c r="D172" s="223"/>
      <c r="E172" s="223"/>
      <c r="F172" s="223"/>
      <c r="G172" s="223"/>
      <c r="H172" s="223"/>
      <c r="I172" s="223"/>
      <c r="J172" s="223"/>
      <c r="K172" s="223"/>
      <c r="L172" s="223"/>
      <c r="M172" s="223"/>
      <c r="N172" s="223"/>
      <c r="O172" s="223"/>
      <c r="P172" s="223"/>
      <c r="Q172" s="223"/>
      <c r="R172" s="223"/>
      <c r="S172" s="223"/>
      <c r="T172" s="223"/>
      <c r="U172" s="223"/>
      <c r="V172" s="223"/>
      <c r="W172" s="223"/>
    </row>
    <row r="173">
      <c r="A173" s="223"/>
      <c r="B173" s="223"/>
      <c r="C173" s="223"/>
      <c r="D173" s="223"/>
      <c r="E173" s="223"/>
      <c r="F173" s="223"/>
      <c r="G173" s="223"/>
      <c r="H173" s="223"/>
      <c r="I173" s="223"/>
      <c r="J173" s="223"/>
      <c r="K173" s="223"/>
      <c r="L173" s="223"/>
      <c r="M173" s="223"/>
      <c r="N173" s="223"/>
      <c r="O173" s="223"/>
      <c r="P173" s="223"/>
      <c r="Q173" s="223"/>
      <c r="R173" s="223"/>
      <c r="S173" s="223"/>
      <c r="T173" s="223"/>
      <c r="U173" s="223"/>
      <c r="V173" s="223"/>
      <c r="W173" s="223"/>
    </row>
    <row r="174">
      <c r="A174" s="223"/>
      <c r="B174" s="223"/>
      <c r="C174" s="223"/>
      <c r="D174" s="223"/>
      <c r="E174" s="223"/>
      <c r="F174" s="223"/>
      <c r="G174" s="223"/>
      <c r="H174" s="223"/>
      <c r="I174" s="223"/>
      <c r="J174" s="223"/>
      <c r="K174" s="223"/>
      <c r="L174" s="223"/>
      <c r="M174" s="223"/>
      <c r="N174" s="223"/>
      <c r="O174" s="223"/>
      <c r="P174" s="223"/>
      <c r="Q174" s="223"/>
      <c r="R174" s="223"/>
      <c r="S174" s="223"/>
      <c r="T174" s="223"/>
      <c r="U174" s="223"/>
      <c r="V174" s="223"/>
      <c r="W174" s="223"/>
    </row>
    <row r="175">
      <c r="A175" s="223"/>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row>
    <row r="176">
      <c r="A176" s="223"/>
      <c r="B176" s="223"/>
      <c r="C176" s="223"/>
      <c r="D176" s="223"/>
      <c r="E176" s="223"/>
      <c r="F176" s="223"/>
      <c r="G176" s="223"/>
      <c r="H176" s="223"/>
      <c r="I176" s="223"/>
      <c r="J176" s="223"/>
      <c r="K176" s="223"/>
      <c r="L176" s="223"/>
      <c r="M176" s="223"/>
      <c r="N176" s="223"/>
      <c r="O176" s="223"/>
      <c r="P176" s="223"/>
      <c r="Q176" s="223"/>
      <c r="R176" s="223"/>
      <c r="S176" s="223"/>
      <c r="T176" s="223"/>
      <c r="U176" s="223"/>
      <c r="V176" s="223"/>
      <c r="W176" s="223"/>
    </row>
    <row r="177">
      <c r="A177" s="223"/>
      <c r="B177" s="223"/>
      <c r="C177" s="223"/>
      <c r="D177" s="223"/>
      <c r="E177" s="223"/>
      <c r="F177" s="223"/>
      <c r="G177" s="223"/>
      <c r="H177" s="223"/>
      <c r="I177" s="223"/>
      <c r="J177" s="223"/>
      <c r="K177" s="223"/>
      <c r="L177" s="223"/>
      <c r="M177" s="223"/>
      <c r="N177" s="223"/>
      <c r="O177" s="223"/>
      <c r="P177" s="223"/>
      <c r="Q177" s="223"/>
      <c r="R177" s="223"/>
      <c r="S177" s="223"/>
      <c r="T177" s="223"/>
      <c r="U177" s="223"/>
      <c r="V177" s="223"/>
      <c r="W177" s="223"/>
    </row>
    <row r="178">
      <c r="A178" s="223"/>
      <c r="B178" s="223"/>
      <c r="C178" s="223"/>
      <c r="D178" s="223"/>
      <c r="E178" s="223"/>
      <c r="F178" s="223"/>
      <c r="G178" s="223"/>
      <c r="H178" s="223"/>
      <c r="I178" s="223"/>
      <c r="J178" s="223"/>
      <c r="K178" s="223"/>
      <c r="L178" s="223"/>
      <c r="M178" s="223"/>
      <c r="N178" s="223"/>
      <c r="O178" s="223"/>
      <c r="P178" s="223"/>
      <c r="Q178" s="223"/>
      <c r="R178" s="223"/>
      <c r="S178" s="223"/>
      <c r="T178" s="223"/>
      <c r="U178" s="223"/>
      <c r="V178" s="223"/>
      <c r="W178" s="223"/>
    </row>
    <row r="179">
      <c r="A179" s="223"/>
      <c r="B179" s="223"/>
      <c r="C179" s="223"/>
      <c r="D179" s="223"/>
      <c r="E179" s="223"/>
      <c r="F179" s="223"/>
      <c r="G179" s="223"/>
      <c r="H179" s="223"/>
      <c r="I179" s="223"/>
      <c r="J179" s="223"/>
      <c r="K179" s="223"/>
      <c r="L179" s="223"/>
      <c r="M179" s="223"/>
      <c r="N179" s="223"/>
      <c r="O179" s="223"/>
      <c r="P179" s="223"/>
      <c r="Q179" s="223"/>
      <c r="R179" s="223"/>
      <c r="S179" s="223"/>
      <c r="T179" s="223"/>
      <c r="U179" s="223"/>
      <c r="V179" s="223"/>
      <c r="W179" s="223"/>
    </row>
    <row r="180">
      <c r="A180" s="223"/>
      <c r="B180" s="223"/>
      <c r="C180" s="223"/>
      <c r="D180" s="223"/>
      <c r="E180" s="223"/>
      <c r="F180" s="223"/>
      <c r="G180" s="223"/>
      <c r="H180" s="223"/>
      <c r="I180" s="223"/>
      <c r="J180" s="223"/>
      <c r="K180" s="223"/>
      <c r="L180" s="223"/>
      <c r="M180" s="223"/>
      <c r="N180" s="223"/>
      <c r="O180" s="223"/>
      <c r="P180" s="223"/>
      <c r="Q180" s="223"/>
      <c r="R180" s="223"/>
      <c r="S180" s="223"/>
      <c r="T180" s="223"/>
      <c r="U180" s="223"/>
      <c r="V180" s="223"/>
      <c r="W180" s="223"/>
    </row>
    <row r="181">
      <c r="A181" s="223"/>
      <c r="B181" s="223"/>
      <c r="C181" s="223"/>
      <c r="D181" s="223"/>
      <c r="E181" s="223"/>
      <c r="F181" s="223"/>
      <c r="G181" s="223"/>
      <c r="H181" s="223"/>
      <c r="I181" s="223"/>
      <c r="J181" s="223"/>
      <c r="K181" s="223"/>
      <c r="L181" s="223"/>
      <c r="M181" s="223"/>
      <c r="N181" s="223"/>
      <c r="O181" s="223"/>
      <c r="P181" s="223"/>
      <c r="Q181" s="223"/>
      <c r="R181" s="223"/>
      <c r="S181" s="223"/>
      <c r="T181" s="223"/>
      <c r="U181" s="223"/>
      <c r="V181" s="223"/>
      <c r="W181" s="223"/>
    </row>
    <row r="182">
      <c r="A182" s="223"/>
      <c r="B182" s="223"/>
      <c r="C182" s="223"/>
      <c r="D182" s="223"/>
      <c r="E182" s="223"/>
      <c r="F182" s="223"/>
      <c r="G182" s="223"/>
      <c r="H182" s="223"/>
      <c r="I182" s="223"/>
      <c r="J182" s="223"/>
      <c r="K182" s="223"/>
      <c r="L182" s="223"/>
      <c r="M182" s="223"/>
      <c r="N182" s="223"/>
      <c r="O182" s="223"/>
      <c r="P182" s="223"/>
      <c r="Q182" s="223"/>
      <c r="R182" s="223"/>
      <c r="S182" s="223"/>
      <c r="T182" s="223"/>
      <c r="U182" s="223"/>
      <c r="V182" s="223"/>
      <c r="W182" s="223"/>
    </row>
    <row r="183">
      <c r="A183" s="223"/>
      <c r="B183" s="223"/>
      <c r="C183" s="223"/>
      <c r="D183" s="223"/>
      <c r="E183" s="223"/>
      <c r="F183" s="223"/>
      <c r="G183" s="223"/>
      <c r="H183" s="223"/>
      <c r="I183" s="223"/>
      <c r="J183" s="223"/>
      <c r="K183" s="223"/>
      <c r="L183" s="223"/>
      <c r="M183" s="223"/>
      <c r="N183" s="223"/>
      <c r="O183" s="223"/>
      <c r="P183" s="223"/>
      <c r="Q183" s="223"/>
      <c r="R183" s="223"/>
      <c r="S183" s="223"/>
      <c r="T183" s="223"/>
      <c r="U183" s="223"/>
      <c r="V183" s="223"/>
      <c r="W183" s="223"/>
    </row>
    <row r="184">
      <c r="A184" s="223"/>
      <c r="B184" s="223"/>
      <c r="C184" s="223"/>
      <c r="D184" s="223"/>
      <c r="E184" s="223"/>
      <c r="F184" s="223"/>
      <c r="G184" s="223"/>
      <c r="H184" s="223"/>
      <c r="I184" s="223"/>
      <c r="J184" s="223"/>
      <c r="K184" s="223"/>
      <c r="L184" s="223"/>
      <c r="M184" s="223"/>
      <c r="N184" s="223"/>
      <c r="O184" s="223"/>
      <c r="P184" s="223"/>
      <c r="Q184" s="223"/>
      <c r="R184" s="223"/>
      <c r="S184" s="223"/>
      <c r="T184" s="223"/>
      <c r="U184" s="223"/>
      <c r="V184" s="223"/>
      <c r="W184" s="223"/>
    </row>
    <row r="185">
      <c r="A185" s="223"/>
      <c r="B185" s="223"/>
      <c r="C185" s="223"/>
      <c r="D185" s="223"/>
      <c r="E185" s="223"/>
      <c r="F185" s="223"/>
      <c r="G185" s="223"/>
      <c r="H185" s="223"/>
      <c r="I185" s="223"/>
      <c r="J185" s="223"/>
      <c r="K185" s="223"/>
      <c r="L185" s="223"/>
      <c r="M185" s="223"/>
      <c r="N185" s="223"/>
      <c r="O185" s="223"/>
      <c r="P185" s="223"/>
      <c r="Q185" s="223"/>
      <c r="R185" s="223"/>
      <c r="S185" s="223"/>
      <c r="T185" s="223"/>
      <c r="U185" s="223"/>
      <c r="V185" s="223"/>
      <c r="W185" s="223"/>
    </row>
    <row r="186">
      <c r="A186" s="223"/>
      <c r="B186" s="223"/>
      <c r="C186" s="223"/>
      <c r="D186" s="223"/>
      <c r="E186" s="223"/>
      <c r="F186" s="223"/>
      <c r="G186" s="223"/>
      <c r="H186" s="223"/>
      <c r="I186" s="223"/>
      <c r="J186" s="223"/>
      <c r="K186" s="223"/>
      <c r="L186" s="223"/>
      <c r="M186" s="223"/>
      <c r="N186" s="223"/>
      <c r="O186" s="223"/>
      <c r="P186" s="223"/>
      <c r="Q186" s="223"/>
      <c r="R186" s="223"/>
      <c r="S186" s="223"/>
      <c r="T186" s="223"/>
      <c r="U186" s="223"/>
      <c r="V186" s="223"/>
      <c r="W186" s="223"/>
    </row>
    <row r="187">
      <c r="A187" s="223"/>
      <c r="B187" s="223"/>
      <c r="C187" s="223"/>
      <c r="D187" s="223"/>
      <c r="E187" s="223"/>
      <c r="F187" s="223"/>
      <c r="G187" s="223"/>
      <c r="H187" s="223"/>
      <c r="I187" s="223"/>
      <c r="J187" s="223"/>
      <c r="K187" s="223"/>
      <c r="L187" s="223"/>
      <c r="M187" s="223"/>
      <c r="N187" s="223"/>
      <c r="O187" s="223"/>
      <c r="P187" s="223"/>
      <c r="Q187" s="223"/>
      <c r="R187" s="223"/>
      <c r="S187" s="223"/>
      <c r="T187" s="223"/>
      <c r="U187" s="223"/>
      <c r="V187" s="223"/>
      <c r="W187" s="223"/>
    </row>
    <row r="188">
      <c r="A188" s="223"/>
      <c r="B188" s="223"/>
      <c r="C188" s="223"/>
      <c r="D188" s="223"/>
      <c r="E188" s="223"/>
      <c r="F188" s="223"/>
      <c r="G188" s="223"/>
      <c r="H188" s="223"/>
      <c r="I188" s="223"/>
      <c r="J188" s="223"/>
      <c r="K188" s="223"/>
      <c r="L188" s="223"/>
      <c r="M188" s="223"/>
      <c r="N188" s="223"/>
      <c r="O188" s="223"/>
      <c r="P188" s="223"/>
      <c r="Q188" s="223"/>
      <c r="R188" s="223"/>
      <c r="S188" s="223"/>
      <c r="T188" s="223"/>
      <c r="U188" s="223"/>
      <c r="V188" s="223"/>
      <c r="W188" s="223"/>
    </row>
    <row r="189">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row>
    <row r="190">
      <c r="A190" s="223"/>
      <c r="B190" s="223"/>
      <c r="C190" s="223"/>
      <c r="D190" s="223"/>
      <c r="E190" s="223"/>
      <c r="F190" s="223"/>
      <c r="G190" s="223"/>
      <c r="H190" s="223"/>
      <c r="I190" s="223"/>
      <c r="J190" s="223"/>
      <c r="K190" s="223"/>
      <c r="L190" s="223"/>
      <c r="M190" s="223"/>
      <c r="N190" s="223"/>
      <c r="O190" s="223"/>
      <c r="P190" s="223"/>
      <c r="Q190" s="223"/>
      <c r="R190" s="223"/>
      <c r="S190" s="223"/>
      <c r="T190" s="223"/>
      <c r="U190" s="223"/>
      <c r="V190" s="223"/>
      <c r="W190" s="223"/>
    </row>
    <row r="191">
      <c r="A191" s="223"/>
      <c r="B191" s="223"/>
      <c r="C191" s="223"/>
      <c r="D191" s="223"/>
      <c r="E191" s="223"/>
      <c r="F191" s="223"/>
      <c r="G191" s="223"/>
      <c r="H191" s="223"/>
      <c r="I191" s="223"/>
      <c r="J191" s="223"/>
      <c r="K191" s="223"/>
      <c r="L191" s="223"/>
      <c r="M191" s="223"/>
      <c r="N191" s="223"/>
      <c r="O191" s="223"/>
      <c r="P191" s="223"/>
      <c r="Q191" s="223"/>
      <c r="R191" s="223"/>
      <c r="S191" s="223"/>
      <c r="T191" s="223"/>
      <c r="U191" s="223"/>
      <c r="V191" s="223"/>
      <c r="W191" s="223"/>
    </row>
    <row r="192">
      <c r="A192" s="223"/>
      <c r="B192" s="223"/>
      <c r="C192" s="223"/>
      <c r="D192" s="223"/>
      <c r="E192" s="223"/>
      <c r="F192" s="223"/>
      <c r="G192" s="223"/>
      <c r="H192" s="223"/>
      <c r="I192" s="223"/>
      <c r="J192" s="223"/>
      <c r="K192" s="223"/>
      <c r="L192" s="223"/>
      <c r="M192" s="223"/>
      <c r="N192" s="223"/>
      <c r="O192" s="223"/>
      <c r="P192" s="223"/>
      <c r="Q192" s="223"/>
      <c r="R192" s="223"/>
      <c r="S192" s="223"/>
      <c r="T192" s="223"/>
      <c r="U192" s="223"/>
      <c r="V192" s="223"/>
      <c r="W192" s="223"/>
    </row>
    <row r="193">
      <c r="A193" s="223"/>
      <c r="B193" s="223"/>
      <c r="C193" s="223"/>
      <c r="D193" s="223"/>
      <c r="E193" s="223"/>
      <c r="F193" s="223"/>
      <c r="G193" s="223"/>
      <c r="H193" s="223"/>
      <c r="I193" s="223"/>
      <c r="J193" s="223"/>
      <c r="K193" s="223"/>
      <c r="L193" s="223"/>
      <c r="M193" s="223"/>
      <c r="N193" s="223"/>
      <c r="O193" s="223"/>
      <c r="P193" s="223"/>
      <c r="Q193" s="223"/>
      <c r="R193" s="223"/>
      <c r="S193" s="223"/>
      <c r="T193" s="223"/>
      <c r="U193" s="223"/>
      <c r="V193" s="223"/>
      <c r="W193" s="223"/>
    </row>
    <row r="194">
      <c r="A194" s="223"/>
      <c r="B194" s="223"/>
      <c r="C194" s="223"/>
      <c r="D194" s="223"/>
      <c r="E194" s="223"/>
      <c r="F194" s="223"/>
      <c r="G194" s="223"/>
      <c r="H194" s="223"/>
      <c r="I194" s="223"/>
      <c r="J194" s="223"/>
      <c r="K194" s="223"/>
      <c r="L194" s="223"/>
      <c r="M194" s="223"/>
      <c r="N194" s="223"/>
      <c r="O194" s="223"/>
      <c r="P194" s="223"/>
      <c r="Q194" s="223"/>
      <c r="R194" s="223"/>
      <c r="S194" s="223"/>
      <c r="T194" s="223"/>
      <c r="U194" s="223"/>
      <c r="V194" s="223"/>
      <c r="W194" s="223"/>
    </row>
    <row r="195">
      <c r="A195" s="223"/>
      <c r="B195" s="223"/>
      <c r="C195" s="223"/>
      <c r="D195" s="223"/>
      <c r="E195" s="223"/>
      <c r="F195" s="223"/>
      <c r="G195" s="223"/>
      <c r="H195" s="223"/>
      <c r="I195" s="223"/>
      <c r="J195" s="223"/>
      <c r="K195" s="223"/>
      <c r="L195" s="223"/>
      <c r="M195" s="223"/>
      <c r="N195" s="223"/>
      <c r="O195" s="223"/>
      <c r="P195" s="223"/>
      <c r="Q195" s="223"/>
      <c r="R195" s="223"/>
      <c r="S195" s="223"/>
      <c r="T195" s="223"/>
      <c r="U195" s="223"/>
      <c r="V195" s="223"/>
      <c r="W195" s="223"/>
    </row>
    <row r="196">
      <c r="A196" s="223"/>
      <c r="B196" s="223"/>
      <c r="C196" s="223"/>
      <c r="D196" s="223"/>
      <c r="E196" s="223"/>
      <c r="F196" s="223"/>
      <c r="G196" s="223"/>
      <c r="H196" s="223"/>
      <c r="I196" s="223"/>
      <c r="J196" s="223"/>
      <c r="K196" s="223"/>
      <c r="L196" s="223"/>
      <c r="M196" s="223"/>
      <c r="N196" s="223"/>
      <c r="O196" s="223"/>
      <c r="P196" s="223"/>
      <c r="Q196" s="223"/>
      <c r="R196" s="223"/>
      <c r="S196" s="223"/>
      <c r="T196" s="223"/>
      <c r="U196" s="223"/>
      <c r="V196" s="223"/>
      <c r="W196" s="223"/>
    </row>
    <row r="197">
      <c r="A197" s="223"/>
      <c r="B197" s="223"/>
      <c r="C197" s="223"/>
      <c r="D197" s="223"/>
      <c r="E197" s="223"/>
      <c r="F197" s="223"/>
      <c r="G197" s="223"/>
      <c r="H197" s="223"/>
      <c r="I197" s="223"/>
      <c r="J197" s="223"/>
      <c r="K197" s="223"/>
      <c r="L197" s="223"/>
      <c r="M197" s="223"/>
      <c r="N197" s="223"/>
      <c r="O197" s="223"/>
      <c r="P197" s="223"/>
      <c r="Q197" s="223"/>
      <c r="R197" s="223"/>
      <c r="S197" s="223"/>
      <c r="T197" s="223"/>
      <c r="U197" s="223"/>
      <c r="V197" s="223"/>
      <c r="W197" s="223"/>
    </row>
    <row r="198">
      <c r="A198" s="223"/>
      <c r="B198" s="223"/>
      <c r="C198" s="223"/>
      <c r="D198" s="223"/>
      <c r="E198" s="223"/>
      <c r="F198" s="223"/>
      <c r="G198" s="223"/>
      <c r="H198" s="223"/>
      <c r="I198" s="223"/>
      <c r="J198" s="223"/>
      <c r="K198" s="223"/>
      <c r="L198" s="223"/>
      <c r="M198" s="223"/>
      <c r="N198" s="223"/>
      <c r="O198" s="223"/>
      <c r="P198" s="223"/>
      <c r="Q198" s="223"/>
      <c r="R198" s="223"/>
      <c r="S198" s="223"/>
      <c r="T198" s="223"/>
      <c r="U198" s="223"/>
      <c r="V198" s="223"/>
      <c r="W198" s="223"/>
    </row>
    <row r="199">
      <c r="A199" s="223"/>
      <c r="B199" s="223"/>
      <c r="C199" s="223"/>
      <c r="D199" s="223"/>
      <c r="E199" s="223"/>
      <c r="F199" s="223"/>
      <c r="G199" s="223"/>
      <c r="H199" s="223"/>
      <c r="I199" s="223"/>
      <c r="J199" s="223"/>
      <c r="K199" s="223"/>
      <c r="L199" s="223"/>
      <c r="M199" s="223"/>
      <c r="N199" s="223"/>
      <c r="O199" s="223"/>
      <c r="P199" s="223"/>
      <c r="Q199" s="223"/>
      <c r="R199" s="223"/>
      <c r="S199" s="223"/>
      <c r="T199" s="223"/>
      <c r="U199" s="223"/>
      <c r="V199" s="223"/>
      <c r="W199" s="223"/>
    </row>
    <row r="200">
      <c r="A200" s="223"/>
      <c r="B200" s="223"/>
      <c r="C200" s="223"/>
      <c r="D200" s="223"/>
      <c r="E200" s="223"/>
      <c r="F200" s="223"/>
      <c r="G200" s="223"/>
      <c r="H200" s="223"/>
      <c r="I200" s="223"/>
      <c r="J200" s="223"/>
      <c r="K200" s="223"/>
      <c r="L200" s="223"/>
      <c r="M200" s="223"/>
      <c r="N200" s="223"/>
      <c r="O200" s="223"/>
      <c r="P200" s="223"/>
      <c r="Q200" s="223"/>
      <c r="R200" s="223"/>
      <c r="S200" s="223"/>
      <c r="T200" s="223"/>
      <c r="U200" s="223"/>
      <c r="V200" s="223"/>
      <c r="W200" s="223"/>
    </row>
    <row r="201">
      <c r="A201" s="223"/>
      <c r="B201" s="223"/>
      <c r="C201" s="223"/>
      <c r="D201" s="223"/>
      <c r="E201" s="223"/>
      <c r="F201" s="223"/>
      <c r="G201" s="223"/>
      <c r="H201" s="223"/>
      <c r="I201" s="223"/>
      <c r="J201" s="223"/>
      <c r="K201" s="223"/>
      <c r="L201" s="223"/>
      <c r="M201" s="223"/>
      <c r="N201" s="223"/>
      <c r="O201" s="223"/>
      <c r="P201" s="223"/>
      <c r="Q201" s="223"/>
      <c r="R201" s="223"/>
      <c r="S201" s="223"/>
      <c r="T201" s="223"/>
      <c r="U201" s="223"/>
      <c r="V201" s="223"/>
      <c r="W201" s="223"/>
    </row>
    <row r="202">
      <c r="A202" s="223"/>
      <c r="B202" s="223"/>
      <c r="C202" s="223"/>
      <c r="D202" s="223"/>
      <c r="E202" s="223"/>
      <c r="F202" s="223"/>
      <c r="G202" s="223"/>
      <c r="H202" s="223"/>
      <c r="I202" s="223"/>
      <c r="J202" s="223"/>
      <c r="K202" s="223"/>
      <c r="L202" s="223"/>
      <c r="M202" s="223"/>
      <c r="N202" s="223"/>
      <c r="O202" s="223"/>
      <c r="P202" s="223"/>
      <c r="Q202" s="223"/>
      <c r="R202" s="223"/>
      <c r="S202" s="223"/>
      <c r="T202" s="223"/>
      <c r="U202" s="223"/>
      <c r="V202" s="223"/>
      <c r="W202" s="223"/>
    </row>
    <row r="203">
      <c r="A203" s="223"/>
      <c r="B203" s="223"/>
      <c r="C203" s="223"/>
      <c r="D203" s="223"/>
      <c r="E203" s="223"/>
      <c r="F203" s="223"/>
      <c r="G203" s="223"/>
      <c r="H203" s="223"/>
      <c r="I203" s="223"/>
      <c r="J203" s="223"/>
      <c r="K203" s="223"/>
      <c r="L203" s="223"/>
      <c r="M203" s="223"/>
      <c r="N203" s="223"/>
      <c r="O203" s="223"/>
      <c r="P203" s="223"/>
      <c r="Q203" s="223"/>
      <c r="R203" s="223"/>
      <c r="S203" s="223"/>
      <c r="T203" s="223"/>
      <c r="U203" s="223"/>
      <c r="V203" s="223"/>
      <c r="W203" s="223"/>
    </row>
    <row r="204">
      <c r="A204" s="223"/>
      <c r="B204" s="223"/>
      <c r="C204" s="223"/>
      <c r="D204" s="223"/>
      <c r="E204" s="223"/>
      <c r="F204" s="223"/>
      <c r="G204" s="223"/>
      <c r="H204" s="223"/>
      <c r="I204" s="223"/>
      <c r="J204" s="223"/>
      <c r="K204" s="223"/>
      <c r="L204" s="223"/>
      <c r="M204" s="223"/>
      <c r="N204" s="223"/>
      <c r="O204" s="223"/>
      <c r="P204" s="223"/>
      <c r="Q204" s="223"/>
      <c r="R204" s="223"/>
      <c r="S204" s="223"/>
      <c r="T204" s="223"/>
      <c r="U204" s="223"/>
      <c r="V204" s="223"/>
      <c r="W204" s="223"/>
    </row>
    <row r="205">
      <c r="A205" s="223"/>
      <c r="B205" s="223"/>
      <c r="C205" s="223"/>
      <c r="D205" s="223"/>
      <c r="E205" s="223"/>
      <c r="F205" s="223"/>
      <c r="G205" s="223"/>
      <c r="H205" s="223"/>
      <c r="I205" s="223"/>
      <c r="J205" s="223"/>
      <c r="K205" s="223"/>
      <c r="L205" s="223"/>
      <c r="M205" s="223"/>
      <c r="N205" s="223"/>
      <c r="O205" s="223"/>
      <c r="P205" s="223"/>
      <c r="Q205" s="223"/>
      <c r="R205" s="223"/>
      <c r="S205" s="223"/>
      <c r="T205" s="223"/>
      <c r="U205" s="223"/>
      <c r="V205" s="223"/>
      <c r="W205" s="223"/>
    </row>
    <row r="206">
      <c r="A206" s="223"/>
      <c r="B206" s="223"/>
      <c r="C206" s="223"/>
      <c r="D206" s="223"/>
      <c r="E206" s="223"/>
      <c r="F206" s="223"/>
      <c r="G206" s="223"/>
      <c r="H206" s="223"/>
      <c r="I206" s="223"/>
      <c r="J206" s="223"/>
      <c r="K206" s="223"/>
      <c r="L206" s="223"/>
      <c r="M206" s="223"/>
      <c r="N206" s="223"/>
      <c r="O206" s="223"/>
      <c r="P206" s="223"/>
      <c r="Q206" s="223"/>
      <c r="R206" s="223"/>
      <c r="S206" s="223"/>
      <c r="T206" s="223"/>
      <c r="U206" s="223"/>
      <c r="V206" s="223"/>
      <c r="W206" s="223"/>
    </row>
    <row r="207">
      <c r="A207" s="223"/>
      <c r="B207" s="223"/>
      <c r="C207" s="223"/>
      <c r="D207" s="223"/>
      <c r="E207" s="223"/>
      <c r="F207" s="223"/>
      <c r="G207" s="223"/>
      <c r="H207" s="223"/>
      <c r="I207" s="223"/>
      <c r="J207" s="223"/>
      <c r="K207" s="223"/>
      <c r="L207" s="223"/>
      <c r="M207" s="223"/>
      <c r="N207" s="223"/>
      <c r="O207" s="223"/>
      <c r="P207" s="223"/>
      <c r="Q207" s="223"/>
      <c r="R207" s="223"/>
      <c r="S207" s="223"/>
      <c r="T207" s="223"/>
      <c r="U207" s="223"/>
      <c r="V207" s="223"/>
      <c r="W207" s="223"/>
    </row>
    <row r="208">
      <c r="A208" s="223"/>
      <c r="B208" s="223"/>
      <c r="C208" s="223"/>
      <c r="D208" s="223"/>
      <c r="E208" s="223"/>
      <c r="F208" s="223"/>
      <c r="G208" s="223"/>
      <c r="H208" s="223"/>
      <c r="I208" s="223"/>
      <c r="J208" s="223"/>
      <c r="K208" s="223"/>
      <c r="L208" s="223"/>
      <c r="M208" s="223"/>
      <c r="N208" s="223"/>
      <c r="O208" s="223"/>
      <c r="P208" s="223"/>
      <c r="Q208" s="223"/>
      <c r="R208" s="223"/>
      <c r="S208" s="223"/>
      <c r="T208" s="223"/>
      <c r="U208" s="223"/>
      <c r="V208" s="223"/>
      <c r="W208" s="223"/>
    </row>
    <row r="209">
      <c r="A209" s="223"/>
      <c r="B209" s="223"/>
      <c r="C209" s="223"/>
      <c r="D209" s="223"/>
      <c r="E209" s="223"/>
      <c r="F209" s="223"/>
      <c r="G209" s="223"/>
      <c r="H209" s="223"/>
      <c r="I209" s="223"/>
      <c r="J209" s="223"/>
      <c r="K209" s="223"/>
      <c r="L209" s="223"/>
      <c r="M209" s="223"/>
      <c r="N209" s="223"/>
      <c r="O209" s="223"/>
      <c r="P209" s="223"/>
      <c r="Q209" s="223"/>
      <c r="R209" s="223"/>
      <c r="S209" s="223"/>
      <c r="T209" s="223"/>
      <c r="U209" s="223"/>
      <c r="V209" s="223"/>
      <c r="W209" s="223"/>
    </row>
    <row r="210">
      <c r="A210" s="223"/>
      <c r="B210" s="223"/>
      <c r="C210" s="223"/>
      <c r="D210" s="223"/>
      <c r="E210" s="223"/>
      <c r="F210" s="223"/>
      <c r="G210" s="223"/>
      <c r="H210" s="223"/>
      <c r="I210" s="223"/>
      <c r="J210" s="223"/>
      <c r="K210" s="223"/>
      <c r="L210" s="223"/>
      <c r="M210" s="223"/>
      <c r="N210" s="223"/>
      <c r="O210" s="223"/>
      <c r="P210" s="223"/>
      <c r="Q210" s="223"/>
      <c r="R210" s="223"/>
      <c r="S210" s="223"/>
      <c r="T210" s="223"/>
      <c r="U210" s="223"/>
      <c r="V210" s="223"/>
      <c r="W210" s="223"/>
    </row>
    <row r="211">
      <c r="A211" s="223"/>
      <c r="B211" s="223"/>
      <c r="C211" s="223"/>
      <c r="D211" s="223"/>
      <c r="E211" s="223"/>
      <c r="F211" s="223"/>
      <c r="G211" s="223"/>
      <c r="H211" s="223"/>
      <c r="I211" s="223"/>
      <c r="J211" s="223"/>
      <c r="K211" s="223"/>
      <c r="L211" s="223"/>
      <c r="M211" s="223"/>
      <c r="N211" s="223"/>
      <c r="O211" s="223"/>
      <c r="P211" s="223"/>
      <c r="Q211" s="223"/>
      <c r="R211" s="223"/>
      <c r="S211" s="223"/>
      <c r="T211" s="223"/>
      <c r="U211" s="223"/>
      <c r="V211" s="223"/>
      <c r="W211" s="223"/>
    </row>
    <row r="212">
      <c r="A212" s="223"/>
      <c r="B212" s="223"/>
      <c r="C212" s="223"/>
      <c r="D212" s="223"/>
      <c r="E212" s="223"/>
      <c r="F212" s="223"/>
      <c r="G212" s="223"/>
      <c r="H212" s="223"/>
      <c r="I212" s="223"/>
      <c r="J212" s="223"/>
      <c r="K212" s="223"/>
      <c r="L212" s="223"/>
      <c r="M212" s="223"/>
      <c r="N212" s="223"/>
      <c r="O212" s="223"/>
      <c r="P212" s="223"/>
      <c r="Q212" s="223"/>
      <c r="R212" s="223"/>
      <c r="S212" s="223"/>
      <c r="T212" s="223"/>
      <c r="U212" s="223"/>
      <c r="V212" s="223"/>
      <c r="W212" s="223"/>
    </row>
    <row r="213">
      <c r="A213" s="223"/>
      <c r="B213" s="223"/>
      <c r="C213" s="223"/>
      <c r="D213" s="223"/>
      <c r="E213" s="223"/>
      <c r="F213" s="223"/>
      <c r="G213" s="223"/>
      <c r="H213" s="223"/>
      <c r="I213" s="223"/>
      <c r="J213" s="223"/>
      <c r="K213" s="223"/>
      <c r="L213" s="223"/>
      <c r="M213" s="223"/>
      <c r="N213" s="223"/>
      <c r="O213" s="223"/>
      <c r="P213" s="223"/>
      <c r="Q213" s="223"/>
      <c r="R213" s="223"/>
      <c r="S213" s="223"/>
      <c r="T213" s="223"/>
      <c r="U213" s="223"/>
      <c r="V213" s="223"/>
      <c r="W213" s="223"/>
    </row>
    <row r="214">
      <c r="A214" s="223"/>
      <c r="B214" s="223"/>
      <c r="C214" s="223"/>
      <c r="D214" s="223"/>
      <c r="E214" s="223"/>
      <c r="F214" s="223"/>
      <c r="G214" s="223"/>
      <c r="H214" s="223"/>
      <c r="I214" s="223"/>
      <c r="J214" s="223"/>
      <c r="K214" s="223"/>
      <c r="L214" s="223"/>
      <c r="M214" s="223"/>
      <c r="N214" s="223"/>
      <c r="O214" s="223"/>
      <c r="P214" s="223"/>
      <c r="Q214" s="223"/>
      <c r="R214" s="223"/>
      <c r="S214" s="223"/>
      <c r="T214" s="223"/>
      <c r="U214" s="223"/>
      <c r="V214" s="223"/>
      <c r="W214" s="223"/>
    </row>
    <row r="215">
      <c r="A215" s="223"/>
      <c r="B215" s="223"/>
      <c r="C215" s="223"/>
      <c r="D215" s="223"/>
      <c r="E215" s="223"/>
      <c r="F215" s="223"/>
      <c r="G215" s="223"/>
      <c r="H215" s="223"/>
      <c r="I215" s="223"/>
      <c r="J215" s="223"/>
      <c r="K215" s="223"/>
      <c r="L215" s="223"/>
      <c r="M215" s="223"/>
      <c r="N215" s="223"/>
      <c r="O215" s="223"/>
      <c r="P215" s="223"/>
      <c r="Q215" s="223"/>
      <c r="R215" s="223"/>
      <c r="S215" s="223"/>
      <c r="T215" s="223"/>
      <c r="U215" s="223"/>
      <c r="V215" s="223"/>
      <c r="W215" s="223"/>
    </row>
    <row r="216">
      <c r="A216" s="223"/>
      <c r="B216" s="223"/>
      <c r="C216" s="223"/>
      <c r="D216" s="223"/>
      <c r="E216" s="223"/>
      <c r="F216" s="223"/>
      <c r="G216" s="223"/>
      <c r="H216" s="223"/>
      <c r="I216" s="223"/>
      <c r="J216" s="223"/>
      <c r="K216" s="223"/>
      <c r="L216" s="223"/>
      <c r="M216" s="223"/>
      <c r="N216" s="223"/>
      <c r="O216" s="223"/>
      <c r="P216" s="223"/>
      <c r="Q216" s="223"/>
      <c r="R216" s="223"/>
      <c r="S216" s="223"/>
      <c r="T216" s="223"/>
      <c r="U216" s="223"/>
      <c r="V216" s="223"/>
      <c r="W216" s="223"/>
    </row>
    <row r="217">
      <c r="A217" s="223"/>
      <c r="B217" s="223"/>
      <c r="C217" s="223"/>
      <c r="D217" s="223"/>
      <c r="E217" s="223"/>
      <c r="F217" s="223"/>
      <c r="G217" s="223"/>
      <c r="H217" s="223"/>
      <c r="I217" s="223"/>
      <c r="J217" s="223"/>
      <c r="K217" s="223"/>
      <c r="L217" s="223"/>
      <c r="M217" s="223"/>
      <c r="N217" s="223"/>
      <c r="O217" s="223"/>
      <c r="P217" s="223"/>
      <c r="Q217" s="223"/>
      <c r="R217" s="223"/>
      <c r="S217" s="223"/>
      <c r="T217" s="223"/>
      <c r="U217" s="223"/>
      <c r="V217" s="223"/>
      <c r="W217" s="223"/>
    </row>
    <row r="218">
      <c r="A218" s="223"/>
      <c r="B218" s="223"/>
      <c r="C218" s="223"/>
      <c r="D218" s="223"/>
      <c r="E218" s="223"/>
      <c r="F218" s="223"/>
      <c r="G218" s="223"/>
      <c r="H218" s="223"/>
      <c r="I218" s="223"/>
      <c r="J218" s="223"/>
      <c r="K218" s="223"/>
      <c r="L218" s="223"/>
      <c r="M218" s="223"/>
      <c r="N218" s="223"/>
      <c r="O218" s="223"/>
      <c r="P218" s="223"/>
      <c r="Q218" s="223"/>
      <c r="R218" s="223"/>
      <c r="S218" s="223"/>
      <c r="T218" s="223"/>
      <c r="U218" s="223"/>
      <c r="V218" s="223"/>
      <c r="W218" s="223"/>
    </row>
    <row r="219">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row>
    <row r="220">
      <c r="A220" s="223"/>
      <c r="B220" s="223"/>
      <c r="C220" s="223"/>
      <c r="D220" s="223"/>
      <c r="E220" s="223"/>
      <c r="F220" s="223"/>
      <c r="G220" s="223"/>
      <c r="H220" s="223"/>
      <c r="I220" s="223"/>
      <c r="J220" s="223"/>
      <c r="K220" s="223"/>
      <c r="L220" s="223"/>
      <c r="M220" s="223"/>
      <c r="N220" s="223"/>
      <c r="O220" s="223"/>
      <c r="P220" s="223"/>
      <c r="Q220" s="223"/>
      <c r="R220" s="223"/>
      <c r="S220" s="223"/>
      <c r="T220" s="223"/>
      <c r="U220" s="223"/>
      <c r="V220" s="223"/>
      <c r="W220" s="223"/>
    </row>
    <row r="22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row>
    <row r="222">
      <c r="A222" s="223"/>
      <c r="B222" s="223"/>
      <c r="C222" s="223"/>
      <c r="D222" s="223"/>
      <c r="E222" s="223"/>
      <c r="F222" s="223"/>
      <c r="G222" s="223"/>
      <c r="H222" s="223"/>
      <c r="I222" s="223"/>
      <c r="J222" s="223"/>
      <c r="K222" s="223"/>
      <c r="L222" s="223"/>
      <c r="M222" s="223"/>
      <c r="N222" s="223"/>
      <c r="O222" s="223"/>
      <c r="P222" s="223"/>
      <c r="Q222" s="223"/>
      <c r="R222" s="223"/>
      <c r="S222" s="223"/>
      <c r="T222" s="223"/>
      <c r="U222" s="223"/>
      <c r="V222" s="223"/>
      <c r="W222" s="223"/>
    </row>
    <row r="223">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row>
    <row r="224">
      <c r="A224" s="223"/>
      <c r="B224" s="223"/>
      <c r="C224" s="223"/>
      <c r="D224" s="223"/>
      <c r="E224" s="223"/>
      <c r="F224" s="223"/>
      <c r="G224" s="223"/>
      <c r="H224" s="223"/>
      <c r="I224" s="223"/>
      <c r="J224" s="223"/>
      <c r="K224" s="223"/>
      <c r="L224" s="223"/>
      <c r="M224" s="223"/>
      <c r="N224" s="223"/>
      <c r="O224" s="223"/>
      <c r="P224" s="223"/>
      <c r="Q224" s="223"/>
      <c r="R224" s="223"/>
      <c r="S224" s="223"/>
      <c r="T224" s="223"/>
      <c r="U224" s="223"/>
      <c r="V224" s="223"/>
      <c r="W224" s="223"/>
    </row>
    <row r="225">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row>
    <row r="226">
      <c r="A226" s="223"/>
      <c r="B226" s="223"/>
      <c r="C226" s="223"/>
      <c r="D226" s="223"/>
      <c r="E226" s="223"/>
      <c r="F226" s="223"/>
      <c r="G226" s="223"/>
      <c r="H226" s="223"/>
      <c r="I226" s="223"/>
      <c r="J226" s="223"/>
      <c r="K226" s="223"/>
      <c r="L226" s="223"/>
      <c r="M226" s="223"/>
      <c r="N226" s="223"/>
      <c r="O226" s="223"/>
      <c r="P226" s="223"/>
      <c r="Q226" s="223"/>
      <c r="R226" s="223"/>
      <c r="S226" s="223"/>
      <c r="T226" s="223"/>
      <c r="U226" s="223"/>
      <c r="V226" s="223"/>
      <c r="W226" s="223"/>
    </row>
    <row r="227">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row>
    <row r="228">
      <c r="A228" s="223"/>
      <c r="B228" s="223"/>
      <c r="C228" s="223"/>
      <c r="D228" s="223"/>
      <c r="E228" s="223"/>
      <c r="F228" s="223"/>
      <c r="G228" s="223"/>
      <c r="H228" s="223"/>
      <c r="I228" s="223"/>
      <c r="J228" s="223"/>
      <c r="K228" s="223"/>
      <c r="L228" s="223"/>
      <c r="M228" s="223"/>
      <c r="N228" s="223"/>
      <c r="O228" s="223"/>
      <c r="P228" s="223"/>
      <c r="Q228" s="223"/>
      <c r="R228" s="223"/>
      <c r="S228" s="223"/>
      <c r="T228" s="223"/>
      <c r="U228" s="223"/>
      <c r="V228" s="223"/>
      <c r="W228" s="223"/>
    </row>
    <row r="229">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row>
    <row r="230">
      <c r="A230" s="223"/>
      <c r="B230" s="223"/>
      <c r="C230" s="223"/>
      <c r="D230" s="223"/>
      <c r="E230" s="223"/>
      <c r="F230" s="223"/>
      <c r="G230" s="223"/>
      <c r="H230" s="223"/>
      <c r="I230" s="223"/>
      <c r="J230" s="223"/>
      <c r="K230" s="223"/>
      <c r="L230" s="223"/>
      <c r="M230" s="223"/>
      <c r="N230" s="223"/>
      <c r="O230" s="223"/>
      <c r="P230" s="223"/>
      <c r="Q230" s="223"/>
      <c r="R230" s="223"/>
      <c r="S230" s="223"/>
      <c r="T230" s="223"/>
      <c r="U230" s="223"/>
      <c r="V230" s="223"/>
      <c r="W230" s="223"/>
    </row>
    <row r="23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row>
    <row r="232">
      <c r="A232" s="223"/>
      <c r="B232" s="223"/>
      <c r="C232" s="223"/>
      <c r="D232" s="223"/>
      <c r="E232" s="223"/>
      <c r="F232" s="223"/>
      <c r="G232" s="223"/>
      <c r="H232" s="223"/>
      <c r="I232" s="223"/>
      <c r="J232" s="223"/>
      <c r="K232" s="223"/>
      <c r="L232" s="223"/>
      <c r="M232" s="223"/>
      <c r="N232" s="223"/>
      <c r="O232" s="223"/>
      <c r="P232" s="223"/>
      <c r="Q232" s="223"/>
      <c r="R232" s="223"/>
      <c r="S232" s="223"/>
      <c r="T232" s="223"/>
      <c r="U232" s="223"/>
      <c r="V232" s="223"/>
      <c r="W232" s="223"/>
    </row>
    <row r="233">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row>
    <row r="234">
      <c r="A234" s="223"/>
      <c r="B234" s="223"/>
      <c r="C234" s="223"/>
      <c r="D234" s="223"/>
      <c r="E234" s="223"/>
      <c r="F234" s="223"/>
      <c r="G234" s="223"/>
      <c r="H234" s="223"/>
      <c r="I234" s="223"/>
      <c r="J234" s="223"/>
      <c r="K234" s="223"/>
      <c r="L234" s="223"/>
      <c r="M234" s="223"/>
      <c r="N234" s="223"/>
      <c r="O234" s="223"/>
      <c r="P234" s="223"/>
      <c r="Q234" s="223"/>
      <c r="R234" s="223"/>
      <c r="S234" s="223"/>
      <c r="T234" s="223"/>
      <c r="U234" s="223"/>
      <c r="V234" s="223"/>
      <c r="W234" s="223"/>
    </row>
    <row r="235">
      <c r="A235" s="223"/>
      <c r="B235" s="223"/>
      <c r="C235" s="223"/>
      <c r="D235" s="223"/>
      <c r="E235" s="223"/>
      <c r="F235" s="223"/>
      <c r="G235" s="223"/>
      <c r="H235" s="223"/>
      <c r="I235" s="223"/>
      <c r="J235" s="223"/>
      <c r="K235" s="223"/>
      <c r="L235" s="223"/>
      <c r="M235" s="223"/>
      <c r="N235" s="223"/>
      <c r="O235" s="223"/>
      <c r="P235" s="223"/>
      <c r="Q235" s="223"/>
      <c r="R235" s="223"/>
      <c r="S235" s="223"/>
      <c r="T235" s="223"/>
      <c r="U235" s="223"/>
      <c r="V235" s="223"/>
      <c r="W235" s="223"/>
    </row>
    <row r="236">
      <c r="A236" s="223"/>
      <c r="B236" s="223"/>
      <c r="C236" s="223"/>
      <c r="D236" s="223"/>
      <c r="E236" s="223"/>
      <c r="F236" s="223"/>
      <c r="G236" s="223"/>
      <c r="H236" s="223"/>
      <c r="I236" s="223"/>
      <c r="J236" s="223"/>
      <c r="K236" s="223"/>
      <c r="L236" s="223"/>
      <c r="M236" s="223"/>
      <c r="N236" s="223"/>
      <c r="O236" s="223"/>
      <c r="P236" s="223"/>
      <c r="Q236" s="223"/>
      <c r="R236" s="223"/>
      <c r="S236" s="223"/>
      <c r="T236" s="223"/>
      <c r="U236" s="223"/>
      <c r="V236" s="223"/>
      <c r="W236" s="223"/>
    </row>
    <row r="237">
      <c r="A237" s="223"/>
      <c r="B237" s="223"/>
      <c r="C237" s="223"/>
      <c r="D237" s="223"/>
      <c r="E237" s="223"/>
      <c r="F237" s="223"/>
      <c r="G237" s="223"/>
      <c r="H237" s="223"/>
      <c r="I237" s="223"/>
      <c r="J237" s="223"/>
      <c r="K237" s="223"/>
      <c r="L237" s="223"/>
      <c r="M237" s="223"/>
      <c r="N237" s="223"/>
      <c r="O237" s="223"/>
      <c r="P237" s="223"/>
      <c r="Q237" s="223"/>
      <c r="R237" s="223"/>
      <c r="S237" s="223"/>
      <c r="T237" s="223"/>
      <c r="U237" s="223"/>
      <c r="V237" s="223"/>
      <c r="W237" s="223"/>
    </row>
    <row r="238">
      <c r="A238" s="223"/>
      <c r="B238" s="223"/>
      <c r="C238" s="223"/>
      <c r="D238" s="223"/>
      <c r="E238" s="223"/>
      <c r="F238" s="223"/>
      <c r="G238" s="223"/>
      <c r="H238" s="223"/>
      <c r="I238" s="223"/>
      <c r="J238" s="223"/>
      <c r="K238" s="223"/>
      <c r="L238" s="223"/>
      <c r="M238" s="223"/>
      <c r="N238" s="223"/>
      <c r="O238" s="223"/>
      <c r="P238" s="223"/>
      <c r="Q238" s="223"/>
      <c r="R238" s="223"/>
      <c r="S238" s="223"/>
      <c r="T238" s="223"/>
      <c r="U238" s="223"/>
      <c r="V238" s="223"/>
      <c r="W238" s="223"/>
    </row>
    <row r="239">
      <c r="A239" s="223"/>
      <c r="B239" s="223"/>
      <c r="C239" s="223"/>
      <c r="D239" s="223"/>
      <c r="E239" s="223"/>
      <c r="F239" s="223"/>
      <c r="G239" s="223"/>
      <c r="H239" s="223"/>
      <c r="I239" s="223"/>
      <c r="J239" s="223"/>
      <c r="K239" s="223"/>
      <c r="L239" s="223"/>
      <c r="M239" s="223"/>
      <c r="N239" s="223"/>
      <c r="O239" s="223"/>
      <c r="P239" s="223"/>
      <c r="Q239" s="223"/>
      <c r="R239" s="223"/>
      <c r="S239" s="223"/>
      <c r="T239" s="223"/>
      <c r="U239" s="223"/>
      <c r="V239" s="223"/>
      <c r="W239" s="223"/>
    </row>
    <row r="240">
      <c r="A240" s="223"/>
      <c r="B240" s="223"/>
      <c r="C240" s="223"/>
      <c r="D240" s="223"/>
      <c r="E240" s="223"/>
      <c r="F240" s="223"/>
      <c r="G240" s="223"/>
      <c r="H240" s="223"/>
      <c r="I240" s="223"/>
      <c r="J240" s="223"/>
      <c r="K240" s="223"/>
      <c r="L240" s="223"/>
      <c r="M240" s="223"/>
      <c r="N240" s="223"/>
      <c r="O240" s="223"/>
      <c r="P240" s="223"/>
      <c r="Q240" s="223"/>
      <c r="R240" s="223"/>
      <c r="S240" s="223"/>
      <c r="T240" s="223"/>
      <c r="U240" s="223"/>
      <c r="V240" s="223"/>
      <c r="W240" s="223"/>
    </row>
    <row r="241">
      <c r="A241" s="223"/>
      <c r="B241" s="223"/>
      <c r="C241" s="223"/>
      <c r="D241" s="223"/>
      <c r="E241" s="223"/>
      <c r="F241" s="223"/>
      <c r="G241" s="223"/>
      <c r="H241" s="223"/>
      <c r="I241" s="223"/>
      <c r="J241" s="223"/>
      <c r="K241" s="223"/>
      <c r="L241" s="223"/>
      <c r="M241" s="223"/>
      <c r="N241" s="223"/>
      <c r="O241" s="223"/>
      <c r="P241" s="223"/>
      <c r="Q241" s="223"/>
      <c r="R241" s="223"/>
      <c r="S241" s="223"/>
      <c r="T241" s="223"/>
      <c r="U241" s="223"/>
      <c r="V241" s="223"/>
      <c r="W241" s="223"/>
    </row>
    <row r="242">
      <c r="A242" s="223"/>
      <c r="B242" s="223"/>
      <c r="C242" s="223"/>
      <c r="D242" s="223"/>
      <c r="E242" s="223"/>
      <c r="F242" s="223"/>
      <c r="G242" s="223"/>
      <c r="H242" s="223"/>
      <c r="I242" s="223"/>
      <c r="J242" s="223"/>
      <c r="K242" s="223"/>
      <c r="L242" s="223"/>
      <c r="M242" s="223"/>
      <c r="N242" s="223"/>
      <c r="O242" s="223"/>
      <c r="P242" s="223"/>
      <c r="Q242" s="223"/>
      <c r="R242" s="223"/>
      <c r="S242" s="223"/>
      <c r="T242" s="223"/>
      <c r="U242" s="223"/>
      <c r="V242" s="223"/>
      <c r="W242" s="223"/>
    </row>
    <row r="243">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row>
    <row r="244">
      <c r="A244" s="223"/>
      <c r="B244" s="223"/>
      <c r="C244" s="223"/>
      <c r="D244" s="223"/>
      <c r="E244" s="223"/>
      <c r="F244" s="223"/>
      <c r="G244" s="223"/>
      <c r="H244" s="223"/>
      <c r="I244" s="223"/>
      <c r="J244" s="223"/>
      <c r="K244" s="223"/>
      <c r="L244" s="223"/>
      <c r="M244" s="223"/>
      <c r="N244" s="223"/>
      <c r="O244" s="223"/>
      <c r="P244" s="223"/>
      <c r="Q244" s="223"/>
      <c r="R244" s="223"/>
      <c r="S244" s="223"/>
      <c r="T244" s="223"/>
      <c r="U244" s="223"/>
      <c r="V244" s="223"/>
      <c r="W244" s="223"/>
    </row>
    <row r="245">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row>
    <row r="246">
      <c r="A246" s="223"/>
      <c r="B246" s="223"/>
      <c r="C246" s="223"/>
      <c r="D246" s="223"/>
      <c r="E246" s="223"/>
      <c r="F246" s="223"/>
      <c r="G246" s="223"/>
      <c r="H246" s="223"/>
      <c r="I246" s="223"/>
      <c r="J246" s="223"/>
      <c r="K246" s="223"/>
      <c r="L246" s="223"/>
      <c r="M246" s="223"/>
      <c r="N246" s="223"/>
      <c r="O246" s="223"/>
      <c r="P246" s="223"/>
      <c r="Q246" s="223"/>
      <c r="R246" s="223"/>
      <c r="S246" s="223"/>
      <c r="T246" s="223"/>
      <c r="U246" s="223"/>
      <c r="V246" s="223"/>
      <c r="W246" s="223"/>
    </row>
    <row r="247">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row>
    <row r="248">
      <c r="A248" s="223"/>
      <c r="B248" s="223"/>
      <c r="C248" s="223"/>
      <c r="D248" s="223"/>
      <c r="E248" s="223"/>
      <c r="F248" s="223"/>
      <c r="G248" s="223"/>
      <c r="H248" s="223"/>
      <c r="I248" s="223"/>
      <c r="J248" s="223"/>
      <c r="K248" s="223"/>
      <c r="L248" s="223"/>
      <c r="M248" s="223"/>
      <c r="N248" s="223"/>
      <c r="O248" s="223"/>
      <c r="P248" s="223"/>
      <c r="Q248" s="223"/>
      <c r="R248" s="223"/>
      <c r="S248" s="223"/>
      <c r="T248" s="223"/>
      <c r="U248" s="223"/>
      <c r="V248" s="223"/>
      <c r="W248" s="223"/>
    </row>
    <row r="249">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row>
    <row r="250">
      <c r="A250" s="223"/>
      <c r="B250" s="223"/>
      <c r="C250" s="223"/>
      <c r="D250" s="223"/>
      <c r="E250" s="223"/>
      <c r="F250" s="223"/>
      <c r="G250" s="223"/>
      <c r="H250" s="223"/>
      <c r="I250" s="223"/>
      <c r="J250" s="223"/>
      <c r="K250" s="223"/>
      <c r="L250" s="223"/>
      <c r="M250" s="223"/>
      <c r="N250" s="223"/>
      <c r="O250" s="223"/>
      <c r="P250" s="223"/>
      <c r="Q250" s="223"/>
      <c r="R250" s="223"/>
      <c r="S250" s="223"/>
      <c r="T250" s="223"/>
      <c r="U250" s="223"/>
      <c r="V250" s="223"/>
      <c r="W250" s="223"/>
    </row>
    <row r="25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row>
    <row r="252">
      <c r="A252" s="223"/>
      <c r="B252" s="223"/>
      <c r="C252" s="223"/>
      <c r="D252" s="223"/>
      <c r="E252" s="223"/>
      <c r="F252" s="223"/>
      <c r="G252" s="223"/>
      <c r="H252" s="223"/>
      <c r="I252" s="223"/>
      <c r="J252" s="223"/>
      <c r="K252" s="223"/>
      <c r="L252" s="223"/>
      <c r="M252" s="223"/>
      <c r="N252" s="223"/>
      <c r="O252" s="223"/>
      <c r="P252" s="223"/>
      <c r="Q252" s="223"/>
      <c r="R252" s="223"/>
      <c r="S252" s="223"/>
      <c r="T252" s="223"/>
      <c r="U252" s="223"/>
      <c r="V252" s="223"/>
      <c r="W252" s="223"/>
    </row>
    <row r="253">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row>
    <row r="254">
      <c r="A254" s="223"/>
      <c r="B254" s="223"/>
      <c r="C254" s="223"/>
      <c r="D254" s="223"/>
      <c r="E254" s="223"/>
      <c r="F254" s="223"/>
      <c r="G254" s="223"/>
      <c r="H254" s="223"/>
      <c r="I254" s="223"/>
      <c r="J254" s="223"/>
      <c r="K254" s="223"/>
      <c r="L254" s="223"/>
      <c r="M254" s="223"/>
      <c r="N254" s="223"/>
      <c r="O254" s="223"/>
      <c r="P254" s="223"/>
      <c r="Q254" s="223"/>
      <c r="R254" s="223"/>
      <c r="S254" s="223"/>
      <c r="T254" s="223"/>
      <c r="U254" s="223"/>
      <c r="V254" s="223"/>
      <c r="W254" s="223"/>
    </row>
    <row r="255">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row>
    <row r="256">
      <c r="A256" s="223"/>
      <c r="B256" s="223"/>
      <c r="C256" s="223"/>
      <c r="D256" s="223"/>
      <c r="E256" s="223"/>
      <c r="F256" s="223"/>
      <c r="G256" s="223"/>
      <c r="H256" s="223"/>
      <c r="I256" s="223"/>
      <c r="J256" s="223"/>
      <c r="K256" s="223"/>
      <c r="L256" s="223"/>
      <c r="M256" s="223"/>
      <c r="N256" s="223"/>
      <c r="O256" s="223"/>
      <c r="P256" s="223"/>
      <c r="Q256" s="223"/>
      <c r="R256" s="223"/>
      <c r="S256" s="223"/>
      <c r="T256" s="223"/>
      <c r="U256" s="223"/>
      <c r="V256" s="223"/>
      <c r="W256" s="223"/>
    </row>
    <row r="257">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row>
    <row r="258">
      <c r="A258" s="223"/>
      <c r="B258" s="223"/>
      <c r="C258" s="223"/>
      <c r="D258" s="223"/>
      <c r="E258" s="223"/>
      <c r="F258" s="223"/>
      <c r="G258" s="223"/>
      <c r="H258" s="223"/>
      <c r="I258" s="223"/>
      <c r="J258" s="223"/>
      <c r="K258" s="223"/>
      <c r="L258" s="223"/>
      <c r="M258" s="223"/>
      <c r="N258" s="223"/>
      <c r="O258" s="223"/>
      <c r="P258" s="223"/>
      <c r="Q258" s="223"/>
      <c r="R258" s="223"/>
      <c r="S258" s="223"/>
      <c r="T258" s="223"/>
      <c r="U258" s="223"/>
      <c r="V258" s="223"/>
      <c r="W258" s="223"/>
    </row>
    <row r="259">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row>
    <row r="260">
      <c r="A260" s="223"/>
      <c r="B260" s="223"/>
      <c r="C260" s="223"/>
      <c r="D260" s="223"/>
      <c r="E260" s="223"/>
      <c r="F260" s="223"/>
      <c r="G260" s="223"/>
      <c r="H260" s="223"/>
      <c r="I260" s="223"/>
      <c r="J260" s="223"/>
      <c r="K260" s="223"/>
      <c r="L260" s="223"/>
      <c r="M260" s="223"/>
      <c r="N260" s="223"/>
      <c r="O260" s="223"/>
      <c r="P260" s="223"/>
      <c r="Q260" s="223"/>
      <c r="R260" s="223"/>
      <c r="S260" s="223"/>
      <c r="T260" s="223"/>
      <c r="U260" s="223"/>
      <c r="V260" s="223"/>
      <c r="W260" s="223"/>
    </row>
    <row r="26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row>
    <row r="262">
      <c r="A262" s="223"/>
      <c r="B262" s="223"/>
      <c r="C262" s="223"/>
      <c r="D262" s="223"/>
      <c r="E262" s="223"/>
      <c r="F262" s="223"/>
      <c r="G262" s="223"/>
      <c r="H262" s="223"/>
      <c r="I262" s="223"/>
      <c r="J262" s="223"/>
      <c r="K262" s="223"/>
      <c r="L262" s="223"/>
      <c r="M262" s="223"/>
      <c r="N262" s="223"/>
      <c r="O262" s="223"/>
      <c r="P262" s="223"/>
      <c r="Q262" s="223"/>
      <c r="R262" s="223"/>
      <c r="S262" s="223"/>
      <c r="T262" s="223"/>
      <c r="U262" s="223"/>
      <c r="V262" s="223"/>
      <c r="W262" s="223"/>
    </row>
    <row r="263">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row>
    <row r="264">
      <c r="A264" s="223"/>
      <c r="B264" s="223"/>
      <c r="C264" s="223"/>
      <c r="D264" s="223"/>
      <c r="E264" s="223"/>
      <c r="F264" s="223"/>
      <c r="G264" s="223"/>
      <c r="H264" s="223"/>
      <c r="I264" s="223"/>
      <c r="J264" s="223"/>
      <c r="K264" s="223"/>
      <c r="L264" s="223"/>
      <c r="M264" s="223"/>
      <c r="N264" s="223"/>
      <c r="O264" s="223"/>
      <c r="P264" s="223"/>
      <c r="Q264" s="223"/>
      <c r="R264" s="223"/>
      <c r="S264" s="223"/>
      <c r="T264" s="223"/>
      <c r="U264" s="223"/>
      <c r="V264" s="223"/>
      <c r="W264" s="223"/>
    </row>
    <row r="265">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row>
    <row r="266">
      <c r="A266" s="223"/>
      <c r="B266" s="223"/>
      <c r="C266" s="223"/>
      <c r="D266" s="223"/>
      <c r="E266" s="223"/>
      <c r="F266" s="223"/>
      <c r="G266" s="223"/>
      <c r="H266" s="223"/>
      <c r="I266" s="223"/>
      <c r="J266" s="223"/>
      <c r="K266" s="223"/>
      <c r="L266" s="223"/>
      <c r="M266" s="223"/>
      <c r="N266" s="223"/>
      <c r="O266" s="223"/>
      <c r="P266" s="223"/>
      <c r="Q266" s="223"/>
      <c r="R266" s="223"/>
      <c r="S266" s="223"/>
      <c r="T266" s="223"/>
      <c r="U266" s="223"/>
      <c r="V266" s="223"/>
      <c r="W266" s="223"/>
    </row>
    <row r="267">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row>
    <row r="268">
      <c r="A268" s="223"/>
      <c r="B268" s="223"/>
      <c r="C268" s="223"/>
      <c r="D268" s="223"/>
      <c r="E268" s="223"/>
      <c r="F268" s="223"/>
      <c r="G268" s="223"/>
      <c r="H268" s="223"/>
      <c r="I268" s="223"/>
      <c r="J268" s="223"/>
      <c r="K268" s="223"/>
      <c r="L268" s="223"/>
      <c r="M268" s="223"/>
      <c r="N268" s="223"/>
      <c r="O268" s="223"/>
      <c r="P268" s="223"/>
      <c r="Q268" s="223"/>
      <c r="R268" s="223"/>
      <c r="S268" s="223"/>
      <c r="T268" s="223"/>
      <c r="U268" s="223"/>
      <c r="V268" s="223"/>
      <c r="W268" s="223"/>
    </row>
    <row r="269">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row>
    <row r="270">
      <c r="A270" s="223"/>
      <c r="B270" s="223"/>
      <c r="C270" s="223"/>
      <c r="D270" s="223"/>
      <c r="E270" s="223"/>
      <c r="F270" s="223"/>
      <c r="G270" s="223"/>
      <c r="H270" s="223"/>
      <c r="I270" s="223"/>
      <c r="J270" s="223"/>
      <c r="K270" s="223"/>
      <c r="L270" s="223"/>
      <c r="M270" s="223"/>
      <c r="N270" s="223"/>
      <c r="O270" s="223"/>
      <c r="P270" s="223"/>
      <c r="Q270" s="223"/>
      <c r="R270" s="223"/>
      <c r="S270" s="223"/>
      <c r="T270" s="223"/>
      <c r="U270" s="223"/>
      <c r="V270" s="223"/>
      <c r="W270" s="223"/>
    </row>
    <row r="27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row>
    <row r="272">
      <c r="A272" s="223"/>
      <c r="B272" s="223"/>
      <c r="C272" s="223"/>
      <c r="D272" s="223"/>
      <c r="E272" s="223"/>
      <c r="F272" s="223"/>
      <c r="G272" s="223"/>
      <c r="H272" s="223"/>
      <c r="I272" s="223"/>
      <c r="J272" s="223"/>
      <c r="K272" s="223"/>
      <c r="L272" s="223"/>
      <c r="M272" s="223"/>
      <c r="N272" s="223"/>
      <c r="O272" s="223"/>
      <c r="P272" s="223"/>
      <c r="Q272" s="223"/>
      <c r="R272" s="223"/>
      <c r="S272" s="223"/>
      <c r="T272" s="223"/>
      <c r="U272" s="223"/>
      <c r="V272" s="223"/>
      <c r="W272" s="223"/>
    </row>
    <row r="273">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row>
    <row r="274">
      <c r="A274" s="223"/>
      <c r="B274" s="223"/>
      <c r="C274" s="223"/>
      <c r="D274" s="223"/>
      <c r="E274" s="223"/>
      <c r="F274" s="223"/>
      <c r="G274" s="223"/>
      <c r="H274" s="223"/>
      <c r="I274" s="223"/>
      <c r="J274" s="223"/>
      <c r="K274" s="223"/>
      <c r="L274" s="223"/>
      <c r="M274" s="223"/>
      <c r="N274" s="223"/>
      <c r="O274" s="223"/>
      <c r="P274" s="223"/>
      <c r="Q274" s="223"/>
      <c r="R274" s="223"/>
      <c r="S274" s="223"/>
      <c r="T274" s="223"/>
      <c r="U274" s="223"/>
      <c r="V274" s="223"/>
      <c r="W274" s="223"/>
    </row>
    <row r="275">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row>
    <row r="276">
      <c r="A276" s="223"/>
      <c r="B276" s="223"/>
      <c r="C276" s="223"/>
      <c r="D276" s="223"/>
      <c r="E276" s="223"/>
      <c r="F276" s="223"/>
      <c r="G276" s="223"/>
      <c r="H276" s="223"/>
      <c r="I276" s="223"/>
      <c r="J276" s="223"/>
      <c r="K276" s="223"/>
      <c r="L276" s="223"/>
      <c r="M276" s="223"/>
      <c r="N276" s="223"/>
      <c r="O276" s="223"/>
      <c r="P276" s="223"/>
      <c r="Q276" s="223"/>
      <c r="R276" s="223"/>
      <c r="S276" s="223"/>
      <c r="T276" s="223"/>
      <c r="U276" s="223"/>
      <c r="V276" s="223"/>
      <c r="W276" s="223"/>
    </row>
    <row r="277">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row>
    <row r="278">
      <c r="A278" s="223"/>
      <c r="B278" s="223"/>
      <c r="C278" s="223"/>
      <c r="D278" s="223"/>
      <c r="E278" s="223"/>
      <c r="F278" s="223"/>
      <c r="G278" s="223"/>
      <c r="H278" s="223"/>
      <c r="I278" s="223"/>
      <c r="J278" s="223"/>
      <c r="K278" s="223"/>
      <c r="L278" s="223"/>
      <c r="M278" s="223"/>
      <c r="N278" s="223"/>
      <c r="O278" s="223"/>
      <c r="P278" s="223"/>
      <c r="Q278" s="223"/>
      <c r="R278" s="223"/>
      <c r="S278" s="223"/>
      <c r="T278" s="223"/>
      <c r="U278" s="223"/>
      <c r="V278" s="223"/>
      <c r="W278" s="223"/>
    </row>
    <row r="279">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row>
    <row r="280">
      <c r="A280" s="223"/>
      <c r="B280" s="223"/>
      <c r="C280" s="223"/>
      <c r="D280" s="223"/>
      <c r="E280" s="223"/>
      <c r="F280" s="223"/>
      <c r="G280" s="223"/>
      <c r="H280" s="223"/>
      <c r="I280" s="223"/>
      <c r="J280" s="223"/>
      <c r="K280" s="223"/>
      <c r="L280" s="223"/>
      <c r="M280" s="223"/>
      <c r="N280" s="223"/>
      <c r="O280" s="223"/>
      <c r="P280" s="223"/>
      <c r="Q280" s="223"/>
      <c r="R280" s="223"/>
      <c r="S280" s="223"/>
      <c r="T280" s="223"/>
      <c r="U280" s="223"/>
      <c r="V280" s="223"/>
      <c r="W280" s="223"/>
    </row>
    <row r="28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row>
    <row r="282">
      <c r="A282" s="223"/>
      <c r="B282" s="223"/>
      <c r="C282" s="223"/>
      <c r="D282" s="223"/>
      <c r="E282" s="223"/>
      <c r="F282" s="223"/>
      <c r="G282" s="223"/>
      <c r="H282" s="223"/>
      <c r="I282" s="223"/>
      <c r="J282" s="223"/>
      <c r="K282" s="223"/>
      <c r="L282" s="223"/>
      <c r="M282" s="223"/>
      <c r="N282" s="223"/>
      <c r="O282" s="223"/>
      <c r="P282" s="223"/>
      <c r="Q282" s="223"/>
      <c r="R282" s="223"/>
      <c r="S282" s="223"/>
      <c r="T282" s="223"/>
      <c r="U282" s="223"/>
      <c r="V282" s="223"/>
      <c r="W282" s="223"/>
    </row>
    <row r="283">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row>
    <row r="284">
      <c r="A284" s="223"/>
      <c r="B284" s="223"/>
      <c r="C284" s="223"/>
      <c r="D284" s="223"/>
      <c r="E284" s="223"/>
      <c r="F284" s="223"/>
      <c r="G284" s="223"/>
      <c r="H284" s="223"/>
      <c r="I284" s="223"/>
      <c r="J284" s="223"/>
      <c r="K284" s="223"/>
      <c r="L284" s="223"/>
      <c r="M284" s="223"/>
      <c r="N284" s="223"/>
      <c r="O284" s="223"/>
      <c r="P284" s="223"/>
      <c r="Q284" s="223"/>
      <c r="R284" s="223"/>
      <c r="S284" s="223"/>
      <c r="T284" s="223"/>
      <c r="U284" s="223"/>
      <c r="V284" s="223"/>
      <c r="W284" s="223"/>
    </row>
    <row r="285">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row>
    <row r="286">
      <c r="A286" s="223"/>
      <c r="B286" s="223"/>
      <c r="C286" s="223"/>
      <c r="D286" s="223"/>
      <c r="E286" s="223"/>
      <c r="F286" s="223"/>
      <c r="G286" s="223"/>
      <c r="H286" s="223"/>
      <c r="I286" s="223"/>
      <c r="J286" s="223"/>
      <c r="K286" s="223"/>
      <c r="L286" s="223"/>
      <c r="M286" s="223"/>
      <c r="N286" s="223"/>
      <c r="O286" s="223"/>
      <c r="P286" s="223"/>
      <c r="Q286" s="223"/>
      <c r="R286" s="223"/>
      <c r="S286" s="223"/>
      <c r="T286" s="223"/>
      <c r="U286" s="223"/>
      <c r="V286" s="223"/>
      <c r="W286" s="223"/>
    </row>
    <row r="287">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row>
    <row r="288">
      <c r="A288" s="223"/>
      <c r="B288" s="223"/>
      <c r="C288" s="223"/>
      <c r="D288" s="223"/>
      <c r="E288" s="223"/>
      <c r="F288" s="223"/>
      <c r="G288" s="223"/>
      <c r="H288" s="223"/>
      <c r="I288" s="223"/>
      <c r="J288" s="223"/>
      <c r="K288" s="223"/>
      <c r="L288" s="223"/>
      <c r="M288" s="223"/>
      <c r="N288" s="223"/>
      <c r="O288" s="223"/>
      <c r="P288" s="223"/>
      <c r="Q288" s="223"/>
      <c r="R288" s="223"/>
      <c r="S288" s="223"/>
      <c r="T288" s="223"/>
      <c r="U288" s="223"/>
      <c r="V288" s="223"/>
      <c r="W288" s="223"/>
    </row>
    <row r="289">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row>
    <row r="290">
      <c r="A290" s="223"/>
      <c r="B290" s="223"/>
      <c r="C290" s="223"/>
      <c r="D290" s="223"/>
      <c r="E290" s="223"/>
      <c r="F290" s="223"/>
      <c r="G290" s="223"/>
      <c r="H290" s="223"/>
      <c r="I290" s="223"/>
      <c r="J290" s="223"/>
      <c r="K290" s="223"/>
      <c r="L290" s="223"/>
      <c r="M290" s="223"/>
      <c r="N290" s="223"/>
      <c r="O290" s="223"/>
      <c r="P290" s="223"/>
      <c r="Q290" s="223"/>
      <c r="R290" s="223"/>
      <c r="S290" s="223"/>
      <c r="T290" s="223"/>
      <c r="U290" s="223"/>
      <c r="V290" s="223"/>
      <c r="W290" s="223"/>
    </row>
    <row r="29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row>
    <row r="292">
      <c r="A292" s="223"/>
      <c r="B292" s="223"/>
      <c r="C292" s="223"/>
      <c r="D292" s="223"/>
      <c r="E292" s="223"/>
      <c r="F292" s="223"/>
      <c r="G292" s="223"/>
      <c r="H292" s="223"/>
      <c r="I292" s="223"/>
      <c r="J292" s="223"/>
      <c r="K292" s="223"/>
      <c r="L292" s="223"/>
      <c r="M292" s="223"/>
      <c r="N292" s="223"/>
      <c r="O292" s="223"/>
      <c r="P292" s="223"/>
      <c r="Q292" s="223"/>
      <c r="R292" s="223"/>
      <c r="S292" s="223"/>
      <c r="T292" s="223"/>
      <c r="U292" s="223"/>
      <c r="V292" s="223"/>
      <c r="W292" s="223"/>
    </row>
    <row r="293">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row>
    <row r="294">
      <c r="A294" s="223"/>
      <c r="B294" s="223"/>
      <c r="C294" s="223"/>
      <c r="D294" s="223"/>
      <c r="E294" s="223"/>
      <c r="F294" s="223"/>
      <c r="G294" s="223"/>
      <c r="H294" s="223"/>
      <c r="I294" s="223"/>
      <c r="J294" s="223"/>
      <c r="K294" s="223"/>
      <c r="L294" s="223"/>
      <c r="M294" s="223"/>
      <c r="N294" s="223"/>
      <c r="O294" s="223"/>
      <c r="P294" s="223"/>
      <c r="Q294" s="223"/>
      <c r="R294" s="223"/>
      <c r="S294" s="223"/>
      <c r="T294" s="223"/>
      <c r="U294" s="223"/>
      <c r="V294" s="223"/>
      <c r="W294" s="223"/>
    </row>
    <row r="295">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row>
    <row r="296">
      <c r="A296" s="223"/>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row>
    <row r="297">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row>
    <row r="298">
      <c r="A298" s="223"/>
      <c r="B298" s="223"/>
      <c r="C298" s="223"/>
      <c r="D298" s="223"/>
      <c r="E298" s="223"/>
      <c r="F298" s="223"/>
      <c r="G298" s="223"/>
      <c r="H298" s="223"/>
      <c r="I298" s="223"/>
      <c r="J298" s="223"/>
      <c r="K298" s="223"/>
      <c r="L298" s="223"/>
      <c r="M298" s="223"/>
      <c r="N298" s="223"/>
      <c r="O298" s="223"/>
      <c r="P298" s="223"/>
      <c r="Q298" s="223"/>
      <c r="R298" s="223"/>
      <c r="S298" s="223"/>
      <c r="T298" s="223"/>
      <c r="U298" s="223"/>
      <c r="V298" s="223"/>
      <c r="W298" s="223"/>
    </row>
    <row r="299">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row>
    <row r="300">
      <c r="A300" s="223"/>
      <c r="B300" s="223"/>
      <c r="C300" s="223"/>
      <c r="D300" s="223"/>
      <c r="E300" s="223"/>
      <c r="F300" s="223"/>
      <c r="G300" s="223"/>
      <c r="H300" s="223"/>
      <c r="I300" s="223"/>
      <c r="J300" s="223"/>
      <c r="K300" s="223"/>
      <c r="L300" s="223"/>
      <c r="M300" s="223"/>
      <c r="N300" s="223"/>
      <c r="O300" s="223"/>
      <c r="P300" s="223"/>
      <c r="Q300" s="223"/>
      <c r="R300" s="223"/>
      <c r="S300" s="223"/>
      <c r="T300" s="223"/>
      <c r="U300" s="223"/>
      <c r="V300" s="223"/>
      <c r="W300" s="223"/>
    </row>
    <row r="30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row>
    <row r="302">
      <c r="A302" s="223"/>
      <c r="B302" s="223"/>
      <c r="C302" s="223"/>
      <c r="D302" s="223"/>
      <c r="E302" s="223"/>
      <c r="F302" s="223"/>
      <c r="G302" s="223"/>
      <c r="H302" s="223"/>
      <c r="I302" s="223"/>
      <c r="J302" s="223"/>
      <c r="K302" s="223"/>
      <c r="L302" s="223"/>
      <c r="M302" s="223"/>
      <c r="N302" s="223"/>
      <c r="O302" s="223"/>
      <c r="P302" s="223"/>
      <c r="Q302" s="223"/>
      <c r="R302" s="223"/>
      <c r="S302" s="223"/>
      <c r="T302" s="223"/>
      <c r="U302" s="223"/>
      <c r="V302" s="223"/>
      <c r="W302" s="223"/>
    </row>
    <row r="303">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row>
    <row r="304">
      <c r="A304" s="223"/>
      <c r="B304" s="223"/>
      <c r="C304" s="223"/>
      <c r="D304" s="223"/>
      <c r="E304" s="223"/>
      <c r="F304" s="223"/>
      <c r="G304" s="223"/>
      <c r="H304" s="223"/>
      <c r="I304" s="223"/>
      <c r="J304" s="223"/>
      <c r="K304" s="223"/>
      <c r="L304" s="223"/>
      <c r="M304" s="223"/>
      <c r="N304" s="223"/>
      <c r="O304" s="223"/>
      <c r="P304" s="223"/>
      <c r="Q304" s="223"/>
      <c r="R304" s="223"/>
      <c r="S304" s="223"/>
      <c r="T304" s="223"/>
      <c r="U304" s="223"/>
      <c r="V304" s="223"/>
      <c r="W304" s="223"/>
    </row>
    <row r="305">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row>
    <row r="306">
      <c r="A306" s="223"/>
      <c r="B306" s="223"/>
      <c r="C306" s="223"/>
      <c r="D306" s="223"/>
      <c r="E306" s="223"/>
      <c r="F306" s="223"/>
      <c r="G306" s="223"/>
      <c r="H306" s="223"/>
      <c r="I306" s="223"/>
      <c r="J306" s="223"/>
      <c r="K306" s="223"/>
      <c r="L306" s="223"/>
      <c r="M306" s="223"/>
      <c r="N306" s="223"/>
      <c r="O306" s="223"/>
      <c r="P306" s="223"/>
      <c r="Q306" s="223"/>
      <c r="R306" s="223"/>
      <c r="S306" s="223"/>
      <c r="T306" s="223"/>
      <c r="U306" s="223"/>
      <c r="V306" s="223"/>
      <c r="W306" s="223"/>
    </row>
    <row r="307">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row>
    <row r="308">
      <c r="A308" s="223"/>
      <c r="B308" s="223"/>
      <c r="C308" s="223"/>
      <c r="D308" s="223"/>
      <c r="E308" s="223"/>
      <c r="F308" s="223"/>
      <c r="G308" s="223"/>
      <c r="H308" s="223"/>
      <c r="I308" s="223"/>
      <c r="J308" s="223"/>
      <c r="K308" s="223"/>
      <c r="L308" s="223"/>
      <c r="M308" s="223"/>
      <c r="N308" s="223"/>
      <c r="O308" s="223"/>
      <c r="P308" s="223"/>
      <c r="Q308" s="223"/>
      <c r="R308" s="223"/>
      <c r="S308" s="223"/>
      <c r="T308" s="223"/>
      <c r="U308" s="223"/>
      <c r="V308" s="223"/>
      <c r="W308" s="223"/>
    </row>
    <row r="309">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row>
    <row r="310">
      <c r="A310" s="223"/>
      <c r="B310" s="223"/>
      <c r="C310" s="223"/>
      <c r="D310" s="223"/>
      <c r="E310" s="223"/>
      <c r="F310" s="223"/>
      <c r="G310" s="223"/>
      <c r="H310" s="223"/>
      <c r="I310" s="223"/>
      <c r="J310" s="223"/>
      <c r="K310" s="223"/>
      <c r="L310" s="223"/>
      <c r="M310" s="223"/>
      <c r="N310" s="223"/>
      <c r="O310" s="223"/>
      <c r="P310" s="223"/>
      <c r="Q310" s="223"/>
      <c r="R310" s="223"/>
      <c r="S310" s="223"/>
      <c r="T310" s="223"/>
      <c r="U310" s="223"/>
      <c r="V310" s="223"/>
      <c r="W310" s="223"/>
    </row>
    <row r="31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row>
    <row r="312">
      <c r="A312" s="223"/>
      <c r="B312" s="223"/>
      <c r="C312" s="223"/>
      <c r="D312" s="223"/>
      <c r="E312" s="223"/>
      <c r="F312" s="223"/>
      <c r="G312" s="223"/>
      <c r="H312" s="223"/>
      <c r="I312" s="223"/>
      <c r="J312" s="223"/>
      <c r="K312" s="223"/>
      <c r="L312" s="223"/>
      <c r="M312" s="223"/>
      <c r="N312" s="223"/>
      <c r="O312" s="223"/>
      <c r="P312" s="223"/>
      <c r="Q312" s="223"/>
      <c r="R312" s="223"/>
      <c r="S312" s="223"/>
      <c r="T312" s="223"/>
      <c r="U312" s="223"/>
      <c r="V312" s="223"/>
      <c r="W312" s="223"/>
    </row>
    <row r="313">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row>
    <row r="314">
      <c r="A314" s="223"/>
      <c r="B314" s="223"/>
      <c r="C314" s="223"/>
      <c r="D314" s="223"/>
      <c r="E314" s="223"/>
      <c r="F314" s="223"/>
      <c r="G314" s="223"/>
      <c r="H314" s="223"/>
      <c r="I314" s="223"/>
      <c r="J314" s="223"/>
      <c r="K314" s="223"/>
      <c r="L314" s="223"/>
      <c r="M314" s="223"/>
      <c r="N314" s="223"/>
      <c r="O314" s="223"/>
      <c r="P314" s="223"/>
      <c r="Q314" s="223"/>
      <c r="R314" s="223"/>
      <c r="S314" s="223"/>
      <c r="T314" s="223"/>
      <c r="U314" s="223"/>
      <c r="V314" s="223"/>
      <c r="W314" s="223"/>
    </row>
    <row r="315">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row>
    <row r="316">
      <c r="A316" s="223"/>
      <c r="B316" s="223"/>
      <c r="C316" s="223"/>
      <c r="D316" s="223"/>
      <c r="E316" s="223"/>
      <c r="F316" s="223"/>
      <c r="G316" s="223"/>
      <c r="H316" s="223"/>
      <c r="I316" s="223"/>
      <c r="J316" s="223"/>
      <c r="K316" s="223"/>
      <c r="L316" s="223"/>
      <c r="M316" s="223"/>
      <c r="N316" s="223"/>
      <c r="O316" s="223"/>
      <c r="P316" s="223"/>
      <c r="Q316" s="223"/>
      <c r="R316" s="223"/>
      <c r="S316" s="223"/>
      <c r="T316" s="223"/>
      <c r="U316" s="223"/>
      <c r="V316" s="223"/>
      <c r="W316" s="223"/>
    </row>
    <row r="317">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row>
    <row r="318">
      <c r="A318" s="223"/>
      <c r="B318" s="223"/>
      <c r="C318" s="223"/>
      <c r="D318" s="223"/>
      <c r="E318" s="223"/>
      <c r="F318" s="223"/>
      <c r="G318" s="223"/>
      <c r="H318" s="223"/>
      <c r="I318" s="223"/>
      <c r="J318" s="223"/>
      <c r="K318" s="223"/>
      <c r="L318" s="223"/>
      <c r="M318" s="223"/>
      <c r="N318" s="223"/>
      <c r="O318" s="223"/>
      <c r="P318" s="223"/>
      <c r="Q318" s="223"/>
      <c r="R318" s="223"/>
      <c r="S318" s="223"/>
      <c r="T318" s="223"/>
      <c r="U318" s="223"/>
      <c r="V318" s="223"/>
      <c r="W318" s="223"/>
    </row>
    <row r="319">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row>
    <row r="320">
      <c r="A320" s="223"/>
      <c r="B320" s="223"/>
      <c r="C320" s="223"/>
      <c r="D320" s="223"/>
      <c r="E320" s="223"/>
      <c r="F320" s="223"/>
      <c r="G320" s="223"/>
      <c r="H320" s="223"/>
      <c r="I320" s="223"/>
      <c r="J320" s="223"/>
      <c r="K320" s="223"/>
      <c r="L320" s="223"/>
      <c r="M320" s="223"/>
      <c r="N320" s="223"/>
      <c r="O320" s="223"/>
      <c r="P320" s="223"/>
      <c r="Q320" s="223"/>
      <c r="R320" s="223"/>
      <c r="S320" s="223"/>
      <c r="T320" s="223"/>
      <c r="U320" s="223"/>
      <c r="V320" s="223"/>
      <c r="W320" s="223"/>
    </row>
    <row r="32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row>
    <row r="322">
      <c r="A322" s="223"/>
      <c r="B322" s="223"/>
      <c r="C322" s="223"/>
      <c r="D322" s="223"/>
      <c r="E322" s="223"/>
      <c r="F322" s="223"/>
      <c r="G322" s="223"/>
      <c r="H322" s="223"/>
      <c r="I322" s="223"/>
      <c r="J322" s="223"/>
      <c r="K322" s="223"/>
      <c r="L322" s="223"/>
      <c r="M322" s="223"/>
      <c r="N322" s="223"/>
      <c r="O322" s="223"/>
      <c r="P322" s="223"/>
      <c r="Q322" s="223"/>
      <c r="R322" s="223"/>
      <c r="S322" s="223"/>
      <c r="T322" s="223"/>
      <c r="U322" s="223"/>
      <c r="V322" s="223"/>
      <c r="W322" s="223"/>
    </row>
    <row r="323">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row>
    <row r="324">
      <c r="A324" s="223"/>
      <c r="B324" s="223"/>
      <c r="C324" s="223"/>
      <c r="D324" s="223"/>
      <c r="E324" s="223"/>
      <c r="F324" s="223"/>
      <c r="G324" s="223"/>
      <c r="H324" s="223"/>
      <c r="I324" s="223"/>
      <c r="J324" s="223"/>
      <c r="K324" s="223"/>
      <c r="L324" s="223"/>
      <c r="M324" s="223"/>
      <c r="N324" s="223"/>
      <c r="O324" s="223"/>
      <c r="P324" s="223"/>
      <c r="Q324" s="223"/>
      <c r="R324" s="223"/>
      <c r="S324" s="223"/>
      <c r="T324" s="223"/>
      <c r="U324" s="223"/>
      <c r="V324" s="223"/>
      <c r="W324" s="223"/>
    </row>
    <row r="325">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row>
    <row r="326">
      <c r="A326" s="223"/>
      <c r="B326" s="223"/>
      <c r="C326" s="223"/>
      <c r="D326" s="223"/>
      <c r="E326" s="223"/>
      <c r="F326" s="223"/>
      <c r="G326" s="223"/>
      <c r="H326" s="223"/>
      <c r="I326" s="223"/>
      <c r="J326" s="223"/>
      <c r="K326" s="223"/>
      <c r="L326" s="223"/>
      <c r="M326" s="223"/>
      <c r="N326" s="223"/>
      <c r="O326" s="223"/>
      <c r="P326" s="223"/>
      <c r="Q326" s="223"/>
      <c r="R326" s="223"/>
      <c r="S326" s="223"/>
      <c r="T326" s="223"/>
      <c r="U326" s="223"/>
      <c r="V326" s="223"/>
      <c r="W326" s="223"/>
    </row>
    <row r="327">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row>
    <row r="328">
      <c r="A328" s="223"/>
      <c r="B328" s="223"/>
      <c r="C328" s="223"/>
      <c r="D328" s="223"/>
      <c r="E328" s="223"/>
      <c r="F328" s="223"/>
      <c r="G328" s="223"/>
      <c r="H328" s="223"/>
      <c r="I328" s="223"/>
      <c r="J328" s="223"/>
      <c r="K328" s="223"/>
      <c r="L328" s="223"/>
      <c r="M328" s="223"/>
      <c r="N328" s="223"/>
      <c r="O328" s="223"/>
      <c r="P328" s="223"/>
      <c r="Q328" s="223"/>
      <c r="R328" s="223"/>
      <c r="S328" s="223"/>
      <c r="T328" s="223"/>
      <c r="U328" s="223"/>
      <c r="V328" s="223"/>
      <c r="W328" s="223"/>
    </row>
    <row r="329">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row>
    <row r="330">
      <c r="A330" s="223"/>
      <c r="B330" s="223"/>
      <c r="C330" s="223"/>
      <c r="D330" s="223"/>
      <c r="E330" s="223"/>
      <c r="F330" s="223"/>
      <c r="G330" s="223"/>
      <c r="H330" s="223"/>
      <c r="I330" s="223"/>
      <c r="J330" s="223"/>
      <c r="K330" s="223"/>
      <c r="L330" s="223"/>
      <c r="M330" s="223"/>
      <c r="N330" s="223"/>
      <c r="O330" s="223"/>
      <c r="P330" s="223"/>
      <c r="Q330" s="223"/>
      <c r="R330" s="223"/>
      <c r="S330" s="223"/>
      <c r="T330" s="223"/>
      <c r="U330" s="223"/>
      <c r="V330" s="223"/>
      <c r="W330" s="223"/>
    </row>
    <row r="33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row>
    <row r="332">
      <c r="A332" s="223"/>
      <c r="B332" s="223"/>
      <c r="C332" s="223"/>
      <c r="D332" s="223"/>
      <c r="E332" s="223"/>
      <c r="F332" s="223"/>
      <c r="G332" s="223"/>
      <c r="H332" s="223"/>
      <c r="I332" s="223"/>
      <c r="J332" s="223"/>
      <c r="K332" s="223"/>
      <c r="L332" s="223"/>
      <c r="M332" s="223"/>
      <c r="N332" s="223"/>
      <c r="O332" s="223"/>
      <c r="P332" s="223"/>
      <c r="Q332" s="223"/>
      <c r="R332" s="223"/>
      <c r="S332" s="223"/>
      <c r="T332" s="223"/>
      <c r="U332" s="223"/>
      <c r="V332" s="223"/>
      <c r="W332" s="223"/>
    </row>
    <row r="333">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row>
    <row r="334">
      <c r="A334" s="223"/>
      <c r="B334" s="223"/>
      <c r="C334" s="223"/>
      <c r="D334" s="223"/>
      <c r="E334" s="223"/>
      <c r="F334" s="223"/>
      <c r="G334" s="223"/>
      <c r="H334" s="223"/>
      <c r="I334" s="223"/>
      <c r="J334" s="223"/>
      <c r="K334" s="223"/>
      <c r="L334" s="223"/>
      <c r="M334" s="223"/>
      <c r="N334" s="223"/>
      <c r="O334" s="223"/>
      <c r="P334" s="223"/>
      <c r="Q334" s="223"/>
      <c r="R334" s="223"/>
      <c r="S334" s="223"/>
      <c r="T334" s="223"/>
      <c r="U334" s="223"/>
      <c r="V334" s="223"/>
      <c r="W334" s="223"/>
    </row>
    <row r="335">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row>
    <row r="336">
      <c r="A336" s="223"/>
      <c r="B336" s="223"/>
      <c r="C336" s="223"/>
      <c r="D336" s="223"/>
      <c r="E336" s="223"/>
      <c r="F336" s="223"/>
      <c r="G336" s="223"/>
      <c r="H336" s="223"/>
      <c r="I336" s="223"/>
      <c r="J336" s="223"/>
      <c r="K336" s="223"/>
      <c r="L336" s="223"/>
      <c r="M336" s="223"/>
      <c r="N336" s="223"/>
      <c r="O336" s="223"/>
      <c r="P336" s="223"/>
      <c r="Q336" s="223"/>
      <c r="R336" s="223"/>
      <c r="S336" s="223"/>
      <c r="T336" s="223"/>
      <c r="U336" s="223"/>
      <c r="V336" s="223"/>
      <c r="W336" s="223"/>
    </row>
    <row r="337">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row>
    <row r="338">
      <c r="A338" s="223"/>
      <c r="B338" s="223"/>
      <c r="C338" s="223"/>
      <c r="D338" s="223"/>
      <c r="E338" s="223"/>
      <c r="F338" s="223"/>
      <c r="G338" s="223"/>
      <c r="H338" s="223"/>
      <c r="I338" s="223"/>
      <c r="J338" s="223"/>
      <c r="K338" s="223"/>
      <c r="L338" s="223"/>
      <c r="M338" s="223"/>
      <c r="N338" s="223"/>
      <c r="O338" s="223"/>
      <c r="P338" s="223"/>
      <c r="Q338" s="223"/>
      <c r="R338" s="223"/>
      <c r="S338" s="223"/>
      <c r="T338" s="223"/>
      <c r="U338" s="223"/>
      <c r="V338" s="223"/>
      <c r="W338" s="223"/>
    </row>
    <row r="339">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row>
    <row r="340">
      <c r="A340" s="223"/>
      <c r="B340" s="223"/>
      <c r="C340" s="223"/>
      <c r="D340" s="223"/>
      <c r="E340" s="223"/>
      <c r="F340" s="223"/>
      <c r="G340" s="223"/>
      <c r="H340" s="223"/>
      <c r="I340" s="223"/>
      <c r="J340" s="223"/>
      <c r="K340" s="223"/>
      <c r="L340" s="223"/>
      <c r="M340" s="223"/>
      <c r="N340" s="223"/>
      <c r="O340" s="223"/>
      <c r="P340" s="223"/>
      <c r="Q340" s="223"/>
      <c r="R340" s="223"/>
      <c r="S340" s="223"/>
      <c r="T340" s="223"/>
      <c r="U340" s="223"/>
      <c r="V340" s="223"/>
      <c r="W340" s="223"/>
    </row>
    <row r="34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row>
    <row r="342">
      <c r="A342" s="223"/>
      <c r="B342" s="223"/>
      <c r="C342" s="223"/>
      <c r="D342" s="223"/>
      <c r="E342" s="223"/>
      <c r="F342" s="223"/>
      <c r="G342" s="223"/>
      <c r="H342" s="223"/>
      <c r="I342" s="223"/>
      <c r="J342" s="223"/>
      <c r="K342" s="223"/>
      <c r="L342" s="223"/>
      <c r="M342" s="223"/>
      <c r="N342" s="223"/>
      <c r="O342" s="223"/>
      <c r="P342" s="223"/>
      <c r="Q342" s="223"/>
      <c r="R342" s="223"/>
      <c r="S342" s="223"/>
      <c r="T342" s="223"/>
      <c r="U342" s="223"/>
      <c r="V342" s="223"/>
      <c r="W342" s="223"/>
    </row>
    <row r="343">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row>
    <row r="344">
      <c r="A344" s="223"/>
      <c r="B344" s="223"/>
      <c r="C344" s="223"/>
      <c r="D344" s="223"/>
      <c r="E344" s="223"/>
      <c r="F344" s="223"/>
      <c r="G344" s="223"/>
      <c r="H344" s="223"/>
      <c r="I344" s="223"/>
      <c r="J344" s="223"/>
      <c r="K344" s="223"/>
      <c r="L344" s="223"/>
      <c r="M344" s="223"/>
      <c r="N344" s="223"/>
      <c r="O344" s="223"/>
      <c r="P344" s="223"/>
      <c r="Q344" s="223"/>
      <c r="R344" s="223"/>
      <c r="S344" s="223"/>
      <c r="T344" s="223"/>
      <c r="U344" s="223"/>
      <c r="V344" s="223"/>
      <c r="W344" s="223"/>
    </row>
    <row r="345">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row>
    <row r="346">
      <c r="A346" s="223"/>
      <c r="B346" s="223"/>
      <c r="C346" s="223"/>
      <c r="D346" s="223"/>
      <c r="E346" s="223"/>
      <c r="F346" s="223"/>
      <c r="G346" s="223"/>
      <c r="H346" s="223"/>
      <c r="I346" s="223"/>
      <c r="J346" s="223"/>
      <c r="K346" s="223"/>
      <c r="L346" s="223"/>
      <c r="M346" s="223"/>
      <c r="N346" s="223"/>
      <c r="O346" s="223"/>
      <c r="P346" s="223"/>
      <c r="Q346" s="223"/>
      <c r="R346" s="223"/>
      <c r="S346" s="223"/>
      <c r="T346" s="223"/>
      <c r="U346" s="223"/>
      <c r="V346" s="223"/>
      <c r="W346" s="223"/>
    </row>
    <row r="347">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row>
    <row r="348">
      <c r="A348" s="223"/>
      <c r="B348" s="223"/>
      <c r="C348" s="223"/>
      <c r="D348" s="223"/>
      <c r="E348" s="223"/>
      <c r="F348" s="223"/>
      <c r="G348" s="223"/>
      <c r="H348" s="223"/>
      <c r="I348" s="223"/>
      <c r="J348" s="223"/>
      <c r="K348" s="223"/>
      <c r="L348" s="223"/>
      <c r="M348" s="223"/>
      <c r="N348" s="223"/>
      <c r="O348" s="223"/>
      <c r="P348" s="223"/>
      <c r="Q348" s="223"/>
      <c r="R348" s="223"/>
      <c r="S348" s="223"/>
      <c r="T348" s="223"/>
      <c r="U348" s="223"/>
      <c r="V348" s="223"/>
      <c r="W348" s="223"/>
    </row>
    <row r="349">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row>
    <row r="350">
      <c r="A350" s="223"/>
      <c r="B350" s="223"/>
      <c r="C350" s="223"/>
      <c r="D350" s="223"/>
      <c r="E350" s="223"/>
      <c r="F350" s="223"/>
      <c r="G350" s="223"/>
      <c r="H350" s="223"/>
      <c r="I350" s="223"/>
      <c r="J350" s="223"/>
      <c r="K350" s="223"/>
      <c r="L350" s="223"/>
      <c r="M350" s="223"/>
      <c r="N350" s="223"/>
      <c r="O350" s="223"/>
      <c r="P350" s="223"/>
      <c r="Q350" s="223"/>
      <c r="R350" s="223"/>
      <c r="S350" s="223"/>
      <c r="T350" s="223"/>
      <c r="U350" s="223"/>
      <c r="V350" s="223"/>
      <c r="W350" s="223"/>
    </row>
    <row r="35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row>
    <row r="352">
      <c r="A352" s="223"/>
      <c r="B352" s="223"/>
      <c r="C352" s="223"/>
      <c r="D352" s="223"/>
      <c r="E352" s="223"/>
      <c r="F352" s="223"/>
      <c r="G352" s="223"/>
      <c r="H352" s="223"/>
      <c r="I352" s="223"/>
      <c r="J352" s="223"/>
      <c r="K352" s="223"/>
      <c r="L352" s="223"/>
      <c r="M352" s="223"/>
      <c r="N352" s="223"/>
      <c r="O352" s="223"/>
      <c r="P352" s="223"/>
      <c r="Q352" s="223"/>
      <c r="R352" s="223"/>
      <c r="S352" s="223"/>
      <c r="T352" s="223"/>
      <c r="U352" s="223"/>
      <c r="V352" s="223"/>
      <c r="W352" s="223"/>
    </row>
    <row r="353">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row>
    <row r="354">
      <c r="A354" s="223"/>
      <c r="B354" s="223"/>
      <c r="C354" s="223"/>
      <c r="D354" s="223"/>
      <c r="E354" s="223"/>
      <c r="F354" s="223"/>
      <c r="G354" s="223"/>
      <c r="H354" s="223"/>
      <c r="I354" s="223"/>
      <c r="J354" s="223"/>
      <c r="K354" s="223"/>
      <c r="L354" s="223"/>
      <c r="M354" s="223"/>
      <c r="N354" s="223"/>
      <c r="O354" s="223"/>
      <c r="P354" s="223"/>
      <c r="Q354" s="223"/>
      <c r="R354" s="223"/>
      <c r="S354" s="223"/>
      <c r="T354" s="223"/>
      <c r="U354" s="223"/>
      <c r="V354" s="223"/>
      <c r="W354" s="223"/>
    </row>
    <row r="355">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row>
    <row r="356">
      <c r="A356" s="223"/>
      <c r="B356" s="223"/>
      <c r="C356" s="223"/>
      <c r="D356" s="223"/>
      <c r="E356" s="223"/>
      <c r="F356" s="223"/>
      <c r="G356" s="223"/>
      <c r="H356" s="223"/>
      <c r="I356" s="223"/>
      <c r="J356" s="223"/>
      <c r="K356" s="223"/>
      <c r="L356" s="223"/>
      <c r="M356" s="223"/>
      <c r="N356" s="223"/>
      <c r="O356" s="223"/>
      <c r="P356" s="223"/>
      <c r="Q356" s="223"/>
      <c r="R356" s="223"/>
      <c r="S356" s="223"/>
      <c r="T356" s="223"/>
      <c r="U356" s="223"/>
      <c r="V356" s="223"/>
      <c r="W356" s="223"/>
    </row>
    <row r="357">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row>
    <row r="358">
      <c r="A358" s="223"/>
      <c r="B358" s="223"/>
      <c r="C358" s="223"/>
      <c r="D358" s="223"/>
      <c r="E358" s="223"/>
      <c r="F358" s="223"/>
      <c r="G358" s="223"/>
      <c r="H358" s="223"/>
      <c r="I358" s="223"/>
      <c r="J358" s="223"/>
      <c r="K358" s="223"/>
      <c r="L358" s="223"/>
      <c r="M358" s="223"/>
      <c r="N358" s="223"/>
      <c r="O358" s="223"/>
      <c r="P358" s="223"/>
      <c r="Q358" s="223"/>
      <c r="R358" s="223"/>
      <c r="S358" s="223"/>
      <c r="T358" s="223"/>
      <c r="U358" s="223"/>
      <c r="V358" s="223"/>
      <c r="W358" s="223"/>
    </row>
    <row r="359">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row>
    <row r="360">
      <c r="A360" s="223"/>
      <c r="B360" s="223"/>
      <c r="C360" s="223"/>
      <c r="D360" s="223"/>
      <c r="E360" s="223"/>
      <c r="F360" s="223"/>
      <c r="G360" s="223"/>
      <c r="H360" s="223"/>
      <c r="I360" s="223"/>
      <c r="J360" s="223"/>
      <c r="K360" s="223"/>
      <c r="L360" s="223"/>
      <c r="M360" s="223"/>
      <c r="N360" s="223"/>
      <c r="O360" s="223"/>
      <c r="P360" s="223"/>
      <c r="Q360" s="223"/>
      <c r="R360" s="223"/>
      <c r="S360" s="223"/>
      <c r="T360" s="223"/>
      <c r="U360" s="223"/>
      <c r="V360" s="223"/>
      <c r="W360" s="223"/>
    </row>
    <row r="36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row>
    <row r="362">
      <c r="A362" s="223"/>
      <c r="B362" s="223"/>
      <c r="C362" s="223"/>
      <c r="D362" s="223"/>
      <c r="E362" s="223"/>
      <c r="F362" s="223"/>
      <c r="G362" s="223"/>
      <c r="H362" s="223"/>
      <c r="I362" s="223"/>
      <c r="J362" s="223"/>
      <c r="K362" s="223"/>
      <c r="L362" s="223"/>
      <c r="M362" s="223"/>
      <c r="N362" s="223"/>
      <c r="O362" s="223"/>
      <c r="P362" s="223"/>
      <c r="Q362" s="223"/>
      <c r="R362" s="223"/>
      <c r="S362" s="223"/>
      <c r="T362" s="223"/>
      <c r="U362" s="223"/>
      <c r="V362" s="223"/>
      <c r="W362" s="223"/>
    </row>
    <row r="363">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row>
    <row r="364">
      <c r="A364" s="223"/>
      <c r="B364" s="223"/>
      <c r="C364" s="223"/>
      <c r="D364" s="223"/>
      <c r="E364" s="223"/>
      <c r="F364" s="223"/>
      <c r="G364" s="223"/>
      <c r="H364" s="223"/>
      <c r="I364" s="223"/>
      <c r="J364" s="223"/>
      <c r="K364" s="223"/>
      <c r="L364" s="223"/>
      <c r="M364" s="223"/>
      <c r="N364" s="223"/>
      <c r="O364" s="223"/>
      <c r="P364" s="223"/>
      <c r="Q364" s="223"/>
      <c r="R364" s="223"/>
      <c r="S364" s="223"/>
      <c r="T364" s="223"/>
      <c r="U364" s="223"/>
      <c r="V364" s="223"/>
      <c r="W364" s="223"/>
    </row>
    <row r="365">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row>
    <row r="366">
      <c r="A366" s="223"/>
      <c r="B366" s="223"/>
      <c r="C366" s="223"/>
      <c r="D366" s="223"/>
      <c r="E366" s="223"/>
      <c r="F366" s="223"/>
      <c r="G366" s="223"/>
      <c r="H366" s="223"/>
      <c r="I366" s="223"/>
      <c r="J366" s="223"/>
      <c r="K366" s="223"/>
      <c r="L366" s="223"/>
      <c r="M366" s="223"/>
      <c r="N366" s="223"/>
      <c r="O366" s="223"/>
      <c r="P366" s="223"/>
      <c r="Q366" s="223"/>
      <c r="R366" s="223"/>
      <c r="S366" s="223"/>
      <c r="T366" s="223"/>
      <c r="U366" s="223"/>
      <c r="V366" s="223"/>
      <c r="W366" s="223"/>
    </row>
    <row r="367">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row>
    <row r="368">
      <c r="A368" s="223"/>
      <c r="B368" s="223"/>
      <c r="C368" s="223"/>
      <c r="D368" s="223"/>
      <c r="E368" s="223"/>
      <c r="F368" s="223"/>
      <c r="G368" s="223"/>
      <c r="H368" s="223"/>
      <c r="I368" s="223"/>
      <c r="J368" s="223"/>
      <c r="K368" s="223"/>
      <c r="L368" s="223"/>
      <c r="M368" s="223"/>
      <c r="N368" s="223"/>
      <c r="O368" s="223"/>
      <c r="P368" s="223"/>
      <c r="Q368" s="223"/>
      <c r="R368" s="223"/>
      <c r="S368" s="223"/>
      <c r="T368" s="223"/>
      <c r="U368" s="223"/>
      <c r="V368" s="223"/>
      <c r="W368" s="223"/>
    </row>
    <row r="369">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row>
    <row r="370">
      <c r="A370" s="223"/>
      <c r="B370" s="223"/>
      <c r="C370" s="223"/>
      <c r="D370" s="223"/>
      <c r="E370" s="223"/>
      <c r="F370" s="223"/>
      <c r="G370" s="223"/>
      <c r="H370" s="223"/>
      <c r="I370" s="223"/>
      <c r="J370" s="223"/>
      <c r="K370" s="223"/>
      <c r="L370" s="223"/>
      <c r="M370" s="223"/>
      <c r="N370" s="223"/>
      <c r="O370" s="223"/>
      <c r="P370" s="223"/>
      <c r="Q370" s="223"/>
      <c r="R370" s="223"/>
      <c r="S370" s="223"/>
      <c r="T370" s="223"/>
      <c r="U370" s="223"/>
      <c r="V370" s="223"/>
      <c r="W370" s="223"/>
    </row>
    <row r="37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row>
    <row r="372">
      <c r="A372" s="223"/>
      <c r="B372" s="223"/>
      <c r="C372" s="223"/>
      <c r="D372" s="223"/>
      <c r="E372" s="223"/>
      <c r="F372" s="223"/>
      <c r="G372" s="223"/>
      <c r="H372" s="223"/>
      <c r="I372" s="223"/>
      <c r="J372" s="223"/>
      <c r="K372" s="223"/>
      <c r="L372" s="223"/>
      <c r="M372" s="223"/>
      <c r="N372" s="223"/>
      <c r="O372" s="223"/>
      <c r="P372" s="223"/>
      <c r="Q372" s="223"/>
      <c r="R372" s="223"/>
      <c r="S372" s="223"/>
      <c r="T372" s="223"/>
      <c r="U372" s="223"/>
      <c r="V372" s="223"/>
      <c r="W372" s="223"/>
    </row>
    <row r="373">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row>
    <row r="374">
      <c r="A374" s="223"/>
      <c r="B374" s="223"/>
      <c r="C374" s="223"/>
      <c r="D374" s="223"/>
      <c r="E374" s="223"/>
      <c r="F374" s="223"/>
      <c r="G374" s="223"/>
      <c r="H374" s="223"/>
      <c r="I374" s="223"/>
      <c r="J374" s="223"/>
      <c r="K374" s="223"/>
      <c r="L374" s="223"/>
      <c r="M374" s="223"/>
      <c r="N374" s="223"/>
      <c r="O374" s="223"/>
      <c r="P374" s="223"/>
      <c r="Q374" s="223"/>
      <c r="R374" s="223"/>
      <c r="S374" s="223"/>
      <c r="T374" s="223"/>
      <c r="U374" s="223"/>
      <c r="V374" s="223"/>
      <c r="W374" s="223"/>
    </row>
    <row r="375">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row>
    <row r="376">
      <c r="A376" s="223"/>
      <c r="B376" s="223"/>
      <c r="C376" s="223"/>
      <c r="D376" s="223"/>
      <c r="E376" s="223"/>
      <c r="F376" s="223"/>
      <c r="G376" s="223"/>
      <c r="H376" s="223"/>
      <c r="I376" s="223"/>
      <c r="J376" s="223"/>
      <c r="K376" s="223"/>
      <c r="L376" s="223"/>
      <c r="M376" s="223"/>
      <c r="N376" s="223"/>
      <c r="O376" s="223"/>
      <c r="P376" s="223"/>
      <c r="Q376" s="223"/>
      <c r="R376" s="223"/>
      <c r="S376" s="223"/>
      <c r="T376" s="223"/>
      <c r="U376" s="223"/>
      <c r="V376" s="223"/>
      <c r="W376" s="223"/>
    </row>
    <row r="377">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row>
    <row r="378">
      <c r="A378" s="223"/>
      <c r="B378" s="223"/>
      <c r="C378" s="223"/>
      <c r="D378" s="223"/>
      <c r="E378" s="223"/>
      <c r="F378" s="223"/>
      <c r="G378" s="223"/>
      <c r="H378" s="223"/>
      <c r="I378" s="223"/>
      <c r="J378" s="223"/>
      <c r="K378" s="223"/>
      <c r="L378" s="223"/>
      <c r="M378" s="223"/>
      <c r="N378" s="223"/>
      <c r="O378" s="223"/>
      <c r="P378" s="223"/>
      <c r="Q378" s="223"/>
      <c r="R378" s="223"/>
      <c r="S378" s="223"/>
      <c r="T378" s="223"/>
      <c r="U378" s="223"/>
      <c r="V378" s="223"/>
      <c r="W378" s="223"/>
    </row>
    <row r="379">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row>
    <row r="380">
      <c r="A380" s="223"/>
      <c r="B380" s="223"/>
      <c r="C380" s="223"/>
      <c r="D380" s="223"/>
      <c r="E380" s="223"/>
      <c r="F380" s="223"/>
      <c r="G380" s="223"/>
      <c r="H380" s="223"/>
      <c r="I380" s="223"/>
      <c r="J380" s="223"/>
      <c r="K380" s="223"/>
      <c r="L380" s="223"/>
      <c r="M380" s="223"/>
      <c r="N380" s="223"/>
      <c r="O380" s="223"/>
      <c r="P380" s="223"/>
      <c r="Q380" s="223"/>
      <c r="R380" s="223"/>
      <c r="S380" s="223"/>
      <c r="T380" s="223"/>
      <c r="U380" s="223"/>
      <c r="V380" s="223"/>
      <c r="W380" s="223"/>
    </row>
    <row r="38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row>
    <row r="382">
      <c r="A382" s="223"/>
      <c r="B382" s="223"/>
      <c r="C382" s="223"/>
      <c r="D382" s="223"/>
      <c r="E382" s="223"/>
      <c r="F382" s="223"/>
      <c r="G382" s="223"/>
      <c r="H382" s="223"/>
      <c r="I382" s="223"/>
      <c r="J382" s="223"/>
      <c r="K382" s="223"/>
      <c r="L382" s="223"/>
      <c r="M382" s="223"/>
      <c r="N382" s="223"/>
      <c r="O382" s="223"/>
      <c r="P382" s="223"/>
      <c r="Q382" s="223"/>
      <c r="R382" s="223"/>
      <c r="S382" s="223"/>
      <c r="T382" s="223"/>
      <c r="U382" s="223"/>
      <c r="V382" s="223"/>
      <c r="W382" s="223"/>
    </row>
    <row r="383">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row>
    <row r="384">
      <c r="A384" s="223"/>
      <c r="B384" s="223"/>
      <c r="C384" s="223"/>
      <c r="D384" s="223"/>
      <c r="E384" s="223"/>
      <c r="F384" s="223"/>
      <c r="G384" s="223"/>
      <c r="H384" s="223"/>
      <c r="I384" s="223"/>
      <c r="J384" s="223"/>
      <c r="K384" s="223"/>
      <c r="L384" s="223"/>
      <c r="M384" s="223"/>
      <c r="N384" s="223"/>
      <c r="O384" s="223"/>
      <c r="P384" s="223"/>
      <c r="Q384" s="223"/>
      <c r="R384" s="223"/>
      <c r="S384" s="223"/>
      <c r="T384" s="223"/>
      <c r="U384" s="223"/>
      <c r="V384" s="223"/>
      <c r="W384" s="223"/>
    </row>
    <row r="385">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row>
    <row r="386">
      <c r="A386" s="223"/>
      <c r="B386" s="223"/>
      <c r="C386" s="223"/>
      <c r="D386" s="223"/>
      <c r="E386" s="223"/>
      <c r="F386" s="223"/>
      <c r="G386" s="223"/>
      <c r="H386" s="223"/>
      <c r="I386" s="223"/>
      <c r="J386" s="223"/>
      <c r="K386" s="223"/>
      <c r="L386" s="223"/>
      <c r="M386" s="223"/>
      <c r="N386" s="223"/>
      <c r="O386" s="223"/>
      <c r="P386" s="223"/>
      <c r="Q386" s="223"/>
      <c r="R386" s="223"/>
      <c r="S386" s="223"/>
      <c r="T386" s="223"/>
      <c r="U386" s="223"/>
      <c r="V386" s="223"/>
      <c r="W386" s="223"/>
    </row>
    <row r="387">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row>
    <row r="388">
      <c r="A388" s="223"/>
      <c r="B388" s="223"/>
      <c r="C388" s="223"/>
      <c r="D388" s="223"/>
      <c r="E388" s="223"/>
      <c r="F388" s="223"/>
      <c r="G388" s="223"/>
      <c r="H388" s="223"/>
      <c r="I388" s="223"/>
      <c r="J388" s="223"/>
      <c r="K388" s="223"/>
      <c r="L388" s="223"/>
      <c r="M388" s="223"/>
      <c r="N388" s="223"/>
      <c r="O388" s="223"/>
      <c r="P388" s="223"/>
      <c r="Q388" s="223"/>
      <c r="R388" s="223"/>
      <c r="S388" s="223"/>
      <c r="T388" s="223"/>
      <c r="U388" s="223"/>
      <c r="V388" s="223"/>
      <c r="W388" s="223"/>
    </row>
    <row r="389">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row>
    <row r="390">
      <c r="A390" s="223"/>
      <c r="B390" s="223"/>
      <c r="C390" s="223"/>
      <c r="D390" s="223"/>
      <c r="E390" s="223"/>
      <c r="F390" s="223"/>
      <c r="G390" s="223"/>
      <c r="H390" s="223"/>
      <c r="I390" s="223"/>
      <c r="J390" s="223"/>
      <c r="K390" s="223"/>
      <c r="L390" s="223"/>
      <c r="M390" s="223"/>
      <c r="N390" s="223"/>
      <c r="O390" s="223"/>
      <c r="P390" s="223"/>
      <c r="Q390" s="223"/>
      <c r="R390" s="223"/>
      <c r="S390" s="223"/>
      <c r="T390" s="223"/>
      <c r="U390" s="223"/>
      <c r="V390" s="223"/>
      <c r="W390" s="223"/>
    </row>
    <row r="39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row>
    <row r="392">
      <c r="A392" s="223"/>
      <c r="B392" s="223"/>
      <c r="C392" s="223"/>
      <c r="D392" s="223"/>
      <c r="E392" s="223"/>
      <c r="F392" s="223"/>
      <c r="G392" s="223"/>
      <c r="H392" s="223"/>
      <c r="I392" s="223"/>
      <c r="J392" s="223"/>
      <c r="K392" s="223"/>
      <c r="L392" s="223"/>
      <c r="M392" s="223"/>
      <c r="N392" s="223"/>
      <c r="O392" s="223"/>
      <c r="P392" s="223"/>
      <c r="Q392" s="223"/>
      <c r="R392" s="223"/>
      <c r="S392" s="223"/>
      <c r="T392" s="223"/>
      <c r="U392" s="223"/>
      <c r="V392" s="223"/>
      <c r="W392" s="223"/>
    </row>
    <row r="393">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row>
    <row r="394">
      <c r="A394" s="223"/>
      <c r="B394" s="223"/>
      <c r="C394" s="223"/>
      <c r="D394" s="223"/>
      <c r="E394" s="223"/>
      <c r="F394" s="223"/>
      <c r="G394" s="223"/>
      <c r="H394" s="223"/>
      <c r="I394" s="223"/>
      <c r="J394" s="223"/>
      <c r="K394" s="223"/>
      <c r="L394" s="223"/>
      <c r="M394" s="223"/>
      <c r="N394" s="223"/>
      <c r="O394" s="223"/>
      <c r="P394" s="223"/>
      <c r="Q394" s="223"/>
      <c r="R394" s="223"/>
      <c r="S394" s="223"/>
      <c r="T394" s="223"/>
      <c r="U394" s="223"/>
      <c r="V394" s="223"/>
      <c r="W394" s="223"/>
    </row>
    <row r="395">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row>
    <row r="396">
      <c r="A396" s="223"/>
      <c r="B396" s="223"/>
      <c r="C396" s="223"/>
      <c r="D396" s="223"/>
      <c r="E396" s="223"/>
      <c r="F396" s="223"/>
      <c r="G396" s="223"/>
      <c r="H396" s="223"/>
      <c r="I396" s="223"/>
      <c r="J396" s="223"/>
      <c r="K396" s="223"/>
      <c r="L396" s="223"/>
      <c r="M396" s="223"/>
      <c r="N396" s="223"/>
      <c r="O396" s="223"/>
      <c r="P396" s="223"/>
      <c r="Q396" s="223"/>
      <c r="R396" s="223"/>
      <c r="S396" s="223"/>
      <c r="T396" s="223"/>
      <c r="U396" s="223"/>
      <c r="V396" s="223"/>
      <c r="W396" s="223"/>
    </row>
    <row r="397">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row>
    <row r="398">
      <c r="A398" s="223"/>
      <c r="B398" s="223"/>
      <c r="C398" s="223"/>
      <c r="D398" s="223"/>
      <c r="E398" s="223"/>
      <c r="F398" s="223"/>
      <c r="G398" s="223"/>
      <c r="H398" s="223"/>
      <c r="I398" s="223"/>
      <c r="J398" s="223"/>
      <c r="K398" s="223"/>
      <c r="L398" s="223"/>
      <c r="M398" s="223"/>
      <c r="N398" s="223"/>
      <c r="O398" s="223"/>
      <c r="P398" s="223"/>
      <c r="Q398" s="223"/>
      <c r="R398" s="223"/>
      <c r="S398" s="223"/>
      <c r="T398" s="223"/>
      <c r="U398" s="223"/>
      <c r="V398" s="223"/>
      <c r="W398" s="223"/>
    </row>
    <row r="399">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row>
    <row r="400">
      <c r="A400" s="223"/>
      <c r="B400" s="223"/>
      <c r="C400" s="223"/>
      <c r="D400" s="223"/>
      <c r="E400" s="223"/>
      <c r="F400" s="223"/>
      <c r="G400" s="223"/>
      <c r="H400" s="223"/>
      <c r="I400" s="223"/>
      <c r="J400" s="223"/>
      <c r="K400" s="223"/>
      <c r="L400" s="223"/>
      <c r="M400" s="223"/>
      <c r="N400" s="223"/>
      <c r="O400" s="223"/>
      <c r="P400" s="223"/>
      <c r="Q400" s="223"/>
      <c r="R400" s="223"/>
      <c r="S400" s="223"/>
      <c r="T400" s="223"/>
      <c r="U400" s="223"/>
      <c r="V400" s="223"/>
      <c r="W400" s="223"/>
    </row>
    <row r="40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row>
    <row r="402">
      <c r="A402" s="223"/>
      <c r="B402" s="223"/>
      <c r="C402" s="223"/>
      <c r="D402" s="223"/>
      <c r="E402" s="223"/>
      <c r="F402" s="223"/>
      <c r="G402" s="223"/>
      <c r="H402" s="223"/>
      <c r="I402" s="223"/>
      <c r="J402" s="223"/>
      <c r="K402" s="223"/>
      <c r="L402" s="223"/>
      <c r="M402" s="223"/>
      <c r="N402" s="223"/>
      <c r="O402" s="223"/>
      <c r="P402" s="223"/>
      <c r="Q402" s="223"/>
      <c r="R402" s="223"/>
      <c r="S402" s="223"/>
      <c r="T402" s="223"/>
      <c r="U402" s="223"/>
      <c r="V402" s="223"/>
      <c r="W402" s="223"/>
    </row>
    <row r="403">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row>
    <row r="404">
      <c r="A404" s="223"/>
      <c r="B404" s="223"/>
      <c r="C404" s="223"/>
      <c r="D404" s="223"/>
      <c r="E404" s="223"/>
      <c r="F404" s="223"/>
      <c r="G404" s="223"/>
      <c r="H404" s="223"/>
      <c r="I404" s="223"/>
      <c r="J404" s="223"/>
      <c r="K404" s="223"/>
      <c r="L404" s="223"/>
      <c r="M404" s="223"/>
      <c r="N404" s="223"/>
      <c r="O404" s="223"/>
      <c r="P404" s="223"/>
      <c r="Q404" s="223"/>
      <c r="R404" s="223"/>
      <c r="S404" s="223"/>
      <c r="T404" s="223"/>
      <c r="U404" s="223"/>
      <c r="V404" s="223"/>
      <c r="W404" s="223"/>
    </row>
    <row r="405">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row>
    <row r="406">
      <c r="A406" s="223"/>
      <c r="B406" s="223"/>
      <c r="C406" s="223"/>
      <c r="D406" s="223"/>
      <c r="E406" s="223"/>
      <c r="F406" s="223"/>
      <c r="G406" s="223"/>
      <c r="H406" s="223"/>
      <c r="I406" s="223"/>
      <c r="J406" s="223"/>
      <c r="K406" s="223"/>
      <c r="L406" s="223"/>
      <c r="M406" s="223"/>
      <c r="N406" s="223"/>
      <c r="O406" s="223"/>
      <c r="P406" s="223"/>
      <c r="Q406" s="223"/>
      <c r="R406" s="223"/>
      <c r="S406" s="223"/>
      <c r="T406" s="223"/>
      <c r="U406" s="223"/>
      <c r="V406" s="223"/>
      <c r="W406" s="223"/>
    </row>
    <row r="407">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row>
    <row r="408">
      <c r="A408" s="223"/>
      <c r="B408" s="223"/>
      <c r="C408" s="223"/>
      <c r="D408" s="223"/>
      <c r="E408" s="223"/>
      <c r="F408" s="223"/>
      <c r="G408" s="223"/>
      <c r="H408" s="223"/>
      <c r="I408" s="223"/>
      <c r="J408" s="223"/>
      <c r="K408" s="223"/>
      <c r="L408" s="223"/>
      <c r="M408" s="223"/>
      <c r="N408" s="223"/>
      <c r="O408" s="223"/>
      <c r="P408" s="223"/>
      <c r="Q408" s="223"/>
      <c r="R408" s="223"/>
      <c r="S408" s="223"/>
      <c r="T408" s="223"/>
      <c r="U408" s="223"/>
      <c r="V408" s="223"/>
      <c r="W408" s="223"/>
    </row>
    <row r="409">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row>
    <row r="410">
      <c r="A410" s="223"/>
      <c r="B410" s="223"/>
      <c r="C410" s="223"/>
      <c r="D410" s="223"/>
      <c r="E410" s="223"/>
      <c r="F410" s="223"/>
      <c r="G410" s="223"/>
      <c r="H410" s="223"/>
      <c r="I410" s="223"/>
      <c r="J410" s="223"/>
      <c r="K410" s="223"/>
      <c r="L410" s="223"/>
      <c r="M410" s="223"/>
      <c r="N410" s="223"/>
      <c r="O410" s="223"/>
      <c r="P410" s="223"/>
      <c r="Q410" s="223"/>
      <c r="R410" s="223"/>
      <c r="S410" s="223"/>
      <c r="T410" s="223"/>
      <c r="U410" s="223"/>
      <c r="V410" s="223"/>
      <c r="W410" s="223"/>
    </row>
    <row r="41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row>
    <row r="412">
      <c r="A412" s="223"/>
      <c r="B412" s="223"/>
      <c r="C412" s="223"/>
      <c r="D412" s="223"/>
      <c r="E412" s="223"/>
      <c r="F412" s="223"/>
      <c r="G412" s="223"/>
      <c r="H412" s="223"/>
      <c r="I412" s="223"/>
      <c r="J412" s="223"/>
      <c r="K412" s="223"/>
      <c r="L412" s="223"/>
      <c r="M412" s="223"/>
      <c r="N412" s="223"/>
      <c r="O412" s="223"/>
      <c r="P412" s="223"/>
      <c r="Q412" s="223"/>
      <c r="R412" s="223"/>
      <c r="S412" s="223"/>
      <c r="T412" s="223"/>
      <c r="U412" s="223"/>
      <c r="V412" s="223"/>
      <c r="W412" s="223"/>
    </row>
    <row r="413">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row>
    <row r="414">
      <c r="A414" s="223"/>
      <c r="B414" s="223"/>
      <c r="C414" s="223"/>
      <c r="D414" s="223"/>
      <c r="E414" s="223"/>
      <c r="F414" s="223"/>
      <c r="G414" s="223"/>
      <c r="H414" s="223"/>
      <c r="I414" s="223"/>
      <c r="J414" s="223"/>
      <c r="K414" s="223"/>
      <c r="L414" s="223"/>
      <c r="M414" s="223"/>
      <c r="N414" s="223"/>
      <c r="O414" s="223"/>
      <c r="P414" s="223"/>
      <c r="Q414" s="223"/>
      <c r="R414" s="223"/>
      <c r="S414" s="223"/>
      <c r="T414" s="223"/>
      <c r="U414" s="223"/>
      <c r="V414" s="223"/>
      <c r="W414" s="223"/>
    </row>
    <row r="415">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row>
    <row r="416">
      <c r="A416" s="223"/>
      <c r="B416" s="223"/>
      <c r="C416" s="223"/>
      <c r="D416" s="223"/>
      <c r="E416" s="223"/>
      <c r="F416" s="223"/>
      <c r="G416" s="223"/>
      <c r="H416" s="223"/>
      <c r="I416" s="223"/>
      <c r="J416" s="223"/>
      <c r="K416" s="223"/>
      <c r="L416" s="223"/>
      <c r="M416" s="223"/>
      <c r="N416" s="223"/>
      <c r="O416" s="223"/>
      <c r="P416" s="223"/>
      <c r="Q416" s="223"/>
      <c r="R416" s="223"/>
      <c r="S416" s="223"/>
      <c r="T416" s="223"/>
      <c r="U416" s="223"/>
      <c r="V416" s="223"/>
      <c r="W416" s="223"/>
    </row>
    <row r="417">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row>
    <row r="418">
      <c r="A418" s="223"/>
      <c r="B418" s="223"/>
      <c r="C418" s="223"/>
      <c r="D418" s="223"/>
      <c r="E418" s="223"/>
      <c r="F418" s="223"/>
      <c r="G418" s="223"/>
      <c r="H418" s="223"/>
      <c r="I418" s="223"/>
      <c r="J418" s="223"/>
      <c r="K418" s="223"/>
      <c r="L418" s="223"/>
      <c r="M418" s="223"/>
      <c r="N418" s="223"/>
      <c r="O418" s="223"/>
      <c r="P418" s="223"/>
      <c r="Q418" s="223"/>
      <c r="R418" s="223"/>
      <c r="S418" s="223"/>
      <c r="T418" s="223"/>
      <c r="U418" s="223"/>
      <c r="V418" s="223"/>
      <c r="W418" s="223"/>
    </row>
    <row r="419">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row>
    <row r="420">
      <c r="A420" s="223"/>
      <c r="B420" s="223"/>
      <c r="C420" s="223"/>
      <c r="D420" s="223"/>
      <c r="E420" s="223"/>
      <c r="F420" s="223"/>
      <c r="G420" s="223"/>
      <c r="H420" s="223"/>
      <c r="I420" s="223"/>
      <c r="J420" s="223"/>
      <c r="K420" s="223"/>
      <c r="L420" s="223"/>
      <c r="M420" s="223"/>
      <c r="N420" s="223"/>
      <c r="O420" s="223"/>
      <c r="P420" s="223"/>
      <c r="Q420" s="223"/>
      <c r="R420" s="223"/>
      <c r="S420" s="223"/>
      <c r="T420" s="223"/>
      <c r="U420" s="223"/>
      <c r="V420" s="223"/>
      <c r="W420" s="223"/>
    </row>
    <row r="42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row>
    <row r="422">
      <c r="A422" s="223"/>
      <c r="B422" s="223"/>
      <c r="C422" s="223"/>
      <c r="D422" s="223"/>
      <c r="E422" s="223"/>
      <c r="F422" s="223"/>
      <c r="G422" s="223"/>
      <c r="H422" s="223"/>
      <c r="I422" s="223"/>
      <c r="J422" s="223"/>
      <c r="K422" s="223"/>
      <c r="L422" s="223"/>
      <c r="M422" s="223"/>
      <c r="N422" s="223"/>
      <c r="O422" s="223"/>
      <c r="P422" s="223"/>
      <c r="Q422" s="223"/>
      <c r="R422" s="223"/>
      <c r="S422" s="223"/>
      <c r="T422" s="223"/>
      <c r="U422" s="223"/>
      <c r="V422" s="223"/>
      <c r="W422" s="223"/>
    </row>
    <row r="423">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row>
    <row r="424">
      <c r="A424" s="223"/>
      <c r="B424" s="223"/>
      <c r="C424" s="223"/>
      <c r="D424" s="223"/>
      <c r="E424" s="223"/>
      <c r="F424" s="223"/>
      <c r="G424" s="223"/>
      <c r="H424" s="223"/>
      <c r="I424" s="223"/>
      <c r="J424" s="223"/>
      <c r="K424" s="223"/>
      <c r="L424" s="223"/>
      <c r="M424" s="223"/>
      <c r="N424" s="223"/>
      <c r="O424" s="223"/>
      <c r="P424" s="223"/>
      <c r="Q424" s="223"/>
      <c r="R424" s="223"/>
      <c r="S424" s="223"/>
      <c r="T424" s="223"/>
      <c r="U424" s="223"/>
      <c r="V424" s="223"/>
      <c r="W424" s="223"/>
    </row>
    <row r="425">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row>
    <row r="426">
      <c r="A426" s="223"/>
      <c r="B426" s="223"/>
      <c r="C426" s="223"/>
      <c r="D426" s="223"/>
      <c r="E426" s="223"/>
      <c r="F426" s="223"/>
      <c r="G426" s="223"/>
      <c r="H426" s="223"/>
      <c r="I426" s="223"/>
      <c r="J426" s="223"/>
      <c r="K426" s="223"/>
      <c r="L426" s="223"/>
      <c r="M426" s="223"/>
      <c r="N426" s="223"/>
      <c r="O426" s="223"/>
      <c r="P426" s="223"/>
      <c r="Q426" s="223"/>
      <c r="R426" s="223"/>
      <c r="S426" s="223"/>
      <c r="T426" s="223"/>
      <c r="U426" s="223"/>
      <c r="V426" s="223"/>
      <c r="W426" s="223"/>
    </row>
    <row r="427">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row>
    <row r="428">
      <c r="A428" s="223"/>
      <c r="B428" s="223"/>
      <c r="C428" s="223"/>
      <c r="D428" s="223"/>
      <c r="E428" s="223"/>
      <c r="F428" s="223"/>
      <c r="G428" s="223"/>
      <c r="H428" s="223"/>
      <c r="I428" s="223"/>
      <c r="J428" s="223"/>
      <c r="K428" s="223"/>
      <c r="L428" s="223"/>
      <c r="M428" s="223"/>
      <c r="N428" s="223"/>
      <c r="O428" s="223"/>
      <c r="P428" s="223"/>
      <c r="Q428" s="223"/>
      <c r="R428" s="223"/>
      <c r="S428" s="223"/>
      <c r="T428" s="223"/>
      <c r="U428" s="223"/>
      <c r="V428" s="223"/>
      <c r="W428" s="223"/>
    </row>
    <row r="429">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row>
    <row r="430">
      <c r="A430" s="223"/>
      <c r="B430" s="223"/>
      <c r="C430" s="223"/>
      <c r="D430" s="223"/>
      <c r="E430" s="223"/>
      <c r="F430" s="223"/>
      <c r="G430" s="223"/>
      <c r="H430" s="223"/>
      <c r="I430" s="223"/>
      <c r="J430" s="223"/>
      <c r="K430" s="223"/>
      <c r="L430" s="223"/>
      <c r="M430" s="223"/>
      <c r="N430" s="223"/>
      <c r="O430" s="223"/>
      <c r="P430" s="223"/>
      <c r="Q430" s="223"/>
      <c r="R430" s="223"/>
      <c r="S430" s="223"/>
      <c r="T430" s="223"/>
      <c r="U430" s="223"/>
      <c r="V430" s="223"/>
      <c r="W430" s="223"/>
    </row>
    <row r="43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row>
    <row r="432">
      <c r="A432" s="223"/>
      <c r="B432" s="223"/>
      <c r="C432" s="223"/>
      <c r="D432" s="223"/>
      <c r="E432" s="223"/>
      <c r="F432" s="223"/>
      <c r="G432" s="223"/>
      <c r="H432" s="223"/>
      <c r="I432" s="223"/>
      <c r="J432" s="223"/>
      <c r="K432" s="223"/>
      <c r="L432" s="223"/>
      <c r="M432" s="223"/>
      <c r="N432" s="223"/>
      <c r="O432" s="223"/>
      <c r="P432" s="223"/>
      <c r="Q432" s="223"/>
      <c r="R432" s="223"/>
      <c r="S432" s="223"/>
      <c r="T432" s="223"/>
      <c r="U432" s="223"/>
      <c r="V432" s="223"/>
      <c r="W432" s="223"/>
    </row>
    <row r="433">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row>
    <row r="434">
      <c r="A434" s="223"/>
      <c r="B434" s="223"/>
      <c r="C434" s="223"/>
      <c r="D434" s="223"/>
      <c r="E434" s="223"/>
      <c r="F434" s="223"/>
      <c r="G434" s="223"/>
      <c r="H434" s="223"/>
      <c r="I434" s="223"/>
      <c r="J434" s="223"/>
      <c r="K434" s="223"/>
      <c r="L434" s="223"/>
      <c r="M434" s="223"/>
      <c r="N434" s="223"/>
      <c r="O434" s="223"/>
      <c r="P434" s="223"/>
      <c r="Q434" s="223"/>
      <c r="R434" s="223"/>
      <c r="S434" s="223"/>
      <c r="T434" s="223"/>
      <c r="U434" s="223"/>
      <c r="V434" s="223"/>
      <c r="W434" s="223"/>
    </row>
    <row r="435">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row>
    <row r="436">
      <c r="A436" s="223"/>
      <c r="B436" s="223"/>
      <c r="C436" s="223"/>
      <c r="D436" s="223"/>
      <c r="E436" s="223"/>
      <c r="F436" s="223"/>
      <c r="G436" s="223"/>
      <c r="H436" s="223"/>
      <c r="I436" s="223"/>
      <c r="J436" s="223"/>
      <c r="K436" s="223"/>
      <c r="L436" s="223"/>
      <c r="M436" s="223"/>
      <c r="N436" s="223"/>
      <c r="O436" s="223"/>
      <c r="P436" s="223"/>
      <c r="Q436" s="223"/>
      <c r="R436" s="223"/>
      <c r="S436" s="223"/>
      <c r="T436" s="223"/>
      <c r="U436" s="223"/>
      <c r="V436" s="223"/>
      <c r="W436" s="223"/>
    </row>
    <row r="437">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row>
    <row r="438">
      <c r="A438" s="223"/>
      <c r="B438" s="223"/>
      <c r="C438" s="223"/>
      <c r="D438" s="223"/>
      <c r="E438" s="223"/>
      <c r="F438" s="223"/>
      <c r="G438" s="223"/>
      <c r="H438" s="223"/>
      <c r="I438" s="223"/>
      <c r="J438" s="223"/>
      <c r="K438" s="223"/>
      <c r="L438" s="223"/>
      <c r="M438" s="223"/>
      <c r="N438" s="223"/>
      <c r="O438" s="223"/>
      <c r="P438" s="223"/>
      <c r="Q438" s="223"/>
      <c r="R438" s="223"/>
      <c r="S438" s="223"/>
      <c r="T438" s="223"/>
      <c r="U438" s="223"/>
      <c r="V438" s="223"/>
      <c r="W438" s="223"/>
    </row>
    <row r="439">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row>
    <row r="440">
      <c r="A440" s="223"/>
      <c r="B440" s="223"/>
      <c r="C440" s="223"/>
      <c r="D440" s="223"/>
      <c r="E440" s="223"/>
      <c r="F440" s="223"/>
      <c r="G440" s="223"/>
      <c r="H440" s="223"/>
      <c r="I440" s="223"/>
      <c r="J440" s="223"/>
      <c r="K440" s="223"/>
      <c r="L440" s="223"/>
      <c r="M440" s="223"/>
      <c r="N440" s="223"/>
      <c r="O440" s="223"/>
      <c r="P440" s="223"/>
      <c r="Q440" s="223"/>
      <c r="R440" s="223"/>
      <c r="S440" s="223"/>
      <c r="T440" s="223"/>
      <c r="U440" s="223"/>
      <c r="V440" s="223"/>
      <c r="W440" s="223"/>
    </row>
    <row r="44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row>
    <row r="442">
      <c r="A442" s="223"/>
      <c r="B442" s="223"/>
      <c r="C442" s="223"/>
      <c r="D442" s="223"/>
      <c r="E442" s="223"/>
      <c r="F442" s="223"/>
      <c r="G442" s="223"/>
      <c r="H442" s="223"/>
      <c r="I442" s="223"/>
      <c r="J442" s="223"/>
      <c r="K442" s="223"/>
      <c r="L442" s="223"/>
      <c r="M442" s="223"/>
      <c r="N442" s="223"/>
      <c r="O442" s="223"/>
      <c r="P442" s="223"/>
      <c r="Q442" s="223"/>
      <c r="R442" s="223"/>
      <c r="S442" s="223"/>
      <c r="T442" s="223"/>
      <c r="U442" s="223"/>
      <c r="V442" s="223"/>
      <c r="W442" s="223"/>
    </row>
    <row r="443">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row>
    <row r="444">
      <c r="A444" s="223"/>
      <c r="B444" s="223"/>
      <c r="C444" s="223"/>
      <c r="D444" s="223"/>
      <c r="E444" s="223"/>
      <c r="F444" s="223"/>
      <c r="G444" s="223"/>
      <c r="H444" s="223"/>
      <c r="I444" s="223"/>
      <c r="J444" s="223"/>
      <c r="K444" s="223"/>
      <c r="L444" s="223"/>
      <c r="M444" s="223"/>
      <c r="N444" s="223"/>
      <c r="O444" s="223"/>
      <c r="P444" s="223"/>
      <c r="Q444" s="223"/>
      <c r="R444" s="223"/>
      <c r="S444" s="223"/>
      <c r="T444" s="223"/>
      <c r="U444" s="223"/>
      <c r="V444" s="223"/>
      <c r="W444" s="223"/>
    </row>
    <row r="445">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row>
    <row r="446">
      <c r="A446" s="223"/>
      <c r="B446" s="223"/>
      <c r="C446" s="223"/>
      <c r="D446" s="223"/>
      <c r="E446" s="223"/>
      <c r="F446" s="223"/>
      <c r="G446" s="223"/>
      <c r="H446" s="223"/>
      <c r="I446" s="223"/>
      <c r="J446" s="223"/>
      <c r="K446" s="223"/>
      <c r="L446" s="223"/>
      <c r="M446" s="223"/>
      <c r="N446" s="223"/>
      <c r="O446" s="223"/>
      <c r="P446" s="223"/>
      <c r="Q446" s="223"/>
      <c r="R446" s="223"/>
      <c r="S446" s="223"/>
      <c r="T446" s="223"/>
      <c r="U446" s="223"/>
      <c r="V446" s="223"/>
      <c r="W446" s="223"/>
    </row>
    <row r="447">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row>
    <row r="448">
      <c r="A448" s="223"/>
      <c r="B448" s="223"/>
      <c r="C448" s="223"/>
      <c r="D448" s="223"/>
      <c r="E448" s="223"/>
      <c r="F448" s="223"/>
      <c r="G448" s="223"/>
      <c r="H448" s="223"/>
      <c r="I448" s="223"/>
      <c r="J448" s="223"/>
      <c r="K448" s="223"/>
      <c r="L448" s="223"/>
      <c r="M448" s="223"/>
      <c r="N448" s="223"/>
      <c r="O448" s="223"/>
      <c r="P448" s="223"/>
      <c r="Q448" s="223"/>
      <c r="R448" s="223"/>
      <c r="S448" s="223"/>
      <c r="T448" s="223"/>
      <c r="U448" s="223"/>
      <c r="V448" s="223"/>
      <c r="W448" s="223"/>
    </row>
    <row r="449">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row>
    <row r="450">
      <c r="A450" s="223"/>
      <c r="B450" s="223"/>
      <c r="C450" s="223"/>
      <c r="D450" s="223"/>
      <c r="E450" s="223"/>
      <c r="F450" s="223"/>
      <c r="G450" s="223"/>
      <c r="H450" s="223"/>
      <c r="I450" s="223"/>
      <c r="J450" s="223"/>
      <c r="K450" s="223"/>
      <c r="L450" s="223"/>
      <c r="M450" s="223"/>
      <c r="N450" s="223"/>
      <c r="O450" s="223"/>
      <c r="P450" s="223"/>
      <c r="Q450" s="223"/>
      <c r="R450" s="223"/>
      <c r="S450" s="223"/>
      <c r="T450" s="223"/>
      <c r="U450" s="223"/>
      <c r="V450" s="223"/>
      <c r="W450" s="223"/>
    </row>
    <row r="45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row>
    <row r="452">
      <c r="A452" s="223"/>
      <c r="B452" s="223"/>
      <c r="C452" s="223"/>
      <c r="D452" s="223"/>
      <c r="E452" s="223"/>
      <c r="F452" s="223"/>
      <c r="G452" s="223"/>
      <c r="H452" s="223"/>
      <c r="I452" s="223"/>
      <c r="J452" s="223"/>
      <c r="K452" s="223"/>
      <c r="L452" s="223"/>
      <c r="M452" s="223"/>
      <c r="N452" s="223"/>
      <c r="O452" s="223"/>
      <c r="P452" s="223"/>
      <c r="Q452" s="223"/>
      <c r="R452" s="223"/>
      <c r="S452" s="223"/>
      <c r="T452" s="223"/>
      <c r="U452" s="223"/>
      <c r="V452" s="223"/>
      <c r="W452" s="223"/>
    </row>
    <row r="453">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row>
    <row r="454">
      <c r="A454" s="223"/>
      <c r="B454" s="223"/>
      <c r="C454" s="223"/>
      <c r="D454" s="223"/>
      <c r="E454" s="223"/>
      <c r="F454" s="223"/>
      <c r="G454" s="223"/>
      <c r="H454" s="223"/>
      <c r="I454" s="223"/>
      <c r="J454" s="223"/>
      <c r="K454" s="223"/>
      <c r="L454" s="223"/>
      <c r="M454" s="223"/>
      <c r="N454" s="223"/>
      <c r="O454" s="223"/>
      <c r="P454" s="223"/>
      <c r="Q454" s="223"/>
      <c r="R454" s="223"/>
      <c r="S454" s="223"/>
      <c r="T454" s="223"/>
      <c r="U454" s="223"/>
      <c r="V454" s="223"/>
      <c r="W454" s="223"/>
    </row>
    <row r="455">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row>
    <row r="456">
      <c r="A456" s="223"/>
      <c r="B456" s="223"/>
      <c r="C456" s="223"/>
      <c r="D456" s="223"/>
      <c r="E456" s="223"/>
      <c r="F456" s="223"/>
      <c r="G456" s="223"/>
      <c r="H456" s="223"/>
      <c r="I456" s="223"/>
      <c r="J456" s="223"/>
      <c r="K456" s="223"/>
      <c r="L456" s="223"/>
      <c r="M456" s="223"/>
      <c r="N456" s="223"/>
      <c r="O456" s="223"/>
      <c r="P456" s="223"/>
      <c r="Q456" s="223"/>
      <c r="R456" s="223"/>
      <c r="S456" s="223"/>
      <c r="T456" s="223"/>
      <c r="U456" s="223"/>
      <c r="V456" s="223"/>
      <c r="W456" s="223"/>
    </row>
    <row r="457">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row>
    <row r="458">
      <c r="A458" s="223"/>
      <c r="B458" s="223"/>
      <c r="C458" s="223"/>
      <c r="D458" s="223"/>
      <c r="E458" s="223"/>
      <c r="F458" s="223"/>
      <c r="G458" s="223"/>
      <c r="H458" s="223"/>
      <c r="I458" s="223"/>
      <c r="J458" s="223"/>
      <c r="K458" s="223"/>
      <c r="L458" s="223"/>
      <c r="M458" s="223"/>
      <c r="N458" s="223"/>
      <c r="O458" s="223"/>
      <c r="P458" s="223"/>
      <c r="Q458" s="223"/>
      <c r="R458" s="223"/>
      <c r="S458" s="223"/>
      <c r="T458" s="223"/>
      <c r="U458" s="223"/>
      <c r="V458" s="223"/>
      <c r="W458" s="223"/>
    </row>
    <row r="459">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row>
    <row r="460">
      <c r="A460" s="223"/>
      <c r="B460" s="223"/>
      <c r="C460" s="223"/>
      <c r="D460" s="223"/>
      <c r="E460" s="223"/>
      <c r="F460" s="223"/>
      <c r="G460" s="223"/>
      <c r="H460" s="223"/>
      <c r="I460" s="223"/>
      <c r="J460" s="223"/>
      <c r="K460" s="223"/>
      <c r="L460" s="223"/>
      <c r="M460" s="223"/>
      <c r="N460" s="223"/>
      <c r="O460" s="223"/>
      <c r="P460" s="223"/>
      <c r="Q460" s="223"/>
      <c r="R460" s="223"/>
      <c r="S460" s="223"/>
      <c r="T460" s="223"/>
      <c r="U460" s="223"/>
      <c r="V460" s="223"/>
      <c r="W460" s="223"/>
    </row>
    <row r="46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row>
    <row r="462">
      <c r="A462" s="223"/>
      <c r="B462" s="223"/>
      <c r="C462" s="223"/>
      <c r="D462" s="223"/>
      <c r="E462" s="223"/>
      <c r="F462" s="223"/>
      <c r="G462" s="223"/>
      <c r="H462" s="223"/>
      <c r="I462" s="223"/>
      <c r="J462" s="223"/>
      <c r="K462" s="223"/>
      <c r="L462" s="223"/>
      <c r="M462" s="223"/>
      <c r="N462" s="223"/>
      <c r="O462" s="223"/>
      <c r="P462" s="223"/>
      <c r="Q462" s="223"/>
      <c r="R462" s="223"/>
      <c r="S462" s="223"/>
      <c r="T462" s="223"/>
      <c r="U462" s="223"/>
      <c r="V462" s="223"/>
      <c r="W462" s="223"/>
    </row>
    <row r="463">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row>
    <row r="464">
      <c r="A464" s="223"/>
      <c r="B464" s="223"/>
      <c r="C464" s="223"/>
      <c r="D464" s="223"/>
      <c r="E464" s="223"/>
      <c r="F464" s="223"/>
      <c r="G464" s="223"/>
      <c r="H464" s="223"/>
      <c r="I464" s="223"/>
      <c r="J464" s="223"/>
      <c r="K464" s="223"/>
      <c r="L464" s="223"/>
      <c r="M464" s="223"/>
      <c r="N464" s="223"/>
      <c r="O464" s="223"/>
      <c r="P464" s="223"/>
      <c r="Q464" s="223"/>
      <c r="R464" s="223"/>
      <c r="S464" s="223"/>
      <c r="T464" s="223"/>
      <c r="U464" s="223"/>
      <c r="V464" s="223"/>
      <c r="W464" s="223"/>
    </row>
    <row r="465">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row>
    <row r="466">
      <c r="A466" s="223"/>
      <c r="B466" s="223"/>
      <c r="C466" s="223"/>
      <c r="D466" s="223"/>
      <c r="E466" s="223"/>
      <c r="F466" s="223"/>
      <c r="G466" s="223"/>
      <c r="H466" s="223"/>
      <c r="I466" s="223"/>
      <c r="J466" s="223"/>
      <c r="K466" s="223"/>
      <c r="L466" s="223"/>
      <c r="M466" s="223"/>
      <c r="N466" s="223"/>
      <c r="O466" s="223"/>
      <c r="P466" s="223"/>
      <c r="Q466" s="223"/>
      <c r="R466" s="223"/>
      <c r="S466" s="223"/>
      <c r="T466" s="223"/>
      <c r="U466" s="223"/>
      <c r="V466" s="223"/>
      <c r="W466" s="223"/>
    </row>
    <row r="467">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row>
    <row r="468">
      <c r="A468" s="223"/>
      <c r="B468" s="223"/>
      <c r="C468" s="223"/>
      <c r="D468" s="223"/>
      <c r="E468" s="223"/>
      <c r="F468" s="223"/>
      <c r="G468" s="223"/>
      <c r="H468" s="223"/>
      <c r="I468" s="223"/>
      <c r="J468" s="223"/>
      <c r="K468" s="223"/>
      <c r="L468" s="223"/>
      <c r="M468" s="223"/>
      <c r="N468" s="223"/>
      <c r="O468" s="223"/>
      <c r="P468" s="223"/>
      <c r="Q468" s="223"/>
      <c r="R468" s="223"/>
      <c r="S468" s="223"/>
      <c r="T468" s="223"/>
      <c r="U468" s="223"/>
      <c r="V468" s="223"/>
      <c r="W468" s="223"/>
    </row>
    <row r="469">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row>
    <row r="470">
      <c r="A470" s="223"/>
      <c r="B470" s="223"/>
      <c r="C470" s="223"/>
      <c r="D470" s="223"/>
      <c r="E470" s="223"/>
      <c r="F470" s="223"/>
      <c r="G470" s="223"/>
      <c r="H470" s="223"/>
      <c r="I470" s="223"/>
      <c r="J470" s="223"/>
      <c r="K470" s="223"/>
      <c r="L470" s="223"/>
      <c r="M470" s="223"/>
      <c r="N470" s="223"/>
      <c r="O470" s="223"/>
      <c r="P470" s="223"/>
      <c r="Q470" s="223"/>
      <c r="R470" s="223"/>
      <c r="S470" s="223"/>
      <c r="T470" s="223"/>
      <c r="U470" s="223"/>
      <c r="V470" s="223"/>
      <c r="W470" s="223"/>
    </row>
    <row r="47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row>
    <row r="472">
      <c r="A472" s="223"/>
      <c r="B472" s="223"/>
      <c r="C472" s="223"/>
      <c r="D472" s="223"/>
      <c r="E472" s="223"/>
      <c r="F472" s="223"/>
      <c r="G472" s="223"/>
      <c r="H472" s="223"/>
      <c r="I472" s="223"/>
      <c r="J472" s="223"/>
      <c r="K472" s="223"/>
      <c r="L472" s="223"/>
      <c r="M472" s="223"/>
      <c r="N472" s="223"/>
      <c r="O472" s="223"/>
      <c r="P472" s="223"/>
      <c r="Q472" s="223"/>
      <c r="R472" s="223"/>
      <c r="S472" s="223"/>
      <c r="T472" s="223"/>
      <c r="U472" s="223"/>
      <c r="V472" s="223"/>
      <c r="W472" s="223"/>
    </row>
    <row r="473">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row>
    <row r="474">
      <c r="A474" s="223"/>
      <c r="B474" s="223"/>
      <c r="C474" s="223"/>
      <c r="D474" s="223"/>
      <c r="E474" s="223"/>
      <c r="F474" s="223"/>
      <c r="G474" s="223"/>
      <c r="H474" s="223"/>
      <c r="I474" s="223"/>
      <c r="J474" s="223"/>
      <c r="K474" s="223"/>
      <c r="L474" s="223"/>
      <c r="M474" s="223"/>
      <c r="N474" s="223"/>
      <c r="O474" s="223"/>
      <c r="P474" s="223"/>
      <c r="Q474" s="223"/>
      <c r="R474" s="223"/>
      <c r="S474" s="223"/>
      <c r="T474" s="223"/>
      <c r="U474" s="223"/>
      <c r="V474" s="223"/>
      <c r="W474" s="223"/>
    </row>
    <row r="475">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row>
    <row r="476">
      <c r="A476" s="223"/>
      <c r="B476" s="223"/>
      <c r="C476" s="223"/>
      <c r="D476" s="223"/>
      <c r="E476" s="223"/>
      <c r="F476" s="223"/>
      <c r="G476" s="223"/>
      <c r="H476" s="223"/>
      <c r="I476" s="223"/>
      <c r="J476" s="223"/>
      <c r="K476" s="223"/>
      <c r="L476" s="223"/>
      <c r="M476" s="223"/>
      <c r="N476" s="223"/>
      <c r="O476" s="223"/>
      <c r="P476" s="223"/>
      <c r="Q476" s="223"/>
      <c r="R476" s="223"/>
      <c r="S476" s="223"/>
      <c r="T476" s="223"/>
      <c r="U476" s="223"/>
      <c r="V476" s="223"/>
      <c r="W476" s="223"/>
    </row>
    <row r="477">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row>
    <row r="478">
      <c r="A478" s="223"/>
      <c r="B478" s="223"/>
      <c r="C478" s="223"/>
      <c r="D478" s="223"/>
      <c r="E478" s="223"/>
      <c r="F478" s="223"/>
      <c r="G478" s="223"/>
      <c r="H478" s="223"/>
      <c r="I478" s="223"/>
      <c r="J478" s="223"/>
      <c r="K478" s="223"/>
      <c r="L478" s="223"/>
      <c r="M478" s="223"/>
      <c r="N478" s="223"/>
      <c r="O478" s="223"/>
      <c r="P478" s="223"/>
      <c r="Q478" s="223"/>
      <c r="R478" s="223"/>
      <c r="S478" s="223"/>
      <c r="T478" s="223"/>
      <c r="U478" s="223"/>
      <c r="V478" s="223"/>
      <c r="W478" s="223"/>
    </row>
    <row r="479">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row>
    <row r="480">
      <c r="A480" s="223"/>
      <c r="B480" s="223"/>
      <c r="C480" s="223"/>
      <c r="D480" s="223"/>
      <c r="E480" s="223"/>
      <c r="F480" s="223"/>
      <c r="G480" s="223"/>
      <c r="H480" s="223"/>
      <c r="I480" s="223"/>
      <c r="J480" s="223"/>
      <c r="K480" s="223"/>
      <c r="L480" s="223"/>
      <c r="M480" s="223"/>
      <c r="N480" s="223"/>
      <c r="O480" s="223"/>
      <c r="P480" s="223"/>
      <c r="Q480" s="223"/>
      <c r="R480" s="223"/>
      <c r="S480" s="223"/>
      <c r="T480" s="223"/>
      <c r="U480" s="223"/>
      <c r="V480" s="223"/>
      <c r="W480" s="223"/>
    </row>
    <row r="48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row>
    <row r="482">
      <c r="A482" s="223"/>
      <c r="B482" s="223"/>
      <c r="C482" s="223"/>
      <c r="D482" s="223"/>
      <c r="E482" s="223"/>
      <c r="F482" s="223"/>
      <c r="G482" s="223"/>
      <c r="H482" s="223"/>
      <c r="I482" s="223"/>
      <c r="J482" s="223"/>
      <c r="K482" s="223"/>
      <c r="L482" s="223"/>
      <c r="M482" s="223"/>
      <c r="N482" s="223"/>
      <c r="O482" s="223"/>
      <c r="P482" s="223"/>
      <c r="Q482" s="223"/>
      <c r="R482" s="223"/>
      <c r="S482" s="223"/>
      <c r="T482" s="223"/>
      <c r="U482" s="223"/>
      <c r="V482" s="223"/>
      <c r="W482" s="223"/>
    </row>
    <row r="483">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row>
    <row r="484">
      <c r="A484" s="223"/>
      <c r="B484" s="223"/>
      <c r="C484" s="223"/>
      <c r="D484" s="223"/>
      <c r="E484" s="223"/>
      <c r="F484" s="223"/>
      <c r="G484" s="223"/>
      <c r="H484" s="223"/>
      <c r="I484" s="223"/>
      <c r="J484" s="223"/>
      <c r="K484" s="223"/>
      <c r="L484" s="223"/>
      <c r="M484" s="223"/>
      <c r="N484" s="223"/>
      <c r="O484" s="223"/>
      <c r="P484" s="223"/>
      <c r="Q484" s="223"/>
      <c r="R484" s="223"/>
      <c r="S484" s="223"/>
      <c r="T484" s="223"/>
      <c r="U484" s="223"/>
      <c r="V484" s="223"/>
      <c r="W484" s="223"/>
    </row>
    <row r="485">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row>
    <row r="486">
      <c r="A486" s="223"/>
      <c r="B486" s="223"/>
      <c r="C486" s="223"/>
      <c r="D486" s="223"/>
      <c r="E486" s="223"/>
      <c r="F486" s="223"/>
      <c r="G486" s="223"/>
      <c r="H486" s="223"/>
      <c r="I486" s="223"/>
      <c r="J486" s="223"/>
      <c r="K486" s="223"/>
      <c r="L486" s="223"/>
      <c r="M486" s="223"/>
      <c r="N486" s="223"/>
      <c r="O486" s="223"/>
      <c r="P486" s="223"/>
      <c r="Q486" s="223"/>
      <c r="R486" s="223"/>
      <c r="S486" s="223"/>
      <c r="T486" s="223"/>
      <c r="U486" s="223"/>
      <c r="V486" s="223"/>
      <c r="W486" s="223"/>
    </row>
    <row r="487">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row>
    <row r="488">
      <c r="A488" s="223"/>
      <c r="B488" s="223"/>
      <c r="C488" s="223"/>
      <c r="D488" s="223"/>
      <c r="E488" s="223"/>
      <c r="F488" s="223"/>
      <c r="G488" s="223"/>
      <c r="H488" s="223"/>
      <c r="I488" s="223"/>
      <c r="J488" s="223"/>
      <c r="K488" s="223"/>
      <c r="L488" s="223"/>
      <c r="M488" s="223"/>
      <c r="N488" s="223"/>
      <c r="O488" s="223"/>
      <c r="P488" s="223"/>
      <c r="Q488" s="223"/>
      <c r="R488" s="223"/>
      <c r="S488" s="223"/>
      <c r="T488" s="223"/>
      <c r="U488" s="223"/>
      <c r="V488" s="223"/>
      <c r="W488" s="223"/>
    </row>
    <row r="489">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row>
    <row r="490">
      <c r="A490" s="223"/>
      <c r="B490" s="223"/>
      <c r="C490" s="223"/>
      <c r="D490" s="223"/>
      <c r="E490" s="223"/>
      <c r="F490" s="223"/>
      <c r="G490" s="223"/>
      <c r="H490" s="223"/>
      <c r="I490" s="223"/>
      <c r="J490" s="223"/>
      <c r="K490" s="223"/>
      <c r="L490" s="223"/>
      <c r="M490" s="223"/>
      <c r="N490" s="223"/>
      <c r="O490" s="223"/>
      <c r="P490" s="223"/>
      <c r="Q490" s="223"/>
      <c r="R490" s="223"/>
      <c r="S490" s="223"/>
      <c r="T490" s="223"/>
      <c r="U490" s="223"/>
      <c r="V490" s="223"/>
      <c r="W490" s="223"/>
    </row>
    <row r="49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row>
    <row r="492">
      <c r="A492" s="223"/>
      <c r="B492" s="223"/>
      <c r="C492" s="223"/>
      <c r="D492" s="223"/>
      <c r="E492" s="223"/>
      <c r="F492" s="223"/>
      <c r="G492" s="223"/>
      <c r="H492" s="223"/>
      <c r="I492" s="223"/>
      <c r="J492" s="223"/>
      <c r="K492" s="223"/>
      <c r="L492" s="223"/>
      <c r="M492" s="223"/>
      <c r="N492" s="223"/>
      <c r="O492" s="223"/>
      <c r="P492" s="223"/>
      <c r="Q492" s="223"/>
      <c r="R492" s="223"/>
      <c r="S492" s="223"/>
      <c r="T492" s="223"/>
      <c r="U492" s="223"/>
      <c r="V492" s="223"/>
      <c r="W492" s="223"/>
    </row>
    <row r="493">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row>
    <row r="494">
      <c r="A494" s="223"/>
      <c r="B494" s="223"/>
      <c r="C494" s="223"/>
      <c r="D494" s="223"/>
      <c r="E494" s="223"/>
      <c r="F494" s="223"/>
      <c r="G494" s="223"/>
      <c r="H494" s="223"/>
      <c r="I494" s="223"/>
      <c r="J494" s="223"/>
      <c r="K494" s="223"/>
      <c r="L494" s="223"/>
      <c r="M494" s="223"/>
      <c r="N494" s="223"/>
      <c r="O494" s="223"/>
      <c r="P494" s="223"/>
      <c r="Q494" s="223"/>
      <c r="R494" s="223"/>
      <c r="S494" s="223"/>
      <c r="T494" s="223"/>
      <c r="U494" s="223"/>
      <c r="V494" s="223"/>
      <c r="W494" s="223"/>
    </row>
    <row r="495">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row>
    <row r="496">
      <c r="A496" s="223"/>
      <c r="B496" s="223"/>
      <c r="C496" s="223"/>
      <c r="D496" s="223"/>
      <c r="E496" s="223"/>
      <c r="F496" s="223"/>
      <c r="G496" s="223"/>
      <c r="H496" s="223"/>
      <c r="I496" s="223"/>
      <c r="J496" s="223"/>
      <c r="K496" s="223"/>
      <c r="L496" s="223"/>
      <c r="M496" s="223"/>
      <c r="N496" s="223"/>
      <c r="O496" s="223"/>
      <c r="P496" s="223"/>
      <c r="Q496" s="223"/>
      <c r="R496" s="223"/>
      <c r="S496" s="223"/>
      <c r="T496" s="223"/>
      <c r="U496" s="223"/>
      <c r="V496" s="223"/>
      <c r="W496" s="223"/>
    </row>
    <row r="497">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row>
    <row r="498">
      <c r="A498" s="223"/>
      <c r="B498" s="223"/>
      <c r="C498" s="223"/>
      <c r="D498" s="223"/>
      <c r="E498" s="223"/>
      <c r="F498" s="223"/>
      <c r="G498" s="223"/>
      <c r="H498" s="223"/>
      <c r="I498" s="223"/>
      <c r="J498" s="223"/>
      <c r="K498" s="223"/>
      <c r="L498" s="223"/>
      <c r="M498" s="223"/>
      <c r="N498" s="223"/>
      <c r="O498" s="223"/>
      <c r="P498" s="223"/>
      <c r="Q498" s="223"/>
      <c r="R498" s="223"/>
      <c r="S498" s="223"/>
      <c r="T498" s="223"/>
      <c r="U498" s="223"/>
      <c r="V498" s="223"/>
      <c r="W498" s="223"/>
    </row>
    <row r="499">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row>
    <row r="500">
      <c r="A500" s="223"/>
      <c r="B500" s="223"/>
      <c r="C500" s="223"/>
      <c r="D500" s="223"/>
      <c r="E500" s="223"/>
      <c r="F500" s="223"/>
      <c r="G500" s="223"/>
      <c r="H500" s="223"/>
      <c r="I500" s="223"/>
      <c r="J500" s="223"/>
      <c r="K500" s="223"/>
      <c r="L500" s="223"/>
      <c r="M500" s="223"/>
      <c r="N500" s="223"/>
      <c r="O500" s="223"/>
      <c r="P500" s="223"/>
      <c r="Q500" s="223"/>
      <c r="R500" s="223"/>
      <c r="S500" s="223"/>
      <c r="T500" s="223"/>
      <c r="U500" s="223"/>
      <c r="V500" s="223"/>
      <c r="W500" s="223"/>
    </row>
    <row r="50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row>
    <row r="502">
      <c r="A502" s="223"/>
      <c r="B502" s="223"/>
      <c r="C502" s="223"/>
      <c r="D502" s="223"/>
      <c r="E502" s="223"/>
      <c r="F502" s="223"/>
      <c r="G502" s="223"/>
      <c r="H502" s="223"/>
      <c r="I502" s="223"/>
      <c r="J502" s="223"/>
      <c r="K502" s="223"/>
      <c r="L502" s="223"/>
      <c r="M502" s="223"/>
      <c r="N502" s="223"/>
      <c r="O502" s="223"/>
      <c r="P502" s="223"/>
      <c r="Q502" s="223"/>
      <c r="R502" s="223"/>
      <c r="S502" s="223"/>
      <c r="T502" s="223"/>
      <c r="U502" s="223"/>
      <c r="V502" s="223"/>
      <c r="W502" s="223"/>
    </row>
    <row r="503">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row>
    <row r="504">
      <c r="A504" s="223"/>
      <c r="B504" s="223"/>
      <c r="C504" s="223"/>
      <c r="D504" s="223"/>
      <c r="E504" s="223"/>
      <c r="F504" s="223"/>
      <c r="G504" s="223"/>
      <c r="H504" s="223"/>
      <c r="I504" s="223"/>
      <c r="J504" s="223"/>
      <c r="K504" s="223"/>
      <c r="L504" s="223"/>
      <c r="M504" s="223"/>
      <c r="N504" s="223"/>
      <c r="O504" s="223"/>
      <c r="P504" s="223"/>
      <c r="Q504" s="223"/>
      <c r="R504" s="223"/>
      <c r="S504" s="223"/>
      <c r="T504" s="223"/>
      <c r="U504" s="223"/>
      <c r="V504" s="223"/>
      <c r="W504" s="223"/>
    </row>
    <row r="505">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row>
    <row r="506">
      <c r="A506" s="223"/>
      <c r="B506" s="223"/>
      <c r="C506" s="223"/>
      <c r="D506" s="223"/>
      <c r="E506" s="223"/>
      <c r="F506" s="223"/>
      <c r="G506" s="223"/>
      <c r="H506" s="223"/>
      <c r="I506" s="223"/>
      <c r="J506" s="223"/>
      <c r="K506" s="223"/>
      <c r="L506" s="223"/>
      <c r="M506" s="223"/>
      <c r="N506" s="223"/>
      <c r="O506" s="223"/>
      <c r="P506" s="223"/>
      <c r="Q506" s="223"/>
      <c r="R506" s="223"/>
      <c r="S506" s="223"/>
      <c r="T506" s="223"/>
      <c r="U506" s="223"/>
      <c r="V506" s="223"/>
      <c r="W506" s="223"/>
    </row>
    <row r="507">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row>
    <row r="508">
      <c r="A508" s="223"/>
      <c r="B508" s="223"/>
      <c r="C508" s="223"/>
      <c r="D508" s="223"/>
      <c r="E508" s="223"/>
      <c r="F508" s="223"/>
      <c r="G508" s="223"/>
      <c r="H508" s="223"/>
      <c r="I508" s="223"/>
      <c r="J508" s="223"/>
      <c r="K508" s="223"/>
      <c r="L508" s="223"/>
      <c r="M508" s="223"/>
      <c r="N508" s="223"/>
      <c r="O508" s="223"/>
      <c r="P508" s="223"/>
      <c r="Q508" s="223"/>
      <c r="R508" s="223"/>
      <c r="S508" s="223"/>
      <c r="T508" s="223"/>
      <c r="U508" s="223"/>
      <c r="V508" s="223"/>
      <c r="W508" s="223"/>
    </row>
    <row r="509">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row>
    <row r="510">
      <c r="A510" s="223"/>
      <c r="B510" s="223"/>
      <c r="C510" s="223"/>
      <c r="D510" s="223"/>
      <c r="E510" s="223"/>
      <c r="F510" s="223"/>
      <c r="G510" s="223"/>
      <c r="H510" s="223"/>
      <c r="I510" s="223"/>
      <c r="J510" s="223"/>
      <c r="K510" s="223"/>
      <c r="L510" s="223"/>
      <c r="M510" s="223"/>
      <c r="N510" s="223"/>
      <c r="O510" s="223"/>
      <c r="P510" s="223"/>
      <c r="Q510" s="223"/>
      <c r="R510" s="223"/>
      <c r="S510" s="223"/>
      <c r="T510" s="223"/>
      <c r="U510" s="223"/>
      <c r="V510" s="223"/>
      <c r="W510" s="223"/>
    </row>
    <row r="51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row>
    <row r="512">
      <c r="A512" s="223"/>
      <c r="B512" s="223"/>
      <c r="C512" s="223"/>
      <c r="D512" s="223"/>
      <c r="E512" s="223"/>
      <c r="F512" s="223"/>
      <c r="G512" s="223"/>
      <c r="H512" s="223"/>
      <c r="I512" s="223"/>
      <c r="J512" s="223"/>
      <c r="K512" s="223"/>
      <c r="L512" s="223"/>
      <c r="M512" s="223"/>
      <c r="N512" s="223"/>
      <c r="O512" s="223"/>
      <c r="P512" s="223"/>
      <c r="Q512" s="223"/>
      <c r="R512" s="223"/>
      <c r="S512" s="223"/>
      <c r="T512" s="223"/>
      <c r="U512" s="223"/>
      <c r="V512" s="223"/>
      <c r="W512" s="223"/>
    </row>
    <row r="513">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row>
    <row r="514">
      <c r="A514" s="223"/>
      <c r="B514" s="223"/>
      <c r="C514" s="223"/>
      <c r="D514" s="223"/>
      <c r="E514" s="223"/>
      <c r="F514" s="223"/>
      <c r="G514" s="223"/>
      <c r="H514" s="223"/>
      <c r="I514" s="223"/>
      <c r="J514" s="223"/>
      <c r="K514" s="223"/>
      <c r="L514" s="223"/>
      <c r="M514" s="223"/>
      <c r="N514" s="223"/>
      <c r="O514" s="223"/>
      <c r="P514" s="223"/>
      <c r="Q514" s="223"/>
      <c r="R514" s="223"/>
      <c r="S514" s="223"/>
      <c r="T514" s="223"/>
      <c r="U514" s="223"/>
      <c r="V514" s="223"/>
      <c r="W514" s="223"/>
    </row>
    <row r="515">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row>
    <row r="516">
      <c r="A516" s="223"/>
      <c r="B516" s="223"/>
      <c r="C516" s="223"/>
      <c r="D516" s="223"/>
      <c r="E516" s="223"/>
      <c r="F516" s="223"/>
      <c r="G516" s="223"/>
      <c r="H516" s="223"/>
      <c r="I516" s="223"/>
      <c r="J516" s="223"/>
      <c r="K516" s="223"/>
      <c r="L516" s="223"/>
      <c r="M516" s="223"/>
      <c r="N516" s="223"/>
      <c r="O516" s="223"/>
      <c r="P516" s="223"/>
      <c r="Q516" s="223"/>
      <c r="R516" s="223"/>
      <c r="S516" s="223"/>
      <c r="T516" s="223"/>
      <c r="U516" s="223"/>
      <c r="V516" s="223"/>
      <c r="W516" s="223"/>
    </row>
    <row r="517">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row>
    <row r="518">
      <c r="A518" s="223"/>
      <c r="B518" s="223"/>
      <c r="C518" s="223"/>
      <c r="D518" s="223"/>
      <c r="E518" s="223"/>
      <c r="F518" s="223"/>
      <c r="G518" s="223"/>
      <c r="H518" s="223"/>
      <c r="I518" s="223"/>
      <c r="J518" s="223"/>
      <c r="K518" s="223"/>
      <c r="L518" s="223"/>
      <c r="M518" s="223"/>
      <c r="N518" s="223"/>
      <c r="O518" s="223"/>
      <c r="P518" s="223"/>
      <c r="Q518" s="223"/>
      <c r="R518" s="223"/>
      <c r="S518" s="223"/>
      <c r="T518" s="223"/>
      <c r="U518" s="223"/>
      <c r="V518" s="223"/>
      <c r="W518" s="223"/>
    </row>
    <row r="519">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row>
    <row r="520">
      <c r="A520" s="223"/>
      <c r="B520" s="223"/>
      <c r="C520" s="223"/>
      <c r="D520" s="223"/>
      <c r="E520" s="223"/>
      <c r="F520" s="223"/>
      <c r="G520" s="223"/>
      <c r="H520" s="223"/>
      <c r="I520" s="223"/>
      <c r="J520" s="223"/>
      <c r="K520" s="223"/>
      <c r="L520" s="223"/>
      <c r="M520" s="223"/>
      <c r="N520" s="223"/>
      <c r="O520" s="223"/>
      <c r="P520" s="223"/>
      <c r="Q520" s="223"/>
      <c r="R520" s="223"/>
      <c r="S520" s="223"/>
      <c r="T520" s="223"/>
      <c r="U520" s="223"/>
      <c r="V520" s="223"/>
      <c r="W520" s="223"/>
    </row>
    <row r="52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row>
    <row r="522">
      <c r="A522" s="223"/>
      <c r="B522" s="223"/>
      <c r="C522" s="223"/>
      <c r="D522" s="223"/>
      <c r="E522" s="223"/>
      <c r="F522" s="223"/>
      <c r="G522" s="223"/>
      <c r="H522" s="223"/>
      <c r="I522" s="223"/>
      <c r="J522" s="223"/>
      <c r="K522" s="223"/>
      <c r="L522" s="223"/>
      <c r="M522" s="223"/>
      <c r="N522" s="223"/>
      <c r="O522" s="223"/>
      <c r="P522" s="223"/>
      <c r="Q522" s="223"/>
      <c r="R522" s="223"/>
      <c r="S522" s="223"/>
      <c r="T522" s="223"/>
      <c r="U522" s="223"/>
      <c r="V522" s="223"/>
      <c r="W522" s="223"/>
    </row>
    <row r="523">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row>
    <row r="524">
      <c r="A524" s="223"/>
      <c r="B524" s="223"/>
      <c r="C524" s="223"/>
      <c r="D524" s="223"/>
      <c r="E524" s="223"/>
      <c r="F524" s="223"/>
      <c r="G524" s="223"/>
      <c r="H524" s="223"/>
      <c r="I524" s="223"/>
      <c r="J524" s="223"/>
      <c r="K524" s="223"/>
      <c r="L524" s="223"/>
      <c r="M524" s="223"/>
      <c r="N524" s="223"/>
      <c r="O524" s="223"/>
      <c r="P524" s="223"/>
      <c r="Q524" s="223"/>
      <c r="R524" s="223"/>
      <c r="S524" s="223"/>
      <c r="T524" s="223"/>
      <c r="U524" s="223"/>
      <c r="V524" s="223"/>
      <c r="W524" s="223"/>
    </row>
    <row r="525">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row>
    <row r="526">
      <c r="A526" s="223"/>
      <c r="B526" s="223"/>
      <c r="C526" s="223"/>
      <c r="D526" s="223"/>
      <c r="E526" s="223"/>
      <c r="F526" s="223"/>
      <c r="G526" s="223"/>
      <c r="H526" s="223"/>
      <c r="I526" s="223"/>
      <c r="J526" s="223"/>
      <c r="K526" s="223"/>
      <c r="L526" s="223"/>
      <c r="M526" s="223"/>
      <c r="N526" s="223"/>
      <c r="O526" s="223"/>
      <c r="P526" s="223"/>
      <c r="Q526" s="223"/>
      <c r="R526" s="223"/>
      <c r="S526" s="223"/>
      <c r="T526" s="223"/>
      <c r="U526" s="223"/>
      <c r="V526" s="223"/>
      <c r="W526" s="223"/>
    </row>
    <row r="527">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row>
    <row r="528">
      <c r="A528" s="223"/>
      <c r="B528" s="223"/>
      <c r="C528" s="223"/>
      <c r="D528" s="223"/>
      <c r="E528" s="223"/>
      <c r="F528" s="223"/>
      <c r="G528" s="223"/>
      <c r="H528" s="223"/>
      <c r="I528" s="223"/>
      <c r="J528" s="223"/>
      <c r="K528" s="223"/>
      <c r="L528" s="223"/>
      <c r="M528" s="223"/>
      <c r="N528" s="223"/>
      <c r="O528" s="223"/>
      <c r="P528" s="223"/>
      <c r="Q528" s="223"/>
      <c r="R528" s="223"/>
      <c r="S528" s="223"/>
      <c r="T528" s="223"/>
      <c r="U528" s="223"/>
      <c r="V528" s="223"/>
      <c r="W528" s="223"/>
    </row>
    <row r="529">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row>
    <row r="530">
      <c r="A530" s="223"/>
      <c r="B530" s="223"/>
      <c r="C530" s="223"/>
      <c r="D530" s="223"/>
      <c r="E530" s="223"/>
      <c r="F530" s="223"/>
      <c r="G530" s="223"/>
      <c r="H530" s="223"/>
      <c r="I530" s="223"/>
      <c r="J530" s="223"/>
      <c r="K530" s="223"/>
      <c r="L530" s="223"/>
      <c r="M530" s="223"/>
      <c r="N530" s="223"/>
      <c r="O530" s="223"/>
      <c r="P530" s="223"/>
      <c r="Q530" s="223"/>
      <c r="R530" s="223"/>
      <c r="S530" s="223"/>
      <c r="T530" s="223"/>
      <c r="U530" s="223"/>
      <c r="V530" s="223"/>
      <c r="W530" s="223"/>
    </row>
    <row r="53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row>
    <row r="532">
      <c r="A532" s="223"/>
      <c r="B532" s="223"/>
      <c r="C532" s="223"/>
      <c r="D532" s="223"/>
      <c r="E532" s="223"/>
      <c r="F532" s="223"/>
      <c r="G532" s="223"/>
      <c r="H532" s="223"/>
      <c r="I532" s="223"/>
      <c r="J532" s="223"/>
      <c r="K532" s="223"/>
      <c r="L532" s="223"/>
      <c r="M532" s="223"/>
      <c r="N532" s="223"/>
      <c r="O532" s="223"/>
      <c r="P532" s="223"/>
      <c r="Q532" s="223"/>
      <c r="R532" s="223"/>
      <c r="S532" s="223"/>
      <c r="T532" s="223"/>
      <c r="U532" s="223"/>
      <c r="V532" s="223"/>
      <c r="W532" s="223"/>
    </row>
    <row r="533">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row>
    <row r="534">
      <c r="A534" s="223"/>
      <c r="B534" s="223"/>
      <c r="C534" s="223"/>
      <c r="D534" s="223"/>
      <c r="E534" s="223"/>
      <c r="F534" s="223"/>
      <c r="G534" s="223"/>
      <c r="H534" s="223"/>
      <c r="I534" s="223"/>
      <c r="J534" s="223"/>
      <c r="K534" s="223"/>
      <c r="L534" s="223"/>
      <c r="M534" s="223"/>
      <c r="N534" s="223"/>
      <c r="O534" s="223"/>
      <c r="P534" s="223"/>
      <c r="Q534" s="223"/>
      <c r="R534" s="223"/>
      <c r="S534" s="223"/>
      <c r="T534" s="223"/>
      <c r="U534" s="223"/>
      <c r="V534" s="223"/>
      <c r="W534" s="223"/>
    </row>
    <row r="535">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row>
    <row r="536">
      <c r="A536" s="223"/>
      <c r="B536" s="223"/>
      <c r="C536" s="223"/>
      <c r="D536" s="223"/>
      <c r="E536" s="223"/>
      <c r="F536" s="223"/>
      <c r="G536" s="223"/>
      <c r="H536" s="223"/>
      <c r="I536" s="223"/>
      <c r="J536" s="223"/>
      <c r="K536" s="223"/>
      <c r="L536" s="223"/>
      <c r="M536" s="223"/>
      <c r="N536" s="223"/>
      <c r="O536" s="223"/>
      <c r="P536" s="223"/>
      <c r="Q536" s="223"/>
      <c r="R536" s="223"/>
      <c r="S536" s="223"/>
      <c r="T536" s="223"/>
      <c r="U536" s="223"/>
      <c r="V536" s="223"/>
      <c r="W536" s="223"/>
    </row>
    <row r="537">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row>
    <row r="538">
      <c r="A538" s="223"/>
      <c r="B538" s="223"/>
      <c r="C538" s="223"/>
      <c r="D538" s="223"/>
      <c r="E538" s="223"/>
      <c r="F538" s="223"/>
      <c r="G538" s="223"/>
      <c r="H538" s="223"/>
      <c r="I538" s="223"/>
      <c r="J538" s="223"/>
      <c r="K538" s="223"/>
      <c r="L538" s="223"/>
      <c r="M538" s="223"/>
      <c r="N538" s="223"/>
      <c r="O538" s="223"/>
      <c r="P538" s="223"/>
      <c r="Q538" s="223"/>
      <c r="R538" s="223"/>
      <c r="S538" s="223"/>
      <c r="T538" s="223"/>
      <c r="U538" s="223"/>
      <c r="V538" s="223"/>
      <c r="W538" s="223"/>
    </row>
    <row r="539">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row>
    <row r="540">
      <c r="A540" s="223"/>
      <c r="B540" s="223"/>
      <c r="C540" s="223"/>
      <c r="D540" s="223"/>
      <c r="E540" s="223"/>
      <c r="F540" s="223"/>
      <c r="G540" s="223"/>
      <c r="H540" s="223"/>
      <c r="I540" s="223"/>
      <c r="J540" s="223"/>
      <c r="K540" s="223"/>
      <c r="L540" s="223"/>
      <c r="M540" s="223"/>
      <c r="N540" s="223"/>
      <c r="O540" s="223"/>
      <c r="P540" s="223"/>
      <c r="Q540" s="223"/>
      <c r="R540" s="223"/>
      <c r="S540" s="223"/>
      <c r="T540" s="223"/>
      <c r="U540" s="223"/>
      <c r="V540" s="223"/>
      <c r="W540" s="223"/>
    </row>
    <row r="54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row>
    <row r="542">
      <c r="A542" s="223"/>
      <c r="B542" s="223"/>
      <c r="C542" s="223"/>
      <c r="D542" s="223"/>
      <c r="E542" s="223"/>
      <c r="F542" s="223"/>
      <c r="G542" s="223"/>
      <c r="H542" s="223"/>
      <c r="I542" s="223"/>
      <c r="J542" s="223"/>
      <c r="K542" s="223"/>
      <c r="L542" s="223"/>
      <c r="M542" s="223"/>
      <c r="N542" s="223"/>
      <c r="O542" s="223"/>
      <c r="P542" s="223"/>
      <c r="Q542" s="223"/>
      <c r="R542" s="223"/>
      <c r="S542" s="223"/>
      <c r="T542" s="223"/>
      <c r="U542" s="223"/>
      <c r="V542" s="223"/>
      <c r="W542" s="223"/>
    </row>
    <row r="543">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row>
    <row r="544">
      <c r="A544" s="223"/>
      <c r="B544" s="223"/>
      <c r="C544" s="223"/>
      <c r="D544" s="223"/>
      <c r="E544" s="223"/>
      <c r="F544" s="223"/>
      <c r="G544" s="223"/>
      <c r="H544" s="223"/>
      <c r="I544" s="223"/>
      <c r="J544" s="223"/>
      <c r="K544" s="223"/>
      <c r="L544" s="223"/>
      <c r="M544" s="223"/>
      <c r="N544" s="223"/>
      <c r="O544" s="223"/>
      <c r="P544" s="223"/>
      <c r="Q544" s="223"/>
      <c r="R544" s="223"/>
      <c r="S544" s="223"/>
      <c r="T544" s="223"/>
      <c r="U544" s="223"/>
      <c r="V544" s="223"/>
      <c r="W544" s="223"/>
    </row>
    <row r="545">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row>
    <row r="546">
      <c r="A546" s="223"/>
      <c r="B546" s="223"/>
      <c r="C546" s="223"/>
      <c r="D546" s="223"/>
      <c r="E546" s="223"/>
      <c r="F546" s="223"/>
      <c r="G546" s="223"/>
      <c r="H546" s="223"/>
      <c r="I546" s="223"/>
      <c r="J546" s="223"/>
      <c r="K546" s="223"/>
      <c r="L546" s="223"/>
      <c r="M546" s="223"/>
      <c r="N546" s="223"/>
      <c r="O546" s="223"/>
      <c r="P546" s="223"/>
      <c r="Q546" s="223"/>
      <c r="R546" s="223"/>
      <c r="S546" s="223"/>
      <c r="T546" s="223"/>
      <c r="U546" s="223"/>
      <c r="V546" s="223"/>
      <c r="W546" s="223"/>
    </row>
    <row r="547">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row>
    <row r="548">
      <c r="A548" s="223"/>
      <c r="B548" s="223"/>
      <c r="C548" s="223"/>
      <c r="D548" s="223"/>
      <c r="E548" s="223"/>
      <c r="F548" s="223"/>
      <c r="G548" s="223"/>
      <c r="H548" s="223"/>
      <c r="I548" s="223"/>
      <c r="J548" s="223"/>
      <c r="K548" s="223"/>
      <c r="L548" s="223"/>
      <c r="M548" s="223"/>
      <c r="N548" s="223"/>
      <c r="O548" s="223"/>
      <c r="P548" s="223"/>
      <c r="Q548" s="223"/>
      <c r="R548" s="223"/>
      <c r="S548" s="223"/>
      <c r="T548" s="223"/>
      <c r="U548" s="223"/>
      <c r="V548" s="223"/>
      <c r="W548" s="223"/>
    </row>
    <row r="549">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row>
    <row r="550">
      <c r="A550" s="223"/>
      <c r="B550" s="223"/>
      <c r="C550" s="223"/>
      <c r="D550" s="223"/>
      <c r="E550" s="223"/>
      <c r="F550" s="223"/>
      <c r="G550" s="223"/>
      <c r="H550" s="223"/>
      <c r="I550" s="223"/>
      <c r="J550" s="223"/>
      <c r="K550" s="223"/>
      <c r="L550" s="223"/>
      <c r="M550" s="223"/>
      <c r="N550" s="223"/>
      <c r="O550" s="223"/>
      <c r="P550" s="223"/>
      <c r="Q550" s="223"/>
      <c r="R550" s="223"/>
      <c r="S550" s="223"/>
      <c r="T550" s="223"/>
      <c r="U550" s="223"/>
      <c r="V550" s="223"/>
      <c r="W550" s="223"/>
    </row>
    <row r="55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row>
    <row r="552">
      <c r="A552" s="223"/>
      <c r="B552" s="223"/>
      <c r="C552" s="223"/>
      <c r="D552" s="223"/>
      <c r="E552" s="223"/>
      <c r="F552" s="223"/>
      <c r="G552" s="223"/>
      <c r="H552" s="223"/>
      <c r="I552" s="223"/>
      <c r="J552" s="223"/>
      <c r="K552" s="223"/>
      <c r="L552" s="223"/>
      <c r="M552" s="223"/>
      <c r="N552" s="223"/>
      <c r="O552" s="223"/>
      <c r="P552" s="223"/>
      <c r="Q552" s="223"/>
      <c r="R552" s="223"/>
      <c r="S552" s="223"/>
      <c r="T552" s="223"/>
      <c r="U552" s="223"/>
      <c r="V552" s="223"/>
      <c r="W552" s="223"/>
    </row>
    <row r="553">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row>
    <row r="554">
      <c r="A554" s="223"/>
      <c r="B554" s="223"/>
      <c r="C554" s="223"/>
      <c r="D554" s="223"/>
      <c r="E554" s="223"/>
      <c r="F554" s="223"/>
      <c r="G554" s="223"/>
      <c r="H554" s="223"/>
      <c r="I554" s="223"/>
      <c r="J554" s="223"/>
      <c r="K554" s="223"/>
      <c r="L554" s="223"/>
      <c r="M554" s="223"/>
      <c r="N554" s="223"/>
      <c r="O554" s="223"/>
      <c r="P554" s="223"/>
      <c r="Q554" s="223"/>
      <c r="R554" s="223"/>
      <c r="S554" s="223"/>
      <c r="T554" s="223"/>
      <c r="U554" s="223"/>
      <c r="V554" s="223"/>
      <c r="W554" s="223"/>
    </row>
    <row r="555">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row>
    <row r="556">
      <c r="A556" s="223"/>
      <c r="B556" s="223"/>
      <c r="C556" s="223"/>
      <c r="D556" s="223"/>
      <c r="E556" s="223"/>
      <c r="F556" s="223"/>
      <c r="G556" s="223"/>
      <c r="H556" s="223"/>
      <c r="I556" s="223"/>
      <c r="J556" s="223"/>
      <c r="K556" s="223"/>
      <c r="L556" s="223"/>
      <c r="M556" s="223"/>
      <c r="N556" s="223"/>
      <c r="O556" s="223"/>
      <c r="P556" s="223"/>
      <c r="Q556" s="223"/>
      <c r="R556" s="223"/>
      <c r="S556" s="223"/>
      <c r="T556" s="223"/>
      <c r="U556" s="223"/>
      <c r="V556" s="223"/>
      <c r="W556" s="223"/>
    </row>
    <row r="557">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row>
    <row r="558">
      <c r="A558" s="223"/>
      <c r="B558" s="223"/>
      <c r="C558" s="223"/>
      <c r="D558" s="223"/>
      <c r="E558" s="223"/>
      <c r="F558" s="223"/>
      <c r="G558" s="223"/>
      <c r="H558" s="223"/>
      <c r="I558" s="223"/>
      <c r="J558" s="223"/>
      <c r="K558" s="223"/>
      <c r="L558" s="223"/>
      <c r="M558" s="223"/>
      <c r="N558" s="223"/>
      <c r="O558" s="223"/>
      <c r="P558" s="223"/>
      <c r="Q558" s="223"/>
      <c r="R558" s="223"/>
      <c r="S558" s="223"/>
      <c r="T558" s="223"/>
      <c r="U558" s="223"/>
      <c r="V558" s="223"/>
      <c r="W558" s="223"/>
    </row>
    <row r="559">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row>
    <row r="560">
      <c r="A560" s="223"/>
      <c r="B560" s="223"/>
      <c r="C560" s="223"/>
      <c r="D560" s="223"/>
      <c r="E560" s="223"/>
      <c r="F560" s="223"/>
      <c r="G560" s="223"/>
      <c r="H560" s="223"/>
      <c r="I560" s="223"/>
      <c r="J560" s="223"/>
      <c r="K560" s="223"/>
      <c r="L560" s="223"/>
      <c r="M560" s="223"/>
      <c r="N560" s="223"/>
      <c r="O560" s="223"/>
      <c r="P560" s="223"/>
      <c r="Q560" s="223"/>
      <c r="R560" s="223"/>
      <c r="S560" s="223"/>
      <c r="T560" s="223"/>
      <c r="U560" s="223"/>
      <c r="V560" s="223"/>
      <c r="W560" s="223"/>
    </row>
    <row r="56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row>
    <row r="562">
      <c r="A562" s="223"/>
      <c r="B562" s="223"/>
      <c r="C562" s="223"/>
      <c r="D562" s="223"/>
      <c r="E562" s="223"/>
      <c r="F562" s="223"/>
      <c r="G562" s="223"/>
      <c r="H562" s="223"/>
      <c r="I562" s="223"/>
      <c r="J562" s="223"/>
      <c r="K562" s="223"/>
      <c r="L562" s="223"/>
      <c r="M562" s="223"/>
      <c r="N562" s="223"/>
      <c r="O562" s="223"/>
      <c r="P562" s="223"/>
      <c r="Q562" s="223"/>
      <c r="R562" s="223"/>
      <c r="S562" s="223"/>
      <c r="T562" s="223"/>
      <c r="U562" s="223"/>
      <c r="V562" s="223"/>
      <c r="W562" s="223"/>
    </row>
    <row r="563">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row>
    <row r="564">
      <c r="A564" s="223"/>
      <c r="B564" s="223"/>
      <c r="C564" s="223"/>
      <c r="D564" s="223"/>
      <c r="E564" s="223"/>
      <c r="F564" s="223"/>
      <c r="G564" s="223"/>
      <c r="H564" s="223"/>
      <c r="I564" s="223"/>
      <c r="J564" s="223"/>
      <c r="K564" s="223"/>
      <c r="L564" s="223"/>
      <c r="M564" s="223"/>
      <c r="N564" s="223"/>
      <c r="O564" s="223"/>
      <c r="P564" s="223"/>
      <c r="Q564" s="223"/>
      <c r="R564" s="223"/>
      <c r="S564" s="223"/>
      <c r="T564" s="223"/>
      <c r="U564" s="223"/>
      <c r="V564" s="223"/>
      <c r="W564" s="223"/>
    </row>
    <row r="565">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row>
    <row r="566">
      <c r="A566" s="223"/>
      <c r="B566" s="223"/>
      <c r="C566" s="223"/>
      <c r="D566" s="223"/>
      <c r="E566" s="223"/>
      <c r="F566" s="223"/>
      <c r="G566" s="223"/>
      <c r="H566" s="223"/>
      <c r="I566" s="223"/>
      <c r="J566" s="223"/>
      <c r="K566" s="223"/>
      <c r="L566" s="223"/>
      <c r="M566" s="223"/>
      <c r="N566" s="223"/>
      <c r="O566" s="223"/>
      <c r="P566" s="223"/>
      <c r="Q566" s="223"/>
      <c r="R566" s="223"/>
      <c r="S566" s="223"/>
      <c r="T566" s="223"/>
      <c r="U566" s="223"/>
      <c r="V566" s="223"/>
      <c r="W566" s="223"/>
    </row>
    <row r="567">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row>
    <row r="568">
      <c r="A568" s="223"/>
      <c r="B568" s="223"/>
      <c r="C568" s="223"/>
      <c r="D568" s="223"/>
      <c r="E568" s="223"/>
      <c r="F568" s="223"/>
      <c r="G568" s="223"/>
      <c r="H568" s="223"/>
      <c r="I568" s="223"/>
      <c r="J568" s="223"/>
      <c r="K568" s="223"/>
      <c r="L568" s="223"/>
      <c r="M568" s="223"/>
      <c r="N568" s="223"/>
      <c r="O568" s="223"/>
      <c r="P568" s="223"/>
      <c r="Q568" s="223"/>
      <c r="R568" s="223"/>
      <c r="S568" s="223"/>
      <c r="T568" s="223"/>
      <c r="U568" s="223"/>
      <c r="V568" s="223"/>
      <c r="W568" s="223"/>
    </row>
    <row r="569">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row>
    <row r="570">
      <c r="A570" s="223"/>
      <c r="B570" s="223"/>
      <c r="C570" s="223"/>
      <c r="D570" s="223"/>
      <c r="E570" s="223"/>
      <c r="F570" s="223"/>
      <c r="G570" s="223"/>
      <c r="H570" s="223"/>
      <c r="I570" s="223"/>
      <c r="J570" s="223"/>
      <c r="K570" s="223"/>
      <c r="L570" s="223"/>
      <c r="M570" s="223"/>
      <c r="N570" s="223"/>
      <c r="O570" s="223"/>
      <c r="P570" s="223"/>
      <c r="Q570" s="223"/>
      <c r="R570" s="223"/>
      <c r="S570" s="223"/>
      <c r="T570" s="223"/>
      <c r="U570" s="223"/>
      <c r="V570" s="223"/>
      <c r="W570" s="223"/>
    </row>
    <row r="57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row>
    <row r="572">
      <c r="A572" s="223"/>
      <c r="B572" s="223"/>
      <c r="C572" s="223"/>
      <c r="D572" s="223"/>
      <c r="E572" s="223"/>
      <c r="F572" s="223"/>
      <c r="G572" s="223"/>
      <c r="H572" s="223"/>
      <c r="I572" s="223"/>
      <c r="J572" s="223"/>
      <c r="K572" s="223"/>
      <c r="L572" s="223"/>
      <c r="M572" s="223"/>
      <c r="N572" s="223"/>
      <c r="O572" s="223"/>
      <c r="P572" s="223"/>
      <c r="Q572" s="223"/>
      <c r="R572" s="223"/>
      <c r="S572" s="223"/>
      <c r="T572" s="223"/>
      <c r="U572" s="223"/>
      <c r="V572" s="223"/>
      <c r="W572" s="223"/>
    </row>
    <row r="573">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row>
    <row r="574">
      <c r="A574" s="223"/>
      <c r="B574" s="223"/>
      <c r="C574" s="223"/>
      <c r="D574" s="223"/>
      <c r="E574" s="223"/>
      <c r="F574" s="223"/>
      <c r="G574" s="223"/>
      <c r="H574" s="223"/>
      <c r="I574" s="223"/>
      <c r="J574" s="223"/>
      <c r="K574" s="223"/>
      <c r="L574" s="223"/>
      <c r="M574" s="223"/>
      <c r="N574" s="223"/>
      <c r="O574" s="223"/>
      <c r="P574" s="223"/>
      <c r="Q574" s="223"/>
      <c r="R574" s="223"/>
      <c r="S574" s="223"/>
      <c r="T574" s="223"/>
      <c r="U574" s="223"/>
      <c r="V574" s="223"/>
      <c r="W574" s="223"/>
    </row>
    <row r="575">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row>
    <row r="576">
      <c r="A576" s="223"/>
      <c r="B576" s="223"/>
      <c r="C576" s="223"/>
      <c r="D576" s="223"/>
      <c r="E576" s="223"/>
      <c r="F576" s="223"/>
      <c r="G576" s="223"/>
      <c r="H576" s="223"/>
      <c r="I576" s="223"/>
      <c r="J576" s="223"/>
      <c r="K576" s="223"/>
      <c r="L576" s="223"/>
      <c r="M576" s="223"/>
      <c r="N576" s="223"/>
      <c r="O576" s="223"/>
      <c r="P576" s="223"/>
      <c r="Q576" s="223"/>
      <c r="R576" s="223"/>
      <c r="S576" s="223"/>
      <c r="T576" s="223"/>
      <c r="U576" s="223"/>
      <c r="V576" s="223"/>
      <c r="W576" s="223"/>
    </row>
    <row r="577">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row>
    <row r="578">
      <c r="A578" s="223"/>
      <c r="B578" s="223"/>
      <c r="C578" s="223"/>
      <c r="D578" s="223"/>
      <c r="E578" s="223"/>
      <c r="F578" s="223"/>
      <c r="G578" s="223"/>
      <c r="H578" s="223"/>
      <c r="I578" s="223"/>
      <c r="J578" s="223"/>
      <c r="K578" s="223"/>
      <c r="L578" s="223"/>
      <c r="M578" s="223"/>
      <c r="N578" s="223"/>
      <c r="O578" s="223"/>
      <c r="P578" s="223"/>
      <c r="Q578" s="223"/>
      <c r="R578" s="223"/>
      <c r="S578" s="223"/>
      <c r="T578" s="223"/>
      <c r="U578" s="223"/>
      <c r="V578" s="223"/>
      <c r="W578" s="223"/>
    </row>
    <row r="579">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row>
    <row r="580">
      <c r="A580" s="223"/>
      <c r="B580" s="223"/>
      <c r="C580" s="223"/>
      <c r="D580" s="223"/>
      <c r="E580" s="223"/>
      <c r="F580" s="223"/>
      <c r="G580" s="223"/>
      <c r="H580" s="223"/>
      <c r="I580" s="223"/>
      <c r="J580" s="223"/>
      <c r="K580" s="223"/>
      <c r="L580" s="223"/>
      <c r="M580" s="223"/>
      <c r="N580" s="223"/>
      <c r="O580" s="223"/>
      <c r="P580" s="223"/>
      <c r="Q580" s="223"/>
      <c r="R580" s="223"/>
      <c r="S580" s="223"/>
      <c r="T580" s="223"/>
      <c r="U580" s="223"/>
      <c r="V580" s="223"/>
      <c r="W580" s="223"/>
    </row>
    <row r="58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row>
    <row r="582">
      <c r="A582" s="223"/>
      <c r="B582" s="223"/>
      <c r="C582" s="223"/>
      <c r="D582" s="223"/>
      <c r="E582" s="223"/>
      <c r="F582" s="223"/>
      <c r="G582" s="223"/>
      <c r="H582" s="223"/>
      <c r="I582" s="223"/>
      <c r="J582" s="223"/>
      <c r="K582" s="223"/>
      <c r="L582" s="223"/>
      <c r="M582" s="223"/>
      <c r="N582" s="223"/>
      <c r="O582" s="223"/>
      <c r="P582" s="223"/>
      <c r="Q582" s="223"/>
      <c r="R582" s="223"/>
      <c r="S582" s="223"/>
      <c r="T582" s="223"/>
      <c r="U582" s="223"/>
      <c r="V582" s="223"/>
      <c r="W582" s="223"/>
    </row>
    <row r="583">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row>
    <row r="584">
      <c r="A584" s="223"/>
      <c r="B584" s="223"/>
      <c r="C584" s="223"/>
      <c r="D584" s="223"/>
      <c r="E584" s="223"/>
      <c r="F584" s="223"/>
      <c r="G584" s="223"/>
      <c r="H584" s="223"/>
      <c r="I584" s="223"/>
      <c r="J584" s="223"/>
      <c r="K584" s="223"/>
      <c r="L584" s="223"/>
      <c r="M584" s="223"/>
      <c r="N584" s="223"/>
      <c r="O584" s="223"/>
      <c r="P584" s="223"/>
      <c r="Q584" s="223"/>
      <c r="R584" s="223"/>
      <c r="S584" s="223"/>
      <c r="T584" s="223"/>
      <c r="U584" s="223"/>
      <c r="V584" s="223"/>
      <c r="W584" s="223"/>
    </row>
    <row r="585">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row>
    <row r="586">
      <c r="A586" s="223"/>
      <c r="B586" s="223"/>
      <c r="C586" s="223"/>
      <c r="D586" s="223"/>
      <c r="E586" s="223"/>
      <c r="F586" s="223"/>
      <c r="G586" s="223"/>
      <c r="H586" s="223"/>
      <c r="I586" s="223"/>
      <c r="J586" s="223"/>
      <c r="K586" s="223"/>
      <c r="L586" s="223"/>
      <c r="M586" s="223"/>
      <c r="N586" s="223"/>
      <c r="O586" s="223"/>
      <c r="P586" s="223"/>
      <c r="Q586" s="223"/>
      <c r="R586" s="223"/>
      <c r="S586" s="223"/>
      <c r="T586" s="223"/>
      <c r="U586" s="223"/>
      <c r="V586" s="223"/>
      <c r="W586" s="223"/>
    </row>
    <row r="587">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row>
    <row r="588">
      <c r="A588" s="223"/>
      <c r="B588" s="223"/>
      <c r="C588" s="223"/>
      <c r="D588" s="223"/>
      <c r="E588" s="223"/>
      <c r="F588" s="223"/>
      <c r="G588" s="223"/>
      <c r="H588" s="223"/>
      <c r="I588" s="223"/>
      <c r="J588" s="223"/>
      <c r="K588" s="223"/>
      <c r="L588" s="223"/>
      <c r="M588" s="223"/>
      <c r="N588" s="223"/>
      <c r="O588" s="223"/>
      <c r="P588" s="223"/>
      <c r="Q588" s="223"/>
      <c r="R588" s="223"/>
      <c r="S588" s="223"/>
      <c r="T588" s="223"/>
      <c r="U588" s="223"/>
      <c r="V588" s="223"/>
      <c r="W588" s="223"/>
    </row>
    <row r="589">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row>
    <row r="590">
      <c r="A590" s="223"/>
      <c r="B590" s="223"/>
      <c r="C590" s="223"/>
      <c r="D590" s="223"/>
      <c r="E590" s="223"/>
      <c r="F590" s="223"/>
      <c r="G590" s="223"/>
      <c r="H590" s="223"/>
      <c r="I590" s="223"/>
      <c r="J590" s="223"/>
      <c r="K590" s="223"/>
      <c r="L590" s="223"/>
      <c r="M590" s="223"/>
      <c r="N590" s="223"/>
      <c r="O590" s="223"/>
      <c r="P590" s="223"/>
      <c r="Q590" s="223"/>
      <c r="R590" s="223"/>
      <c r="S590" s="223"/>
      <c r="T590" s="223"/>
      <c r="U590" s="223"/>
      <c r="V590" s="223"/>
      <c r="W590" s="223"/>
    </row>
    <row r="59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row>
    <row r="592">
      <c r="A592" s="223"/>
      <c r="B592" s="223"/>
      <c r="C592" s="223"/>
      <c r="D592" s="223"/>
      <c r="E592" s="223"/>
      <c r="F592" s="223"/>
      <c r="G592" s="223"/>
      <c r="H592" s="223"/>
      <c r="I592" s="223"/>
      <c r="J592" s="223"/>
      <c r="K592" s="223"/>
      <c r="L592" s="223"/>
      <c r="M592" s="223"/>
      <c r="N592" s="223"/>
      <c r="O592" s="223"/>
      <c r="P592" s="223"/>
      <c r="Q592" s="223"/>
      <c r="R592" s="223"/>
      <c r="S592" s="223"/>
      <c r="T592" s="223"/>
      <c r="U592" s="223"/>
      <c r="V592" s="223"/>
      <c r="W592" s="223"/>
    </row>
    <row r="593">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row>
    <row r="594">
      <c r="A594" s="223"/>
      <c r="B594" s="223"/>
      <c r="C594" s="223"/>
      <c r="D594" s="223"/>
      <c r="E594" s="223"/>
      <c r="F594" s="223"/>
      <c r="G594" s="223"/>
      <c r="H594" s="223"/>
      <c r="I594" s="223"/>
      <c r="J594" s="223"/>
      <c r="K594" s="223"/>
      <c r="L594" s="223"/>
      <c r="M594" s="223"/>
      <c r="N594" s="223"/>
      <c r="O594" s="223"/>
      <c r="P594" s="223"/>
      <c r="Q594" s="223"/>
      <c r="R594" s="223"/>
      <c r="S594" s="223"/>
      <c r="T594" s="223"/>
      <c r="U594" s="223"/>
      <c r="V594" s="223"/>
      <c r="W594" s="223"/>
    </row>
    <row r="595">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row>
    <row r="596">
      <c r="A596" s="223"/>
      <c r="B596" s="223"/>
      <c r="C596" s="223"/>
      <c r="D596" s="223"/>
      <c r="E596" s="223"/>
      <c r="F596" s="223"/>
      <c r="G596" s="223"/>
      <c r="H596" s="223"/>
      <c r="I596" s="223"/>
      <c r="J596" s="223"/>
      <c r="K596" s="223"/>
      <c r="L596" s="223"/>
      <c r="M596" s="223"/>
      <c r="N596" s="223"/>
      <c r="O596" s="223"/>
      <c r="P596" s="223"/>
      <c r="Q596" s="223"/>
      <c r="R596" s="223"/>
      <c r="S596" s="223"/>
      <c r="T596" s="223"/>
      <c r="U596" s="223"/>
      <c r="V596" s="223"/>
      <c r="W596" s="223"/>
    </row>
    <row r="597">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row>
    <row r="598">
      <c r="A598" s="223"/>
      <c r="B598" s="223"/>
      <c r="C598" s="223"/>
      <c r="D598" s="223"/>
      <c r="E598" s="223"/>
      <c r="F598" s="223"/>
      <c r="G598" s="223"/>
      <c r="H598" s="223"/>
      <c r="I598" s="223"/>
      <c r="J598" s="223"/>
      <c r="K598" s="223"/>
      <c r="L598" s="223"/>
      <c r="M598" s="223"/>
      <c r="N598" s="223"/>
      <c r="O598" s="223"/>
      <c r="P598" s="223"/>
      <c r="Q598" s="223"/>
      <c r="R598" s="223"/>
      <c r="S598" s="223"/>
      <c r="T598" s="223"/>
      <c r="U598" s="223"/>
      <c r="V598" s="223"/>
      <c r="W598" s="223"/>
    </row>
    <row r="599">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row>
    <row r="600">
      <c r="A600" s="223"/>
      <c r="B600" s="223"/>
      <c r="C600" s="223"/>
      <c r="D600" s="223"/>
      <c r="E600" s="223"/>
      <c r="F600" s="223"/>
      <c r="G600" s="223"/>
      <c r="H600" s="223"/>
      <c r="I600" s="223"/>
      <c r="J600" s="223"/>
      <c r="K600" s="223"/>
      <c r="L600" s="223"/>
      <c r="M600" s="223"/>
      <c r="N600" s="223"/>
      <c r="O600" s="223"/>
      <c r="P600" s="223"/>
      <c r="Q600" s="223"/>
      <c r="R600" s="223"/>
      <c r="S600" s="223"/>
      <c r="T600" s="223"/>
      <c r="U600" s="223"/>
      <c r="V600" s="223"/>
      <c r="W600" s="223"/>
    </row>
    <row r="60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row>
    <row r="602">
      <c r="A602" s="223"/>
      <c r="B602" s="223"/>
      <c r="C602" s="223"/>
      <c r="D602" s="223"/>
      <c r="E602" s="223"/>
      <c r="F602" s="223"/>
      <c r="G602" s="223"/>
      <c r="H602" s="223"/>
      <c r="I602" s="223"/>
      <c r="J602" s="223"/>
      <c r="K602" s="223"/>
      <c r="L602" s="223"/>
      <c r="M602" s="223"/>
      <c r="N602" s="223"/>
      <c r="O602" s="223"/>
      <c r="P602" s="223"/>
      <c r="Q602" s="223"/>
      <c r="R602" s="223"/>
      <c r="S602" s="223"/>
      <c r="T602" s="223"/>
      <c r="U602" s="223"/>
      <c r="V602" s="223"/>
      <c r="W602" s="223"/>
    </row>
    <row r="603">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row>
    <row r="604">
      <c r="A604" s="223"/>
      <c r="B604" s="223"/>
      <c r="C604" s="223"/>
      <c r="D604" s="223"/>
      <c r="E604" s="223"/>
      <c r="F604" s="223"/>
      <c r="G604" s="223"/>
      <c r="H604" s="223"/>
      <c r="I604" s="223"/>
      <c r="J604" s="223"/>
      <c r="K604" s="223"/>
      <c r="L604" s="223"/>
      <c r="M604" s="223"/>
      <c r="N604" s="223"/>
      <c r="O604" s="223"/>
      <c r="P604" s="223"/>
      <c r="Q604" s="223"/>
      <c r="R604" s="223"/>
      <c r="S604" s="223"/>
      <c r="T604" s="223"/>
      <c r="U604" s="223"/>
      <c r="V604" s="223"/>
      <c r="W604" s="223"/>
    </row>
    <row r="605">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row>
    <row r="606">
      <c r="A606" s="223"/>
      <c r="B606" s="223"/>
      <c r="C606" s="223"/>
      <c r="D606" s="223"/>
      <c r="E606" s="223"/>
      <c r="F606" s="223"/>
      <c r="G606" s="223"/>
      <c r="H606" s="223"/>
      <c r="I606" s="223"/>
      <c r="J606" s="223"/>
      <c r="K606" s="223"/>
      <c r="L606" s="223"/>
      <c r="M606" s="223"/>
      <c r="N606" s="223"/>
      <c r="O606" s="223"/>
      <c r="P606" s="223"/>
      <c r="Q606" s="223"/>
      <c r="R606" s="223"/>
      <c r="S606" s="223"/>
      <c r="T606" s="223"/>
      <c r="U606" s="223"/>
      <c r="V606" s="223"/>
      <c r="W606" s="223"/>
    </row>
    <row r="607">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row>
    <row r="608">
      <c r="A608" s="223"/>
      <c r="B608" s="223"/>
      <c r="C608" s="223"/>
      <c r="D608" s="223"/>
      <c r="E608" s="223"/>
      <c r="F608" s="223"/>
      <c r="G608" s="223"/>
      <c r="H608" s="223"/>
      <c r="I608" s="223"/>
      <c r="J608" s="223"/>
      <c r="K608" s="223"/>
      <c r="L608" s="223"/>
      <c r="M608" s="223"/>
      <c r="N608" s="223"/>
      <c r="O608" s="223"/>
      <c r="P608" s="223"/>
      <c r="Q608" s="223"/>
      <c r="R608" s="223"/>
      <c r="S608" s="223"/>
      <c r="T608" s="223"/>
      <c r="U608" s="223"/>
      <c r="V608" s="223"/>
      <c r="W608" s="223"/>
    </row>
    <row r="609">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row>
    <row r="610">
      <c r="A610" s="223"/>
      <c r="B610" s="223"/>
      <c r="C610" s="223"/>
      <c r="D610" s="223"/>
      <c r="E610" s="223"/>
      <c r="F610" s="223"/>
      <c r="G610" s="223"/>
      <c r="H610" s="223"/>
      <c r="I610" s="223"/>
      <c r="J610" s="223"/>
      <c r="K610" s="223"/>
      <c r="L610" s="223"/>
      <c r="M610" s="223"/>
      <c r="N610" s="223"/>
      <c r="O610" s="223"/>
      <c r="P610" s="223"/>
      <c r="Q610" s="223"/>
      <c r="R610" s="223"/>
      <c r="S610" s="223"/>
      <c r="T610" s="223"/>
      <c r="U610" s="223"/>
      <c r="V610" s="223"/>
      <c r="W610" s="223"/>
    </row>
    <row r="61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row>
    <row r="612">
      <c r="A612" s="223"/>
      <c r="B612" s="223"/>
      <c r="C612" s="223"/>
      <c r="D612" s="223"/>
      <c r="E612" s="223"/>
      <c r="F612" s="223"/>
      <c r="G612" s="223"/>
      <c r="H612" s="223"/>
      <c r="I612" s="223"/>
      <c r="J612" s="223"/>
      <c r="K612" s="223"/>
      <c r="L612" s="223"/>
      <c r="M612" s="223"/>
      <c r="N612" s="223"/>
      <c r="O612" s="223"/>
      <c r="P612" s="223"/>
      <c r="Q612" s="223"/>
      <c r="R612" s="223"/>
      <c r="S612" s="223"/>
      <c r="T612" s="223"/>
      <c r="U612" s="223"/>
      <c r="V612" s="223"/>
      <c r="W612" s="223"/>
    </row>
    <row r="613">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row>
    <row r="614">
      <c r="A614" s="223"/>
      <c r="B614" s="223"/>
      <c r="C614" s="223"/>
      <c r="D614" s="223"/>
      <c r="E614" s="223"/>
      <c r="F614" s="223"/>
      <c r="G614" s="223"/>
      <c r="H614" s="223"/>
      <c r="I614" s="223"/>
      <c r="J614" s="223"/>
      <c r="K614" s="223"/>
      <c r="L614" s="223"/>
      <c r="M614" s="223"/>
      <c r="N614" s="223"/>
      <c r="O614" s="223"/>
      <c r="P614" s="223"/>
      <c r="Q614" s="223"/>
      <c r="R614" s="223"/>
      <c r="S614" s="223"/>
      <c r="T614" s="223"/>
      <c r="U614" s="223"/>
      <c r="V614" s="223"/>
      <c r="W614" s="223"/>
    </row>
    <row r="615">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row>
    <row r="616">
      <c r="A616" s="223"/>
      <c r="B616" s="223"/>
      <c r="C616" s="223"/>
      <c r="D616" s="223"/>
      <c r="E616" s="223"/>
      <c r="F616" s="223"/>
      <c r="G616" s="223"/>
      <c r="H616" s="223"/>
      <c r="I616" s="223"/>
      <c r="J616" s="223"/>
      <c r="K616" s="223"/>
      <c r="L616" s="223"/>
      <c r="M616" s="223"/>
      <c r="N616" s="223"/>
      <c r="O616" s="223"/>
      <c r="P616" s="223"/>
      <c r="Q616" s="223"/>
      <c r="R616" s="223"/>
      <c r="S616" s="223"/>
      <c r="T616" s="223"/>
      <c r="U616" s="223"/>
      <c r="V616" s="223"/>
      <c r="W616" s="223"/>
    </row>
    <row r="617">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row>
    <row r="618">
      <c r="A618" s="223"/>
      <c r="B618" s="223"/>
      <c r="C618" s="223"/>
      <c r="D618" s="223"/>
      <c r="E618" s="223"/>
      <c r="F618" s="223"/>
      <c r="G618" s="223"/>
      <c r="H618" s="223"/>
      <c r="I618" s="223"/>
      <c r="J618" s="223"/>
      <c r="K618" s="223"/>
      <c r="L618" s="223"/>
      <c r="M618" s="223"/>
      <c r="N618" s="223"/>
      <c r="O618" s="223"/>
      <c r="P618" s="223"/>
      <c r="Q618" s="223"/>
      <c r="R618" s="223"/>
      <c r="S618" s="223"/>
      <c r="T618" s="223"/>
      <c r="U618" s="223"/>
      <c r="V618" s="223"/>
      <c r="W618" s="223"/>
    </row>
    <row r="619">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row>
    <row r="620">
      <c r="A620" s="223"/>
      <c r="B620" s="223"/>
      <c r="C620" s="223"/>
      <c r="D620" s="223"/>
      <c r="E620" s="223"/>
      <c r="F620" s="223"/>
      <c r="G620" s="223"/>
      <c r="H620" s="223"/>
      <c r="I620" s="223"/>
      <c r="J620" s="223"/>
      <c r="K620" s="223"/>
      <c r="L620" s="223"/>
      <c r="M620" s="223"/>
      <c r="N620" s="223"/>
      <c r="O620" s="223"/>
      <c r="P620" s="223"/>
      <c r="Q620" s="223"/>
      <c r="R620" s="223"/>
      <c r="S620" s="223"/>
      <c r="T620" s="223"/>
      <c r="U620" s="223"/>
      <c r="V620" s="223"/>
      <c r="W620" s="223"/>
    </row>
    <row r="62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row>
    <row r="622">
      <c r="A622" s="223"/>
      <c r="B622" s="223"/>
      <c r="C622" s="223"/>
      <c r="D622" s="223"/>
      <c r="E622" s="223"/>
      <c r="F622" s="223"/>
      <c r="G622" s="223"/>
      <c r="H622" s="223"/>
      <c r="I622" s="223"/>
      <c r="J622" s="223"/>
      <c r="K622" s="223"/>
      <c r="L622" s="223"/>
      <c r="M622" s="223"/>
      <c r="N622" s="223"/>
      <c r="O622" s="223"/>
      <c r="P622" s="223"/>
      <c r="Q622" s="223"/>
      <c r="R622" s="223"/>
      <c r="S622" s="223"/>
      <c r="T622" s="223"/>
      <c r="U622" s="223"/>
      <c r="V622" s="223"/>
      <c r="W622" s="223"/>
    </row>
    <row r="623">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row>
    <row r="624">
      <c r="A624" s="223"/>
      <c r="B624" s="223"/>
      <c r="C624" s="223"/>
      <c r="D624" s="223"/>
      <c r="E624" s="223"/>
      <c r="F624" s="223"/>
      <c r="G624" s="223"/>
      <c r="H624" s="223"/>
      <c r="I624" s="223"/>
      <c r="J624" s="223"/>
      <c r="K624" s="223"/>
      <c r="L624" s="223"/>
      <c r="M624" s="223"/>
      <c r="N624" s="223"/>
      <c r="O624" s="223"/>
      <c r="P624" s="223"/>
      <c r="Q624" s="223"/>
      <c r="R624" s="223"/>
      <c r="S624" s="223"/>
      <c r="T624" s="223"/>
      <c r="U624" s="223"/>
      <c r="V624" s="223"/>
      <c r="W624" s="223"/>
    </row>
    <row r="625">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row>
    <row r="626">
      <c r="A626" s="223"/>
      <c r="B626" s="223"/>
      <c r="C626" s="223"/>
      <c r="D626" s="223"/>
      <c r="E626" s="223"/>
      <c r="F626" s="223"/>
      <c r="G626" s="223"/>
      <c r="H626" s="223"/>
      <c r="I626" s="223"/>
      <c r="J626" s="223"/>
      <c r="K626" s="223"/>
      <c r="L626" s="223"/>
      <c r="M626" s="223"/>
      <c r="N626" s="223"/>
      <c r="O626" s="223"/>
      <c r="P626" s="223"/>
      <c r="Q626" s="223"/>
      <c r="R626" s="223"/>
      <c r="S626" s="223"/>
      <c r="T626" s="223"/>
      <c r="U626" s="223"/>
      <c r="V626" s="223"/>
      <c r="W626" s="223"/>
    </row>
    <row r="627">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row>
    <row r="628">
      <c r="A628" s="223"/>
      <c r="B628" s="223"/>
      <c r="C628" s="223"/>
      <c r="D628" s="223"/>
      <c r="E628" s="223"/>
      <c r="F628" s="223"/>
      <c r="G628" s="223"/>
      <c r="H628" s="223"/>
      <c r="I628" s="223"/>
      <c r="J628" s="223"/>
      <c r="K628" s="223"/>
      <c r="L628" s="223"/>
      <c r="M628" s="223"/>
      <c r="N628" s="223"/>
      <c r="O628" s="223"/>
      <c r="P628" s="223"/>
      <c r="Q628" s="223"/>
      <c r="R628" s="223"/>
      <c r="S628" s="223"/>
      <c r="T628" s="223"/>
      <c r="U628" s="223"/>
      <c r="V628" s="223"/>
      <c r="W628" s="223"/>
    </row>
    <row r="629">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row>
    <row r="630">
      <c r="A630" s="223"/>
      <c r="B630" s="223"/>
      <c r="C630" s="223"/>
      <c r="D630" s="223"/>
      <c r="E630" s="223"/>
      <c r="F630" s="223"/>
      <c r="G630" s="223"/>
      <c r="H630" s="223"/>
      <c r="I630" s="223"/>
      <c r="J630" s="223"/>
      <c r="K630" s="223"/>
      <c r="L630" s="223"/>
      <c r="M630" s="223"/>
      <c r="N630" s="223"/>
      <c r="O630" s="223"/>
      <c r="P630" s="223"/>
      <c r="Q630" s="223"/>
      <c r="R630" s="223"/>
      <c r="S630" s="223"/>
      <c r="T630" s="223"/>
      <c r="U630" s="223"/>
      <c r="V630" s="223"/>
      <c r="W630" s="223"/>
    </row>
    <row r="63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row>
    <row r="632">
      <c r="A632" s="223"/>
      <c r="B632" s="223"/>
      <c r="C632" s="223"/>
      <c r="D632" s="223"/>
      <c r="E632" s="223"/>
      <c r="F632" s="223"/>
      <c r="G632" s="223"/>
      <c r="H632" s="223"/>
      <c r="I632" s="223"/>
      <c r="J632" s="223"/>
      <c r="K632" s="223"/>
      <c r="L632" s="223"/>
      <c r="M632" s="223"/>
      <c r="N632" s="223"/>
      <c r="O632" s="223"/>
      <c r="P632" s="223"/>
      <c r="Q632" s="223"/>
      <c r="R632" s="223"/>
      <c r="S632" s="223"/>
      <c r="T632" s="223"/>
      <c r="U632" s="223"/>
      <c r="V632" s="223"/>
      <c r="W632" s="223"/>
    </row>
    <row r="633">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row>
    <row r="634">
      <c r="A634" s="223"/>
      <c r="B634" s="223"/>
      <c r="C634" s="223"/>
      <c r="D634" s="223"/>
      <c r="E634" s="223"/>
      <c r="F634" s="223"/>
      <c r="G634" s="223"/>
      <c r="H634" s="223"/>
      <c r="I634" s="223"/>
      <c r="J634" s="223"/>
      <c r="K634" s="223"/>
      <c r="L634" s="223"/>
      <c r="M634" s="223"/>
      <c r="N634" s="223"/>
      <c r="O634" s="223"/>
      <c r="P634" s="223"/>
      <c r="Q634" s="223"/>
      <c r="R634" s="223"/>
      <c r="S634" s="223"/>
      <c r="T634" s="223"/>
      <c r="U634" s="223"/>
      <c r="V634" s="223"/>
      <c r="W634" s="223"/>
    </row>
    <row r="635">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row>
    <row r="636">
      <c r="A636" s="223"/>
      <c r="B636" s="223"/>
      <c r="C636" s="223"/>
      <c r="D636" s="223"/>
      <c r="E636" s="223"/>
      <c r="F636" s="223"/>
      <c r="G636" s="223"/>
      <c r="H636" s="223"/>
      <c r="I636" s="223"/>
      <c r="J636" s="223"/>
      <c r="K636" s="223"/>
      <c r="L636" s="223"/>
      <c r="M636" s="223"/>
      <c r="N636" s="223"/>
      <c r="O636" s="223"/>
      <c r="P636" s="223"/>
      <c r="Q636" s="223"/>
      <c r="R636" s="223"/>
      <c r="S636" s="223"/>
      <c r="T636" s="223"/>
      <c r="U636" s="223"/>
      <c r="V636" s="223"/>
      <c r="W636" s="223"/>
    </row>
    <row r="637">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row>
    <row r="638">
      <c r="A638" s="223"/>
      <c r="B638" s="223"/>
      <c r="C638" s="223"/>
      <c r="D638" s="223"/>
      <c r="E638" s="223"/>
      <c r="F638" s="223"/>
      <c r="G638" s="223"/>
      <c r="H638" s="223"/>
      <c r="I638" s="223"/>
      <c r="J638" s="223"/>
      <c r="K638" s="223"/>
      <c r="L638" s="223"/>
      <c r="M638" s="223"/>
      <c r="N638" s="223"/>
      <c r="O638" s="223"/>
      <c r="P638" s="223"/>
      <c r="Q638" s="223"/>
      <c r="R638" s="223"/>
      <c r="S638" s="223"/>
      <c r="T638" s="223"/>
      <c r="U638" s="223"/>
      <c r="V638" s="223"/>
      <c r="W638" s="223"/>
    </row>
    <row r="639">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row>
    <row r="640">
      <c r="A640" s="223"/>
      <c r="B640" s="223"/>
      <c r="C640" s="223"/>
      <c r="D640" s="223"/>
      <c r="E640" s="223"/>
      <c r="F640" s="223"/>
      <c r="G640" s="223"/>
      <c r="H640" s="223"/>
      <c r="I640" s="223"/>
      <c r="J640" s="223"/>
      <c r="K640" s="223"/>
      <c r="L640" s="223"/>
      <c r="M640" s="223"/>
      <c r="N640" s="223"/>
      <c r="O640" s="223"/>
      <c r="P640" s="223"/>
      <c r="Q640" s="223"/>
      <c r="R640" s="223"/>
      <c r="S640" s="223"/>
      <c r="T640" s="223"/>
      <c r="U640" s="223"/>
      <c r="V640" s="223"/>
      <c r="W640" s="223"/>
    </row>
    <row r="64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row>
    <row r="642">
      <c r="A642" s="223"/>
      <c r="B642" s="223"/>
      <c r="C642" s="223"/>
      <c r="D642" s="223"/>
      <c r="E642" s="223"/>
      <c r="F642" s="223"/>
      <c r="G642" s="223"/>
      <c r="H642" s="223"/>
      <c r="I642" s="223"/>
      <c r="J642" s="223"/>
      <c r="K642" s="223"/>
      <c r="L642" s="223"/>
      <c r="M642" s="223"/>
      <c r="N642" s="223"/>
      <c r="O642" s="223"/>
      <c r="P642" s="223"/>
      <c r="Q642" s="223"/>
      <c r="R642" s="223"/>
      <c r="S642" s="223"/>
      <c r="T642" s="223"/>
      <c r="U642" s="223"/>
      <c r="V642" s="223"/>
      <c r="W642" s="223"/>
    </row>
    <row r="643">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row>
    <row r="644">
      <c r="A644" s="223"/>
      <c r="B644" s="223"/>
      <c r="C644" s="223"/>
      <c r="D644" s="223"/>
      <c r="E644" s="223"/>
      <c r="F644" s="223"/>
      <c r="G644" s="223"/>
      <c r="H644" s="223"/>
      <c r="I644" s="223"/>
      <c r="J644" s="223"/>
      <c r="K644" s="223"/>
      <c r="L644" s="223"/>
      <c r="M644" s="223"/>
      <c r="N644" s="223"/>
      <c r="O644" s="223"/>
      <c r="P644" s="223"/>
      <c r="Q644" s="223"/>
      <c r="R644" s="223"/>
      <c r="S644" s="223"/>
      <c r="T644" s="223"/>
      <c r="U644" s="223"/>
      <c r="V644" s="223"/>
      <c r="W644" s="223"/>
    </row>
    <row r="645">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row>
    <row r="646">
      <c r="A646" s="223"/>
      <c r="B646" s="223"/>
      <c r="C646" s="223"/>
      <c r="D646" s="223"/>
      <c r="E646" s="223"/>
      <c r="F646" s="223"/>
      <c r="G646" s="223"/>
      <c r="H646" s="223"/>
      <c r="I646" s="223"/>
      <c r="J646" s="223"/>
      <c r="K646" s="223"/>
      <c r="L646" s="223"/>
      <c r="M646" s="223"/>
      <c r="N646" s="223"/>
      <c r="O646" s="223"/>
      <c r="P646" s="223"/>
      <c r="Q646" s="223"/>
      <c r="R646" s="223"/>
      <c r="S646" s="223"/>
      <c r="T646" s="223"/>
      <c r="U646" s="223"/>
      <c r="V646" s="223"/>
      <c r="W646" s="223"/>
    </row>
    <row r="647">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row>
    <row r="648">
      <c r="A648" s="223"/>
      <c r="B648" s="223"/>
      <c r="C648" s="223"/>
      <c r="D648" s="223"/>
      <c r="E648" s="223"/>
      <c r="F648" s="223"/>
      <c r="G648" s="223"/>
      <c r="H648" s="223"/>
      <c r="I648" s="223"/>
      <c r="J648" s="223"/>
      <c r="K648" s="223"/>
      <c r="L648" s="223"/>
      <c r="M648" s="223"/>
      <c r="N648" s="223"/>
      <c r="O648" s="223"/>
      <c r="P648" s="223"/>
      <c r="Q648" s="223"/>
      <c r="R648" s="223"/>
      <c r="S648" s="223"/>
      <c r="T648" s="223"/>
      <c r="U648" s="223"/>
      <c r="V648" s="223"/>
      <c r="W648" s="223"/>
    </row>
    <row r="649">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row>
    <row r="650">
      <c r="A650" s="223"/>
      <c r="B650" s="223"/>
      <c r="C650" s="223"/>
      <c r="D650" s="223"/>
      <c r="E650" s="223"/>
      <c r="F650" s="223"/>
      <c r="G650" s="223"/>
      <c r="H650" s="223"/>
      <c r="I650" s="223"/>
      <c r="J650" s="223"/>
      <c r="K650" s="223"/>
      <c r="L650" s="223"/>
      <c r="M650" s="223"/>
      <c r="N650" s="223"/>
      <c r="O650" s="223"/>
      <c r="P650" s="223"/>
      <c r="Q650" s="223"/>
      <c r="R650" s="223"/>
      <c r="S650" s="223"/>
      <c r="T650" s="223"/>
      <c r="U650" s="223"/>
      <c r="V650" s="223"/>
      <c r="W650" s="223"/>
    </row>
    <row r="65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row>
    <row r="652">
      <c r="A652" s="223"/>
      <c r="B652" s="223"/>
      <c r="C652" s="223"/>
      <c r="D652" s="223"/>
      <c r="E652" s="223"/>
      <c r="F652" s="223"/>
      <c r="G652" s="223"/>
      <c r="H652" s="223"/>
      <c r="I652" s="223"/>
      <c r="J652" s="223"/>
      <c r="K652" s="223"/>
      <c r="L652" s="223"/>
      <c r="M652" s="223"/>
      <c r="N652" s="223"/>
      <c r="O652" s="223"/>
      <c r="P652" s="223"/>
      <c r="Q652" s="223"/>
      <c r="R652" s="223"/>
      <c r="S652" s="223"/>
      <c r="T652" s="223"/>
      <c r="U652" s="223"/>
      <c r="V652" s="223"/>
      <c r="W652" s="223"/>
    </row>
    <row r="653">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row>
    <row r="654">
      <c r="A654" s="223"/>
      <c r="B654" s="223"/>
      <c r="C654" s="223"/>
      <c r="D654" s="223"/>
      <c r="E654" s="223"/>
      <c r="F654" s="223"/>
      <c r="G654" s="223"/>
      <c r="H654" s="223"/>
      <c r="I654" s="223"/>
      <c r="J654" s="223"/>
      <c r="K654" s="223"/>
      <c r="L654" s="223"/>
      <c r="M654" s="223"/>
      <c r="N654" s="223"/>
      <c r="O654" s="223"/>
      <c r="P654" s="223"/>
      <c r="Q654" s="223"/>
      <c r="R654" s="223"/>
      <c r="S654" s="223"/>
      <c r="T654" s="223"/>
      <c r="U654" s="223"/>
      <c r="V654" s="223"/>
      <c r="W654" s="223"/>
    </row>
    <row r="655">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row>
    <row r="656">
      <c r="A656" s="223"/>
      <c r="B656" s="223"/>
      <c r="C656" s="223"/>
      <c r="D656" s="223"/>
      <c r="E656" s="223"/>
      <c r="F656" s="223"/>
      <c r="G656" s="223"/>
      <c r="H656" s="223"/>
      <c r="I656" s="223"/>
      <c r="J656" s="223"/>
      <c r="K656" s="223"/>
      <c r="L656" s="223"/>
      <c r="M656" s="223"/>
      <c r="N656" s="223"/>
      <c r="O656" s="223"/>
      <c r="P656" s="223"/>
      <c r="Q656" s="223"/>
      <c r="R656" s="223"/>
      <c r="S656" s="223"/>
      <c r="T656" s="223"/>
      <c r="U656" s="223"/>
      <c r="V656" s="223"/>
      <c r="W656" s="223"/>
    </row>
    <row r="657">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row>
    <row r="658">
      <c r="A658" s="223"/>
      <c r="B658" s="223"/>
      <c r="C658" s="223"/>
      <c r="D658" s="223"/>
      <c r="E658" s="223"/>
      <c r="F658" s="223"/>
      <c r="G658" s="223"/>
      <c r="H658" s="223"/>
      <c r="I658" s="223"/>
      <c r="J658" s="223"/>
      <c r="K658" s="223"/>
      <c r="L658" s="223"/>
      <c r="M658" s="223"/>
      <c r="N658" s="223"/>
      <c r="O658" s="223"/>
      <c r="P658" s="223"/>
      <c r="Q658" s="223"/>
      <c r="R658" s="223"/>
      <c r="S658" s="223"/>
      <c r="T658" s="223"/>
      <c r="U658" s="223"/>
      <c r="V658" s="223"/>
      <c r="W658" s="223"/>
    </row>
    <row r="659">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row>
    <row r="660">
      <c r="A660" s="223"/>
      <c r="B660" s="223"/>
      <c r="C660" s="223"/>
      <c r="D660" s="223"/>
      <c r="E660" s="223"/>
      <c r="F660" s="223"/>
      <c r="G660" s="223"/>
      <c r="H660" s="223"/>
      <c r="I660" s="223"/>
      <c r="J660" s="223"/>
      <c r="K660" s="223"/>
      <c r="L660" s="223"/>
      <c r="M660" s="223"/>
      <c r="N660" s="223"/>
      <c r="O660" s="223"/>
      <c r="P660" s="223"/>
      <c r="Q660" s="223"/>
      <c r="R660" s="223"/>
      <c r="S660" s="223"/>
      <c r="T660" s="223"/>
      <c r="U660" s="223"/>
      <c r="V660" s="223"/>
      <c r="W660" s="223"/>
    </row>
    <row r="66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row>
    <row r="662">
      <c r="A662" s="223"/>
      <c r="B662" s="223"/>
      <c r="C662" s="223"/>
      <c r="D662" s="223"/>
      <c r="E662" s="223"/>
      <c r="F662" s="223"/>
      <c r="G662" s="223"/>
      <c r="H662" s="223"/>
      <c r="I662" s="223"/>
      <c r="J662" s="223"/>
      <c r="K662" s="223"/>
      <c r="L662" s="223"/>
      <c r="M662" s="223"/>
      <c r="N662" s="223"/>
      <c r="O662" s="223"/>
      <c r="P662" s="223"/>
      <c r="Q662" s="223"/>
      <c r="R662" s="223"/>
      <c r="S662" s="223"/>
      <c r="T662" s="223"/>
      <c r="U662" s="223"/>
      <c r="V662" s="223"/>
      <c r="W662" s="223"/>
    </row>
    <row r="663">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row>
    <row r="664">
      <c r="A664" s="223"/>
      <c r="B664" s="223"/>
      <c r="C664" s="223"/>
      <c r="D664" s="223"/>
      <c r="E664" s="223"/>
      <c r="F664" s="223"/>
      <c r="G664" s="223"/>
      <c r="H664" s="223"/>
      <c r="I664" s="223"/>
      <c r="J664" s="223"/>
      <c r="K664" s="223"/>
      <c r="L664" s="223"/>
      <c r="M664" s="223"/>
      <c r="N664" s="223"/>
      <c r="O664" s="223"/>
      <c r="P664" s="223"/>
      <c r="Q664" s="223"/>
      <c r="R664" s="223"/>
      <c r="S664" s="223"/>
      <c r="T664" s="223"/>
      <c r="U664" s="223"/>
      <c r="V664" s="223"/>
      <c r="W664" s="223"/>
    </row>
    <row r="665">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row>
    <row r="666">
      <c r="A666" s="223"/>
      <c r="B666" s="223"/>
      <c r="C666" s="223"/>
      <c r="D666" s="223"/>
      <c r="E666" s="223"/>
      <c r="F666" s="223"/>
      <c r="G666" s="223"/>
      <c r="H666" s="223"/>
      <c r="I666" s="223"/>
      <c r="J666" s="223"/>
      <c r="K666" s="223"/>
      <c r="L666" s="223"/>
      <c r="M666" s="223"/>
      <c r="N666" s="223"/>
      <c r="O666" s="223"/>
      <c r="P666" s="223"/>
      <c r="Q666" s="223"/>
      <c r="R666" s="223"/>
      <c r="S666" s="223"/>
      <c r="T666" s="223"/>
      <c r="U666" s="223"/>
      <c r="V666" s="223"/>
      <c r="W666" s="223"/>
    </row>
    <row r="667">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row>
    <row r="668">
      <c r="A668" s="223"/>
      <c r="B668" s="223"/>
      <c r="C668" s="223"/>
      <c r="D668" s="223"/>
      <c r="E668" s="223"/>
      <c r="F668" s="223"/>
      <c r="G668" s="223"/>
      <c r="H668" s="223"/>
      <c r="I668" s="223"/>
      <c r="J668" s="223"/>
      <c r="K668" s="223"/>
      <c r="L668" s="223"/>
      <c r="M668" s="223"/>
      <c r="N668" s="223"/>
      <c r="O668" s="223"/>
      <c r="P668" s="223"/>
      <c r="Q668" s="223"/>
      <c r="R668" s="223"/>
      <c r="S668" s="223"/>
      <c r="T668" s="223"/>
      <c r="U668" s="223"/>
      <c r="V668" s="223"/>
      <c r="W668" s="223"/>
    </row>
    <row r="669">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row>
    <row r="670">
      <c r="A670" s="223"/>
      <c r="B670" s="223"/>
      <c r="C670" s="223"/>
      <c r="D670" s="223"/>
      <c r="E670" s="223"/>
      <c r="F670" s="223"/>
      <c r="G670" s="223"/>
      <c r="H670" s="223"/>
      <c r="I670" s="223"/>
      <c r="J670" s="223"/>
      <c r="K670" s="223"/>
      <c r="L670" s="223"/>
      <c r="M670" s="223"/>
      <c r="N670" s="223"/>
      <c r="O670" s="223"/>
      <c r="P670" s="223"/>
      <c r="Q670" s="223"/>
      <c r="R670" s="223"/>
      <c r="S670" s="223"/>
      <c r="T670" s="223"/>
      <c r="U670" s="223"/>
      <c r="V670" s="223"/>
      <c r="W670" s="223"/>
    </row>
    <row r="67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row>
    <row r="672">
      <c r="A672" s="223"/>
      <c r="B672" s="223"/>
      <c r="C672" s="223"/>
      <c r="D672" s="223"/>
      <c r="E672" s="223"/>
      <c r="F672" s="223"/>
      <c r="G672" s="223"/>
      <c r="H672" s="223"/>
      <c r="I672" s="223"/>
      <c r="J672" s="223"/>
      <c r="K672" s="223"/>
      <c r="L672" s="223"/>
      <c r="M672" s="223"/>
      <c r="N672" s="223"/>
      <c r="O672" s="223"/>
      <c r="P672" s="223"/>
      <c r="Q672" s="223"/>
      <c r="R672" s="223"/>
      <c r="S672" s="223"/>
      <c r="T672" s="223"/>
      <c r="U672" s="223"/>
      <c r="V672" s="223"/>
      <c r="W672" s="223"/>
    </row>
    <row r="673">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row>
    <row r="674">
      <c r="A674" s="223"/>
      <c r="B674" s="223"/>
      <c r="C674" s="223"/>
      <c r="D674" s="223"/>
      <c r="E674" s="223"/>
      <c r="F674" s="223"/>
      <c r="G674" s="223"/>
      <c r="H674" s="223"/>
      <c r="I674" s="223"/>
      <c r="J674" s="223"/>
      <c r="K674" s="223"/>
      <c r="L674" s="223"/>
      <c r="M674" s="223"/>
      <c r="N674" s="223"/>
      <c r="O674" s="223"/>
      <c r="P674" s="223"/>
      <c r="Q674" s="223"/>
      <c r="R674" s="223"/>
      <c r="S674" s="223"/>
      <c r="T674" s="223"/>
      <c r="U674" s="223"/>
      <c r="V674" s="223"/>
      <c r="W674" s="223"/>
    </row>
    <row r="675">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row>
    <row r="676">
      <c r="A676" s="223"/>
      <c r="B676" s="223"/>
      <c r="C676" s="223"/>
      <c r="D676" s="223"/>
      <c r="E676" s="223"/>
      <c r="F676" s="223"/>
      <c r="G676" s="223"/>
      <c r="H676" s="223"/>
      <c r="I676" s="223"/>
      <c r="J676" s="223"/>
      <c r="K676" s="223"/>
      <c r="L676" s="223"/>
      <c r="M676" s="223"/>
      <c r="N676" s="223"/>
      <c r="O676" s="223"/>
      <c r="P676" s="223"/>
      <c r="Q676" s="223"/>
      <c r="R676" s="223"/>
      <c r="S676" s="223"/>
      <c r="T676" s="223"/>
      <c r="U676" s="223"/>
      <c r="V676" s="223"/>
      <c r="W676" s="223"/>
    </row>
    <row r="677">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row>
    <row r="678">
      <c r="A678" s="223"/>
      <c r="B678" s="223"/>
      <c r="C678" s="223"/>
      <c r="D678" s="223"/>
      <c r="E678" s="223"/>
      <c r="F678" s="223"/>
      <c r="G678" s="223"/>
      <c r="H678" s="223"/>
      <c r="I678" s="223"/>
      <c r="J678" s="223"/>
      <c r="K678" s="223"/>
      <c r="L678" s="223"/>
      <c r="M678" s="223"/>
      <c r="N678" s="223"/>
      <c r="O678" s="223"/>
      <c r="P678" s="223"/>
      <c r="Q678" s="223"/>
      <c r="R678" s="223"/>
      <c r="S678" s="223"/>
      <c r="T678" s="223"/>
      <c r="U678" s="223"/>
      <c r="V678" s="223"/>
      <c r="W678" s="223"/>
    </row>
    <row r="679">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row>
    <row r="680">
      <c r="A680" s="223"/>
      <c r="B680" s="223"/>
      <c r="C680" s="223"/>
      <c r="D680" s="223"/>
      <c r="E680" s="223"/>
      <c r="F680" s="223"/>
      <c r="G680" s="223"/>
      <c r="H680" s="223"/>
      <c r="I680" s="223"/>
      <c r="J680" s="223"/>
      <c r="K680" s="223"/>
      <c r="L680" s="223"/>
      <c r="M680" s="223"/>
      <c r="N680" s="223"/>
      <c r="O680" s="223"/>
      <c r="P680" s="223"/>
      <c r="Q680" s="223"/>
      <c r="R680" s="223"/>
      <c r="S680" s="223"/>
      <c r="T680" s="223"/>
      <c r="U680" s="223"/>
      <c r="V680" s="223"/>
      <c r="W680" s="223"/>
    </row>
    <row r="68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row>
    <row r="682">
      <c r="A682" s="223"/>
      <c r="B682" s="223"/>
      <c r="C682" s="223"/>
      <c r="D682" s="223"/>
      <c r="E682" s="223"/>
      <c r="F682" s="223"/>
      <c r="G682" s="223"/>
      <c r="H682" s="223"/>
      <c r="I682" s="223"/>
      <c r="J682" s="223"/>
      <c r="K682" s="223"/>
      <c r="L682" s="223"/>
      <c r="M682" s="223"/>
      <c r="N682" s="223"/>
      <c r="O682" s="223"/>
      <c r="P682" s="223"/>
      <c r="Q682" s="223"/>
      <c r="R682" s="223"/>
      <c r="S682" s="223"/>
      <c r="T682" s="223"/>
      <c r="U682" s="223"/>
      <c r="V682" s="223"/>
      <c r="W682" s="223"/>
    </row>
    <row r="683">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row>
    <row r="684">
      <c r="A684" s="223"/>
      <c r="B684" s="223"/>
      <c r="C684" s="223"/>
      <c r="D684" s="223"/>
      <c r="E684" s="223"/>
      <c r="F684" s="223"/>
      <c r="G684" s="223"/>
      <c r="H684" s="223"/>
      <c r="I684" s="223"/>
      <c r="J684" s="223"/>
      <c r="K684" s="223"/>
      <c r="L684" s="223"/>
      <c r="M684" s="223"/>
      <c r="N684" s="223"/>
      <c r="O684" s="223"/>
      <c r="P684" s="223"/>
      <c r="Q684" s="223"/>
      <c r="R684" s="223"/>
      <c r="S684" s="223"/>
      <c r="T684" s="223"/>
      <c r="U684" s="223"/>
      <c r="V684" s="223"/>
      <c r="W684" s="223"/>
    </row>
    <row r="685">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row>
    <row r="686">
      <c r="A686" s="223"/>
      <c r="B686" s="223"/>
      <c r="C686" s="223"/>
      <c r="D686" s="223"/>
      <c r="E686" s="223"/>
      <c r="F686" s="223"/>
      <c r="G686" s="223"/>
      <c r="H686" s="223"/>
      <c r="I686" s="223"/>
      <c r="J686" s="223"/>
      <c r="K686" s="223"/>
      <c r="L686" s="223"/>
      <c r="M686" s="223"/>
      <c r="N686" s="223"/>
      <c r="O686" s="223"/>
      <c r="P686" s="223"/>
      <c r="Q686" s="223"/>
      <c r="R686" s="223"/>
      <c r="S686" s="223"/>
      <c r="T686" s="223"/>
      <c r="U686" s="223"/>
      <c r="V686" s="223"/>
      <c r="W686" s="223"/>
    </row>
    <row r="687">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row>
    <row r="688">
      <c r="A688" s="223"/>
      <c r="B688" s="223"/>
      <c r="C688" s="223"/>
      <c r="D688" s="223"/>
      <c r="E688" s="223"/>
      <c r="F688" s="223"/>
      <c r="G688" s="223"/>
      <c r="H688" s="223"/>
      <c r="I688" s="223"/>
      <c r="J688" s="223"/>
      <c r="K688" s="223"/>
      <c r="L688" s="223"/>
      <c r="M688" s="223"/>
      <c r="N688" s="223"/>
      <c r="O688" s="223"/>
      <c r="P688" s="223"/>
      <c r="Q688" s="223"/>
      <c r="R688" s="223"/>
      <c r="S688" s="223"/>
      <c r="T688" s="223"/>
      <c r="U688" s="223"/>
      <c r="V688" s="223"/>
      <c r="W688" s="223"/>
    </row>
    <row r="689">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row>
    <row r="690">
      <c r="A690" s="223"/>
      <c r="B690" s="223"/>
      <c r="C690" s="223"/>
      <c r="D690" s="223"/>
      <c r="E690" s="223"/>
      <c r="F690" s="223"/>
      <c r="G690" s="223"/>
      <c r="H690" s="223"/>
      <c r="I690" s="223"/>
      <c r="J690" s="223"/>
      <c r="K690" s="223"/>
      <c r="L690" s="223"/>
      <c r="M690" s="223"/>
      <c r="N690" s="223"/>
      <c r="O690" s="223"/>
      <c r="P690" s="223"/>
      <c r="Q690" s="223"/>
      <c r="R690" s="223"/>
      <c r="S690" s="223"/>
      <c r="T690" s="223"/>
      <c r="U690" s="223"/>
      <c r="V690" s="223"/>
      <c r="W690" s="223"/>
    </row>
    <row r="69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row>
    <row r="692">
      <c r="A692" s="223"/>
      <c r="B692" s="223"/>
      <c r="C692" s="223"/>
      <c r="D692" s="223"/>
      <c r="E692" s="223"/>
      <c r="F692" s="223"/>
      <c r="G692" s="223"/>
      <c r="H692" s="223"/>
      <c r="I692" s="223"/>
      <c r="J692" s="223"/>
      <c r="K692" s="223"/>
      <c r="L692" s="223"/>
      <c r="M692" s="223"/>
      <c r="N692" s="223"/>
      <c r="O692" s="223"/>
      <c r="P692" s="223"/>
      <c r="Q692" s="223"/>
      <c r="R692" s="223"/>
      <c r="S692" s="223"/>
      <c r="T692" s="223"/>
      <c r="U692" s="223"/>
      <c r="V692" s="223"/>
      <c r="W692" s="223"/>
    </row>
    <row r="693">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row>
    <row r="694">
      <c r="A694" s="223"/>
      <c r="B694" s="223"/>
      <c r="C694" s="223"/>
      <c r="D694" s="223"/>
      <c r="E694" s="223"/>
      <c r="F694" s="223"/>
      <c r="G694" s="223"/>
      <c r="H694" s="223"/>
      <c r="I694" s="223"/>
      <c r="J694" s="223"/>
      <c r="K694" s="223"/>
      <c r="L694" s="223"/>
      <c r="M694" s="223"/>
      <c r="N694" s="223"/>
      <c r="O694" s="223"/>
      <c r="P694" s="223"/>
      <c r="Q694" s="223"/>
      <c r="R694" s="223"/>
      <c r="S694" s="223"/>
      <c r="T694" s="223"/>
      <c r="U694" s="223"/>
      <c r="V694" s="223"/>
      <c r="W694" s="223"/>
    </row>
    <row r="695">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row>
    <row r="696">
      <c r="A696" s="223"/>
      <c r="B696" s="223"/>
      <c r="C696" s="223"/>
      <c r="D696" s="223"/>
      <c r="E696" s="223"/>
      <c r="F696" s="223"/>
      <c r="G696" s="223"/>
      <c r="H696" s="223"/>
      <c r="I696" s="223"/>
      <c r="J696" s="223"/>
      <c r="K696" s="223"/>
      <c r="L696" s="223"/>
      <c r="M696" s="223"/>
      <c r="N696" s="223"/>
      <c r="O696" s="223"/>
      <c r="P696" s="223"/>
      <c r="Q696" s="223"/>
      <c r="R696" s="223"/>
      <c r="S696" s="223"/>
      <c r="T696" s="223"/>
      <c r="U696" s="223"/>
      <c r="V696" s="223"/>
      <c r="W696" s="223"/>
    </row>
    <row r="697">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row>
    <row r="698">
      <c r="A698" s="223"/>
      <c r="B698" s="223"/>
      <c r="C698" s="223"/>
      <c r="D698" s="223"/>
      <c r="E698" s="223"/>
      <c r="F698" s="223"/>
      <c r="G698" s="223"/>
      <c r="H698" s="223"/>
      <c r="I698" s="223"/>
      <c r="J698" s="223"/>
      <c r="K698" s="223"/>
      <c r="L698" s="223"/>
      <c r="M698" s="223"/>
      <c r="N698" s="223"/>
      <c r="O698" s="223"/>
      <c r="P698" s="223"/>
      <c r="Q698" s="223"/>
      <c r="R698" s="223"/>
      <c r="S698" s="223"/>
      <c r="T698" s="223"/>
      <c r="U698" s="223"/>
      <c r="V698" s="223"/>
      <c r="W698" s="223"/>
    </row>
    <row r="699">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row>
    <row r="700">
      <c r="A700" s="223"/>
      <c r="B700" s="223"/>
      <c r="C700" s="223"/>
      <c r="D700" s="223"/>
      <c r="E700" s="223"/>
      <c r="F700" s="223"/>
      <c r="G700" s="223"/>
      <c r="H700" s="223"/>
      <c r="I700" s="223"/>
      <c r="J700" s="223"/>
      <c r="K700" s="223"/>
      <c r="L700" s="223"/>
      <c r="M700" s="223"/>
      <c r="N700" s="223"/>
      <c r="O700" s="223"/>
      <c r="P700" s="223"/>
      <c r="Q700" s="223"/>
      <c r="R700" s="223"/>
      <c r="S700" s="223"/>
      <c r="T700" s="223"/>
      <c r="U700" s="223"/>
      <c r="V700" s="223"/>
      <c r="W700" s="223"/>
    </row>
    <row r="70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row>
    <row r="702">
      <c r="A702" s="223"/>
      <c r="B702" s="223"/>
      <c r="C702" s="223"/>
      <c r="D702" s="223"/>
      <c r="E702" s="223"/>
      <c r="F702" s="223"/>
      <c r="G702" s="223"/>
      <c r="H702" s="223"/>
      <c r="I702" s="223"/>
      <c r="J702" s="223"/>
      <c r="K702" s="223"/>
      <c r="L702" s="223"/>
      <c r="M702" s="223"/>
      <c r="N702" s="223"/>
      <c r="O702" s="223"/>
      <c r="P702" s="223"/>
      <c r="Q702" s="223"/>
      <c r="R702" s="223"/>
      <c r="S702" s="223"/>
      <c r="T702" s="223"/>
      <c r="U702" s="223"/>
      <c r="V702" s="223"/>
      <c r="W702" s="223"/>
    </row>
    <row r="703">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row>
    <row r="704">
      <c r="A704" s="223"/>
      <c r="B704" s="223"/>
      <c r="C704" s="223"/>
      <c r="D704" s="223"/>
      <c r="E704" s="223"/>
      <c r="F704" s="223"/>
      <c r="G704" s="223"/>
      <c r="H704" s="223"/>
      <c r="I704" s="223"/>
      <c r="J704" s="223"/>
      <c r="K704" s="223"/>
      <c r="L704" s="223"/>
      <c r="M704" s="223"/>
      <c r="N704" s="223"/>
      <c r="O704" s="223"/>
      <c r="P704" s="223"/>
      <c r="Q704" s="223"/>
      <c r="R704" s="223"/>
      <c r="S704" s="223"/>
      <c r="T704" s="223"/>
      <c r="U704" s="223"/>
      <c r="V704" s="223"/>
      <c r="W704" s="223"/>
    </row>
    <row r="705">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row>
    <row r="706">
      <c r="A706" s="223"/>
      <c r="B706" s="223"/>
      <c r="C706" s="223"/>
      <c r="D706" s="223"/>
      <c r="E706" s="223"/>
      <c r="F706" s="223"/>
      <c r="G706" s="223"/>
      <c r="H706" s="223"/>
      <c r="I706" s="223"/>
      <c r="J706" s="223"/>
      <c r="K706" s="223"/>
      <c r="L706" s="223"/>
      <c r="M706" s="223"/>
      <c r="N706" s="223"/>
      <c r="O706" s="223"/>
      <c r="P706" s="223"/>
      <c r="Q706" s="223"/>
      <c r="R706" s="223"/>
      <c r="S706" s="223"/>
      <c r="T706" s="223"/>
      <c r="U706" s="223"/>
      <c r="V706" s="223"/>
      <c r="W706" s="223"/>
    </row>
    <row r="707">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row>
    <row r="708">
      <c r="A708" s="223"/>
      <c r="B708" s="223"/>
      <c r="C708" s="223"/>
      <c r="D708" s="223"/>
      <c r="E708" s="223"/>
      <c r="F708" s="223"/>
      <c r="G708" s="223"/>
      <c r="H708" s="223"/>
      <c r="I708" s="223"/>
      <c r="J708" s="223"/>
      <c r="K708" s="223"/>
      <c r="L708" s="223"/>
      <c r="M708" s="223"/>
      <c r="N708" s="223"/>
      <c r="O708" s="223"/>
      <c r="P708" s="223"/>
      <c r="Q708" s="223"/>
      <c r="R708" s="223"/>
      <c r="S708" s="223"/>
      <c r="T708" s="223"/>
      <c r="U708" s="223"/>
      <c r="V708" s="223"/>
      <c r="W708" s="223"/>
    </row>
    <row r="709">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row>
    <row r="710">
      <c r="A710" s="223"/>
      <c r="B710" s="223"/>
      <c r="C710" s="223"/>
      <c r="D710" s="223"/>
      <c r="E710" s="223"/>
      <c r="F710" s="223"/>
      <c r="G710" s="223"/>
      <c r="H710" s="223"/>
      <c r="I710" s="223"/>
      <c r="J710" s="223"/>
      <c r="K710" s="223"/>
      <c r="L710" s="223"/>
      <c r="M710" s="223"/>
      <c r="N710" s="223"/>
      <c r="O710" s="223"/>
      <c r="P710" s="223"/>
      <c r="Q710" s="223"/>
      <c r="R710" s="223"/>
      <c r="S710" s="223"/>
      <c r="T710" s="223"/>
      <c r="U710" s="223"/>
      <c r="V710" s="223"/>
      <c r="W710" s="223"/>
    </row>
    <row r="71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row>
    <row r="712">
      <c r="A712" s="223"/>
      <c r="B712" s="223"/>
      <c r="C712" s="223"/>
      <c r="D712" s="223"/>
      <c r="E712" s="223"/>
      <c r="F712" s="223"/>
      <c r="G712" s="223"/>
      <c r="H712" s="223"/>
      <c r="I712" s="223"/>
      <c r="J712" s="223"/>
      <c r="K712" s="223"/>
      <c r="L712" s="223"/>
      <c r="M712" s="223"/>
      <c r="N712" s="223"/>
      <c r="O712" s="223"/>
      <c r="P712" s="223"/>
      <c r="Q712" s="223"/>
      <c r="R712" s="223"/>
      <c r="S712" s="223"/>
      <c r="T712" s="223"/>
      <c r="U712" s="223"/>
      <c r="V712" s="223"/>
      <c r="W712" s="223"/>
    </row>
    <row r="713">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row>
    <row r="714">
      <c r="A714" s="223"/>
      <c r="B714" s="223"/>
      <c r="C714" s="223"/>
      <c r="D714" s="223"/>
      <c r="E714" s="223"/>
      <c r="F714" s="223"/>
      <c r="G714" s="223"/>
      <c r="H714" s="223"/>
      <c r="I714" s="223"/>
      <c r="J714" s="223"/>
      <c r="K714" s="223"/>
      <c r="L714" s="223"/>
      <c r="M714" s="223"/>
      <c r="N714" s="223"/>
      <c r="O714" s="223"/>
      <c r="P714" s="223"/>
      <c r="Q714" s="223"/>
      <c r="R714" s="223"/>
      <c r="S714" s="223"/>
      <c r="T714" s="223"/>
      <c r="U714" s="223"/>
      <c r="V714" s="223"/>
      <c r="W714" s="223"/>
    </row>
    <row r="715">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row>
    <row r="716">
      <c r="A716" s="223"/>
      <c r="B716" s="223"/>
      <c r="C716" s="223"/>
      <c r="D716" s="223"/>
      <c r="E716" s="223"/>
      <c r="F716" s="223"/>
      <c r="G716" s="223"/>
      <c r="H716" s="223"/>
      <c r="I716" s="223"/>
      <c r="J716" s="223"/>
      <c r="K716" s="223"/>
      <c r="L716" s="223"/>
      <c r="M716" s="223"/>
      <c r="N716" s="223"/>
      <c r="O716" s="223"/>
      <c r="P716" s="223"/>
      <c r="Q716" s="223"/>
      <c r="R716" s="223"/>
      <c r="S716" s="223"/>
      <c r="T716" s="223"/>
      <c r="U716" s="223"/>
      <c r="V716" s="223"/>
      <c r="W716" s="223"/>
    </row>
    <row r="717">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row>
    <row r="718">
      <c r="A718" s="223"/>
      <c r="B718" s="223"/>
      <c r="C718" s="223"/>
      <c r="D718" s="223"/>
      <c r="E718" s="223"/>
      <c r="F718" s="223"/>
      <c r="G718" s="223"/>
      <c r="H718" s="223"/>
      <c r="I718" s="223"/>
      <c r="J718" s="223"/>
      <c r="K718" s="223"/>
      <c r="L718" s="223"/>
      <c r="M718" s="223"/>
      <c r="N718" s="223"/>
      <c r="O718" s="223"/>
      <c r="P718" s="223"/>
      <c r="Q718" s="223"/>
      <c r="R718" s="223"/>
      <c r="S718" s="223"/>
      <c r="T718" s="223"/>
      <c r="U718" s="223"/>
      <c r="V718" s="223"/>
      <c r="W718" s="223"/>
    </row>
    <row r="719">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row>
    <row r="720">
      <c r="A720" s="223"/>
      <c r="B720" s="223"/>
      <c r="C720" s="223"/>
      <c r="D720" s="223"/>
      <c r="E720" s="223"/>
      <c r="F720" s="223"/>
      <c r="G720" s="223"/>
      <c r="H720" s="223"/>
      <c r="I720" s="223"/>
      <c r="J720" s="223"/>
      <c r="K720" s="223"/>
      <c r="L720" s="223"/>
      <c r="M720" s="223"/>
      <c r="N720" s="223"/>
      <c r="O720" s="223"/>
      <c r="P720" s="223"/>
      <c r="Q720" s="223"/>
      <c r="R720" s="223"/>
      <c r="S720" s="223"/>
      <c r="T720" s="223"/>
      <c r="U720" s="223"/>
      <c r="V720" s="223"/>
      <c r="W720" s="223"/>
    </row>
    <row r="72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row>
    <row r="722">
      <c r="A722" s="223"/>
      <c r="B722" s="223"/>
      <c r="C722" s="223"/>
      <c r="D722" s="223"/>
      <c r="E722" s="223"/>
      <c r="F722" s="223"/>
      <c r="G722" s="223"/>
      <c r="H722" s="223"/>
      <c r="I722" s="223"/>
      <c r="J722" s="223"/>
      <c r="K722" s="223"/>
      <c r="L722" s="223"/>
      <c r="M722" s="223"/>
      <c r="N722" s="223"/>
      <c r="O722" s="223"/>
      <c r="P722" s="223"/>
      <c r="Q722" s="223"/>
      <c r="R722" s="223"/>
      <c r="S722" s="223"/>
      <c r="T722" s="223"/>
      <c r="U722" s="223"/>
      <c r="V722" s="223"/>
      <c r="W722" s="223"/>
    </row>
    <row r="723">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row>
    <row r="724">
      <c r="A724" s="223"/>
      <c r="B724" s="223"/>
      <c r="C724" s="223"/>
      <c r="D724" s="223"/>
      <c r="E724" s="223"/>
      <c r="F724" s="223"/>
      <c r="G724" s="223"/>
      <c r="H724" s="223"/>
      <c r="I724" s="223"/>
      <c r="J724" s="223"/>
      <c r="K724" s="223"/>
      <c r="L724" s="223"/>
      <c r="M724" s="223"/>
      <c r="N724" s="223"/>
      <c r="O724" s="223"/>
      <c r="P724" s="223"/>
      <c r="Q724" s="223"/>
      <c r="R724" s="223"/>
      <c r="S724" s="223"/>
      <c r="T724" s="223"/>
      <c r="U724" s="223"/>
      <c r="V724" s="223"/>
      <c r="W724" s="223"/>
    </row>
    <row r="725">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row>
    <row r="726">
      <c r="A726" s="223"/>
      <c r="B726" s="223"/>
      <c r="C726" s="223"/>
      <c r="D726" s="223"/>
      <c r="E726" s="223"/>
      <c r="F726" s="223"/>
      <c r="G726" s="223"/>
      <c r="H726" s="223"/>
      <c r="I726" s="223"/>
      <c r="J726" s="223"/>
      <c r="K726" s="223"/>
      <c r="L726" s="223"/>
      <c r="M726" s="223"/>
      <c r="N726" s="223"/>
      <c r="O726" s="223"/>
      <c r="P726" s="223"/>
      <c r="Q726" s="223"/>
      <c r="R726" s="223"/>
      <c r="S726" s="223"/>
      <c r="T726" s="223"/>
      <c r="U726" s="223"/>
      <c r="V726" s="223"/>
      <c r="W726" s="223"/>
    </row>
    <row r="727">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row>
    <row r="728">
      <c r="A728" s="223"/>
      <c r="B728" s="223"/>
      <c r="C728" s="223"/>
      <c r="D728" s="223"/>
      <c r="E728" s="223"/>
      <c r="F728" s="223"/>
      <c r="G728" s="223"/>
      <c r="H728" s="223"/>
      <c r="I728" s="223"/>
      <c r="J728" s="223"/>
      <c r="K728" s="223"/>
      <c r="L728" s="223"/>
      <c r="M728" s="223"/>
      <c r="N728" s="223"/>
      <c r="O728" s="223"/>
      <c r="P728" s="223"/>
      <c r="Q728" s="223"/>
      <c r="R728" s="223"/>
      <c r="S728" s="223"/>
      <c r="T728" s="223"/>
      <c r="U728" s="223"/>
      <c r="V728" s="223"/>
      <c r="W728" s="223"/>
    </row>
    <row r="729">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row>
    <row r="730">
      <c r="A730" s="223"/>
      <c r="B730" s="223"/>
      <c r="C730" s="223"/>
      <c r="D730" s="223"/>
      <c r="E730" s="223"/>
      <c r="F730" s="223"/>
      <c r="G730" s="223"/>
      <c r="H730" s="223"/>
      <c r="I730" s="223"/>
      <c r="J730" s="223"/>
      <c r="K730" s="223"/>
      <c r="L730" s="223"/>
      <c r="M730" s="223"/>
      <c r="N730" s="223"/>
      <c r="O730" s="223"/>
      <c r="P730" s="223"/>
      <c r="Q730" s="223"/>
      <c r="R730" s="223"/>
      <c r="S730" s="223"/>
      <c r="T730" s="223"/>
      <c r="U730" s="223"/>
      <c r="V730" s="223"/>
      <c r="W730" s="223"/>
    </row>
    <row r="73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row>
    <row r="732">
      <c r="A732" s="223"/>
      <c r="B732" s="223"/>
      <c r="C732" s="223"/>
      <c r="D732" s="223"/>
      <c r="E732" s="223"/>
      <c r="F732" s="223"/>
      <c r="G732" s="223"/>
      <c r="H732" s="223"/>
      <c r="I732" s="223"/>
      <c r="J732" s="223"/>
      <c r="K732" s="223"/>
      <c r="L732" s="223"/>
      <c r="M732" s="223"/>
      <c r="N732" s="223"/>
      <c r="O732" s="223"/>
      <c r="P732" s="223"/>
      <c r="Q732" s="223"/>
      <c r="R732" s="223"/>
      <c r="S732" s="223"/>
      <c r="T732" s="223"/>
      <c r="U732" s="223"/>
      <c r="V732" s="223"/>
      <c r="W732" s="223"/>
    </row>
    <row r="733">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row>
    <row r="734">
      <c r="A734" s="223"/>
      <c r="B734" s="223"/>
      <c r="C734" s="223"/>
      <c r="D734" s="223"/>
      <c r="E734" s="223"/>
      <c r="F734" s="223"/>
      <c r="G734" s="223"/>
      <c r="H734" s="223"/>
      <c r="I734" s="223"/>
      <c r="J734" s="223"/>
      <c r="K734" s="223"/>
      <c r="L734" s="223"/>
      <c r="M734" s="223"/>
      <c r="N734" s="223"/>
      <c r="O734" s="223"/>
      <c r="P734" s="223"/>
      <c r="Q734" s="223"/>
      <c r="R734" s="223"/>
      <c r="S734" s="223"/>
      <c r="T734" s="223"/>
      <c r="U734" s="223"/>
      <c r="V734" s="223"/>
      <c r="W734" s="223"/>
    </row>
    <row r="735">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row>
    <row r="736">
      <c r="A736" s="223"/>
      <c r="B736" s="223"/>
      <c r="C736" s="223"/>
      <c r="D736" s="223"/>
      <c r="E736" s="223"/>
      <c r="F736" s="223"/>
      <c r="G736" s="223"/>
      <c r="H736" s="223"/>
      <c r="I736" s="223"/>
      <c r="J736" s="223"/>
      <c r="K736" s="223"/>
      <c r="L736" s="223"/>
      <c r="M736" s="223"/>
      <c r="N736" s="223"/>
      <c r="O736" s="223"/>
      <c r="P736" s="223"/>
      <c r="Q736" s="223"/>
      <c r="R736" s="223"/>
      <c r="S736" s="223"/>
      <c r="T736" s="223"/>
      <c r="U736" s="223"/>
      <c r="V736" s="223"/>
      <c r="W736" s="223"/>
    </row>
    <row r="737">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row>
    <row r="738">
      <c r="A738" s="223"/>
      <c r="B738" s="223"/>
      <c r="C738" s="223"/>
      <c r="D738" s="223"/>
      <c r="E738" s="223"/>
      <c r="F738" s="223"/>
      <c r="G738" s="223"/>
      <c r="H738" s="223"/>
      <c r="I738" s="223"/>
      <c r="J738" s="223"/>
      <c r="K738" s="223"/>
      <c r="L738" s="223"/>
      <c r="M738" s="223"/>
      <c r="N738" s="223"/>
      <c r="O738" s="223"/>
      <c r="P738" s="223"/>
      <c r="Q738" s="223"/>
      <c r="R738" s="223"/>
      <c r="S738" s="223"/>
      <c r="T738" s="223"/>
      <c r="U738" s="223"/>
      <c r="V738" s="223"/>
      <c r="W738" s="223"/>
    </row>
    <row r="739">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row>
    <row r="740">
      <c r="A740" s="223"/>
      <c r="B740" s="223"/>
      <c r="C740" s="223"/>
      <c r="D740" s="223"/>
      <c r="E740" s="223"/>
      <c r="F740" s="223"/>
      <c r="G740" s="223"/>
      <c r="H740" s="223"/>
      <c r="I740" s="223"/>
      <c r="J740" s="223"/>
      <c r="K740" s="223"/>
      <c r="L740" s="223"/>
      <c r="M740" s="223"/>
      <c r="N740" s="223"/>
      <c r="O740" s="223"/>
      <c r="P740" s="223"/>
      <c r="Q740" s="223"/>
      <c r="R740" s="223"/>
      <c r="S740" s="223"/>
      <c r="T740" s="223"/>
      <c r="U740" s="223"/>
      <c r="V740" s="223"/>
      <c r="W740" s="223"/>
    </row>
    <row r="74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row>
    <row r="742">
      <c r="A742" s="223"/>
      <c r="B742" s="223"/>
      <c r="C742" s="223"/>
      <c r="D742" s="223"/>
      <c r="E742" s="223"/>
      <c r="F742" s="223"/>
      <c r="G742" s="223"/>
      <c r="H742" s="223"/>
      <c r="I742" s="223"/>
      <c r="J742" s="223"/>
      <c r="K742" s="223"/>
      <c r="L742" s="223"/>
      <c r="M742" s="223"/>
      <c r="N742" s="223"/>
      <c r="O742" s="223"/>
      <c r="P742" s="223"/>
      <c r="Q742" s="223"/>
      <c r="R742" s="223"/>
      <c r="S742" s="223"/>
      <c r="T742" s="223"/>
      <c r="U742" s="223"/>
      <c r="V742" s="223"/>
      <c r="W742" s="223"/>
    </row>
    <row r="743">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row>
    <row r="744">
      <c r="A744" s="223"/>
      <c r="B744" s="223"/>
      <c r="C744" s="223"/>
      <c r="D744" s="223"/>
      <c r="E744" s="223"/>
      <c r="F744" s="223"/>
      <c r="G744" s="223"/>
      <c r="H744" s="223"/>
      <c r="I744" s="223"/>
      <c r="J744" s="223"/>
      <c r="K744" s="223"/>
      <c r="L744" s="223"/>
      <c r="M744" s="223"/>
      <c r="N744" s="223"/>
      <c r="O744" s="223"/>
      <c r="P744" s="223"/>
      <c r="Q744" s="223"/>
      <c r="R744" s="223"/>
      <c r="S744" s="223"/>
      <c r="T744" s="223"/>
      <c r="U744" s="223"/>
      <c r="V744" s="223"/>
      <c r="W744" s="223"/>
    </row>
    <row r="745">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row>
    <row r="746">
      <c r="A746" s="223"/>
      <c r="B746" s="223"/>
      <c r="C746" s="223"/>
      <c r="D746" s="223"/>
      <c r="E746" s="223"/>
      <c r="F746" s="223"/>
      <c r="G746" s="223"/>
      <c r="H746" s="223"/>
      <c r="I746" s="223"/>
      <c r="J746" s="223"/>
      <c r="K746" s="223"/>
      <c r="L746" s="223"/>
      <c r="M746" s="223"/>
      <c r="N746" s="223"/>
      <c r="O746" s="223"/>
      <c r="P746" s="223"/>
      <c r="Q746" s="223"/>
      <c r="R746" s="223"/>
      <c r="S746" s="223"/>
      <c r="T746" s="223"/>
      <c r="U746" s="223"/>
      <c r="V746" s="223"/>
      <c r="W746" s="223"/>
    </row>
    <row r="747">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row>
    <row r="748">
      <c r="A748" s="223"/>
      <c r="B748" s="223"/>
      <c r="C748" s="223"/>
      <c r="D748" s="223"/>
      <c r="E748" s="223"/>
      <c r="F748" s="223"/>
      <c r="G748" s="223"/>
      <c r="H748" s="223"/>
      <c r="I748" s="223"/>
      <c r="J748" s="223"/>
      <c r="K748" s="223"/>
      <c r="L748" s="223"/>
      <c r="M748" s="223"/>
      <c r="N748" s="223"/>
      <c r="O748" s="223"/>
      <c r="P748" s="223"/>
      <c r="Q748" s="223"/>
      <c r="R748" s="223"/>
      <c r="S748" s="223"/>
      <c r="T748" s="223"/>
      <c r="U748" s="223"/>
      <c r="V748" s="223"/>
      <c r="W748" s="223"/>
    </row>
    <row r="749">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row>
    <row r="750">
      <c r="A750" s="223"/>
      <c r="B750" s="223"/>
      <c r="C750" s="223"/>
      <c r="D750" s="223"/>
      <c r="E750" s="223"/>
      <c r="F750" s="223"/>
      <c r="G750" s="223"/>
      <c r="H750" s="223"/>
      <c r="I750" s="223"/>
      <c r="J750" s="223"/>
      <c r="K750" s="223"/>
      <c r="L750" s="223"/>
      <c r="M750" s="223"/>
      <c r="N750" s="223"/>
      <c r="O750" s="223"/>
      <c r="P750" s="223"/>
      <c r="Q750" s="223"/>
      <c r="R750" s="223"/>
      <c r="S750" s="223"/>
      <c r="T750" s="223"/>
      <c r="U750" s="223"/>
      <c r="V750" s="223"/>
      <c r="W750" s="223"/>
    </row>
    <row r="75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row>
    <row r="752">
      <c r="A752" s="223"/>
      <c r="B752" s="223"/>
      <c r="C752" s="223"/>
      <c r="D752" s="223"/>
      <c r="E752" s="223"/>
      <c r="F752" s="223"/>
      <c r="G752" s="223"/>
      <c r="H752" s="223"/>
      <c r="I752" s="223"/>
      <c r="J752" s="223"/>
      <c r="K752" s="223"/>
      <c r="L752" s="223"/>
      <c r="M752" s="223"/>
      <c r="N752" s="223"/>
      <c r="O752" s="223"/>
      <c r="P752" s="223"/>
      <c r="Q752" s="223"/>
      <c r="R752" s="223"/>
      <c r="S752" s="223"/>
      <c r="T752" s="223"/>
      <c r="U752" s="223"/>
      <c r="V752" s="223"/>
      <c r="W752" s="223"/>
    </row>
    <row r="753">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row>
    <row r="754">
      <c r="A754" s="223"/>
      <c r="B754" s="223"/>
      <c r="C754" s="223"/>
      <c r="D754" s="223"/>
      <c r="E754" s="223"/>
      <c r="F754" s="223"/>
      <c r="G754" s="223"/>
      <c r="H754" s="223"/>
      <c r="I754" s="223"/>
      <c r="J754" s="223"/>
      <c r="K754" s="223"/>
      <c r="L754" s="223"/>
      <c r="M754" s="223"/>
      <c r="N754" s="223"/>
      <c r="O754" s="223"/>
      <c r="P754" s="223"/>
      <c r="Q754" s="223"/>
      <c r="R754" s="223"/>
      <c r="S754" s="223"/>
      <c r="T754" s="223"/>
      <c r="U754" s="223"/>
      <c r="V754" s="223"/>
      <c r="W754" s="223"/>
    </row>
    <row r="755">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row>
    <row r="756">
      <c r="A756" s="223"/>
      <c r="B756" s="223"/>
      <c r="C756" s="223"/>
      <c r="D756" s="223"/>
      <c r="E756" s="223"/>
      <c r="F756" s="223"/>
      <c r="G756" s="223"/>
      <c r="H756" s="223"/>
      <c r="I756" s="223"/>
      <c r="J756" s="223"/>
      <c r="K756" s="223"/>
      <c r="L756" s="223"/>
      <c r="M756" s="223"/>
      <c r="N756" s="223"/>
      <c r="O756" s="223"/>
      <c r="P756" s="223"/>
      <c r="Q756" s="223"/>
      <c r="R756" s="223"/>
      <c r="S756" s="223"/>
      <c r="T756" s="223"/>
      <c r="U756" s="223"/>
      <c r="V756" s="223"/>
      <c r="W756" s="223"/>
    </row>
    <row r="757">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row>
    <row r="758">
      <c r="A758" s="223"/>
      <c r="B758" s="223"/>
      <c r="C758" s="223"/>
      <c r="D758" s="223"/>
      <c r="E758" s="223"/>
      <c r="F758" s="223"/>
      <c r="G758" s="223"/>
      <c r="H758" s="223"/>
      <c r="I758" s="223"/>
      <c r="J758" s="223"/>
      <c r="K758" s="223"/>
      <c r="L758" s="223"/>
      <c r="M758" s="223"/>
      <c r="N758" s="223"/>
      <c r="O758" s="223"/>
      <c r="P758" s="223"/>
      <c r="Q758" s="223"/>
      <c r="R758" s="223"/>
      <c r="S758" s="223"/>
      <c r="T758" s="223"/>
      <c r="U758" s="223"/>
      <c r="V758" s="223"/>
      <c r="W758" s="223"/>
    </row>
    <row r="759">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row>
    <row r="760">
      <c r="A760" s="223"/>
      <c r="B760" s="223"/>
      <c r="C760" s="223"/>
      <c r="D760" s="223"/>
      <c r="E760" s="223"/>
      <c r="F760" s="223"/>
      <c r="G760" s="223"/>
      <c r="H760" s="223"/>
      <c r="I760" s="223"/>
      <c r="J760" s="223"/>
      <c r="K760" s="223"/>
      <c r="L760" s="223"/>
      <c r="M760" s="223"/>
      <c r="N760" s="223"/>
      <c r="O760" s="223"/>
      <c r="P760" s="223"/>
      <c r="Q760" s="223"/>
      <c r="R760" s="223"/>
      <c r="S760" s="223"/>
      <c r="T760" s="223"/>
      <c r="U760" s="223"/>
      <c r="V760" s="223"/>
      <c r="W760" s="223"/>
    </row>
    <row r="76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row>
    <row r="762">
      <c r="A762" s="223"/>
      <c r="B762" s="223"/>
      <c r="C762" s="223"/>
      <c r="D762" s="223"/>
      <c r="E762" s="223"/>
      <c r="F762" s="223"/>
      <c r="G762" s="223"/>
      <c r="H762" s="223"/>
      <c r="I762" s="223"/>
      <c r="J762" s="223"/>
      <c r="K762" s="223"/>
      <c r="L762" s="223"/>
      <c r="M762" s="223"/>
      <c r="N762" s="223"/>
      <c r="O762" s="223"/>
      <c r="P762" s="223"/>
      <c r="Q762" s="223"/>
      <c r="R762" s="223"/>
      <c r="S762" s="223"/>
      <c r="T762" s="223"/>
      <c r="U762" s="223"/>
      <c r="V762" s="223"/>
      <c r="W762" s="223"/>
    </row>
    <row r="763">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row>
    <row r="764">
      <c r="A764" s="223"/>
      <c r="B764" s="223"/>
      <c r="C764" s="223"/>
      <c r="D764" s="223"/>
      <c r="E764" s="223"/>
      <c r="F764" s="223"/>
      <c r="G764" s="223"/>
      <c r="H764" s="223"/>
      <c r="I764" s="223"/>
      <c r="J764" s="223"/>
      <c r="K764" s="223"/>
      <c r="L764" s="223"/>
      <c r="M764" s="223"/>
      <c r="N764" s="223"/>
      <c r="O764" s="223"/>
      <c r="P764" s="223"/>
      <c r="Q764" s="223"/>
      <c r="R764" s="223"/>
      <c r="S764" s="223"/>
      <c r="T764" s="223"/>
      <c r="U764" s="223"/>
      <c r="V764" s="223"/>
      <c r="W764" s="223"/>
    </row>
    <row r="765">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row>
    <row r="766">
      <c r="A766" s="223"/>
      <c r="B766" s="223"/>
      <c r="C766" s="223"/>
      <c r="D766" s="223"/>
      <c r="E766" s="223"/>
      <c r="F766" s="223"/>
      <c r="G766" s="223"/>
      <c r="H766" s="223"/>
      <c r="I766" s="223"/>
      <c r="J766" s="223"/>
      <c r="K766" s="223"/>
      <c r="L766" s="223"/>
      <c r="M766" s="223"/>
      <c r="N766" s="223"/>
      <c r="O766" s="223"/>
      <c r="P766" s="223"/>
      <c r="Q766" s="223"/>
      <c r="R766" s="223"/>
      <c r="S766" s="223"/>
      <c r="T766" s="223"/>
      <c r="U766" s="223"/>
      <c r="V766" s="223"/>
      <c r="W766" s="223"/>
    </row>
    <row r="767">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row>
    <row r="768">
      <c r="A768" s="223"/>
      <c r="B768" s="223"/>
      <c r="C768" s="223"/>
      <c r="D768" s="223"/>
      <c r="E768" s="223"/>
      <c r="F768" s="223"/>
      <c r="G768" s="223"/>
      <c r="H768" s="223"/>
      <c r="I768" s="223"/>
      <c r="J768" s="223"/>
      <c r="K768" s="223"/>
      <c r="L768" s="223"/>
      <c r="M768" s="223"/>
      <c r="N768" s="223"/>
      <c r="O768" s="223"/>
      <c r="P768" s="223"/>
      <c r="Q768" s="223"/>
      <c r="R768" s="223"/>
      <c r="S768" s="223"/>
      <c r="T768" s="223"/>
      <c r="U768" s="223"/>
      <c r="V768" s="223"/>
      <c r="W768" s="223"/>
    </row>
    <row r="769">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row>
    <row r="770">
      <c r="A770" s="223"/>
      <c r="B770" s="223"/>
      <c r="C770" s="223"/>
      <c r="D770" s="223"/>
      <c r="E770" s="223"/>
      <c r="F770" s="223"/>
      <c r="G770" s="223"/>
      <c r="H770" s="223"/>
      <c r="I770" s="223"/>
      <c r="J770" s="223"/>
      <c r="K770" s="223"/>
      <c r="L770" s="223"/>
      <c r="M770" s="223"/>
      <c r="N770" s="223"/>
      <c r="O770" s="223"/>
      <c r="P770" s="223"/>
      <c r="Q770" s="223"/>
      <c r="R770" s="223"/>
      <c r="S770" s="223"/>
      <c r="T770" s="223"/>
      <c r="U770" s="223"/>
      <c r="V770" s="223"/>
      <c r="W770" s="223"/>
    </row>
    <row r="77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row>
    <row r="772">
      <c r="A772" s="223"/>
      <c r="B772" s="223"/>
      <c r="C772" s="223"/>
      <c r="D772" s="223"/>
      <c r="E772" s="223"/>
      <c r="F772" s="223"/>
      <c r="G772" s="223"/>
      <c r="H772" s="223"/>
      <c r="I772" s="223"/>
      <c r="J772" s="223"/>
      <c r="K772" s="223"/>
      <c r="L772" s="223"/>
      <c r="M772" s="223"/>
      <c r="N772" s="223"/>
      <c r="O772" s="223"/>
      <c r="P772" s="223"/>
      <c r="Q772" s="223"/>
      <c r="R772" s="223"/>
      <c r="S772" s="223"/>
      <c r="T772" s="223"/>
      <c r="U772" s="223"/>
      <c r="V772" s="223"/>
      <c r="W772" s="223"/>
    </row>
    <row r="773">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row>
    <row r="774">
      <c r="A774" s="223"/>
      <c r="B774" s="223"/>
      <c r="C774" s="223"/>
      <c r="D774" s="223"/>
      <c r="E774" s="223"/>
      <c r="F774" s="223"/>
      <c r="G774" s="223"/>
      <c r="H774" s="223"/>
      <c r="I774" s="223"/>
      <c r="J774" s="223"/>
      <c r="K774" s="223"/>
      <c r="L774" s="223"/>
      <c r="M774" s="223"/>
      <c r="N774" s="223"/>
      <c r="O774" s="223"/>
      <c r="P774" s="223"/>
      <c r="Q774" s="223"/>
      <c r="R774" s="223"/>
      <c r="S774" s="223"/>
      <c r="T774" s="223"/>
      <c r="U774" s="223"/>
      <c r="V774" s="223"/>
      <c r="W774" s="223"/>
    </row>
    <row r="775">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row>
    <row r="776">
      <c r="A776" s="223"/>
      <c r="B776" s="223"/>
      <c r="C776" s="223"/>
      <c r="D776" s="223"/>
      <c r="E776" s="223"/>
      <c r="F776" s="223"/>
      <c r="G776" s="223"/>
      <c r="H776" s="223"/>
      <c r="I776" s="223"/>
      <c r="J776" s="223"/>
      <c r="K776" s="223"/>
      <c r="L776" s="223"/>
      <c r="M776" s="223"/>
      <c r="N776" s="223"/>
      <c r="O776" s="223"/>
      <c r="P776" s="223"/>
      <c r="Q776" s="223"/>
      <c r="R776" s="223"/>
      <c r="S776" s="223"/>
      <c r="T776" s="223"/>
      <c r="U776" s="223"/>
      <c r="V776" s="223"/>
      <c r="W776" s="223"/>
    </row>
    <row r="777">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row>
    <row r="778">
      <c r="A778" s="223"/>
      <c r="B778" s="223"/>
      <c r="C778" s="223"/>
      <c r="D778" s="223"/>
      <c r="E778" s="223"/>
      <c r="F778" s="223"/>
      <c r="G778" s="223"/>
      <c r="H778" s="223"/>
      <c r="I778" s="223"/>
      <c r="J778" s="223"/>
      <c r="K778" s="223"/>
      <c r="L778" s="223"/>
      <c r="M778" s="223"/>
      <c r="N778" s="223"/>
      <c r="O778" s="223"/>
      <c r="P778" s="223"/>
      <c r="Q778" s="223"/>
      <c r="R778" s="223"/>
      <c r="S778" s="223"/>
      <c r="T778" s="223"/>
      <c r="U778" s="223"/>
      <c r="V778" s="223"/>
      <c r="W778" s="223"/>
    </row>
    <row r="779">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row>
    <row r="780">
      <c r="A780" s="223"/>
      <c r="B780" s="223"/>
      <c r="C780" s="223"/>
      <c r="D780" s="223"/>
      <c r="E780" s="223"/>
      <c r="F780" s="223"/>
      <c r="G780" s="223"/>
      <c r="H780" s="223"/>
      <c r="I780" s="223"/>
      <c r="J780" s="223"/>
      <c r="K780" s="223"/>
      <c r="L780" s="223"/>
      <c r="M780" s="223"/>
      <c r="N780" s="223"/>
      <c r="O780" s="223"/>
      <c r="P780" s="223"/>
      <c r="Q780" s="223"/>
      <c r="R780" s="223"/>
      <c r="S780" s="223"/>
      <c r="T780" s="223"/>
      <c r="U780" s="223"/>
      <c r="V780" s="223"/>
      <c r="W780" s="223"/>
    </row>
    <row r="78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row>
    <row r="782">
      <c r="A782" s="223"/>
      <c r="B782" s="223"/>
      <c r="C782" s="223"/>
      <c r="D782" s="223"/>
      <c r="E782" s="223"/>
      <c r="F782" s="223"/>
      <c r="G782" s="223"/>
      <c r="H782" s="223"/>
      <c r="I782" s="223"/>
      <c r="J782" s="223"/>
      <c r="K782" s="223"/>
      <c r="L782" s="223"/>
      <c r="M782" s="223"/>
      <c r="N782" s="223"/>
      <c r="O782" s="223"/>
      <c r="P782" s="223"/>
      <c r="Q782" s="223"/>
      <c r="R782" s="223"/>
      <c r="S782" s="223"/>
      <c r="T782" s="223"/>
      <c r="U782" s="223"/>
      <c r="V782" s="223"/>
      <c r="W782" s="223"/>
    </row>
    <row r="783">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row>
    <row r="784">
      <c r="A784" s="223"/>
      <c r="B784" s="223"/>
      <c r="C784" s="223"/>
      <c r="D784" s="223"/>
      <c r="E784" s="223"/>
      <c r="F784" s="223"/>
      <c r="G784" s="223"/>
      <c r="H784" s="223"/>
      <c r="I784" s="223"/>
      <c r="J784" s="223"/>
      <c r="K784" s="223"/>
      <c r="L784" s="223"/>
      <c r="M784" s="223"/>
      <c r="N784" s="223"/>
      <c r="O784" s="223"/>
      <c r="P784" s="223"/>
      <c r="Q784" s="223"/>
      <c r="R784" s="223"/>
      <c r="S784" s="223"/>
      <c r="T784" s="223"/>
      <c r="U784" s="223"/>
      <c r="V784" s="223"/>
      <c r="W784" s="223"/>
    </row>
    <row r="785">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row>
    <row r="786">
      <c r="A786" s="223"/>
      <c r="B786" s="223"/>
      <c r="C786" s="223"/>
      <c r="D786" s="223"/>
      <c r="E786" s="223"/>
      <c r="F786" s="223"/>
      <c r="G786" s="223"/>
      <c r="H786" s="223"/>
      <c r="I786" s="223"/>
      <c r="J786" s="223"/>
      <c r="K786" s="223"/>
      <c r="L786" s="223"/>
      <c r="M786" s="223"/>
      <c r="N786" s="223"/>
      <c r="O786" s="223"/>
      <c r="P786" s="223"/>
      <c r="Q786" s="223"/>
      <c r="R786" s="223"/>
      <c r="S786" s="223"/>
      <c r="T786" s="223"/>
      <c r="U786" s="223"/>
      <c r="V786" s="223"/>
      <c r="W786" s="223"/>
    </row>
    <row r="787">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row>
    <row r="788">
      <c r="A788" s="223"/>
      <c r="B788" s="223"/>
      <c r="C788" s="223"/>
      <c r="D788" s="223"/>
      <c r="E788" s="223"/>
      <c r="F788" s="223"/>
      <c r="G788" s="223"/>
      <c r="H788" s="223"/>
      <c r="I788" s="223"/>
      <c r="J788" s="223"/>
      <c r="K788" s="223"/>
      <c r="L788" s="223"/>
      <c r="M788" s="223"/>
      <c r="N788" s="223"/>
      <c r="O788" s="223"/>
      <c r="P788" s="223"/>
      <c r="Q788" s="223"/>
      <c r="R788" s="223"/>
      <c r="S788" s="223"/>
      <c r="T788" s="223"/>
      <c r="U788" s="223"/>
      <c r="V788" s="223"/>
      <c r="W788" s="223"/>
    </row>
    <row r="789">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row>
    <row r="790">
      <c r="A790" s="223"/>
      <c r="B790" s="223"/>
      <c r="C790" s="223"/>
      <c r="D790" s="223"/>
      <c r="E790" s="223"/>
      <c r="F790" s="223"/>
      <c r="G790" s="223"/>
      <c r="H790" s="223"/>
      <c r="I790" s="223"/>
      <c r="J790" s="223"/>
      <c r="K790" s="223"/>
      <c r="L790" s="223"/>
      <c r="M790" s="223"/>
      <c r="N790" s="223"/>
      <c r="O790" s="223"/>
      <c r="P790" s="223"/>
      <c r="Q790" s="223"/>
      <c r="R790" s="223"/>
      <c r="S790" s="223"/>
      <c r="T790" s="223"/>
      <c r="U790" s="223"/>
      <c r="V790" s="223"/>
      <c r="W790" s="223"/>
    </row>
    <row r="79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row>
    <row r="792">
      <c r="A792" s="223"/>
      <c r="B792" s="223"/>
      <c r="C792" s="223"/>
      <c r="D792" s="223"/>
      <c r="E792" s="223"/>
      <c r="F792" s="223"/>
      <c r="G792" s="223"/>
      <c r="H792" s="223"/>
      <c r="I792" s="223"/>
      <c r="J792" s="223"/>
      <c r="K792" s="223"/>
      <c r="L792" s="223"/>
      <c r="M792" s="223"/>
      <c r="N792" s="223"/>
      <c r="O792" s="223"/>
      <c r="P792" s="223"/>
      <c r="Q792" s="223"/>
      <c r="R792" s="223"/>
      <c r="S792" s="223"/>
      <c r="T792" s="223"/>
      <c r="U792" s="223"/>
      <c r="V792" s="223"/>
      <c r="W792" s="223"/>
    </row>
    <row r="793">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row>
    <row r="794">
      <c r="A794" s="223"/>
      <c r="B794" s="223"/>
      <c r="C794" s="223"/>
      <c r="D794" s="223"/>
      <c r="E794" s="223"/>
      <c r="F794" s="223"/>
      <c r="G794" s="223"/>
      <c r="H794" s="223"/>
      <c r="I794" s="223"/>
      <c r="J794" s="223"/>
      <c r="K794" s="223"/>
      <c r="L794" s="223"/>
      <c r="M794" s="223"/>
      <c r="N794" s="223"/>
      <c r="O794" s="223"/>
      <c r="P794" s="223"/>
      <c r="Q794" s="223"/>
      <c r="R794" s="223"/>
      <c r="S794" s="223"/>
      <c r="T794" s="223"/>
      <c r="U794" s="223"/>
      <c r="V794" s="223"/>
      <c r="W794" s="223"/>
    </row>
    <row r="795">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row>
    <row r="796">
      <c r="A796" s="223"/>
      <c r="B796" s="223"/>
      <c r="C796" s="223"/>
      <c r="D796" s="223"/>
      <c r="E796" s="223"/>
      <c r="F796" s="223"/>
      <c r="G796" s="223"/>
      <c r="H796" s="223"/>
      <c r="I796" s="223"/>
      <c r="J796" s="223"/>
      <c r="K796" s="223"/>
      <c r="L796" s="223"/>
      <c r="M796" s="223"/>
      <c r="N796" s="223"/>
      <c r="O796" s="223"/>
      <c r="P796" s="223"/>
      <c r="Q796" s="223"/>
      <c r="R796" s="223"/>
      <c r="S796" s="223"/>
      <c r="T796" s="223"/>
      <c r="U796" s="223"/>
      <c r="V796" s="223"/>
      <c r="W796" s="223"/>
    </row>
    <row r="797">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row>
    <row r="798">
      <c r="A798" s="223"/>
      <c r="B798" s="223"/>
      <c r="C798" s="223"/>
      <c r="D798" s="223"/>
      <c r="E798" s="223"/>
      <c r="F798" s="223"/>
      <c r="G798" s="223"/>
      <c r="H798" s="223"/>
      <c r="I798" s="223"/>
      <c r="J798" s="223"/>
      <c r="K798" s="223"/>
      <c r="L798" s="223"/>
      <c r="M798" s="223"/>
      <c r="N798" s="223"/>
      <c r="O798" s="223"/>
      <c r="P798" s="223"/>
      <c r="Q798" s="223"/>
      <c r="R798" s="223"/>
      <c r="S798" s="223"/>
      <c r="T798" s="223"/>
      <c r="U798" s="223"/>
      <c r="V798" s="223"/>
      <c r="W798" s="223"/>
    </row>
    <row r="799">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row>
    <row r="800">
      <c r="A800" s="223"/>
      <c r="B800" s="223"/>
      <c r="C800" s="223"/>
      <c r="D800" s="223"/>
      <c r="E800" s="223"/>
      <c r="F800" s="223"/>
      <c r="G800" s="223"/>
      <c r="H800" s="223"/>
      <c r="I800" s="223"/>
      <c r="J800" s="223"/>
      <c r="K800" s="223"/>
      <c r="L800" s="223"/>
      <c r="M800" s="223"/>
      <c r="N800" s="223"/>
      <c r="O800" s="223"/>
      <c r="P800" s="223"/>
      <c r="Q800" s="223"/>
      <c r="R800" s="223"/>
      <c r="S800" s="223"/>
      <c r="T800" s="223"/>
      <c r="U800" s="223"/>
      <c r="V800" s="223"/>
      <c r="W800" s="223"/>
    </row>
    <row r="80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row>
    <row r="802">
      <c r="A802" s="223"/>
      <c r="B802" s="223"/>
      <c r="C802" s="223"/>
      <c r="D802" s="223"/>
      <c r="E802" s="223"/>
      <c r="F802" s="223"/>
      <c r="G802" s="223"/>
      <c r="H802" s="223"/>
      <c r="I802" s="223"/>
      <c r="J802" s="223"/>
      <c r="K802" s="223"/>
      <c r="L802" s="223"/>
      <c r="M802" s="223"/>
      <c r="N802" s="223"/>
      <c r="O802" s="223"/>
      <c r="P802" s="223"/>
      <c r="Q802" s="223"/>
      <c r="R802" s="223"/>
      <c r="S802" s="223"/>
      <c r="T802" s="223"/>
      <c r="U802" s="223"/>
      <c r="V802" s="223"/>
      <c r="W802" s="223"/>
    </row>
    <row r="803">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row>
    <row r="804">
      <c r="A804" s="223"/>
      <c r="B804" s="223"/>
      <c r="C804" s="223"/>
      <c r="D804" s="223"/>
      <c r="E804" s="223"/>
      <c r="F804" s="223"/>
      <c r="G804" s="223"/>
      <c r="H804" s="223"/>
      <c r="I804" s="223"/>
      <c r="J804" s="223"/>
      <c r="K804" s="223"/>
      <c r="L804" s="223"/>
      <c r="M804" s="223"/>
      <c r="N804" s="223"/>
      <c r="O804" s="223"/>
      <c r="P804" s="223"/>
      <c r="Q804" s="223"/>
      <c r="R804" s="223"/>
      <c r="S804" s="223"/>
      <c r="T804" s="223"/>
      <c r="U804" s="223"/>
      <c r="V804" s="223"/>
      <c r="W804" s="223"/>
    </row>
    <row r="805">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row>
    <row r="806">
      <c r="A806" s="223"/>
      <c r="B806" s="223"/>
      <c r="C806" s="223"/>
      <c r="D806" s="223"/>
      <c r="E806" s="223"/>
      <c r="F806" s="223"/>
      <c r="G806" s="223"/>
      <c r="H806" s="223"/>
      <c r="I806" s="223"/>
      <c r="J806" s="223"/>
      <c r="K806" s="223"/>
      <c r="L806" s="223"/>
      <c r="M806" s="223"/>
      <c r="N806" s="223"/>
      <c r="O806" s="223"/>
      <c r="P806" s="223"/>
      <c r="Q806" s="223"/>
      <c r="R806" s="223"/>
      <c r="S806" s="223"/>
      <c r="T806" s="223"/>
      <c r="U806" s="223"/>
      <c r="V806" s="223"/>
      <c r="W806" s="223"/>
    </row>
    <row r="807">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row>
    <row r="808">
      <c r="A808" s="223"/>
      <c r="B808" s="223"/>
      <c r="C808" s="223"/>
      <c r="D808" s="223"/>
      <c r="E808" s="223"/>
      <c r="F808" s="223"/>
      <c r="G808" s="223"/>
      <c r="H808" s="223"/>
      <c r="I808" s="223"/>
      <c r="J808" s="223"/>
      <c r="K808" s="223"/>
      <c r="L808" s="223"/>
      <c r="M808" s="223"/>
      <c r="N808" s="223"/>
      <c r="O808" s="223"/>
      <c r="P808" s="223"/>
      <c r="Q808" s="223"/>
      <c r="R808" s="223"/>
      <c r="S808" s="223"/>
      <c r="T808" s="223"/>
      <c r="U808" s="223"/>
      <c r="V808" s="223"/>
      <c r="W808" s="223"/>
    </row>
    <row r="809">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row>
    <row r="810">
      <c r="A810" s="223"/>
      <c r="B810" s="223"/>
      <c r="C810" s="223"/>
      <c r="D810" s="223"/>
      <c r="E810" s="223"/>
      <c r="F810" s="223"/>
      <c r="G810" s="223"/>
      <c r="H810" s="223"/>
      <c r="I810" s="223"/>
      <c r="J810" s="223"/>
      <c r="K810" s="223"/>
      <c r="L810" s="223"/>
      <c r="M810" s="223"/>
      <c r="N810" s="223"/>
      <c r="O810" s="223"/>
      <c r="P810" s="223"/>
      <c r="Q810" s="223"/>
      <c r="R810" s="223"/>
      <c r="S810" s="223"/>
      <c r="T810" s="223"/>
      <c r="U810" s="223"/>
      <c r="V810" s="223"/>
      <c r="W810" s="223"/>
    </row>
    <row r="81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row>
    <row r="812">
      <c r="A812" s="223"/>
      <c r="B812" s="223"/>
      <c r="C812" s="223"/>
      <c r="D812" s="223"/>
      <c r="E812" s="223"/>
      <c r="F812" s="223"/>
      <c r="G812" s="223"/>
      <c r="H812" s="223"/>
      <c r="I812" s="223"/>
      <c r="J812" s="223"/>
      <c r="K812" s="223"/>
      <c r="L812" s="223"/>
      <c r="M812" s="223"/>
      <c r="N812" s="223"/>
      <c r="O812" s="223"/>
      <c r="P812" s="223"/>
      <c r="Q812" s="223"/>
      <c r="R812" s="223"/>
      <c r="S812" s="223"/>
      <c r="T812" s="223"/>
      <c r="U812" s="223"/>
      <c r="V812" s="223"/>
      <c r="W812" s="223"/>
    </row>
    <row r="813">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row>
    <row r="814">
      <c r="A814" s="223"/>
      <c r="B814" s="223"/>
      <c r="C814" s="223"/>
      <c r="D814" s="223"/>
      <c r="E814" s="223"/>
      <c r="F814" s="223"/>
      <c r="G814" s="223"/>
      <c r="H814" s="223"/>
      <c r="I814" s="223"/>
      <c r="J814" s="223"/>
      <c r="K814" s="223"/>
      <c r="L814" s="223"/>
      <c r="M814" s="223"/>
      <c r="N814" s="223"/>
      <c r="O814" s="223"/>
      <c r="P814" s="223"/>
      <c r="Q814" s="223"/>
      <c r="R814" s="223"/>
      <c r="S814" s="223"/>
      <c r="T814" s="223"/>
      <c r="U814" s="223"/>
      <c r="V814" s="223"/>
      <c r="W814" s="223"/>
    </row>
    <row r="815">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row>
    <row r="816">
      <c r="A816" s="223"/>
      <c r="B816" s="223"/>
      <c r="C816" s="223"/>
      <c r="D816" s="223"/>
      <c r="E816" s="223"/>
      <c r="F816" s="223"/>
      <c r="G816" s="223"/>
      <c r="H816" s="223"/>
      <c r="I816" s="223"/>
      <c r="J816" s="223"/>
      <c r="K816" s="223"/>
      <c r="L816" s="223"/>
      <c r="M816" s="223"/>
      <c r="N816" s="223"/>
      <c r="O816" s="223"/>
      <c r="P816" s="223"/>
      <c r="Q816" s="223"/>
      <c r="R816" s="223"/>
      <c r="S816" s="223"/>
      <c r="T816" s="223"/>
      <c r="U816" s="223"/>
      <c r="V816" s="223"/>
      <c r="W816" s="223"/>
    </row>
    <row r="817">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row>
    <row r="818">
      <c r="A818" s="223"/>
      <c r="B818" s="223"/>
      <c r="C818" s="223"/>
      <c r="D818" s="223"/>
      <c r="E818" s="223"/>
      <c r="F818" s="223"/>
      <c r="G818" s="223"/>
      <c r="H818" s="223"/>
      <c r="I818" s="223"/>
      <c r="J818" s="223"/>
      <c r="K818" s="223"/>
      <c r="L818" s="223"/>
      <c r="M818" s="223"/>
      <c r="N818" s="223"/>
      <c r="O818" s="223"/>
      <c r="P818" s="223"/>
      <c r="Q818" s="223"/>
      <c r="R818" s="223"/>
      <c r="S818" s="223"/>
      <c r="T818" s="223"/>
      <c r="U818" s="223"/>
      <c r="V818" s="223"/>
      <c r="W818" s="223"/>
    </row>
    <row r="819">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row>
    <row r="820">
      <c r="A820" s="223"/>
      <c r="B820" s="223"/>
      <c r="C820" s="223"/>
      <c r="D820" s="223"/>
      <c r="E820" s="223"/>
      <c r="F820" s="223"/>
      <c r="G820" s="223"/>
      <c r="H820" s="223"/>
      <c r="I820" s="223"/>
      <c r="J820" s="223"/>
      <c r="K820" s="223"/>
      <c r="L820" s="223"/>
      <c r="M820" s="223"/>
      <c r="N820" s="223"/>
      <c r="O820" s="223"/>
      <c r="P820" s="223"/>
      <c r="Q820" s="223"/>
      <c r="R820" s="223"/>
      <c r="S820" s="223"/>
      <c r="T820" s="223"/>
      <c r="U820" s="223"/>
      <c r="V820" s="223"/>
      <c r="W820" s="223"/>
    </row>
    <row r="82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row>
    <row r="822">
      <c r="A822" s="223"/>
      <c r="B822" s="223"/>
      <c r="C822" s="223"/>
      <c r="D822" s="223"/>
      <c r="E822" s="223"/>
      <c r="F822" s="223"/>
      <c r="G822" s="223"/>
      <c r="H822" s="223"/>
      <c r="I822" s="223"/>
      <c r="J822" s="223"/>
      <c r="K822" s="223"/>
      <c r="L822" s="223"/>
      <c r="M822" s="223"/>
      <c r="N822" s="223"/>
      <c r="O822" s="223"/>
      <c r="P822" s="223"/>
      <c r="Q822" s="223"/>
      <c r="R822" s="223"/>
      <c r="S822" s="223"/>
      <c r="T822" s="223"/>
      <c r="U822" s="223"/>
      <c r="V822" s="223"/>
      <c r="W822" s="223"/>
    </row>
    <row r="823">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row>
    <row r="824">
      <c r="A824" s="223"/>
      <c r="B824" s="223"/>
      <c r="C824" s="223"/>
      <c r="D824" s="223"/>
      <c r="E824" s="223"/>
      <c r="F824" s="223"/>
      <c r="G824" s="223"/>
      <c r="H824" s="223"/>
      <c r="I824" s="223"/>
      <c r="J824" s="223"/>
      <c r="K824" s="223"/>
      <c r="L824" s="223"/>
      <c r="M824" s="223"/>
      <c r="N824" s="223"/>
      <c r="O824" s="223"/>
      <c r="P824" s="223"/>
      <c r="Q824" s="223"/>
      <c r="R824" s="223"/>
      <c r="S824" s="223"/>
      <c r="T824" s="223"/>
      <c r="U824" s="223"/>
      <c r="V824" s="223"/>
      <c r="W824" s="223"/>
    </row>
    <row r="825">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row>
    <row r="826">
      <c r="A826" s="223"/>
      <c r="B826" s="223"/>
      <c r="C826" s="223"/>
      <c r="D826" s="223"/>
      <c r="E826" s="223"/>
      <c r="F826" s="223"/>
      <c r="G826" s="223"/>
      <c r="H826" s="223"/>
      <c r="I826" s="223"/>
      <c r="J826" s="223"/>
      <c r="K826" s="223"/>
      <c r="L826" s="223"/>
      <c r="M826" s="223"/>
      <c r="N826" s="223"/>
      <c r="O826" s="223"/>
      <c r="P826" s="223"/>
      <c r="Q826" s="223"/>
      <c r="R826" s="223"/>
      <c r="S826" s="223"/>
      <c r="T826" s="223"/>
      <c r="U826" s="223"/>
      <c r="V826" s="223"/>
      <c r="W826" s="223"/>
    </row>
    <row r="827">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row>
    <row r="828">
      <c r="A828" s="223"/>
      <c r="B828" s="223"/>
      <c r="C828" s="223"/>
      <c r="D828" s="223"/>
      <c r="E828" s="223"/>
      <c r="F828" s="223"/>
      <c r="G828" s="223"/>
      <c r="H828" s="223"/>
      <c r="I828" s="223"/>
      <c r="J828" s="223"/>
      <c r="K828" s="223"/>
      <c r="L828" s="223"/>
      <c r="M828" s="223"/>
      <c r="N828" s="223"/>
      <c r="O828" s="223"/>
      <c r="P828" s="223"/>
      <c r="Q828" s="223"/>
      <c r="R828" s="223"/>
      <c r="S828" s="223"/>
      <c r="T828" s="223"/>
      <c r="U828" s="223"/>
      <c r="V828" s="223"/>
      <c r="W828" s="223"/>
    </row>
    <row r="829">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row>
    <row r="830">
      <c r="A830" s="223"/>
      <c r="B830" s="223"/>
      <c r="C830" s="223"/>
      <c r="D830" s="223"/>
      <c r="E830" s="223"/>
      <c r="F830" s="223"/>
      <c r="G830" s="223"/>
      <c r="H830" s="223"/>
      <c r="I830" s="223"/>
      <c r="J830" s="223"/>
      <c r="K830" s="223"/>
      <c r="L830" s="223"/>
      <c r="M830" s="223"/>
      <c r="N830" s="223"/>
      <c r="O830" s="223"/>
      <c r="P830" s="223"/>
      <c r="Q830" s="223"/>
      <c r="R830" s="223"/>
      <c r="S830" s="223"/>
      <c r="T830" s="223"/>
      <c r="U830" s="223"/>
      <c r="V830" s="223"/>
      <c r="W830" s="223"/>
    </row>
    <row r="83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row>
    <row r="832">
      <c r="A832" s="223"/>
      <c r="B832" s="223"/>
      <c r="C832" s="223"/>
      <c r="D832" s="223"/>
      <c r="E832" s="223"/>
      <c r="F832" s="223"/>
      <c r="G832" s="223"/>
      <c r="H832" s="223"/>
      <c r="I832" s="223"/>
      <c r="J832" s="223"/>
      <c r="K832" s="223"/>
      <c r="L832" s="223"/>
      <c r="M832" s="223"/>
      <c r="N832" s="223"/>
      <c r="O832" s="223"/>
      <c r="P832" s="223"/>
      <c r="Q832" s="223"/>
      <c r="R832" s="223"/>
      <c r="S832" s="223"/>
      <c r="T832" s="223"/>
      <c r="U832" s="223"/>
      <c r="V832" s="223"/>
      <c r="W832" s="223"/>
    </row>
    <row r="833">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row>
    <row r="834">
      <c r="A834" s="223"/>
      <c r="B834" s="223"/>
      <c r="C834" s="223"/>
      <c r="D834" s="223"/>
      <c r="E834" s="223"/>
      <c r="F834" s="223"/>
      <c r="G834" s="223"/>
      <c r="H834" s="223"/>
      <c r="I834" s="223"/>
      <c r="J834" s="223"/>
      <c r="K834" s="223"/>
      <c r="L834" s="223"/>
      <c r="M834" s="223"/>
      <c r="N834" s="223"/>
      <c r="O834" s="223"/>
      <c r="P834" s="223"/>
      <c r="Q834" s="223"/>
      <c r="R834" s="223"/>
      <c r="S834" s="223"/>
      <c r="T834" s="223"/>
      <c r="U834" s="223"/>
      <c r="V834" s="223"/>
      <c r="W834" s="223"/>
    </row>
    <row r="835">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row>
    <row r="836">
      <c r="A836" s="223"/>
      <c r="B836" s="223"/>
      <c r="C836" s="223"/>
      <c r="D836" s="223"/>
      <c r="E836" s="223"/>
      <c r="F836" s="223"/>
      <c r="G836" s="223"/>
      <c r="H836" s="223"/>
      <c r="I836" s="223"/>
      <c r="J836" s="223"/>
      <c r="K836" s="223"/>
      <c r="L836" s="223"/>
      <c r="M836" s="223"/>
      <c r="N836" s="223"/>
      <c r="O836" s="223"/>
      <c r="P836" s="223"/>
      <c r="Q836" s="223"/>
      <c r="R836" s="223"/>
      <c r="S836" s="223"/>
      <c r="T836" s="223"/>
      <c r="U836" s="223"/>
      <c r="V836" s="223"/>
      <c r="W836" s="223"/>
    </row>
    <row r="837">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row>
    <row r="838">
      <c r="A838" s="223"/>
      <c r="B838" s="223"/>
      <c r="C838" s="223"/>
      <c r="D838" s="223"/>
      <c r="E838" s="223"/>
      <c r="F838" s="223"/>
      <c r="G838" s="223"/>
      <c r="H838" s="223"/>
      <c r="I838" s="223"/>
      <c r="J838" s="223"/>
      <c r="K838" s="223"/>
      <c r="L838" s="223"/>
      <c r="M838" s="223"/>
      <c r="N838" s="223"/>
      <c r="O838" s="223"/>
      <c r="P838" s="223"/>
      <c r="Q838" s="223"/>
      <c r="R838" s="223"/>
      <c r="S838" s="223"/>
      <c r="T838" s="223"/>
      <c r="U838" s="223"/>
      <c r="V838" s="223"/>
      <c r="W838" s="223"/>
    </row>
    <row r="839">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row>
    <row r="840">
      <c r="A840" s="223"/>
      <c r="B840" s="223"/>
      <c r="C840" s="223"/>
      <c r="D840" s="223"/>
      <c r="E840" s="223"/>
      <c r="F840" s="223"/>
      <c r="G840" s="223"/>
      <c r="H840" s="223"/>
      <c r="I840" s="223"/>
      <c r="J840" s="223"/>
      <c r="K840" s="223"/>
      <c r="L840" s="223"/>
      <c r="M840" s="223"/>
      <c r="N840" s="223"/>
      <c r="O840" s="223"/>
      <c r="P840" s="223"/>
      <c r="Q840" s="223"/>
      <c r="R840" s="223"/>
      <c r="S840" s="223"/>
      <c r="T840" s="223"/>
      <c r="U840" s="223"/>
      <c r="V840" s="223"/>
      <c r="W840" s="223"/>
    </row>
    <row r="84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row>
    <row r="842">
      <c r="A842" s="223"/>
      <c r="B842" s="223"/>
      <c r="C842" s="223"/>
      <c r="D842" s="223"/>
      <c r="E842" s="223"/>
      <c r="F842" s="223"/>
      <c r="G842" s="223"/>
      <c r="H842" s="223"/>
      <c r="I842" s="223"/>
      <c r="J842" s="223"/>
      <c r="K842" s="223"/>
      <c r="L842" s="223"/>
      <c r="M842" s="223"/>
      <c r="N842" s="223"/>
      <c r="O842" s="223"/>
      <c r="P842" s="223"/>
      <c r="Q842" s="223"/>
      <c r="R842" s="223"/>
      <c r="S842" s="223"/>
      <c r="T842" s="223"/>
      <c r="U842" s="223"/>
      <c r="V842" s="223"/>
      <c r="W842" s="223"/>
    </row>
    <row r="843">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row>
    <row r="844">
      <c r="A844" s="223"/>
      <c r="B844" s="223"/>
      <c r="C844" s="223"/>
      <c r="D844" s="223"/>
      <c r="E844" s="223"/>
      <c r="F844" s="223"/>
      <c r="G844" s="223"/>
      <c r="H844" s="223"/>
      <c r="I844" s="223"/>
      <c r="J844" s="223"/>
      <c r="K844" s="223"/>
      <c r="L844" s="223"/>
      <c r="M844" s="223"/>
      <c r="N844" s="223"/>
      <c r="O844" s="223"/>
      <c r="P844" s="223"/>
      <c r="Q844" s="223"/>
      <c r="R844" s="223"/>
      <c r="S844" s="223"/>
      <c r="T844" s="223"/>
      <c r="U844" s="223"/>
      <c r="V844" s="223"/>
      <c r="W844" s="223"/>
    </row>
    <row r="845">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row>
    <row r="846">
      <c r="A846" s="223"/>
      <c r="B846" s="223"/>
      <c r="C846" s="223"/>
      <c r="D846" s="223"/>
      <c r="E846" s="223"/>
      <c r="F846" s="223"/>
      <c r="G846" s="223"/>
      <c r="H846" s="223"/>
      <c r="I846" s="223"/>
      <c r="J846" s="223"/>
      <c r="K846" s="223"/>
      <c r="L846" s="223"/>
      <c r="M846" s="223"/>
      <c r="N846" s="223"/>
      <c r="O846" s="223"/>
      <c r="P846" s="223"/>
      <c r="Q846" s="223"/>
      <c r="R846" s="223"/>
      <c r="S846" s="223"/>
      <c r="T846" s="223"/>
      <c r="U846" s="223"/>
      <c r="V846" s="223"/>
      <c r="W846" s="223"/>
    </row>
    <row r="847">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row>
    <row r="848">
      <c r="A848" s="223"/>
      <c r="B848" s="223"/>
      <c r="C848" s="223"/>
      <c r="D848" s="223"/>
      <c r="E848" s="223"/>
      <c r="F848" s="223"/>
      <c r="G848" s="223"/>
      <c r="H848" s="223"/>
      <c r="I848" s="223"/>
      <c r="J848" s="223"/>
      <c r="K848" s="223"/>
      <c r="L848" s="223"/>
      <c r="M848" s="223"/>
      <c r="N848" s="223"/>
      <c r="O848" s="223"/>
      <c r="P848" s="223"/>
      <c r="Q848" s="223"/>
      <c r="R848" s="223"/>
      <c r="S848" s="223"/>
      <c r="T848" s="223"/>
      <c r="U848" s="223"/>
      <c r="V848" s="223"/>
      <c r="W848" s="223"/>
    </row>
    <row r="849">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row>
    <row r="850">
      <c r="A850" s="223"/>
      <c r="B850" s="223"/>
      <c r="C850" s="223"/>
      <c r="D850" s="223"/>
      <c r="E850" s="223"/>
      <c r="F850" s="223"/>
      <c r="G850" s="223"/>
      <c r="H850" s="223"/>
      <c r="I850" s="223"/>
      <c r="J850" s="223"/>
      <c r="K850" s="223"/>
      <c r="L850" s="223"/>
      <c r="M850" s="223"/>
      <c r="N850" s="223"/>
      <c r="O850" s="223"/>
      <c r="P850" s="223"/>
      <c r="Q850" s="223"/>
      <c r="R850" s="223"/>
      <c r="S850" s="223"/>
      <c r="T850" s="223"/>
      <c r="U850" s="223"/>
      <c r="V850" s="223"/>
      <c r="W850" s="223"/>
    </row>
    <row r="85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row>
    <row r="852">
      <c r="A852" s="223"/>
      <c r="B852" s="223"/>
      <c r="C852" s="223"/>
      <c r="D852" s="223"/>
      <c r="E852" s="223"/>
      <c r="F852" s="223"/>
      <c r="G852" s="223"/>
      <c r="H852" s="223"/>
      <c r="I852" s="223"/>
      <c r="J852" s="223"/>
      <c r="K852" s="223"/>
      <c r="L852" s="223"/>
      <c r="M852" s="223"/>
      <c r="N852" s="223"/>
      <c r="O852" s="223"/>
      <c r="P852" s="223"/>
      <c r="Q852" s="223"/>
      <c r="R852" s="223"/>
      <c r="S852" s="223"/>
      <c r="T852" s="223"/>
      <c r="U852" s="223"/>
      <c r="V852" s="223"/>
      <c r="W852" s="223"/>
    </row>
    <row r="853">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row>
    <row r="854">
      <c r="A854" s="223"/>
      <c r="B854" s="223"/>
      <c r="C854" s="223"/>
      <c r="D854" s="223"/>
      <c r="E854" s="223"/>
      <c r="F854" s="223"/>
      <c r="G854" s="223"/>
      <c r="H854" s="223"/>
      <c r="I854" s="223"/>
      <c r="J854" s="223"/>
      <c r="K854" s="223"/>
      <c r="L854" s="223"/>
      <c r="M854" s="223"/>
      <c r="N854" s="223"/>
      <c r="O854" s="223"/>
      <c r="P854" s="223"/>
      <c r="Q854" s="223"/>
      <c r="R854" s="223"/>
      <c r="S854" s="223"/>
      <c r="T854" s="223"/>
      <c r="U854" s="223"/>
      <c r="V854" s="223"/>
      <c r="W854" s="223"/>
    </row>
    <row r="855">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row>
    <row r="856">
      <c r="A856" s="223"/>
      <c r="B856" s="223"/>
      <c r="C856" s="223"/>
      <c r="D856" s="223"/>
      <c r="E856" s="223"/>
      <c r="F856" s="223"/>
      <c r="G856" s="223"/>
      <c r="H856" s="223"/>
      <c r="I856" s="223"/>
      <c r="J856" s="223"/>
      <c r="K856" s="223"/>
      <c r="L856" s="223"/>
      <c r="M856" s="223"/>
      <c r="N856" s="223"/>
      <c r="O856" s="223"/>
      <c r="P856" s="223"/>
      <c r="Q856" s="223"/>
      <c r="R856" s="223"/>
      <c r="S856" s="223"/>
      <c r="T856" s="223"/>
      <c r="U856" s="223"/>
      <c r="V856" s="223"/>
      <c r="W856" s="223"/>
    </row>
    <row r="857">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row>
    <row r="858">
      <c r="A858" s="223"/>
      <c r="B858" s="223"/>
      <c r="C858" s="223"/>
      <c r="D858" s="223"/>
      <c r="E858" s="223"/>
      <c r="F858" s="223"/>
      <c r="G858" s="223"/>
      <c r="H858" s="223"/>
      <c r="I858" s="223"/>
      <c r="J858" s="223"/>
      <c r="K858" s="223"/>
      <c r="L858" s="223"/>
      <c r="M858" s="223"/>
      <c r="N858" s="223"/>
      <c r="O858" s="223"/>
      <c r="P858" s="223"/>
      <c r="Q858" s="223"/>
      <c r="R858" s="223"/>
      <c r="S858" s="223"/>
      <c r="T858" s="223"/>
      <c r="U858" s="223"/>
      <c r="V858" s="223"/>
      <c r="W858" s="223"/>
    </row>
    <row r="859">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row>
    <row r="860">
      <c r="A860" s="223"/>
      <c r="B860" s="223"/>
      <c r="C860" s="223"/>
      <c r="D860" s="223"/>
      <c r="E860" s="223"/>
      <c r="F860" s="223"/>
      <c r="G860" s="223"/>
      <c r="H860" s="223"/>
      <c r="I860" s="223"/>
      <c r="J860" s="223"/>
      <c r="K860" s="223"/>
      <c r="L860" s="223"/>
      <c r="M860" s="223"/>
      <c r="N860" s="223"/>
      <c r="O860" s="223"/>
      <c r="P860" s="223"/>
      <c r="Q860" s="223"/>
      <c r="R860" s="223"/>
      <c r="S860" s="223"/>
      <c r="T860" s="223"/>
      <c r="U860" s="223"/>
      <c r="V860" s="223"/>
      <c r="W860" s="223"/>
    </row>
    <row r="86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row>
    <row r="862">
      <c r="A862" s="223"/>
      <c r="B862" s="223"/>
      <c r="C862" s="223"/>
      <c r="D862" s="223"/>
      <c r="E862" s="223"/>
      <c r="F862" s="223"/>
      <c r="G862" s="223"/>
      <c r="H862" s="223"/>
      <c r="I862" s="223"/>
      <c r="J862" s="223"/>
      <c r="K862" s="223"/>
      <c r="L862" s="223"/>
      <c r="M862" s="223"/>
      <c r="N862" s="223"/>
      <c r="O862" s="223"/>
      <c r="P862" s="223"/>
      <c r="Q862" s="223"/>
      <c r="R862" s="223"/>
      <c r="S862" s="223"/>
      <c r="T862" s="223"/>
      <c r="U862" s="223"/>
      <c r="V862" s="223"/>
      <c r="W862" s="223"/>
    </row>
    <row r="863">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row>
    <row r="864">
      <c r="A864" s="223"/>
      <c r="B864" s="223"/>
      <c r="C864" s="223"/>
      <c r="D864" s="223"/>
      <c r="E864" s="223"/>
      <c r="F864" s="223"/>
      <c r="G864" s="223"/>
      <c r="H864" s="223"/>
      <c r="I864" s="223"/>
      <c r="J864" s="223"/>
      <c r="K864" s="223"/>
      <c r="L864" s="223"/>
      <c r="M864" s="223"/>
      <c r="N864" s="223"/>
      <c r="O864" s="223"/>
      <c r="P864" s="223"/>
      <c r="Q864" s="223"/>
      <c r="R864" s="223"/>
      <c r="S864" s="223"/>
      <c r="T864" s="223"/>
      <c r="U864" s="223"/>
      <c r="V864" s="223"/>
      <c r="W864" s="223"/>
    </row>
    <row r="865">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row>
    <row r="866">
      <c r="A866" s="223"/>
      <c r="B866" s="223"/>
      <c r="C866" s="223"/>
      <c r="D866" s="223"/>
      <c r="E866" s="223"/>
      <c r="F866" s="223"/>
      <c r="G866" s="223"/>
      <c r="H866" s="223"/>
      <c r="I866" s="223"/>
      <c r="J866" s="223"/>
      <c r="K866" s="223"/>
      <c r="L866" s="223"/>
      <c r="M866" s="223"/>
      <c r="N866" s="223"/>
      <c r="O866" s="223"/>
      <c r="P866" s="223"/>
      <c r="Q866" s="223"/>
      <c r="R866" s="223"/>
      <c r="S866" s="223"/>
      <c r="T866" s="223"/>
      <c r="U866" s="223"/>
      <c r="V866" s="223"/>
      <c r="W866" s="223"/>
    </row>
    <row r="867">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row>
    <row r="868">
      <c r="A868" s="223"/>
      <c r="B868" s="223"/>
      <c r="C868" s="223"/>
      <c r="D868" s="223"/>
      <c r="E868" s="223"/>
      <c r="F868" s="223"/>
      <c r="G868" s="223"/>
      <c r="H868" s="223"/>
      <c r="I868" s="223"/>
      <c r="J868" s="223"/>
      <c r="K868" s="223"/>
      <c r="L868" s="223"/>
      <c r="M868" s="223"/>
      <c r="N868" s="223"/>
      <c r="O868" s="223"/>
      <c r="P868" s="223"/>
      <c r="Q868" s="223"/>
      <c r="R868" s="223"/>
      <c r="S868" s="223"/>
      <c r="T868" s="223"/>
      <c r="U868" s="223"/>
      <c r="V868" s="223"/>
      <c r="W868" s="223"/>
    </row>
    <row r="869">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row>
    <row r="870">
      <c r="A870" s="223"/>
      <c r="B870" s="223"/>
      <c r="C870" s="223"/>
      <c r="D870" s="223"/>
      <c r="E870" s="223"/>
      <c r="F870" s="223"/>
      <c r="G870" s="223"/>
      <c r="H870" s="223"/>
      <c r="I870" s="223"/>
      <c r="J870" s="223"/>
      <c r="K870" s="223"/>
      <c r="L870" s="223"/>
      <c r="M870" s="223"/>
      <c r="N870" s="223"/>
      <c r="O870" s="223"/>
      <c r="P870" s="223"/>
      <c r="Q870" s="223"/>
      <c r="R870" s="223"/>
      <c r="S870" s="223"/>
      <c r="T870" s="223"/>
      <c r="U870" s="223"/>
      <c r="V870" s="223"/>
      <c r="W870" s="223"/>
    </row>
    <row r="87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row>
    <row r="872">
      <c r="A872" s="223"/>
      <c r="B872" s="223"/>
      <c r="C872" s="223"/>
      <c r="D872" s="223"/>
      <c r="E872" s="223"/>
      <c r="F872" s="223"/>
      <c r="G872" s="223"/>
      <c r="H872" s="223"/>
      <c r="I872" s="223"/>
      <c r="J872" s="223"/>
      <c r="K872" s="223"/>
      <c r="L872" s="223"/>
      <c r="M872" s="223"/>
      <c r="N872" s="223"/>
      <c r="O872" s="223"/>
      <c r="P872" s="223"/>
      <c r="Q872" s="223"/>
      <c r="R872" s="223"/>
      <c r="S872" s="223"/>
      <c r="T872" s="223"/>
      <c r="U872" s="223"/>
      <c r="V872" s="223"/>
      <c r="W872" s="223"/>
    </row>
    <row r="873">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row>
    <row r="874">
      <c r="A874" s="223"/>
      <c r="B874" s="223"/>
      <c r="C874" s="223"/>
      <c r="D874" s="223"/>
      <c r="E874" s="223"/>
      <c r="F874" s="223"/>
      <c r="G874" s="223"/>
      <c r="H874" s="223"/>
      <c r="I874" s="223"/>
      <c r="J874" s="223"/>
      <c r="K874" s="223"/>
      <c r="L874" s="223"/>
      <c r="M874" s="223"/>
      <c r="N874" s="223"/>
      <c r="O874" s="223"/>
      <c r="P874" s="223"/>
      <c r="Q874" s="223"/>
      <c r="R874" s="223"/>
      <c r="S874" s="223"/>
      <c r="T874" s="223"/>
      <c r="U874" s="223"/>
      <c r="V874" s="223"/>
      <c r="W874" s="223"/>
    </row>
    <row r="875">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row>
    <row r="876">
      <c r="A876" s="223"/>
      <c r="B876" s="223"/>
      <c r="C876" s="223"/>
      <c r="D876" s="223"/>
      <c r="E876" s="223"/>
      <c r="F876" s="223"/>
      <c r="G876" s="223"/>
      <c r="H876" s="223"/>
      <c r="I876" s="223"/>
      <c r="J876" s="223"/>
      <c r="K876" s="223"/>
      <c r="L876" s="223"/>
      <c r="M876" s="223"/>
      <c r="N876" s="223"/>
      <c r="O876" s="223"/>
      <c r="P876" s="223"/>
      <c r="Q876" s="223"/>
      <c r="R876" s="223"/>
      <c r="S876" s="223"/>
      <c r="T876" s="223"/>
      <c r="U876" s="223"/>
      <c r="V876" s="223"/>
      <c r="W876" s="223"/>
    </row>
    <row r="877">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row>
    <row r="878">
      <c r="A878" s="223"/>
      <c r="B878" s="223"/>
      <c r="C878" s="223"/>
      <c r="D878" s="223"/>
      <c r="E878" s="223"/>
      <c r="F878" s="223"/>
      <c r="G878" s="223"/>
      <c r="H878" s="223"/>
      <c r="I878" s="223"/>
      <c r="J878" s="223"/>
      <c r="K878" s="223"/>
      <c r="L878" s="223"/>
      <c r="M878" s="223"/>
      <c r="N878" s="223"/>
      <c r="O878" s="223"/>
      <c r="P878" s="223"/>
      <c r="Q878" s="223"/>
      <c r="R878" s="223"/>
      <c r="S878" s="223"/>
      <c r="T878" s="223"/>
      <c r="U878" s="223"/>
      <c r="V878" s="223"/>
      <c r="W878" s="223"/>
    </row>
    <row r="879">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row>
    <row r="880">
      <c r="A880" s="223"/>
      <c r="B880" s="223"/>
      <c r="C880" s="223"/>
      <c r="D880" s="223"/>
      <c r="E880" s="223"/>
      <c r="F880" s="223"/>
      <c r="G880" s="223"/>
      <c r="H880" s="223"/>
      <c r="I880" s="223"/>
      <c r="J880" s="223"/>
      <c r="K880" s="223"/>
      <c r="L880" s="223"/>
      <c r="M880" s="223"/>
      <c r="N880" s="223"/>
      <c r="O880" s="223"/>
      <c r="P880" s="223"/>
      <c r="Q880" s="223"/>
      <c r="R880" s="223"/>
      <c r="S880" s="223"/>
      <c r="T880" s="223"/>
      <c r="U880" s="223"/>
      <c r="V880" s="223"/>
      <c r="W880" s="223"/>
    </row>
    <row r="88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row>
    <row r="882">
      <c r="A882" s="223"/>
      <c r="B882" s="223"/>
      <c r="C882" s="223"/>
      <c r="D882" s="223"/>
      <c r="E882" s="223"/>
      <c r="F882" s="223"/>
      <c r="G882" s="223"/>
      <c r="H882" s="223"/>
      <c r="I882" s="223"/>
      <c r="J882" s="223"/>
      <c r="K882" s="223"/>
      <c r="L882" s="223"/>
      <c r="M882" s="223"/>
      <c r="N882" s="223"/>
      <c r="O882" s="223"/>
      <c r="P882" s="223"/>
      <c r="Q882" s="223"/>
      <c r="R882" s="223"/>
      <c r="S882" s="223"/>
      <c r="T882" s="223"/>
      <c r="U882" s="223"/>
      <c r="V882" s="223"/>
      <c r="W882" s="223"/>
    </row>
    <row r="883">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row>
    <row r="884">
      <c r="A884" s="223"/>
      <c r="B884" s="223"/>
      <c r="C884" s="223"/>
      <c r="D884" s="223"/>
      <c r="E884" s="223"/>
      <c r="F884" s="223"/>
      <c r="G884" s="223"/>
      <c r="H884" s="223"/>
      <c r="I884" s="223"/>
      <c r="J884" s="223"/>
      <c r="K884" s="223"/>
      <c r="L884" s="223"/>
      <c r="M884" s="223"/>
      <c r="N884" s="223"/>
      <c r="O884" s="223"/>
      <c r="P884" s="223"/>
      <c r="Q884" s="223"/>
      <c r="R884" s="223"/>
      <c r="S884" s="223"/>
      <c r="T884" s="223"/>
      <c r="U884" s="223"/>
      <c r="V884" s="223"/>
      <c r="W884" s="223"/>
    </row>
    <row r="885">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row>
    <row r="886">
      <c r="A886" s="223"/>
      <c r="B886" s="223"/>
      <c r="C886" s="223"/>
      <c r="D886" s="223"/>
      <c r="E886" s="223"/>
      <c r="F886" s="223"/>
      <c r="G886" s="223"/>
      <c r="H886" s="223"/>
      <c r="I886" s="223"/>
      <c r="J886" s="223"/>
      <c r="K886" s="223"/>
      <c r="L886" s="223"/>
      <c r="M886" s="223"/>
      <c r="N886" s="223"/>
      <c r="O886" s="223"/>
      <c r="P886" s="223"/>
      <c r="Q886" s="223"/>
      <c r="R886" s="223"/>
      <c r="S886" s="223"/>
      <c r="T886" s="223"/>
      <c r="U886" s="223"/>
      <c r="V886" s="223"/>
      <c r="W886" s="223"/>
    </row>
    <row r="887">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row>
    <row r="888">
      <c r="A888" s="223"/>
      <c r="B888" s="223"/>
      <c r="C888" s="223"/>
      <c r="D888" s="223"/>
      <c r="E888" s="223"/>
      <c r="F888" s="223"/>
      <c r="G888" s="223"/>
      <c r="H888" s="223"/>
      <c r="I888" s="223"/>
      <c r="J888" s="223"/>
      <c r="K888" s="223"/>
      <c r="L888" s="223"/>
      <c r="M888" s="223"/>
      <c r="N888" s="223"/>
      <c r="O888" s="223"/>
      <c r="P888" s="223"/>
      <c r="Q888" s="223"/>
      <c r="R888" s="223"/>
      <c r="S888" s="223"/>
      <c r="T888" s="223"/>
      <c r="U888" s="223"/>
      <c r="V888" s="223"/>
      <c r="W888" s="223"/>
    </row>
    <row r="889">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row>
    <row r="890">
      <c r="A890" s="223"/>
      <c r="B890" s="223"/>
      <c r="C890" s="223"/>
      <c r="D890" s="223"/>
      <c r="E890" s="223"/>
      <c r="F890" s="223"/>
      <c r="G890" s="223"/>
      <c r="H890" s="223"/>
      <c r="I890" s="223"/>
      <c r="J890" s="223"/>
      <c r="K890" s="223"/>
      <c r="L890" s="223"/>
      <c r="M890" s="223"/>
      <c r="N890" s="223"/>
      <c r="O890" s="223"/>
      <c r="P890" s="223"/>
      <c r="Q890" s="223"/>
      <c r="R890" s="223"/>
      <c r="S890" s="223"/>
      <c r="T890" s="223"/>
      <c r="U890" s="223"/>
      <c r="V890" s="223"/>
      <c r="W890" s="223"/>
    </row>
    <row r="89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row>
    <row r="892">
      <c r="A892" s="223"/>
      <c r="B892" s="223"/>
      <c r="C892" s="223"/>
      <c r="D892" s="223"/>
      <c r="E892" s="223"/>
      <c r="F892" s="223"/>
      <c r="G892" s="223"/>
      <c r="H892" s="223"/>
      <c r="I892" s="223"/>
      <c r="J892" s="223"/>
      <c r="K892" s="223"/>
      <c r="L892" s="223"/>
      <c r="M892" s="223"/>
      <c r="N892" s="223"/>
      <c r="O892" s="223"/>
      <c r="P892" s="223"/>
      <c r="Q892" s="223"/>
      <c r="R892" s="223"/>
      <c r="S892" s="223"/>
      <c r="T892" s="223"/>
      <c r="U892" s="223"/>
      <c r="V892" s="223"/>
      <c r="W892" s="223"/>
    </row>
    <row r="893">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row>
    <row r="894">
      <c r="A894" s="223"/>
      <c r="B894" s="223"/>
      <c r="C894" s="223"/>
      <c r="D894" s="223"/>
      <c r="E894" s="223"/>
      <c r="F894" s="223"/>
      <c r="G894" s="223"/>
      <c r="H894" s="223"/>
      <c r="I894" s="223"/>
      <c r="J894" s="223"/>
      <c r="K894" s="223"/>
      <c r="L894" s="223"/>
      <c r="M894" s="223"/>
      <c r="N894" s="223"/>
      <c r="O894" s="223"/>
      <c r="P894" s="223"/>
      <c r="Q894" s="223"/>
      <c r="R894" s="223"/>
      <c r="S894" s="223"/>
      <c r="T894" s="223"/>
      <c r="U894" s="223"/>
      <c r="V894" s="223"/>
      <c r="W894" s="223"/>
    </row>
    <row r="895">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row>
    <row r="896">
      <c r="A896" s="223"/>
      <c r="B896" s="223"/>
      <c r="C896" s="223"/>
      <c r="D896" s="223"/>
      <c r="E896" s="223"/>
      <c r="F896" s="223"/>
      <c r="G896" s="223"/>
      <c r="H896" s="223"/>
      <c r="I896" s="223"/>
      <c r="J896" s="223"/>
      <c r="K896" s="223"/>
      <c r="L896" s="223"/>
      <c r="M896" s="223"/>
      <c r="N896" s="223"/>
      <c r="O896" s="223"/>
      <c r="P896" s="223"/>
      <c r="Q896" s="223"/>
      <c r="R896" s="223"/>
      <c r="S896" s="223"/>
      <c r="T896" s="223"/>
      <c r="U896" s="223"/>
      <c r="V896" s="223"/>
      <c r="W896" s="223"/>
    </row>
    <row r="897">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row>
    <row r="898">
      <c r="A898" s="223"/>
      <c r="B898" s="223"/>
      <c r="C898" s="223"/>
      <c r="D898" s="223"/>
      <c r="E898" s="223"/>
      <c r="F898" s="223"/>
      <c r="G898" s="223"/>
      <c r="H898" s="223"/>
      <c r="I898" s="223"/>
      <c r="J898" s="223"/>
      <c r="K898" s="223"/>
      <c r="L898" s="223"/>
      <c r="M898" s="223"/>
      <c r="N898" s="223"/>
      <c r="O898" s="223"/>
      <c r="P898" s="223"/>
      <c r="Q898" s="223"/>
      <c r="R898" s="223"/>
      <c r="S898" s="223"/>
      <c r="T898" s="223"/>
      <c r="U898" s="223"/>
      <c r="V898" s="223"/>
      <c r="W898" s="223"/>
    </row>
    <row r="899">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row>
    <row r="900">
      <c r="A900" s="223"/>
      <c r="B900" s="223"/>
      <c r="C900" s="223"/>
      <c r="D900" s="223"/>
      <c r="E900" s="223"/>
      <c r="F900" s="223"/>
      <c r="G900" s="223"/>
      <c r="H900" s="223"/>
      <c r="I900" s="223"/>
      <c r="J900" s="223"/>
      <c r="K900" s="223"/>
      <c r="L900" s="223"/>
      <c r="M900" s="223"/>
      <c r="N900" s="223"/>
      <c r="O900" s="223"/>
      <c r="P900" s="223"/>
      <c r="Q900" s="223"/>
      <c r="R900" s="223"/>
      <c r="S900" s="223"/>
      <c r="T900" s="223"/>
      <c r="U900" s="223"/>
      <c r="V900" s="223"/>
      <c r="W900" s="223"/>
    </row>
    <row r="90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row>
    <row r="902">
      <c r="A902" s="223"/>
      <c r="B902" s="223"/>
      <c r="C902" s="223"/>
      <c r="D902" s="223"/>
      <c r="E902" s="223"/>
      <c r="F902" s="223"/>
      <c r="G902" s="223"/>
      <c r="H902" s="223"/>
      <c r="I902" s="223"/>
      <c r="J902" s="223"/>
      <c r="K902" s="223"/>
      <c r="L902" s="223"/>
      <c r="M902" s="223"/>
      <c r="N902" s="223"/>
      <c r="O902" s="223"/>
      <c r="P902" s="223"/>
      <c r="Q902" s="223"/>
      <c r="R902" s="223"/>
      <c r="S902" s="223"/>
      <c r="T902" s="223"/>
      <c r="U902" s="223"/>
      <c r="V902" s="223"/>
      <c r="W902" s="223"/>
    </row>
    <row r="903">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row>
    <row r="904">
      <c r="A904" s="223"/>
      <c r="B904" s="223"/>
      <c r="C904" s="223"/>
      <c r="D904" s="223"/>
      <c r="E904" s="223"/>
      <c r="F904" s="223"/>
      <c r="G904" s="223"/>
      <c r="H904" s="223"/>
      <c r="I904" s="223"/>
      <c r="J904" s="223"/>
      <c r="K904" s="223"/>
      <c r="L904" s="223"/>
      <c r="M904" s="223"/>
      <c r="N904" s="223"/>
      <c r="O904" s="223"/>
      <c r="P904" s="223"/>
      <c r="Q904" s="223"/>
      <c r="R904" s="223"/>
      <c r="S904" s="223"/>
      <c r="T904" s="223"/>
      <c r="U904" s="223"/>
      <c r="V904" s="223"/>
      <c r="W904" s="223"/>
    </row>
    <row r="905">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row>
    <row r="906">
      <c r="A906" s="223"/>
      <c r="B906" s="223"/>
      <c r="C906" s="223"/>
      <c r="D906" s="223"/>
      <c r="E906" s="223"/>
      <c r="F906" s="223"/>
      <c r="G906" s="223"/>
      <c r="H906" s="223"/>
      <c r="I906" s="223"/>
      <c r="J906" s="223"/>
      <c r="K906" s="223"/>
      <c r="L906" s="223"/>
      <c r="M906" s="223"/>
      <c r="N906" s="223"/>
      <c r="O906" s="223"/>
      <c r="P906" s="223"/>
      <c r="Q906" s="223"/>
      <c r="R906" s="223"/>
      <c r="S906" s="223"/>
      <c r="T906" s="223"/>
      <c r="U906" s="223"/>
      <c r="V906" s="223"/>
      <c r="W906" s="223"/>
    </row>
    <row r="907">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row>
    <row r="908">
      <c r="A908" s="223"/>
      <c r="B908" s="223"/>
      <c r="C908" s="223"/>
      <c r="D908" s="223"/>
      <c r="E908" s="223"/>
      <c r="F908" s="223"/>
      <c r="G908" s="223"/>
      <c r="H908" s="223"/>
      <c r="I908" s="223"/>
      <c r="J908" s="223"/>
      <c r="K908" s="223"/>
      <c r="L908" s="223"/>
      <c r="M908" s="223"/>
      <c r="N908" s="223"/>
      <c r="O908" s="223"/>
      <c r="P908" s="223"/>
      <c r="Q908" s="223"/>
      <c r="R908" s="223"/>
      <c r="S908" s="223"/>
      <c r="T908" s="223"/>
      <c r="U908" s="223"/>
      <c r="V908" s="223"/>
      <c r="W908" s="223"/>
    </row>
    <row r="909">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row>
    <row r="910">
      <c r="A910" s="223"/>
      <c r="B910" s="223"/>
      <c r="C910" s="223"/>
      <c r="D910" s="223"/>
      <c r="E910" s="223"/>
      <c r="F910" s="223"/>
      <c r="G910" s="223"/>
      <c r="H910" s="223"/>
      <c r="I910" s="223"/>
      <c r="J910" s="223"/>
      <c r="K910" s="223"/>
      <c r="L910" s="223"/>
      <c r="M910" s="223"/>
      <c r="N910" s="223"/>
      <c r="O910" s="223"/>
      <c r="P910" s="223"/>
      <c r="Q910" s="223"/>
      <c r="R910" s="223"/>
      <c r="S910" s="223"/>
      <c r="T910" s="223"/>
      <c r="U910" s="223"/>
      <c r="V910" s="223"/>
      <c r="W910" s="223"/>
    </row>
    <row r="91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row>
    <row r="912">
      <c r="A912" s="223"/>
      <c r="B912" s="223"/>
      <c r="C912" s="223"/>
      <c r="D912" s="223"/>
      <c r="E912" s="223"/>
      <c r="F912" s="223"/>
      <c r="G912" s="223"/>
      <c r="H912" s="223"/>
      <c r="I912" s="223"/>
      <c r="J912" s="223"/>
      <c r="K912" s="223"/>
      <c r="L912" s="223"/>
      <c r="M912" s="223"/>
      <c r="N912" s="223"/>
      <c r="O912" s="223"/>
      <c r="P912" s="223"/>
      <c r="Q912" s="223"/>
      <c r="R912" s="223"/>
      <c r="S912" s="223"/>
      <c r="T912" s="223"/>
      <c r="U912" s="223"/>
      <c r="V912" s="223"/>
      <c r="W912" s="223"/>
    </row>
    <row r="913">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row>
    <row r="914">
      <c r="A914" s="223"/>
      <c r="B914" s="223"/>
      <c r="C914" s="223"/>
      <c r="D914" s="223"/>
      <c r="E914" s="223"/>
      <c r="F914" s="223"/>
      <c r="G914" s="223"/>
      <c r="H914" s="223"/>
      <c r="I914" s="223"/>
      <c r="J914" s="223"/>
      <c r="K914" s="223"/>
      <c r="L914" s="223"/>
      <c r="M914" s="223"/>
      <c r="N914" s="223"/>
      <c r="O914" s="223"/>
      <c r="P914" s="223"/>
      <c r="Q914" s="223"/>
      <c r="R914" s="223"/>
      <c r="S914" s="223"/>
      <c r="T914" s="223"/>
      <c r="U914" s="223"/>
      <c r="V914" s="223"/>
      <c r="W914" s="223"/>
    </row>
    <row r="915">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row>
    <row r="916">
      <c r="A916" s="223"/>
      <c r="B916" s="223"/>
      <c r="C916" s="223"/>
      <c r="D916" s="223"/>
      <c r="E916" s="223"/>
      <c r="F916" s="223"/>
      <c r="G916" s="223"/>
      <c r="H916" s="223"/>
      <c r="I916" s="223"/>
      <c r="J916" s="223"/>
      <c r="K916" s="223"/>
      <c r="L916" s="223"/>
      <c r="M916" s="223"/>
      <c r="N916" s="223"/>
      <c r="O916" s="223"/>
      <c r="P916" s="223"/>
      <c r="Q916" s="223"/>
      <c r="R916" s="223"/>
      <c r="S916" s="223"/>
      <c r="T916" s="223"/>
      <c r="U916" s="223"/>
      <c r="V916" s="223"/>
      <c r="W916" s="223"/>
    </row>
    <row r="917">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row>
    <row r="918">
      <c r="A918" s="223"/>
      <c r="B918" s="223"/>
      <c r="C918" s="223"/>
      <c r="D918" s="223"/>
      <c r="E918" s="223"/>
      <c r="F918" s="223"/>
      <c r="G918" s="223"/>
      <c r="H918" s="223"/>
      <c r="I918" s="223"/>
      <c r="J918" s="223"/>
      <c r="K918" s="223"/>
      <c r="L918" s="223"/>
      <c r="M918" s="223"/>
      <c r="N918" s="223"/>
      <c r="O918" s="223"/>
      <c r="P918" s="223"/>
      <c r="Q918" s="223"/>
      <c r="R918" s="223"/>
      <c r="S918" s="223"/>
      <c r="T918" s="223"/>
      <c r="U918" s="223"/>
      <c r="V918" s="223"/>
      <c r="W918" s="223"/>
    </row>
    <row r="919">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row>
    <row r="920">
      <c r="A920" s="223"/>
      <c r="B920" s="223"/>
      <c r="C920" s="223"/>
      <c r="D920" s="223"/>
      <c r="E920" s="223"/>
      <c r="F920" s="223"/>
      <c r="G920" s="223"/>
      <c r="H920" s="223"/>
      <c r="I920" s="223"/>
      <c r="J920" s="223"/>
      <c r="K920" s="223"/>
      <c r="L920" s="223"/>
      <c r="M920" s="223"/>
      <c r="N920" s="223"/>
      <c r="O920" s="223"/>
      <c r="P920" s="223"/>
      <c r="Q920" s="223"/>
      <c r="R920" s="223"/>
      <c r="S920" s="223"/>
      <c r="T920" s="223"/>
      <c r="U920" s="223"/>
      <c r="V920" s="223"/>
      <c r="W920" s="223"/>
    </row>
    <row r="92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row>
    <row r="922">
      <c r="A922" s="223"/>
      <c r="B922" s="223"/>
      <c r="C922" s="223"/>
      <c r="D922" s="223"/>
      <c r="E922" s="223"/>
      <c r="F922" s="223"/>
      <c r="G922" s="223"/>
      <c r="H922" s="223"/>
      <c r="I922" s="223"/>
      <c r="J922" s="223"/>
      <c r="K922" s="223"/>
      <c r="L922" s="223"/>
      <c r="M922" s="223"/>
      <c r="N922" s="223"/>
      <c r="O922" s="223"/>
      <c r="P922" s="223"/>
      <c r="Q922" s="223"/>
      <c r="R922" s="223"/>
      <c r="S922" s="223"/>
      <c r="T922" s="223"/>
      <c r="U922" s="223"/>
      <c r="V922" s="223"/>
      <c r="W922" s="223"/>
    </row>
    <row r="923">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row>
    <row r="924">
      <c r="A924" s="223"/>
      <c r="B924" s="223"/>
      <c r="C924" s="223"/>
      <c r="D924" s="223"/>
      <c r="E924" s="223"/>
      <c r="F924" s="223"/>
      <c r="G924" s="223"/>
      <c r="H924" s="223"/>
      <c r="I924" s="223"/>
      <c r="J924" s="223"/>
      <c r="K924" s="223"/>
      <c r="L924" s="223"/>
      <c r="M924" s="223"/>
      <c r="N924" s="223"/>
      <c r="O924" s="223"/>
      <c r="P924" s="223"/>
      <c r="Q924" s="223"/>
      <c r="R924" s="223"/>
      <c r="S924" s="223"/>
      <c r="T924" s="223"/>
      <c r="U924" s="223"/>
      <c r="V924" s="223"/>
      <c r="W924" s="223"/>
    </row>
    <row r="925">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row>
    <row r="926">
      <c r="A926" s="223"/>
      <c r="B926" s="223"/>
      <c r="C926" s="223"/>
      <c r="D926" s="223"/>
      <c r="E926" s="223"/>
      <c r="F926" s="223"/>
      <c r="G926" s="223"/>
      <c r="H926" s="223"/>
      <c r="I926" s="223"/>
      <c r="J926" s="223"/>
      <c r="K926" s="223"/>
      <c r="L926" s="223"/>
      <c r="M926" s="223"/>
      <c r="N926" s="223"/>
      <c r="O926" s="223"/>
      <c r="P926" s="223"/>
      <c r="Q926" s="223"/>
      <c r="R926" s="223"/>
      <c r="S926" s="223"/>
      <c r="T926" s="223"/>
      <c r="U926" s="223"/>
      <c r="V926" s="223"/>
      <c r="W926" s="223"/>
    </row>
    <row r="927">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row>
    <row r="928">
      <c r="A928" s="223"/>
      <c r="B928" s="223"/>
      <c r="C928" s="223"/>
      <c r="D928" s="223"/>
      <c r="E928" s="223"/>
      <c r="F928" s="223"/>
      <c r="G928" s="223"/>
      <c r="H928" s="223"/>
      <c r="I928" s="223"/>
      <c r="J928" s="223"/>
      <c r="K928" s="223"/>
      <c r="L928" s="223"/>
      <c r="M928" s="223"/>
      <c r="N928" s="223"/>
      <c r="O928" s="223"/>
      <c r="P928" s="223"/>
      <c r="Q928" s="223"/>
      <c r="R928" s="223"/>
      <c r="S928" s="223"/>
      <c r="T928" s="223"/>
      <c r="U928" s="223"/>
      <c r="V928" s="223"/>
      <c r="W928" s="223"/>
    </row>
    <row r="929">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row>
    <row r="930">
      <c r="A930" s="223"/>
      <c r="B930" s="223"/>
      <c r="C930" s="223"/>
      <c r="D930" s="223"/>
      <c r="E930" s="223"/>
      <c r="F930" s="223"/>
      <c r="G930" s="223"/>
      <c r="H930" s="223"/>
      <c r="I930" s="223"/>
      <c r="J930" s="223"/>
      <c r="K930" s="223"/>
      <c r="L930" s="223"/>
      <c r="M930" s="223"/>
      <c r="N930" s="223"/>
      <c r="O930" s="223"/>
      <c r="P930" s="223"/>
      <c r="Q930" s="223"/>
      <c r="R930" s="223"/>
      <c r="S930" s="223"/>
      <c r="T930" s="223"/>
      <c r="U930" s="223"/>
      <c r="V930" s="223"/>
      <c r="W930" s="223"/>
    </row>
    <row r="93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row>
    <row r="932">
      <c r="A932" s="223"/>
      <c r="B932" s="223"/>
      <c r="C932" s="223"/>
      <c r="D932" s="223"/>
      <c r="E932" s="223"/>
      <c r="F932" s="223"/>
      <c r="G932" s="223"/>
      <c r="H932" s="223"/>
      <c r="I932" s="223"/>
      <c r="J932" s="223"/>
      <c r="K932" s="223"/>
      <c r="L932" s="223"/>
      <c r="M932" s="223"/>
      <c r="N932" s="223"/>
      <c r="O932" s="223"/>
      <c r="P932" s="223"/>
      <c r="Q932" s="223"/>
      <c r="R932" s="223"/>
      <c r="S932" s="223"/>
      <c r="T932" s="223"/>
      <c r="U932" s="223"/>
      <c r="V932" s="223"/>
      <c r="W932" s="223"/>
    </row>
    <row r="933">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row>
    <row r="934">
      <c r="A934" s="223"/>
      <c r="B934" s="223"/>
      <c r="C934" s="223"/>
      <c r="D934" s="223"/>
      <c r="E934" s="223"/>
      <c r="F934" s="223"/>
      <c r="G934" s="223"/>
      <c r="H934" s="223"/>
      <c r="I934" s="223"/>
      <c r="J934" s="223"/>
      <c r="K934" s="223"/>
      <c r="L934" s="223"/>
      <c r="M934" s="223"/>
      <c r="N934" s="223"/>
      <c r="O934" s="223"/>
      <c r="P934" s="223"/>
      <c r="Q934" s="223"/>
      <c r="R934" s="223"/>
      <c r="S934" s="223"/>
      <c r="T934" s="223"/>
      <c r="U934" s="223"/>
      <c r="V934" s="223"/>
      <c r="W934" s="223"/>
    </row>
    <row r="935">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row>
    <row r="936">
      <c r="A936" s="223"/>
      <c r="B936" s="223"/>
      <c r="C936" s="223"/>
      <c r="D936" s="223"/>
      <c r="E936" s="223"/>
      <c r="F936" s="223"/>
      <c r="G936" s="223"/>
      <c r="H936" s="223"/>
      <c r="I936" s="223"/>
      <c r="J936" s="223"/>
      <c r="K936" s="223"/>
      <c r="L936" s="223"/>
      <c r="M936" s="223"/>
      <c r="N936" s="223"/>
      <c r="O936" s="223"/>
      <c r="P936" s="223"/>
      <c r="Q936" s="223"/>
      <c r="R936" s="223"/>
      <c r="S936" s="223"/>
      <c r="T936" s="223"/>
      <c r="U936" s="223"/>
      <c r="V936" s="223"/>
      <c r="W936" s="223"/>
    </row>
    <row r="937">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row>
    <row r="938">
      <c r="A938" s="223"/>
      <c r="B938" s="223"/>
      <c r="C938" s="223"/>
      <c r="D938" s="223"/>
      <c r="E938" s="223"/>
      <c r="F938" s="223"/>
      <c r="G938" s="223"/>
      <c r="H938" s="223"/>
      <c r="I938" s="223"/>
      <c r="J938" s="223"/>
      <c r="K938" s="223"/>
      <c r="L938" s="223"/>
      <c r="M938" s="223"/>
      <c r="N938" s="223"/>
      <c r="O938" s="223"/>
      <c r="P938" s="223"/>
      <c r="Q938" s="223"/>
      <c r="R938" s="223"/>
      <c r="S938" s="223"/>
      <c r="T938" s="223"/>
      <c r="U938" s="223"/>
      <c r="V938" s="223"/>
      <c r="W938" s="223"/>
    </row>
    <row r="939">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row>
    <row r="940">
      <c r="A940" s="223"/>
      <c r="B940" s="223"/>
      <c r="C940" s="223"/>
      <c r="D940" s="223"/>
      <c r="E940" s="223"/>
      <c r="F940" s="223"/>
      <c r="G940" s="223"/>
      <c r="H940" s="223"/>
      <c r="I940" s="223"/>
      <c r="J940" s="223"/>
      <c r="K940" s="223"/>
      <c r="L940" s="223"/>
      <c r="M940" s="223"/>
      <c r="N940" s="223"/>
      <c r="O940" s="223"/>
      <c r="P940" s="223"/>
      <c r="Q940" s="223"/>
      <c r="R940" s="223"/>
      <c r="S940" s="223"/>
      <c r="T940" s="223"/>
      <c r="U940" s="223"/>
      <c r="V940" s="223"/>
      <c r="W940" s="223"/>
    </row>
    <row r="94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row>
    <row r="942">
      <c r="A942" s="223"/>
      <c r="B942" s="223"/>
      <c r="C942" s="223"/>
      <c r="D942" s="223"/>
      <c r="E942" s="223"/>
      <c r="F942" s="223"/>
      <c r="G942" s="223"/>
      <c r="H942" s="223"/>
      <c r="I942" s="223"/>
      <c r="J942" s="223"/>
      <c r="K942" s="223"/>
      <c r="L942" s="223"/>
      <c r="M942" s="223"/>
      <c r="N942" s="223"/>
      <c r="O942" s="223"/>
      <c r="P942" s="223"/>
      <c r="Q942" s="223"/>
      <c r="R942" s="223"/>
      <c r="S942" s="223"/>
      <c r="T942" s="223"/>
      <c r="U942" s="223"/>
      <c r="V942" s="223"/>
      <c r="W942" s="223"/>
    </row>
    <row r="943">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row>
    <row r="944">
      <c r="A944" s="223"/>
      <c r="B944" s="223"/>
      <c r="C944" s="223"/>
      <c r="D944" s="223"/>
      <c r="E944" s="223"/>
      <c r="F944" s="223"/>
      <c r="G944" s="223"/>
      <c r="H944" s="223"/>
      <c r="I944" s="223"/>
      <c r="J944" s="223"/>
      <c r="K944" s="223"/>
      <c r="L944" s="223"/>
      <c r="M944" s="223"/>
      <c r="N944" s="223"/>
      <c r="O944" s="223"/>
      <c r="P944" s="223"/>
      <c r="Q944" s="223"/>
      <c r="R944" s="223"/>
      <c r="S944" s="223"/>
      <c r="T944" s="223"/>
      <c r="U944" s="223"/>
      <c r="V944" s="223"/>
      <c r="W944" s="223"/>
    </row>
    <row r="945">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row>
    <row r="946">
      <c r="A946" s="223"/>
      <c r="B946" s="223"/>
      <c r="C946" s="223"/>
      <c r="D946" s="223"/>
      <c r="E946" s="223"/>
      <c r="F946" s="223"/>
      <c r="G946" s="223"/>
      <c r="H946" s="223"/>
      <c r="I946" s="223"/>
      <c r="J946" s="223"/>
      <c r="K946" s="223"/>
      <c r="L946" s="223"/>
      <c r="M946" s="223"/>
      <c r="N946" s="223"/>
      <c r="O946" s="223"/>
      <c r="P946" s="223"/>
      <c r="Q946" s="223"/>
      <c r="R946" s="223"/>
      <c r="S946" s="223"/>
      <c r="T946" s="223"/>
      <c r="U946" s="223"/>
      <c r="V946" s="223"/>
      <c r="W946" s="223"/>
    </row>
    <row r="947">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row>
    <row r="948">
      <c r="A948" s="223"/>
      <c r="B948" s="223"/>
      <c r="C948" s="223"/>
      <c r="D948" s="223"/>
      <c r="E948" s="223"/>
      <c r="F948" s="223"/>
      <c r="G948" s="223"/>
      <c r="H948" s="223"/>
      <c r="I948" s="223"/>
      <c r="J948" s="223"/>
      <c r="K948" s="223"/>
      <c r="L948" s="223"/>
      <c r="M948" s="223"/>
      <c r="N948" s="223"/>
      <c r="O948" s="223"/>
      <c r="P948" s="223"/>
      <c r="Q948" s="223"/>
      <c r="R948" s="223"/>
      <c r="S948" s="223"/>
      <c r="T948" s="223"/>
      <c r="U948" s="223"/>
      <c r="V948" s="223"/>
      <c r="W948" s="223"/>
    </row>
    <row r="949">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row>
    <row r="950">
      <c r="A950" s="223"/>
      <c r="B950" s="223"/>
      <c r="C950" s="223"/>
      <c r="D950" s="223"/>
      <c r="E950" s="223"/>
      <c r="F950" s="223"/>
      <c r="G950" s="223"/>
      <c r="H950" s="223"/>
      <c r="I950" s="223"/>
      <c r="J950" s="223"/>
      <c r="K950" s="223"/>
      <c r="L950" s="223"/>
      <c r="M950" s="223"/>
      <c r="N950" s="223"/>
      <c r="O950" s="223"/>
      <c r="P950" s="223"/>
      <c r="Q950" s="223"/>
      <c r="R950" s="223"/>
      <c r="S950" s="223"/>
      <c r="T950" s="223"/>
      <c r="U950" s="223"/>
      <c r="V950" s="223"/>
      <c r="W950" s="223"/>
    </row>
    <row r="95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row>
    <row r="952">
      <c r="A952" s="223"/>
      <c r="B952" s="223"/>
      <c r="C952" s="223"/>
      <c r="D952" s="223"/>
      <c r="E952" s="223"/>
      <c r="F952" s="223"/>
      <c r="G952" s="223"/>
      <c r="H952" s="223"/>
      <c r="I952" s="223"/>
      <c r="J952" s="223"/>
      <c r="K952" s="223"/>
      <c r="L952" s="223"/>
      <c r="M952" s="223"/>
      <c r="N952" s="223"/>
      <c r="O952" s="223"/>
      <c r="P952" s="223"/>
      <c r="Q952" s="223"/>
      <c r="R952" s="223"/>
      <c r="S952" s="223"/>
      <c r="T952" s="223"/>
      <c r="U952" s="223"/>
      <c r="V952" s="223"/>
      <c r="W952" s="223"/>
    </row>
    <row r="953">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row>
    <row r="954">
      <c r="A954" s="223"/>
      <c r="B954" s="223"/>
      <c r="C954" s="223"/>
      <c r="D954" s="223"/>
      <c r="E954" s="223"/>
      <c r="F954" s="223"/>
      <c r="G954" s="223"/>
      <c r="H954" s="223"/>
      <c r="I954" s="223"/>
      <c r="J954" s="223"/>
      <c r="K954" s="223"/>
      <c r="L954" s="223"/>
      <c r="M954" s="223"/>
      <c r="N954" s="223"/>
      <c r="O954" s="223"/>
      <c r="P954" s="223"/>
      <c r="Q954" s="223"/>
      <c r="R954" s="223"/>
      <c r="S954" s="223"/>
      <c r="T954" s="223"/>
      <c r="U954" s="223"/>
      <c r="V954" s="223"/>
      <c r="W954" s="223"/>
    </row>
    <row r="955">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row>
    <row r="956">
      <c r="A956" s="223"/>
      <c r="B956" s="223"/>
      <c r="C956" s="223"/>
      <c r="D956" s="223"/>
      <c r="E956" s="223"/>
      <c r="F956" s="223"/>
      <c r="G956" s="223"/>
      <c r="H956" s="223"/>
      <c r="I956" s="223"/>
      <c r="J956" s="223"/>
      <c r="K956" s="223"/>
      <c r="L956" s="223"/>
      <c r="M956" s="223"/>
      <c r="N956" s="223"/>
      <c r="O956" s="223"/>
      <c r="P956" s="223"/>
      <c r="Q956" s="223"/>
      <c r="R956" s="223"/>
      <c r="S956" s="223"/>
      <c r="T956" s="223"/>
      <c r="U956" s="223"/>
      <c r="V956" s="223"/>
      <c r="W956" s="223"/>
    </row>
    <row r="957">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row>
    <row r="958">
      <c r="A958" s="223"/>
      <c r="B958" s="223"/>
      <c r="C958" s="223"/>
      <c r="D958" s="223"/>
      <c r="E958" s="223"/>
      <c r="F958" s="223"/>
      <c r="G958" s="223"/>
      <c r="H958" s="223"/>
      <c r="I958" s="223"/>
      <c r="J958" s="223"/>
      <c r="K958" s="223"/>
      <c r="L958" s="223"/>
      <c r="M958" s="223"/>
      <c r="N958" s="223"/>
      <c r="O958" s="223"/>
      <c r="P958" s="223"/>
      <c r="Q958" s="223"/>
      <c r="R958" s="223"/>
      <c r="S958" s="223"/>
      <c r="T958" s="223"/>
      <c r="U958" s="223"/>
      <c r="V958" s="223"/>
      <c r="W958" s="223"/>
    </row>
    <row r="959">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row>
    <row r="960">
      <c r="A960" s="223"/>
      <c r="B960" s="223"/>
      <c r="C960" s="223"/>
      <c r="D960" s="223"/>
      <c r="E960" s="223"/>
      <c r="F960" s="223"/>
      <c r="G960" s="223"/>
      <c r="H960" s="223"/>
      <c r="I960" s="223"/>
      <c r="J960" s="223"/>
      <c r="K960" s="223"/>
      <c r="L960" s="223"/>
      <c r="M960" s="223"/>
      <c r="N960" s="223"/>
      <c r="O960" s="223"/>
      <c r="P960" s="223"/>
      <c r="Q960" s="223"/>
      <c r="R960" s="223"/>
      <c r="S960" s="223"/>
      <c r="T960" s="223"/>
      <c r="U960" s="223"/>
      <c r="V960" s="223"/>
      <c r="W960" s="223"/>
    </row>
    <row r="96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row>
    <row r="962">
      <c r="A962" s="223"/>
      <c r="B962" s="223"/>
      <c r="C962" s="223"/>
      <c r="D962" s="223"/>
      <c r="E962" s="223"/>
      <c r="F962" s="223"/>
      <c r="G962" s="223"/>
      <c r="H962" s="223"/>
      <c r="I962" s="223"/>
      <c r="J962" s="223"/>
      <c r="K962" s="223"/>
      <c r="L962" s="223"/>
      <c r="M962" s="223"/>
      <c r="N962" s="223"/>
      <c r="O962" s="223"/>
      <c r="P962" s="223"/>
      <c r="Q962" s="223"/>
      <c r="R962" s="223"/>
      <c r="S962" s="223"/>
      <c r="T962" s="223"/>
      <c r="U962" s="223"/>
      <c r="V962" s="223"/>
      <c r="W962" s="223"/>
    </row>
    <row r="963">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row>
    <row r="964">
      <c r="A964" s="223"/>
      <c r="B964" s="223"/>
      <c r="C964" s="223"/>
      <c r="D964" s="223"/>
      <c r="E964" s="223"/>
      <c r="F964" s="223"/>
      <c r="G964" s="223"/>
      <c r="H964" s="223"/>
      <c r="I964" s="223"/>
      <c r="J964" s="223"/>
      <c r="K964" s="223"/>
      <c r="L964" s="223"/>
      <c r="M964" s="223"/>
      <c r="N964" s="223"/>
      <c r="O964" s="223"/>
      <c r="P964" s="223"/>
      <c r="Q964" s="223"/>
      <c r="R964" s="223"/>
      <c r="S964" s="223"/>
      <c r="T964" s="223"/>
      <c r="U964" s="223"/>
      <c r="V964" s="223"/>
      <c r="W964" s="223"/>
    </row>
    <row r="965">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row>
    <row r="966">
      <c r="A966" s="223"/>
      <c r="B966" s="223"/>
      <c r="C966" s="223"/>
      <c r="D966" s="223"/>
      <c r="E966" s="223"/>
      <c r="F966" s="223"/>
      <c r="G966" s="223"/>
      <c r="H966" s="223"/>
      <c r="I966" s="223"/>
      <c r="J966" s="223"/>
      <c r="K966" s="223"/>
      <c r="L966" s="223"/>
      <c r="M966" s="223"/>
      <c r="N966" s="223"/>
      <c r="O966" s="223"/>
      <c r="P966" s="223"/>
      <c r="Q966" s="223"/>
      <c r="R966" s="223"/>
      <c r="S966" s="223"/>
      <c r="T966" s="223"/>
      <c r="U966" s="223"/>
      <c r="V966" s="223"/>
      <c r="W966" s="223"/>
    </row>
    <row r="967">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row>
    <row r="968">
      <c r="A968" s="223"/>
      <c r="B968" s="223"/>
      <c r="C968" s="223"/>
      <c r="D968" s="223"/>
      <c r="E968" s="223"/>
      <c r="F968" s="223"/>
      <c r="G968" s="223"/>
      <c r="H968" s="223"/>
      <c r="I968" s="223"/>
      <c r="J968" s="223"/>
      <c r="K968" s="223"/>
      <c r="L968" s="223"/>
      <c r="M968" s="223"/>
      <c r="N968" s="223"/>
      <c r="O968" s="223"/>
      <c r="P968" s="223"/>
      <c r="Q968" s="223"/>
      <c r="R968" s="223"/>
      <c r="S968" s="223"/>
      <c r="T968" s="223"/>
      <c r="U968" s="223"/>
      <c r="V968" s="223"/>
      <c r="W968" s="223"/>
    </row>
    <row r="969">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row>
    <row r="970">
      <c r="A970" s="223"/>
      <c r="B970" s="223"/>
      <c r="C970" s="223"/>
      <c r="D970" s="223"/>
      <c r="E970" s="223"/>
      <c r="F970" s="223"/>
      <c r="G970" s="223"/>
      <c r="H970" s="223"/>
      <c r="I970" s="223"/>
      <c r="J970" s="223"/>
      <c r="K970" s="223"/>
      <c r="L970" s="223"/>
      <c r="M970" s="223"/>
      <c r="N970" s="223"/>
      <c r="O970" s="223"/>
      <c r="P970" s="223"/>
      <c r="Q970" s="223"/>
      <c r="R970" s="223"/>
      <c r="S970" s="223"/>
      <c r="T970" s="223"/>
      <c r="U970" s="223"/>
      <c r="V970" s="223"/>
      <c r="W970" s="223"/>
    </row>
    <row r="97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row>
    <row r="972">
      <c r="A972" s="223"/>
      <c r="B972" s="223"/>
      <c r="C972" s="223"/>
      <c r="D972" s="223"/>
      <c r="E972" s="223"/>
      <c r="F972" s="223"/>
      <c r="G972" s="223"/>
      <c r="H972" s="223"/>
      <c r="I972" s="223"/>
      <c r="J972" s="223"/>
      <c r="K972" s="223"/>
      <c r="L972" s="223"/>
      <c r="M972" s="223"/>
      <c r="N972" s="223"/>
      <c r="O972" s="223"/>
      <c r="P972" s="223"/>
      <c r="Q972" s="223"/>
      <c r="R972" s="223"/>
      <c r="S972" s="223"/>
      <c r="T972" s="223"/>
      <c r="U972" s="223"/>
      <c r="V972" s="223"/>
      <c r="W972" s="223"/>
    </row>
    <row r="973">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row>
    <row r="974">
      <c r="A974" s="223"/>
      <c r="B974" s="223"/>
      <c r="C974" s="223"/>
      <c r="D974" s="223"/>
      <c r="E974" s="223"/>
      <c r="F974" s="223"/>
      <c r="G974" s="223"/>
      <c r="H974" s="223"/>
      <c r="I974" s="223"/>
      <c r="J974" s="223"/>
      <c r="K974" s="223"/>
      <c r="L974" s="223"/>
      <c r="M974" s="223"/>
      <c r="N974" s="223"/>
      <c r="O974" s="223"/>
      <c r="P974" s="223"/>
      <c r="Q974" s="223"/>
      <c r="R974" s="223"/>
      <c r="S974" s="223"/>
      <c r="T974" s="223"/>
      <c r="U974" s="223"/>
      <c r="V974" s="223"/>
      <c r="W974" s="223"/>
    </row>
    <row r="975">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row>
    <row r="976">
      <c r="A976" s="223"/>
      <c r="B976" s="223"/>
      <c r="C976" s="223"/>
      <c r="D976" s="223"/>
      <c r="E976" s="223"/>
      <c r="F976" s="223"/>
      <c r="G976" s="223"/>
      <c r="H976" s="223"/>
      <c r="I976" s="223"/>
      <c r="J976" s="223"/>
      <c r="K976" s="223"/>
      <c r="L976" s="223"/>
      <c r="M976" s="223"/>
      <c r="N976" s="223"/>
      <c r="O976" s="223"/>
      <c r="P976" s="223"/>
      <c r="Q976" s="223"/>
      <c r="R976" s="223"/>
      <c r="S976" s="223"/>
      <c r="T976" s="223"/>
      <c r="U976" s="223"/>
      <c r="V976" s="223"/>
      <c r="W976" s="223"/>
    </row>
    <row r="977">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row>
    <row r="978">
      <c r="A978" s="223"/>
      <c r="B978" s="223"/>
      <c r="C978" s="223"/>
      <c r="D978" s="223"/>
      <c r="E978" s="223"/>
      <c r="F978" s="223"/>
      <c r="G978" s="223"/>
      <c r="H978" s="223"/>
      <c r="I978" s="223"/>
      <c r="J978" s="223"/>
      <c r="K978" s="223"/>
      <c r="L978" s="223"/>
      <c r="M978" s="223"/>
      <c r="N978" s="223"/>
      <c r="O978" s="223"/>
      <c r="P978" s="223"/>
      <c r="Q978" s="223"/>
      <c r="R978" s="223"/>
      <c r="S978" s="223"/>
      <c r="T978" s="223"/>
      <c r="U978" s="223"/>
      <c r="V978" s="223"/>
      <c r="W978" s="223"/>
    </row>
    <row r="979">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row>
    <row r="980">
      <c r="A980" s="223"/>
      <c r="B980" s="223"/>
      <c r="C980" s="223"/>
      <c r="D980" s="223"/>
      <c r="E980" s="223"/>
      <c r="F980" s="223"/>
      <c r="G980" s="223"/>
      <c r="H980" s="223"/>
      <c r="I980" s="223"/>
      <c r="J980" s="223"/>
      <c r="K980" s="223"/>
      <c r="L980" s="223"/>
      <c r="M980" s="223"/>
      <c r="N980" s="223"/>
      <c r="O980" s="223"/>
      <c r="P980" s="223"/>
      <c r="Q980" s="223"/>
      <c r="R980" s="223"/>
      <c r="S980" s="223"/>
      <c r="T980" s="223"/>
      <c r="U980" s="223"/>
      <c r="V980" s="223"/>
      <c r="W980" s="223"/>
    </row>
    <row r="98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row>
    <row r="982">
      <c r="A982" s="223"/>
      <c r="B982" s="223"/>
      <c r="C982" s="223"/>
      <c r="D982" s="223"/>
      <c r="E982" s="223"/>
      <c r="F982" s="223"/>
      <c r="G982" s="223"/>
      <c r="H982" s="223"/>
      <c r="I982" s="223"/>
      <c r="J982" s="223"/>
      <c r="K982" s="223"/>
      <c r="L982" s="223"/>
      <c r="M982" s="223"/>
      <c r="N982" s="223"/>
      <c r="O982" s="223"/>
      <c r="P982" s="223"/>
      <c r="Q982" s="223"/>
      <c r="R982" s="223"/>
      <c r="S982" s="223"/>
      <c r="T982" s="223"/>
      <c r="U982" s="223"/>
      <c r="V982" s="223"/>
      <c r="W982" s="223"/>
    </row>
    <row r="983">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row>
    <row r="984">
      <c r="A984" s="223"/>
      <c r="B984" s="223"/>
      <c r="C984" s="223"/>
      <c r="D984" s="223"/>
      <c r="E984" s="223"/>
      <c r="F984" s="223"/>
      <c r="G984" s="223"/>
      <c r="H984" s="223"/>
      <c r="I984" s="223"/>
      <c r="J984" s="223"/>
      <c r="K984" s="223"/>
      <c r="L984" s="223"/>
      <c r="M984" s="223"/>
      <c r="N984" s="223"/>
      <c r="O984" s="223"/>
      <c r="P984" s="223"/>
      <c r="Q984" s="223"/>
      <c r="R984" s="223"/>
      <c r="S984" s="223"/>
      <c r="T984" s="223"/>
      <c r="U984" s="223"/>
      <c r="V984" s="223"/>
      <c r="W984" s="223"/>
    </row>
    <row r="985">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row>
    <row r="986">
      <c r="A986" s="223"/>
      <c r="B986" s="223"/>
      <c r="C986" s="223"/>
      <c r="D986" s="223"/>
      <c r="E986" s="223"/>
      <c r="F986" s="223"/>
      <c r="G986" s="223"/>
      <c r="H986" s="223"/>
      <c r="I986" s="223"/>
      <c r="J986" s="223"/>
      <c r="K986" s="223"/>
      <c r="L986" s="223"/>
      <c r="M986" s="223"/>
      <c r="N986" s="223"/>
      <c r="O986" s="223"/>
      <c r="P986" s="223"/>
      <c r="Q986" s="223"/>
      <c r="R986" s="223"/>
      <c r="S986" s="223"/>
      <c r="T986" s="223"/>
      <c r="U986" s="223"/>
      <c r="V986" s="223"/>
      <c r="W986" s="223"/>
    </row>
    <row r="987">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row>
    <row r="988">
      <c r="A988" s="223"/>
      <c r="B988" s="223"/>
      <c r="C988" s="223"/>
      <c r="D988" s="223"/>
      <c r="E988" s="223"/>
      <c r="F988" s="223"/>
      <c r="G988" s="223"/>
      <c r="H988" s="223"/>
      <c r="I988" s="223"/>
      <c r="J988" s="223"/>
      <c r="K988" s="223"/>
      <c r="L988" s="223"/>
      <c r="M988" s="223"/>
      <c r="N988" s="223"/>
      <c r="O988" s="223"/>
      <c r="P988" s="223"/>
      <c r="Q988" s="223"/>
      <c r="R988" s="223"/>
      <c r="S988" s="223"/>
      <c r="T988" s="223"/>
      <c r="U988" s="223"/>
      <c r="V988" s="223"/>
      <c r="W988" s="223"/>
    </row>
    <row r="989">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row>
    <row r="990">
      <c r="A990" s="223"/>
      <c r="B990" s="223"/>
      <c r="C990" s="223"/>
      <c r="D990" s="223"/>
      <c r="E990" s="223"/>
      <c r="F990" s="223"/>
      <c r="G990" s="223"/>
      <c r="H990" s="223"/>
      <c r="I990" s="223"/>
      <c r="J990" s="223"/>
      <c r="K990" s="223"/>
      <c r="L990" s="223"/>
      <c r="M990" s="223"/>
      <c r="N990" s="223"/>
      <c r="O990" s="223"/>
      <c r="P990" s="223"/>
      <c r="Q990" s="223"/>
      <c r="R990" s="223"/>
      <c r="S990" s="223"/>
      <c r="T990" s="223"/>
      <c r="U990" s="223"/>
      <c r="V990" s="223"/>
      <c r="W990" s="223"/>
    </row>
    <row r="99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row>
    <row r="992">
      <c r="A992" s="223"/>
      <c r="B992" s="223"/>
      <c r="C992" s="223"/>
      <c r="D992" s="223"/>
      <c r="E992" s="223"/>
      <c r="F992" s="223"/>
      <c r="G992" s="223"/>
      <c r="H992" s="223"/>
      <c r="I992" s="223"/>
      <c r="J992" s="223"/>
      <c r="K992" s="223"/>
      <c r="L992" s="223"/>
      <c r="M992" s="223"/>
      <c r="N992" s="223"/>
      <c r="O992" s="223"/>
      <c r="P992" s="223"/>
      <c r="Q992" s="223"/>
      <c r="R992" s="223"/>
      <c r="S992" s="223"/>
      <c r="T992" s="223"/>
      <c r="U992" s="223"/>
      <c r="V992" s="223"/>
      <c r="W992" s="223"/>
    </row>
    <row r="993">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row>
    <row r="994">
      <c r="A994" s="223"/>
      <c r="B994" s="223"/>
      <c r="C994" s="223"/>
      <c r="D994" s="223"/>
      <c r="E994" s="223"/>
      <c r="F994" s="223"/>
      <c r="G994" s="223"/>
      <c r="H994" s="223"/>
      <c r="I994" s="223"/>
      <c r="J994" s="223"/>
      <c r="K994" s="223"/>
      <c r="L994" s="223"/>
      <c r="M994" s="223"/>
      <c r="N994" s="223"/>
      <c r="O994" s="223"/>
      <c r="P994" s="223"/>
      <c r="Q994" s="223"/>
      <c r="R994" s="223"/>
      <c r="S994" s="223"/>
      <c r="T994" s="223"/>
      <c r="U994" s="223"/>
      <c r="V994" s="223"/>
      <c r="W994" s="223"/>
    </row>
    <row r="995">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row>
    <row r="996">
      <c r="A996" s="223"/>
      <c r="B996" s="223"/>
      <c r="C996" s="223"/>
      <c r="D996" s="223"/>
      <c r="E996" s="223"/>
      <c r="F996" s="223"/>
      <c r="G996" s="223"/>
      <c r="H996" s="223"/>
      <c r="I996" s="223"/>
      <c r="J996" s="223"/>
      <c r="K996" s="223"/>
      <c r="L996" s="223"/>
      <c r="M996" s="223"/>
      <c r="N996" s="223"/>
      <c r="O996" s="223"/>
      <c r="P996" s="223"/>
      <c r="Q996" s="223"/>
      <c r="R996" s="223"/>
      <c r="S996" s="223"/>
      <c r="T996" s="223"/>
      <c r="U996" s="223"/>
      <c r="V996" s="223"/>
      <c r="W996" s="223"/>
    </row>
    <row r="997">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row>
    <row r="998">
      <c r="A998" s="223"/>
      <c r="B998" s="223"/>
      <c r="C998" s="223"/>
      <c r="D998" s="223"/>
      <c r="E998" s="223"/>
      <c r="F998" s="223"/>
      <c r="G998" s="223"/>
      <c r="H998" s="223"/>
      <c r="I998" s="223"/>
      <c r="J998" s="223"/>
      <c r="K998" s="223"/>
      <c r="L998" s="223"/>
      <c r="M998" s="223"/>
      <c r="N998" s="223"/>
      <c r="O998" s="223"/>
      <c r="P998" s="223"/>
      <c r="Q998" s="223"/>
      <c r="R998" s="223"/>
      <c r="S998" s="223"/>
      <c r="T998" s="223"/>
      <c r="U998" s="223"/>
      <c r="V998" s="223"/>
      <c r="W998" s="223"/>
    </row>
    <row r="999">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row>
    <row r="1000">
      <c r="A1000" s="223"/>
      <c r="B1000" s="223"/>
      <c r="C1000" s="223"/>
      <c r="D1000" s="223"/>
      <c r="E1000" s="223"/>
      <c r="F1000" s="223"/>
      <c r="G1000" s="223"/>
      <c r="H1000" s="223"/>
      <c r="I1000" s="223"/>
      <c r="J1000" s="223"/>
      <c r="K1000" s="223"/>
      <c r="L1000" s="223"/>
      <c r="M1000" s="223"/>
      <c r="N1000" s="223"/>
      <c r="O1000" s="223"/>
      <c r="P1000" s="223"/>
      <c r="Q1000" s="223"/>
      <c r="R1000" s="223"/>
      <c r="S1000" s="223"/>
      <c r="T1000" s="223"/>
      <c r="U1000" s="223"/>
      <c r="V1000" s="223"/>
      <c r="W1000" s="223"/>
    </row>
    <row r="1001">
      <c r="A1001" s="223"/>
      <c r="B1001" s="223"/>
      <c r="C1001" s="223"/>
      <c r="D1001" s="223"/>
      <c r="E1001" s="223"/>
      <c r="F1001" s="223"/>
      <c r="G1001" s="223"/>
      <c r="H1001" s="223"/>
      <c r="I1001" s="223"/>
      <c r="J1001" s="223"/>
      <c r="K1001" s="223"/>
      <c r="L1001" s="223"/>
      <c r="M1001" s="223"/>
      <c r="N1001" s="223"/>
      <c r="O1001" s="223"/>
      <c r="P1001" s="223"/>
      <c r="Q1001" s="223"/>
      <c r="R1001" s="223"/>
      <c r="S1001" s="223"/>
      <c r="T1001" s="223"/>
      <c r="U1001" s="223"/>
      <c r="V1001" s="223"/>
      <c r="W1001" s="223"/>
    </row>
    <row r="1002">
      <c r="A1002" s="223"/>
      <c r="B1002" s="223"/>
      <c r="C1002" s="223"/>
      <c r="D1002" s="223"/>
      <c r="E1002" s="223"/>
      <c r="F1002" s="223"/>
      <c r="G1002" s="223"/>
      <c r="H1002" s="223"/>
      <c r="I1002" s="223"/>
      <c r="J1002" s="223"/>
      <c r="K1002" s="223"/>
      <c r="L1002" s="223"/>
      <c r="M1002" s="223"/>
      <c r="N1002" s="223"/>
      <c r="O1002" s="223"/>
      <c r="P1002" s="223"/>
      <c r="Q1002" s="223"/>
      <c r="R1002" s="223"/>
      <c r="S1002" s="223"/>
      <c r="T1002" s="223"/>
      <c r="U1002" s="223"/>
      <c r="V1002" s="223"/>
      <c r="W1002" s="223"/>
    </row>
  </sheetData>
  <mergeCells count="21">
    <mergeCell ref="B4:C4"/>
    <mergeCell ref="B5:C5"/>
    <mergeCell ref="B3:C3"/>
    <mergeCell ref="B6:C6"/>
    <mergeCell ref="B8:C8"/>
    <mergeCell ref="A34:F35"/>
    <mergeCell ref="E6:F6"/>
    <mergeCell ref="B7:C7"/>
    <mergeCell ref="E7:F7"/>
    <mergeCell ref="E8:F8"/>
    <mergeCell ref="K8:K13"/>
    <mergeCell ref="B9:C9"/>
    <mergeCell ref="E9:F9"/>
    <mergeCell ref="B10:E10"/>
    <mergeCell ref="A1:F1"/>
    <mergeCell ref="K1:K7"/>
    <mergeCell ref="B2:C2"/>
    <mergeCell ref="E2:F2"/>
    <mergeCell ref="E3:F3"/>
    <mergeCell ref="E4:F4"/>
    <mergeCell ref="E5:F5"/>
  </mergeCells>
  <dataValidations>
    <dataValidation type="list" allowBlank="1" showErrorMessage="1" sqref="B2">
      <formula1>Don_hang!$A$2:$A1002</formula1>
    </dataValidation>
    <dataValidation type="list" allowBlank="1" showErrorMessage="1" sqref="E2">
      <formula1>Khach_hang!$A$2:$A1002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39.14"/>
    <col customWidth="1" min="2" max="2" width="28.0"/>
  </cols>
  <sheetData>
    <row r="1">
      <c r="A1" s="256" t="s">
        <v>587</v>
      </c>
      <c r="B1" s="256" t="s">
        <v>588</v>
      </c>
    </row>
    <row r="2">
      <c r="A2" s="257" t="s">
        <v>589</v>
      </c>
      <c r="B2" s="258">
        <f>COUNTIF(Don_hang!$C$2:$C$1000,"&lt;&gt;")</f>
        <v>53</v>
      </c>
    </row>
    <row r="3">
      <c r="A3" s="259" t="s">
        <v>590</v>
      </c>
      <c r="B3" s="260">
        <f>SUM(Don_hang!$K$2:$K$1000)</f>
        <v>19635400</v>
      </c>
    </row>
    <row r="4">
      <c r="A4" s="259" t="s">
        <v>591</v>
      </c>
      <c r="B4" s="260">
        <f>SUM(Don_hang!$N$2:$N$1000)</f>
        <v>16826060</v>
      </c>
    </row>
    <row r="5">
      <c r="A5" s="257" t="s">
        <v>542</v>
      </c>
      <c r="B5" s="260">
        <f>SUM(Chi_tiet_don_hang!$K$2:$K$989)</f>
        <v>12816653.17</v>
      </c>
    </row>
    <row r="6">
      <c r="A6" s="257" t="s">
        <v>199</v>
      </c>
      <c r="B6" s="260">
        <f>SUM(Chi_tiet_don_hang!$O$2:$O$989)</f>
        <v>4048596.833</v>
      </c>
    </row>
    <row r="7">
      <c r="A7" s="257" t="s">
        <v>409</v>
      </c>
      <c r="B7" s="260">
        <f>SUM(Don_hang!$O$2:$O$1000)</f>
        <v>14812460</v>
      </c>
    </row>
    <row r="8">
      <c r="A8" s="257" t="s">
        <v>592</v>
      </c>
      <c r="B8" s="261">
        <f>SUM(Don_hang!$P$2:$P$1000)</f>
        <v>3559125</v>
      </c>
    </row>
    <row r="9">
      <c r="A9" s="259" t="s">
        <v>593</v>
      </c>
      <c r="B9" s="260">
        <f>SUM(Don_hang!$H$2:$H$1000)</f>
        <v>1519000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57"/>
    <col customWidth="1" min="2" max="2" width="14.0"/>
    <col customWidth="1" min="3" max="3" width="30.0"/>
    <col customWidth="1" min="4" max="4" width="16.86"/>
    <col customWidth="1" min="5" max="5" width="18.71"/>
    <col customWidth="1" min="6" max="6" width="13.0"/>
    <col customWidth="1" min="7" max="7" width="21.0"/>
    <col customWidth="1" min="8" max="8" width="21.29"/>
    <col customWidth="1" min="9" max="9" width="18.0"/>
    <col customWidth="1" min="10" max="10" width="14.0"/>
    <col customWidth="1" min="11" max="11" width="28.0"/>
    <col customWidth="1" min="12" max="12" width="22.0"/>
    <col customWidth="1" min="13" max="13" width="26.43"/>
    <col customWidth="1" min="14" max="14" width="42.0"/>
    <col customWidth="1" min="15" max="26" width="8.71"/>
  </cols>
  <sheetData>
    <row r="1" ht="27.75" customHeight="1">
      <c r="A1" s="262" t="s">
        <v>594</v>
      </c>
      <c r="B1" s="263"/>
      <c r="C1" s="263"/>
      <c r="D1" s="263"/>
      <c r="E1" s="263"/>
      <c r="F1" s="263"/>
      <c r="G1" s="263"/>
      <c r="H1" s="263"/>
      <c r="I1" s="263"/>
      <c r="J1" s="263"/>
      <c r="K1" s="263"/>
      <c r="L1" s="264"/>
      <c r="N1" s="265" t="s">
        <v>595</v>
      </c>
    </row>
    <row r="2" ht="29.25" customHeight="1">
      <c r="A2" s="266" t="s">
        <v>596</v>
      </c>
      <c r="B2" s="267" t="s">
        <v>597</v>
      </c>
      <c r="C2" s="266" t="s">
        <v>598</v>
      </c>
      <c r="D2" s="266" t="s">
        <v>599</v>
      </c>
      <c r="E2" s="266" t="s">
        <v>600</v>
      </c>
      <c r="F2" s="266" t="s">
        <v>601</v>
      </c>
      <c r="G2" s="266" t="s">
        <v>602</v>
      </c>
      <c r="H2" s="266" t="s">
        <v>603</v>
      </c>
      <c r="I2" s="266" t="s">
        <v>604</v>
      </c>
      <c r="J2" s="266" t="s">
        <v>605</v>
      </c>
      <c r="K2" s="266" t="s">
        <v>170</v>
      </c>
      <c r="L2" s="266" t="s">
        <v>606</v>
      </c>
      <c r="N2" s="268"/>
    </row>
    <row r="3" ht="21.75" customHeight="1">
      <c r="A3" s="269" t="s">
        <v>607</v>
      </c>
      <c r="B3" s="269" t="s">
        <v>607</v>
      </c>
      <c r="C3" s="270" t="s">
        <v>200</v>
      </c>
      <c r="D3" s="271" t="s">
        <v>608</v>
      </c>
      <c r="E3" s="271" t="s">
        <v>609</v>
      </c>
      <c r="F3" s="271" t="s">
        <v>610</v>
      </c>
      <c r="G3" s="271" t="s">
        <v>611</v>
      </c>
      <c r="H3" s="271" t="s">
        <v>611</v>
      </c>
      <c r="I3" s="272">
        <v>46108.0</v>
      </c>
      <c r="J3" s="271"/>
      <c r="K3" s="273" t="s">
        <v>612</v>
      </c>
      <c r="L3" s="273" t="s">
        <v>200</v>
      </c>
      <c r="N3" s="112"/>
    </row>
    <row r="4" ht="21.75" customHeight="1">
      <c r="A4" s="269" t="s">
        <v>613</v>
      </c>
      <c r="B4" s="269" t="s">
        <v>613</v>
      </c>
      <c r="C4" s="270" t="s">
        <v>201</v>
      </c>
      <c r="D4" s="271" t="s">
        <v>608</v>
      </c>
      <c r="E4" s="271" t="s">
        <v>609</v>
      </c>
      <c r="F4" s="271" t="s">
        <v>610</v>
      </c>
      <c r="G4" s="271" t="s">
        <v>611</v>
      </c>
      <c r="H4" s="271" t="s">
        <v>611</v>
      </c>
      <c r="I4" s="272">
        <v>46108.0</v>
      </c>
      <c r="J4" s="271"/>
      <c r="K4" s="273" t="s">
        <v>612</v>
      </c>
      <c r="L4" s="273" t="s">
        <v>201</v>
      </c>
      <c r="N4" s="112"/>
    </row>
    <row r="5" ht="21.75" customHeight="1">
      <c r="A5" s="269" t="s">
        <v>614</v>
      </c>
      <c r="B5" s="269" t="s">
        <v>614</v>
      </c>
      <c r="C5" s="270" t="s">
        <v>203</v>
      </c>
      <c r="D5" s="271" t="s">
        <v>608</v>
      </c>
      <c r="E5" s="271" t="s">
        <v>609</v>
      </c>
      <c r="F5" s="271" t="s">
        <v>610</v>
      </c>
      <c r="G5" s="271" t="s">
        <v>611</v>
      </c>
      <c r="H5" s="271" t="s">
        <v>611</v>
      </c>
      <c r="I5" s="272">
        <v>46108.0</v>
      </c>
      <c r="J5" s="271"/>
      <c r="K5" s="273" t="s">
        <v>612</v>
      </c>
      <c r="L5" s="273" t="s">
        <v>203</v>
      </c>
      <c r="N5" s="112"/>
    </row>
    <row r="6" ht="21.75" customHeight="1">
      <c r="A6" s="269" t="s">
        <v>615</v>
      </c>
      <c r="B6" s="269" t="s">
        <v>615</v>
      </c>
      <c r="C6" s="270" t="s">
        <v>204</v>
      </c>
      <c r="D6" s="271" t="s">
        <v>608</v>
      </c>
      <c r="E6" s="271" t="s">
        <v>609</v>
      </c>
      <c r="F6" s="271" t="s">
        <v>610</v>
      </c>
      <c r="G6" s="271" t="s">
        <v>611</v>
      </c>
      <c r="H6" s="271" t="s">
        <v>611</v>
      </c>
      <c r="I6" s="272">
        <v>46108.0</v>
      </c>
      <c r="J6" s="271"/>
      <c r="K6" s="273" t="s">
        <v>612</v>
      </c>
      <c r="L6" s="273" t="s">
        <v>204</v>
      </c>
      <c r="N6" s="112"/>
    </row>
    <row r="7" ht="21.75" customHeight="1">
      <c r="A7" s="269" t="s">
        <v>616</v>
      </c>
      <c r="B7" s="269" t="s">
        <v>616</v>
      </c>
      <c r="C7" s="270" t="s">
        <v>206</v>
      </c>
      <c r="D7" s="271" t="s">
        <v>608</v>
      </c>
      <c r="E7" s="271" t="s">
        <v>609</v>
      </c>
      <c r="F7" s="271" t="s">
        <v>610</v>
      </c>
      <c r="G7" s="271" t="s">
        <v>611</v>
      </c>
      <c r="H7" s="271" t="s">
        <v>611</v>
      </c>
      <c r="I7" s="272">
        <v>46108.0</v>
      </c>
      <c r="J7" s="271"/>
      <c r="K7" s="273" t="s">
        <v>612</v>
      </c>
      <c r="L7" s="273" t="s">
        <v>206</v>
      </c>
      <c r="N7" s="112"/>
    </row>
    <row r="8" ht="21.75" customHeight="1">
      <c r="A8" s="269" t="s">
        <v>617</v>
      </c>
      <c r="B8" s="269" t="s">
        <v>617</v>
      </c>
      <c r="C8" s="270" t="s">
        <v>207</v>
      </c>
      <c r="D8" s="271" t="s">
        <v>608</v>
      </c>
      <c r="E8" s="271" t="s">
        <v>609</v>
      </c>
      <c r="F8" s="271" t="s">
        <v>610</v>
      </c>
      <c r="G8" s="271" t="s">
        <v>611</v>
      </c>
      <c r="H8" s="271" t="s">
        <v>611</v>
      </c>
      <c r="I8" s="272">
        <v>46108.0</v>
      </c>
      <c r="J8" s="271"/>
      <c r="K8" s="273" t="s">
        <v>612</v>
      </c>
      <c r="L8" s="273" t="s">
        <v>207</v>
      </c>
      <c r="N8" s="112"/>
    </row>
    <row r="9" ht="21.75" customHeight="1">
      <c r="A9" s="269" t="s">
        <v>618</v>
      </c>
      <c r="B9" s="269" t="s">
        <v>618</v>
      </c>
      <c r="C9" s="270" t="s">
        <v>210</v>
      </c>
      <c r="D9" s="271" t="s">
        <v>608</v>
      </c>
      <c r="E9" s="271" t="s">
        <v>609</v>
      </c>
      <c r="F9" s="271" t="s">
        <v>610</v>
      </c>
      <c r="G9" s="271" t="s">
        <v>611</v>
      </c>
      <c r="H9" s="271" t="s">
        <v>611</v>
      </c>
      <c r="I9" s="272">
        <v>46108.0</v>
      </c>
      <c r="J9" s="271"/>
      <c r="K9" s="273" t="s">
        <v>612</v>
      </c>
      <c r="L9" s="273" t="s">
        <v>210</v>
      </c>
      <c r="N9" s="112"/>
    </row>
    <row r="10" ht="21.75" customHeight="1">
      <c r="A10" s="269" t="s">
        <v>619</v>
      </c>
      <c r="B10" s="269" t="s">
        <v>619</v>
      </c>
      <c r="C10" s="270" t="s">
        <v>211</v>
      </c>
      <c r="D10" s="271" t="s">
        <v>608</v>
      </c>
      <c r="E10" s="271" t="s">
        <v>609</v>
      </c>
      <c r="F10" s="271" t="s">
        <v>610</v>
      </c>
      <c r="G10" s="271" t="s">
        <v>611</v>
      </c>
      <c r="H10" s="271" t="s">
        <v>611</v>
      </c>
      <c r="I10" s="272">
        <v>46108.0</v>
      </c>
      <c r="J10" s="271"/>
      <c r="K10" s="273" t="s">
        <v>612</v>
      </c>
      <c r="L10" s="273" t="s">
        <v>211</v>
      </c>
      <c r="N10" s="112"/>
    </row>
    <row r="11" ht="21.75" customHeight="1">
      <c r="A11" s="269" t="s">
        <v>620</v>
      </c>
      <c r="B11" s="269" t="s">
        <v>620</v>
      </c>
      <c r="C11" s="270" t="s">
        <v>212</v>
      </c>
      <c r="D11" s="271" t="s">
        <v>608</v>
      </c>
      <c r="E11" s="271" t="s">
        <v>609</v>
      </c>
      <c r="F11" s="271" t="s">
        <v>610</v>
      </c>
      <c r="G11" s="271" t="s">
        <v>611</v>
      </c>
      <c r="H11" s="271" t="s">
        <v>611</v>
      </c>
      <c r="I11" s="272">
        <v>46108.0</v>
      </c>
      <c r="J11" s="271"/>
      <c r="K11" s="273" t="s">
        <v>612</v>
      </c>
      <c r="L11" s="273" t="s">
        <v>212</v>
      </c>
      <c r="N11" s="112"/>
    </row>
    <row r="12" ht="21.75" customHeight="1">
      <c r="A12" s="269" t="s">
        <v>621</v>
      </c>
      <c r="B12" s="269" t="s">
        <v>621</v>
      </c>
      <c r="C12" s="270" t="s">
        <v>214</v>
      </c>
      <c r="D12" s="271" t="s">
        <v>608</v>
      </c>
      <c r="E12" s="271" t="s">
        <v>609</v>
      </c>
      <c r="F12" s="271" t="s">
        <v>610</v>
      </c>
      <c r="G12" s="271" t="s">
        <v>611</v>
      </c>
      <c r="H12" s="271" t="s">
        <v>611</v>
      </c>
      <c r="I12" s="272">
        <v>46108.0</v>
      </c>
      <c r="J12" s="271"/>
      <c r="K12" s="273" t="s">
        <v>612</v>
      </c>
      <c r="L12" s="273" t="s">
        <v>214</v>
      </c>
      <c r="N12" s="112"/>
    </row>
    <row r="13" ht="21.75" customHeight="1">
      <c r="A13" s="269" t="s">
        <v>622</v>
      </c>
      <c r="B13" s="269" t="s">
        <v>622</v>
      </c>
      <c r="C13" s="270" t="s">
        <v>215</v>
      </c>
      <c r="D13" s="271" t="s">
        <v>608</v>
      </c>
      <c r="E13" s="271" t="s">
        <v>609</v>
      </c>
      <c r="F13" s="271" t="s">
        <v>610</v>
      </c>
      <c r="G13" s="271" t="s">
        <v>611</v>
      </c>
      <c r="H13" s="271" t="s">
        <v>611</v>
      </c>
      <c r="I13" s="272">
        <v>46108.0</v>
      </c>
      <c r="J13" s="271"/>
      <c r="K13" s="273" t="s">
        <v>612</v>
      </c>
      <c r="L13" s="273" t="s">
        <v>215</v>
      </c>
      <c r="N13" s="112"/>
    </row>
    <row r="14" ht="21.75" customHeight="1">
      <c r="A14" s="269" t="s">
        <v>623</v>
      </c>
      <c r="B14" s="269" t="s">
        <v>623</v>
      </c>
      <c r="C14" s="270" t="s">
        <v>216</v>
      </c>
      <c r="D14" s="271" t="s">
        <v>608</v>
      </c>
      <c r="E14" s="271" t="s">
        <v>609</v>
      </c>
      <c r="F14" s="271" t="s">
        <v>610</v>
      </c>
      <c r="G14" s="271" t="s">
        <v>611</v>
      </c>
      <c r="H14" s="271" t="s">
        <v>611</v>
      </c>
      <c r="I14" s="272">
        <v>46108.0</v>
      </c>
      <c r="J14" s="271"/>
      <c r="K14" s="273" t="s">
        <v>612</v>
      </c>
      <c r="L14" s="273" t="s">
        <v>216</v>
      </c>
      <c r="N14" s="112"/>
    </row>
    <row r="15" ht="21.75" customHeight="1">
      <c r="A15" s="269" t="s">
        <v>624</v>
      </c>
      <c r="B15" s="269" t="s">
        <v>624</v>
      </c>
      <c r="C15" s="270" t="s">
        <v>219</v>
      </c>
      <c r="D15" s="271" t="s">
        <v>608</v>
      </c>
      <c r="E15" s="271" t="s">
        <v>609</v>
      </c>
      <c r="F15" s="271" t="s">
        <v>610</v>
      </c>
      <c r="G15" s="271" t="s">
        <v>611</v>
      </c>
      <c r="H15" s="271" t="s">
        <v>611</v>
      </c>
      <c r="I15" s="272">
        <v>46108.0</v>
      </c>
      <c r="J15" s="271"/>
      <c r="K15" s="273" t="s">
        <v>612</v>
      </c>
      <c r="L15" s="273" t="s">
        <v>219</v>
      </c>
      <c r="N15" s="112"/>
    </row>
    <row r="16" ht="21.75" customHeight="1">
      <c r="A16" s="269" t="s">
        <v>625</v>
      </c>
      <c r="B16" s="269" t="s">
        <v>625</v>
      </c>
      <c r="C16" s="270" t="s">
        <v>626</v>
      </c>
      <c r="D16" s="271" t="s">
        <v>608</v>
      </c>
      <c r="E16" s="271" t="s">
        <v>609</v>
      </c>
      <c r="F16" s="271" t="s">
        <v>610</v>
      </c>
      <c r="G16" s="271" t="s">
        <v>611</v>
      </c>
      <c r="H16" s="271" t="s">
        <v>611</v>
      </c>
      <c r="I16" s="272">
        <v>46108.0</v>
      </c>
      <c r="J16" s="271"/>
      <c r="K16" s="273" t="s">
        <v>612</v>
      </c>
      <c r="L16" s="273" t="s">
        <v>626</v>
      </c>
      <c r="N16" s="112"/>
    </row>
    <row r="17" ht="21.75" customHeight="1">
      <c r="A17" s="269" t="s">
        <v>627</v>
      </c>
      <c r="B17" s="269" t="s">
        <v>627</v>
      </c>
      <c r="C17" s="270" t="s">
        <v>12</v>
      </c>
      <c r="D17" s="274" t="s">
        <v>628</v>
      </c>
      <c r="E17" s="271" t="s">
        <v>628</v>
      </c>
      <c r="F17" s="274" t="s">
        <v>13</v>
      </c>
      <c r="G17" s="271" t="s">
        <v>611</v>
      </c>
      <c r="H17" s="271" t="s">
        <v>611</v>
      </c>
      <c r="I17" s="271"/>
      <c r="J17" s="271"/>
      <c r="K17" s="273" t="s">
        <v>629</v>
      </c>
      <c r="L17" s="273"/>
      <c r="N17" s="112"/>
    </row>
    <row r="18" ht="21.75" customHeight="1">
      <c r="A18" s="269" t="s">
        <v>630</v>
      </c>
      <c r="B18" s="269" t="s">
        <v>630</v>
      </c>
      <c r="C18" s="270" t="s">
        <v>14</v>
      </c>
      <c r="D18" s="274" t="s">
        <v>628</v>
      </c>
      <c r="E18" s="271" t="s">
        <v>628</v>
      </c>
      <c r="F18" s="274" t="s">
        <v>631</v>
      </c>
      <c r="G18" s="271" t="s">
        <v>611</v>
      </c>
      <c r="H18" s="271" t="s">
        <v>611</v>
      </c>
      <c r="I18" s="271"/>
      <c r="J18" s="271"/>
      <c r="K18" s="273" t="s">
        <v>629</v>
      </c>
      <c r="L18" s="273"/>
      <c r="N18" s="112"/>
    </row>
    <row r="19" ht="21.75" customHeight="1">
      <c r="A19" s="269" t="s">
        <v>632</v>
      </c>
      <c r="B19" s="269" t="s">
        <v>632</v>
      </c>
      <c r="C19" s="270" t="s">
        <v>16</v>
      </c>
      <c r="D19" s="274" t="s">
        <v>628</v>
      </c>
      <c r="E19" s="271" t="s">
        <v>628</v>
      </c>
      <c r="F19" s="274" t="s">
        <v>13</v>
      </c>
      <c r="G19" s="271" t="s">
        <v>611</v>
      </c>
      <c r="H19" s="271" t="s">
        <v>611</v>
      </c>
      <c r="I19" s="271"/>
      <c r="J19" s="271"/>
      <c r="K19" s="273" t="s">
        <v>629</v>
      </c>
      <c r="L19" s="273"/>
      <c r="N19" s="112"/>
    </row>
    <row r="20" ht="21.75" customHeight="1">
      <c r="A20" s="269" t="s">
        <v>633</v>
      </c>
      <c r="B20" s="269" t="s">
        <v>633</v>
      </c>
      <c r="C20" s="270" t="s">
        <v>17</v>
      </c>
      <c r="D20" s="274" t="s">
        <v>628</v>
      </c>
      <c r="E20" s="271" t="s">
        <v>628</v>
      </c>
      <c r="F20" s="274" t="s">
        <v>13</v>
      </c>
      <c r="G20" s="271" t="s">
        <v>611</v>
      </c>
      <c r="H20" s="271" t="s">
        <v>611</v>
      </c>
      <c r="I20" s="271"/>
      <c r="J20" s="271"/>
      <c r="K20" s="273" t="s">
        <v>629</v>
      </c>
      <c r="L20" s="273"/>
      <c r="N20" s="112"/>
    </row>
    <row r="21" ht="21.75" customHeight="1">
      <c r="A21" s="269" t="s">
        <v>634</v>
      </c>
      <c r="B21" s="269" t="s">
        <v>634</v>
      </c>
      <c r="C21" s="270" t="s">
        <v>18</v>
      </c>
      <c r="D21" s="274" t="s">
        <v>628</v>
      </c>
      <c r="E21" s="271" t="s">
        <v>628</v>
      </c>
      <c r="F21" s="274" t="s">
        <v>13</v>
      </c>
      <c r="G21" s="271" t="s">
        <v>611</v>
      </c>
      <c r="H21" s="271" t="s">
        <v>611</v>
      </c>
      <c r="I21" s="271"/>
      <c r="J21" s="271"/>
      <c r="K21" s="273" t="s">
        <v>629</v>
      </c>
      <c r="L21" s="273"/>
      <c r="N21" s="112"/>
    </row>
    <row r="22" ht="21.75" customHeight="1">
      <c r="A22" s="269" t="s">
        <v>635</v>
      </c>
      <c r="B22" s="269" t="s">
        <v>635</v>
      </c>
      <c r="C22" s="270" t="s">
        <v>19</v>
      </c>
      <c r="D22" s="274" t="s">
        <v>628</v>
      </c>
      <c r="E22" s="271" t="s">
        <v>628</v>
      </c>
      <c r="F22" s="274" t="s">
        <v>13</v>
      </c>
      <c r="G22" s="271" t="s">
        <v>611</v>
      </c>
      <c r="H22" s="271" t="s">
        <v>611</v>
      </c>
      <c r="I22" s="271"/>
      <c r="J22" s="271"/>
      <c r="K22" s="273" t="s">
        <v>629</v>
      </c>
      <c r="L22" s="273"/>
      <c r="N22" s="112"/>
    </row>
    <row r="23" ht="21.75" customHeight="1">
      <c r="A23" s="269" t="s">
        <v>636</v>
      </c>
      <c r="B23" s="269" t="s">
        <v>636</v>
      </c>
      <c r="C23" s="270" t="s">
        <v>21</v>
      </c>
      <c r="D23" s="274" t="s">
        <v>628</v>
      </c>
      <c r="E23" s="271" t="s">
        <v>628</v>
      </c>
      <c r="F23" s="274" t="s">
        <v>13</v>
      </c>
      <c r="G23" s="271" t="s">
        <v>611</v>
      </c>
      <c r="H23" s="271" t="s">
        <v>611</v>
      </c>
      <c r="I23" s="271"/>
      <c r="J23" s="271"/>
      <c r="K23" s="273" t="s">
        <v>629</v>
      </c>
      <c r="L23" s="273"/>
      <c r="N23" s="112"/>
    </row>
    <row r="24" ht="21.75" customHeight="1">
      <c r="A24" s="269" t="s">
        <v>637</v>
      </c>
      <c r="B24" s="269" t="s">
        <v>637</v>
      </c>
      <c r="C24" s="270" t="s">
        <v>23</v>
      </c>
      <c r="D24" s="274" t="s">
        <v>628</v>
      </c>
      <c r="E24" s="271" t="s">
        <v>628</v>
      </c>
      <c r="F24" s="274" t="s">
        <v>13</v>
      </c>
      <c r="G24" s="271" t="s">
        <v>611</v>
      </c>
      <c r="H24" s="271" t="s">
        <v>611</v>
      </c>
      <c r="I24" s="271"/>
      <c r="J24" s="271"/>
      <c r="K24" s="273" t="s">
        <v>629</v>
      </c>
      <c r="L24" s="273"/>
      <c r="N24" s="112"/>
    </row>
    <row r="25" ht="21.75" customHeight="1">
      <c r="A25" s="269" t="s">
        <v>638</v>
      </c>
      <c r="B25" s="269" t="s">
        <v>638</v>
      </c>
      <c r="C25" s="270" t="s">
        <v>25</v>
      </c>
      <c r="D25" s="274" t="s">
        <v>628</v>
      </c>
      <c r="E25" s="271" t="s">
        <v>628</v>
      </c>
      <c r="F25" s="274" t="s">
        <v>13</v>
      </c>
      <c r="G25" s="271" t="s">
        <v>611</v>
      </c>
      <c r="H25" s="271" t="s">
        <v>611</v>
      </c>
      <c r="I25" s="271"/>
      <c r="J25" s="271"/>
      <c r="K25" s="273" t="s">
        <v>629</v>
      </c>
      <c r="L25" s="273"/>
      <c r="N25" s="112"/>
    </row>
    <row r="26" ht="21.75" customHeight="1">
      <c r="A26" s="269" t="s">
        <v>639</v>
      </c>
      <c r="B26" s="269" t="s">
        <v>639</v>
      </c>
      <c r="C26" s="270" t="s">
        <v>27</v>
      </c>
      <c r="D26" s="274" t="s">
        <v>628</v>
      </c>
      <c r="E26" s="271" t="s">
        <v>628</v>
      </c>
      <c r="F26" s="274" t="s">
        <v>13</v>
      </c>
      <c r="G26" s="271" t="s">
        <v>611</v>
      </c>
      <c r="H26" s="271" t="s">
        <v>611</v>
      </c>
      <c r="I26" s="271"/>
      <c r="J26" s="271"/>
      <c r="K26" s="273" t="s">
        <v>629</v>
      </c>
      <c r="L26" s="273"/>
      <c r="N26" s="112"/>
    </row>
    <row r="27" ht="21.75" customHeight="1">
      <c r="A27" s="269" t="s">
        <v>640</v>
      </c>
      <c r="B27" s="269" t="s">
        <v>640</v>
      </c>
      <c r="C27" s="270" t="s">
        <v>22</v>
      </c>
      <c r="D27" s="274" t="s">
        <v>628</v>
      </c>
      <c r="E27" s="271" t="s">
        <v>628</v>
      </c>
      <c r="F27" s="274" t="s">
        <v>13</v>
      </c>
      <c r="G27" s="271" t="s">
        <v>611</v>
      </c>
      <c r="H27" s="271" t="s">
        <v>611</v>
      </c>
      <c r="I27" s="271"/>
      <c r="J27" s="271"/>
      <c r="K27" s="273" t="s">
        <v>629</v>
      </c>
      <c r="L27" s="273"/>
      <c r="N27" s="112"/>
    </row>
    <row r="28" ht="21.75" customHeight="1">
      <c r="A28" s="269" t="s">
        <v>641</v>
      </c>
      <c r="B28" s="269" t="s">
        <v>641</v>
      </c>
      <c r="C28" s="270" t="s">
        <v>31</v>
      </c>
      <c r="D28" s="274" t="s">
        <v>628</v>
      </c>
      <c r="E28" s="271" t="s">
        <v>628</v>
      </c>
      <c r="F28" s="274" t="s">
        <v>13</v>
      </c>
      <c r="G28" s="271" t="s">
        <v>611</v>
      </c>
      <c r="H28" s="271" t="s">
        <v>611</v>
      </c>
      <c r="I28" s="271"/>
      <c r="J28" s="271"/>
      <c r="K28" s="273" t="s">
        <v>629</v>
      </c>
      <c r="L28" s="273"/>
      <c r="N28" s="112"/>
    </row>
    <row r="29" ht="21.75" customHeight="1">
      <c r="A29" s="269" t="s">
        <v>642</v>
      </c>
      <c r="B29" s="269" t="s">
        <v>642</v>
      </c>
      <c r="C29" s="270" t="s">
        <v>24</v>
      </c>
      <c r="D29" s="274" t="s">
        <v>628</v>
      </c>
      <c r="E29" s="271" t="s">
        <v>628</v>
      </c>
      <c r="F29" s="274" t="s">
        <v>631</v>
      </c>
      <c r="G29" s="271" t="s">
        <v>611</v>
      </c>
      <c r="H29" s="271" t="s">
        <v>611</v>
      </c>
      <c r="I29" s="271"/>
      <c r="J29" s="271"/>
      <c r="K29" s="273" t="s">
        <v>629</v>
      </c>
      <c r="L29" s="273"/>
      <c r="N29" s="112"/>
    </row>
    <row r="30" ht="21.75" customHeight="1">
      <c r="A30" s="269" t="s">
        <v>643</v>
      </c>
      <c r="B30" s="269" t="s">
        <v>643</v>
      </c>
      <c r="C30" s="270" t="s">
        <v>32</v>
      </c>
      <c r="D30" s="274" t="s">
        <v>628</v>
      </c>
      <c r="E30" s="271" t="s">
        <v>628</v>
      </c>
      <c r="F30" s="274" t="s">
        <v>13</v>
      </c>
      <c r="G30" s="271" t="s">
        <v>611</v>
      </c>
      <c r="H30" s="271" t="s">
        <v>611</v>
      </c>
      <c r="I30" s="271"/>
      <c r="J30" s="271"/>
      <c r="K30" s="273" t="s">
        <v>629</v>
      </c>
      <c r="L30" s="273"/>
      <c r="N30" s="112"/>
    </row>
    <row r="31" ht="21.75" customHeight="1">
      <c r="A31" s="269" t="s">
        <v>644</v>
      </c>
      <c r="B31" s="269" t="s">
        <v>644</v>
      </c>
      <c r="C31" s="270" t="s">
        <v>34</v>
      </c>
      <c r="D31" s="274" t="s">
        <v>628</v>
      </c>
      <c r="E31" s="271" t="s">
        <v>628</v>
      </c>
      <c r="F31" s="274" t="s">
        <v>13</v>
      </c>
      <c r="G31" s="271" t="s">
        <v>611</v>
      </c>
      <c r="H31" s="271" t="s">
        <v>611</v>
      </c>
      <c r="I31" s="271"/>
      <c r="J31" s="271"/>
      <c r="K31" s="273" t="s">
        <v>629</v>
      </c>
      <c r="L31" s="273"/>
      <c r="N31" s="112"/>
    </row>
    <row r="32" ht="21.75" customHeight="1">
      <c r="A32" s="269" t="s">
        <v>645</v>
      </c>
      <c r="B32" s="269" t="s">
        <v>645</v>
      </c>
      <c r="C32" s="270" t="s">
        <v>36</v>
      </c>
      <c r="D32" s="274" t="s">
        <v>628</v>
      </c>
      <c r="E32" s="271" t="s">
        <v>628</v>
      </c>
      <c r="F32" s="274" t="s">
        <v>13</v>
      </c>
      <c r="G32" s="271" t="s">
        <v>611</v>
      </c>
      <c r="H32" s="271" t="s">
        <v>611</v>
      </c>
      <c r="I32" s="271"/>
      <c r="J32" s="271"/>
      <c r="K32" s="273" t="s">
        <v>629</v>
      </c>
      <c r="L32" s="273"/>
      <c r="N32" s="112"/>
    </row>
    <row r="33" ht="21.75" customHeight="1">
      <c r="A33" s="269" t="s">
        <v>646</v>
      </c>
      <c r="B33" s="269" t="s">
        <v>646</v>
      </c>
      <c r="C33" s="270" t="s">
        <v>37</v>
      </c>
      <c r="D33" s="274" t="s">
        <v>628</v>
      </c>
      <c r="E33" s="271" t="s">
        <v>628</v>
      </c>
      <c r="F33" s="274" t="s">
        <v>13</v>
      </c>
      <c r="G33" s="271" t="s">
        <v>611</v>
      </c>
      <c r="H33" s="271" t="s">
        <v>611</v>
      </c>
      <c r="I33" s="271"/>
      <c r="J33" s="271"/>
      <c r="K33" s="273" t="s">
        <v>629</v>
      </c>
      <c r="L33" s="273"/>
      <c r="N33" s="112"/>
    </row>
    <row r="34" ht="21.75" customHeight="1">
      <c r="A34" s="269" t="s">
        <v>647</v>
      </c>
      <c r="B34" s="269" t="s">
        <v>647</v>
      </c>
      <c r="C34" s="270" t="s">
        <v>648</v>
      </c>
      <c r="D34" s="274" t="s">
        <v>628</v>
      </c>
      <c r="E34" s="271" t="s">
        <v>628</v>
      </c>
      <c r="F34" s="274" t="s">
        <v>13</v>
      </c>
      <c r="G34" s="271" t="s">
        <v>611</v>
      </c>
      <c r="H34" s="271" t="s">
        <v>611</v>
      </c>
      <c r="I34" s="271"/>
      <c r="J34" s="271"/>
      <c r="K34" s="273" t="s">
        <v>629</v>
      </c>
      <c r="L34" s="273"/>
      <c r="N34" s="112"/>
    </row>
    <row r="35" ht="21.75" customHeight="1">
      <c r="A35" s="269" t="s">
        <v>649</v>
      </c>
      <c r="B35" s="269" t="s">
        <v>649</v>
      </c>
      <c r="C35" s="270" t="s">
        <v>650</v>
      </c>
      <c r="D35" s="274" t="s">
        <v>628</v>
      </c>
      <c r="E35" s="271" t="s">
        <v>628</v>
      </c>
      <c r="F35" s="274" t="s">
        <v>13</v>
      </c>
      <c r="G35" s="271" t="s">
        <v>611</v>
      </c>
      <c r="H35" s="271" t="s">
        <v>611</v>
      </c>
      <c r="I35" s="271"/>
      <c r="J35" s="271"/>
      <c r="K35" s="273" t="s">
        <v>629</v>
      </c>
      <c r="L35" s="273"/>
      <c r="N35" s="112"/>
    </row>
    <row r="36" ht="21.75" customHeight="1">
      <c r="A36" s="269" t="s">
        <v>651</v>
      </c>
      <c r="B36" s="269" t="s">
        <v>651</v>
      </c>
      <c r="C36" s="270" t="s">
        <v>652</v>
      </c>
      <c r="D36" s="274" t="s">
        <v>628</v>
      </c>
      <c r="E36" s="271" t="s">
        <v>628</v>
      </c>
      <c r="F36" s="274" t="s">
        <v>631</v>
      </c>
      <c r="G36" s="271" t="s">
        <v>611</v>
      </c>
      <c r="H36" s="271" t="s">
        <v>611</v>
      </c>
      <c r="I36" s="271"/>
      <c r="J36" s="271"/>
      <c r="K36" s="273" t="s">
        <v>629</v>
      </c>
      <c r="L36" s="273"/>
      <c r="N36" s="112"/>
    </row>
    <row r="37" ht="21.75" customHeight="1">
      <c r="A37" s="269" t="s">
        <v>653</v>
      </c>
      <c r="B37" s="269" t="s">
        <v>653</v>
      </c>
      <c r="C37" s="270" t="s">
        <v>44</v>
      </c>
      <c r="D37" s="274" t="s">
        <v>628</v>
      </c>
      <c r="E37" s="271" t="s">
        <v>628</v>
      </c>
      <c r="F37" s="274" t="s">
        <v>631</v>
      </c>
      <c r="G37" s="271" t="s">
        <v>611</v>
      </c>
      <c r="H37" s="271" t="s">
        <v>611</v>
      </c>
      <c r="I37" s="271"/>
      <c r="J37" s="271"/>
      <c r="K37" s="273" t="s">
        <v>629</v>
      </c>
      <c r="L37" s="273"/>
      <c r="N37" s="112"/>
    </row>
    <row r="38" ht="21.75" customHeight="1">
      <c r="A38" s="269" t="s">
        <v>654</v>
      </c>
      <c r="B38" s="269" t="s">
        <v>654</v>
      </c>
      <c r="C38" s="270" t="s">
        <v>38</v>
      </c>
      <c r="D38" s="274" t="s">
        <v>628</v>
      </c>
      <c r="E38" s="271" t="s">
        <v>628</v>
      </c>
      <c r="F38" s="274" t="s">
        <v>631</v>
      </c>
      <c r="G38" s="271" t="s">
        <v>611</v>
      </c>
      <c r="H38" s="271" t="s">
        <v>611</v>
      </c>
      <c r="I38" s="271"/>
      <c r="J38" s="271"/>
      <c r="K38" s="273" t="s">
        <v>629</v>
      </c>
      <c r="L38" s="273"/>
      <c r="N38" s="112"/>
    </row>
    <row r="39" ht="21.75" customHeight="1">
      <c r="A39" s="269" t="s">
        <v>655</v>
      </c>
      <c r="B39" s="269" t="s">
        <v>655</v>
      </c>
      <c r="C39" s="270" t="s">
        <v>47</v>
      </c>
      <c r="D39" s="274" t="s">
        <v>628</v>
      </c>
      <c r="E39" s="271" t="s">
        <v>628</v>
      </c>
      <c r="F39" s="274" t="s">
        <v>631</v>
      </c>
      <c r="G39" s="271" t="s">
        <v>611</v>
      </c>
      <c r="H39" s="271" t="s">
        <v>611</v>
      </c>
      <c r="I39" s="271"/>
      <c r="J39" s="271"/>
      <c r="K39" s="273" t="s">
        <v>629</v>
      </c>
      <c r="L39" s="273"/>
      <c r="N39" s="112"/>
    </row>
    <row r="40" ht="21.75" customHeight="1">
      <c r="A40" s="269" t="s">
        <v>656</v>
      </c>
      <c r="B40" s="269" t="s">
        <v>656</v>
      </c>
      <c r="C40" s="270" t="s">
        <v>48</v>
      </c>
      <c r="D40" s="274" t="s">
        <v>628</v>
      </c>
      <c r="E40" s="271" t="s">
        <v>628</v>
      </c>
      <c r="F40" s="274" t="s">
        <v>601</v>
      </c>
      <c r="G40" s="271" t="s">
        <v>611</v>
      </c>
      <c r="H40" s="271" t="s">
        <v>611</v>
      </c>
      <c r="I40" s="271"/>
      <c r="J40" s="271"/>
      <c r="K40" s="273" t="s">
        <v>629</v>
      </c>
      <c r="L40" s="273"/>
      <c r="N40" s="112"/>
    </row>
    <row r="41" ht="21.75" customHeight="1">
      <c r="A41" s="269" t="s">
        <v>657</v>
      </c>
      <c r="B41" s="269" t="s">
        <v>657</v>
      </c>
      <c r="C41" s="270" t="s">
        <v>49</v>
      </c>
      <c r="D41" s="274" t="s">
        <v>628</v>
      </c>
      <c r="E41" s="271" t="s">
        <v>628</v>
      </c>
      <c r="F41" s="274" t="s">
        <v>631</v>
      </c>
      <c r="G41" s="271" t="s">
        <v>611</v>
      </c>
      <c r="H41" s="271" t="s">
        <v>611</v>
      </c>
      <c r="I41" s="271"/>
      <c r="J41" s="271"/>
      <c r="K41" s="273" t="s">
        <v>629</v>
      </c>
      <c r="L41" s="273"/>
      <c r="N41" s="112"/>
    </row>
    <row r="42" ht="15.75" customHeight="1">
      <c r="A42" s="269"/>
      <c r="B42" s="269"/>
      <c r="C42" s="270"/>
      <c r="D42" s="271"/>
      <c r="E42" s="271"/>
      <c r="F42" s="271"/>
      <c r="G42" s="271"/>
      <c r="H42" s="271"/>
      <c r="I42" s="271"/>
      <c r="J42" s="271"/>
      <c r="K42" s="273"/>
      <c r="L42" s="273"/>
      <c r="N42" s="112"/>
    </row>
    <row r="43" ht="15.75" customHeight="1">
      <c r="A43" s="269"/>
      <c r="B43" s="269"/>
      <c r="C43" s="270"/>
      <c r="D43" s="271"/>
      <c r="E43" s="271"/>
      <c r="F43" s="271"/>
      <c r="G43" s="271"/>
      <c r="H43" s="271"/>
      <c r="I43" s="271"/>
      <c r="J43" s="271"/>
      <c r="K43" s="273"/>
      <c r="L43" s="273"/>
      <c r="N43" s="112"/>
    </row>
    <row r="44" ht="15.75" customHeight="1">
      <c r="A44" s="269"/>
      <c r="B44" s="269"/>
      <c r="C44" s="270"/>
      <c r="D44" s="271"/>
      <c r="E44" s="271"/>
      <c r="F44" s="271"/>
      <c r="G44" s="271"/>
      <c r="H44" s="271"/>
      <c r="I44" s="271"/>
      <c r="J44" s="271"/>
      <c r="K44" s="273"/>
      <c r="L44" s="273"/>
      <c r="N44" s="112"/>
    </row>
    <row r="45" ht="15.75" customHeight="1">
      <c r="A45" s="269"/>
      <c r="B45" s="269"/>
      <c r="C45" s="270"/>
      <c r="D45" s="271"/>
      <c r="E45" s="271"/>
      <c r="F45" s="271"/>
      <c r="G45" s="271"/>
      <c r="H45" s="271"/>
      <c r="I45" s="271"/>
      <c r="J45" s="271"/>
      <c r="K45" s="273"/>
      <c r="L45" s="273"/>
      <c r="N45" s="112"/>
    </row>
    <row r="46" ht="15.75" customHeight="1">
      <c r="A46" s="269"/>
      <c r="B46" s="269"/>
      <c r="C46" s="270"/>
      <c r="D46" s="271"/>
      <c r="E46" s="271"/>
      <c r="F46" s="271"/>
      <c r="G46" s="271"/>
      <c r="H46" s="271"/>
      <c r="I46" s="271"/>
      <c r="J46" s="271"/>
      <c r="K46" s="273"/>
      <c r="L46" s="273"/>
      <c r="N46" s="112"/>
    </row>
    <row r="47" ht="15.75" customHeight="1">
      <c r="A47" s="269"/>
      <c r="B47" s="269"/>
      <c r="C47" s="270"/>
      <c r="D47" s="271"/>
      <c r="E47" s="271"/>
      <c r="F47" s="271"/>
      <c r="G47" s="271"/>
      <c r="H47" s="271"/>
      <c r="I47" s="271"/>
      <c r="J47" s="271"/>
      <c r="K47" s="273"/>
      <c r="L47" s="273"/>
      <c r="N47" s="112"/>
    </row>
    <row r="48" ht="15.75" customHeight="1">
      <c r="A48" s="269"/>
      <c r="B48" s="269"/>
      <c r="C48" s="270"/>
      <c r="D48" s="271"/>
      <c r="E48" s="271"/>
      <c r="F48" s="271"/>
      <c r="G48" s="271"/>
      <c r="H48" s="271"/>
      <c r="I48" s="271"/>
      <c r="J48" s="271"/>
      <c r="K48" s="273"/>
      <c r="L48" s="273"/>
      <c r="N48" s="112"/>
    </row>
    <row r="49" ht="15.75" customHeight="1">
      <c r="A49" s="269"/>
      <c r="B49" s="269"/>
      <c r="C49" s="270"/>
      <c r="D49" s="271"/>
      <c r="E49" s="271"/>
      <c r="F49" s="271"/>
      <c r="G49" s="271"/>
      <c r="H49" s="271"/>
      <c r="I49" s="271"/>
      <c r="J49" s="271"/>
      <c r="K49" s="273"/>
      <c r="L49" s="273"/>
      <c r="N49" s="112"/>
    </row>
    <row r="50" ht="15.75" customHeight="1">
      <c r="A50" s="269"/>
      <c r="B50" s="269"/>
      <c r="C50" s="270"/>
      <c r="D50" s="271"/>
      <c r="E50" s="271"/>
      <c r="F50" s="271"/>
      <c r="G50" s="271"/>
      <c r="H50" s="271"/>
      <c r="I50" s="271"/>
      <c r="J50" s="271"/>
      <c r="K50" s="273"/>
      <c r="L50" s="273"/>
      <c r="N50" s="112"/>
    </row>
    <row r="51" ht="15.75" customHeight="1">
      <c r="A51" s="269"/>
      <c r="B51" s="269"/>
      <c r="C51" s="270"/>
      <c r="D51" s="271"/>
      <c r="E51" s="271"/>
      <c r="F51" s="271"/>
      <c r="G51" s="271"/>
      <c r="H51" s="271"/>
      <c r="I51" s="271"/>
      <c r="J51" s="271"/>
      <c r="K51" s="273"/>
      <c r="L51" s="273"/>
      <c r="N51" s="112"/>
    </row>
    <row r="52" ht="15.75" customHeight="1">
      <c r="A52" s="269"/>
      <c r="B52" s="269"/>
      <c r="C52" s="270"/>
      <c r="D52" s="271"/>
      <c r="E52" s="271"/>
      <c r="F52" s="271"/>
      <c r="G52" s="271"/>
      <c r="H52" s="271"/>
      <c r="I52" s="271"/>
      <c r="J52" s="271"/>
      <c r="K52" s="273"/>
      <c r="L52" s="273"/>
      <c r="N52" s="112"/>
    </row>
    <row r="53" ht="15.75" customHeight="1">
      <c r="A53" s="269"/>
      <c r="B53" s="269"/>
      <c r="C53" s="270"/>
      <c r="D53" s="271"/>
      <c r="E53" s="271"/>
      <c r="F53" s="271"/>
      <c r="G53" s="271"/>
      <c r="H53" s="271"/>
      <c r="I53" s="271"/>
      <c r="J53" s="271"/>
      <c r="K53" s="273"/>
      <c r="L53" s="273"/>
      <c r="N53" s="112"/>
    </row>
    <row r="54" ht="15.75" customHeight="1">
      <c r="A54" s="269"/>
      <c r="B54" s="269"/>
      <c r="C54" s="270"/>
      <c r="D54" s="271"/>
      <c r="E54" s="271"/>
      <c r="F54" s="271"/>
      <c r="G54" s="271"/>
      <c r="H54" s="271"/>
      <c r="I54" s="271"/>
      <c r="J54" s="271"/>
      <c r="K54" s="273"/>
      <c r="L54" s="273"/>
      <c r="N54" s="112"/>
    </row>
    <row r="55" ht="15.75" customHeight="1">
      <c r="A55" s="269"/>
      <c r="B55" s="269"/>
      <c r="C55" s="270"/>
      <c r="D55" s="271"/>
      <c r="E55" s="271"/>
      <c r="F55" s="271"/>
      <c r="G55" s="271"/>
      <c r="H55" s="271"/>
      <c r="I55" s="271"/>
      <c r="J55" s="271"/>
      <c r="K55" s="273"/>
      <c r="L55" s="273"/>
      <c r="N55" s="112"/>
    </row>
    <row r="56" ht="15.75" customHeight="1">
      <c r="A56" s="269"/>
      <c r="B56" s="269"/>
      <c r="C56" s="270"/>
      <c r="D56" s="271"/>
      <c r="E56" s="271"/>
      <c r="F56" s="271"/>
      <c r="G56" s="271"/>
      <c r="H56" s="271"/>
      <c r="I56" s="271"/>
      <c r="J56" s="271"/>
      <c r="K56" s="273"/>
      <c r="L56" s="273"/>
      <c r="N56" s="112"/>
    </row>
    <row r="57" ht="15.75" customHeight="1">
      <c r="A57" s="269"/>
      <c r="B57" s="269"/>
      <c r="C57" s="270"/>
      <c r="D57" s="271"/>
      <c r="E57" s="271"/>
      <c r="F57" s="271"/>
      <c r="G57" s="271"/>
      <c r="H57" s="271"/>
      <c r="I57" s="271"/>
      <c r="J57" s="271"/>
      <c r="K57" s="273"/>
      <c r="L57" s="273"/>
      <c r="N57" s="112"/>
    </row>
    <row r="58" ht="15.75" customHeight="1">
      <c r="A58" s="269"/>
      <c r="B58" s="269"/>
      <c r="C58" s="270"/>
      <c r="D58" s="271"/>
      <c r="E58" s="271"/>
      <c r="F58" s="271"/>
      <c r="G58" s="271"/>
      <c r="H58" s="271"/>
      <c r="I58" s="271"/>
      <c r="J58" s="271"/>
      <c r="K58" s="273"/>
      <c r="L58" s="273"/>
      <c r="N58" s="112"/>
    </row>
    <row r="59" ht="15.75" customHeight="1">
      <c r="A59" s="269"/>
      <c r="B59" s="269"/>
      <c r="C59" s="270"/>
      <c r="D59" s="271"/>
      <c r="E59" s="271"/>
      <c r="F59" s="271"/>
      <c r="G59" s="271"/>
      <c r="H59" s="271"/>
      <c r="I59" s="271"/>
      <c r="J59" s="271"/>
      <c r="K59" s="273"/>
      <c r="L59" s="273"/>
      <c r="N59" s="112"/>
    </row>
    <row r="60" ht="15.75" customHeight="1">
      <c r="A60" s="269"/>
      <c r="B60" s="269"/>
      <c r="C60" s="270"/>
      <c r="D60" s="271"/>
      <c r="E60" s="271"/>
      <c r="F60" s="271"/>
      <c r="G60" s="271"/>
      <c r="H60" s="271"/>
      <c r="I60" s="271"/>
      <c r="J60" s="271"/>
      <c r="K60" s="273"/>
      <c r="L60" s="273"/>
      <c r="N60" s="112"/>
    </row>
    <row r="61" ht="15.75" customHeight="1">
      <c r="A61" s="269"/>
      <c r="B61" s="269"/>
      <c r="C61" s="270"/>
      <c r="D61" s="271"/>
      <c r="E61" s="271"/>
      <c r="F61" s="271"/>
      <c r="G61" s="271"/>
      <c r="H61" s="271"/>
      <c r="I61" s="271"/>
      <c r="J61" s="271"/>
      <c r="K61" s="273"/>
      <c r="L61" s="273"/>
      <c r="N61" s="112"/>
    </row>
    <row r="62" ht="15.75" customHeight="1">
      <c r="A62" s="269"/>
      <c r="B62" s="269"/>
      <c r="C62" s="270"/>
      <c r="D62" s="271"/>
      <c r="E62" s="271"/>
      <c r="F62" s="271"/>
      <c r="G62" s="271"/>
      <c r="H62" s="271"/>
      <c r="I62" s="271"/>
      <c r="J62" s="271"/>
      <c r="K62" s="273"/>
      <c r="L62" s="273"/>
      <c r="N62" s="112"/>
    </row>
    <row r="63" ht="15.75" customHeight="1">
      <c r="A63" s="269"/>
      <c r="B63" s="269"/>
      <c r="C63" s="270"/>
      <c r="D63" s="271"/>
      <c r="E63" s="271"/>
      <c r="F63" s="271"/>
      <c r="G63" s="271"/>
      <c r="H63" s="271"/>
      <c r="I63" s="271"/>
      <c r="J63" s="271"/>
      <c r="K63" s="273"/>
      <c r="L63" s="273"/>
      <c r="N63" s="112"/>
    </row>
    <row r="64" ht="15.75" customHeight="1">
      <c r="A64" s="269"/>
      <c r="B64" s="269"/>
      <c r="C64" s="270"/>
      <c r="D64" s="271"/>
      <c r="E64" s="271"/>
      <c r="F64" s="271"/>
      <c r="G64" s="271"/>
      <c r="H64" s="271"/>
      <c r="I64" s="271"/>
      <c r="J64" s="271"/>
      <c r="K64" s="273"/>
      <c r="L64" s="273"/>
      <c r="N64" s="112"/>
    </row>
    <row r="65" ht="15.75" customHeight="1">
      <c r="A65" s="269"/>
      <c r="B65" s="269"/>
      <c r="C65" s="270"/>
      <c r="D65" s="271"/>
      <c r="E65" s="271"/>
      <c r="F65" s="271"/>
      <c r="G65" s="271"/>
      <c r="H65" s="271"/>
      <c r="I65" s="271"/>
      <c r="J65" s="271"/>
      <c r="K65" s="273"/>
      <c r="L65" s="273"/>
      <c r="N65" s="112"/>
    </row>
    <row r="66" ht="15.75" customHeight="1">
      <c r="A66" s="269"/>
      <c r="B66" s="269"/>
      <c r="C66" s="270"/>
      <c r="D66" s="271"/>
      <c r="E66" s="271"/>
      <c r="F66" s="271"/>
      <c r="G66" s="271"/>
      <c r="H66" s="271"/>
      <c r="I66" s="271"/>
      <c r="J66" s="271"/>
      <c r="K66" s="273"/>
      <c r="L66" s="273"/>
      <c r="N66" s="112"/>
    </row>
    <row r="67" ht="15.75" customHeight="1">
      <c r="A67" s="269"/>
      <c r="B67" s="269"/>
      <c r="C67" s="270"/>
      <c r="D67" s="271"/>
      <c r="E67" s="271"/>
      <c r="F67" s="271"/>
      <c r="G67" s="271"/>
      <c r="H67" s="271"/>
      <c r="I67" s="271"/>
      <c r="J67" s="271"/>
      <c r="K67" s="273"/>
      <c r="L67" s="273"/>
      <c r="N67" s="112"/>
    </row>
    <row r="68" ht="15.75" customHeight="1">
      <c r="A68" s="269"/>
      <c r="B68" s="269"/>
      <c r="C68" s="270"/>
      <c r="D68" s="271"/>
      <c r="E68" s="271"/>
      <c r="F68" s="271"/>
      <c r="G68" s="271"/>
      <c r="H68" s="271"/>
      <c r="I68" s="271"/>
      <c r="J68" s="271"/>
      <c r="K68" s="273"/>
      <c r="L68" s="273"/>
      <c r="N68" s="112"/>
    </row>
    <row r="69" ht="15.75" customHeight="1">
      <c r="A69" s="269"/>
      <c r="B69" s="269"/>
      <c r="C69" s="270"/>
      <c r="D69" s="271"/>
      <c r="E69" s="271"/>
      <c r="F69" s="271"/>
      <c r="G69" s="271"/>
      <c r="H69" s="271"/>
      <c r="I69" s="271"/>
      <c r="J69" s="271"/>
      <c r="K69" s="273"/>
      <c r="L69" s="273"/>
      <c r="N69" s="112"/>
    </row>
    <row r="70" ht="15.75" customHeight="1">
      <c r="A70" s="269"/>
      <c r="B70" s="269"/>
      <c r="C70" s="270"/>
      <c r="D70" s="271"/>
      <c r="E70" s="271"/>
      <c r="F70" s="271"/>
      <c r="G70" s="271"/>
      <c r="H70" s="271"/>
      <c r="I70" s="271"/>
      <c r="J70" s="271"/>
      <c r="K70" s="273"/>
      <c r="L70" s="273"/>
      <c r="N70" s="112"/>
    </row>
    <row r="71" ht="15.75" customHeight="1">
      <c r="A71" s="269"/>
      <c r="B71" s="269"/>
      <c r="C71" s="270"/>
      <c r="D71" s="271"/>
      <c r="E71" s="271"/>
      <c r="F71" s="271"/>
      <c r="G71" s="271"/>
      <c r="H71" s="271"/>
      <c r="I71" s="271"/>
      <c r="J71" s="271"/>
      <c r="K71" s="273"/>
      <c r="L71" s="273"/>
      <c r="N71" s="112"/>
    </row>
    <row r="72" ht="15.75" customHeight="1">
      <c r="A72" s="269"/>
      <c r="B72" s="269"/>
      <c r="C72" s="270"/>
      <c r="D72" s="271"/>
      <c r="E72" s="271"/>
      <c r="F72" s="271"/>
      <c r="G72" s="271"/>
      <c r="H72" s="271"/>
      <c r="I72" s="271"/>
      <c r="J72" s="271"/>
      <c r="K72" s="273"/>
      <c r="L72" s="273"/>
      <c r="N72" s="112"/>
    </row>
    <row r="73" ht="15.75" customHeight="1">
      <c r="A73" s="269"/>
      <c r="B73" s="269"/>
      <c r="C73" s="270"/>
      <c r="D73" s="271"/>
      <c r="E73" s="271"/>
      <c r="F73" s="271"/>
      <c r="G73" s="271"/>
      <c r="H73" s="271"/>
      <c r="I73" s="271"/>
      <c r="J73" s="271"/>
      <c r="K73" s="273"/>
      <c r="L73" s="273"/>
      <c r="N73" s="112"/>
    </row>
    <row r="74" ht="15.75" customHeight="1">
      <c r="A74" s="269"/>
      <c r="B74" s="269"/>
      <c r="C74" s="270"/>
      <c r="D74" s="271"/>
      <c r="E74" s="271"/>
      <c r="F74" s="271"/>
      <c r="G74" s="271"/>
      <c r="H74" s="271"/>
      <c r="I74" s="271"/>
      <c r="J74" s="271"/>
      <c r="K74" s="273"/>
      <c r="L74" s="273"/>
      <c r="N74" s="112"/>
    </row>
    <row r="75" ht="15.75" customHeight="1">
      <c r="A75" s="269"/>
      <c r="B75" s="269"/>
      <c r="C75" s="270"/>
      <c r="D75" s="271"/>
      <c r="E75" s="271"/>
      <c r="F75" s="271"/>
      <c r="G75" s="271"/>
      <c r="H75" s="271"/>
      <c r="I75" s="271"/>
      <c r="J75" s="271"/>
      <c r="K75" s="273"/>
      <c r="L75" s="273"/>
      <c r="N75" s="112"/>
    </row>
    <row r="76" ht="15.75" customHeight="1">
      <c r="A76" s="269"/>
      <c r="B76" s="269"/>
      <c r="C76" s="270"/>
      <c r="D76" s="271"/>
      <c r="E76" s="271"/>
      <c r="F76" s="271"/>
      <c r="G76" s="271"/>
      <c r="H76" s="271"/>
      <c r="I76" s="271"/>
      <c r="J76" s="271"/>
      <c r="K76" s="273"/>
      <c r="L76" s="273"/>
      <c r="N76" s="112"/>
    </row>
    <row r="77" ht="15.75" customHeight="1">
      <c r="A77" s="269"/>
      <c r="B77" s="269"/>
      <c r="C77" s="270"/>
      <c r="D77" s="271"/>
      <c r="E77" s="271"/>
      <c r="F77" s="271"/>
      <c r="G77" s="271"/>
      <c r="H77" s="271"/>
      <c r="I77" s="271"/>
      <c r="J77" s="271"/>
      <c r="K77" s="273"/>
      <c r="L77" s="273"/>
      <c r="N77" s="112"/>
    </row>
    <row r="78" ht="15.75" customHeight="1">
      <c r="A78" s="269"/>
      <c r="B78" s="269"/>
      <c r="C78" s="270"/>
      <c r="D78" s="271"/>
      <c r="E78" s="271"/>
      <c r="F78" s="271"/>
      <c r="G78" s="271"/>
      <c r="H78" s="271"/>
      <c r="I78" s="271"/>
      <c r="J78" s="271"/>
      <c r="K78" s="273"/>
      <c r="L78" s="273"/>
      <c r="N78" s="112"/>
    </row>
    <row r="79" ht="15.75" customHeight="1">
      <c r="A79" s="269"/>
      <c r="B79" s="269"/>
      <c r="C79" s="270"/>
      <c r="D79" s="271"/>
      <c r="E79" s="271"/>
      <c r="F79" s="271"/>
      <c r="G79" s="271"/>
      <c r="H79" s="271"/>
      <c r="I79" s="271"/>
      <c r="J79" s="271"/>
      <c r="K79" s="273"/>
      <c r="L79" s="273"/>
      <c r="N79" s="112"/>
    </row>
    <row r="80" ht="15.75" customHeight="1">
      <c r="A80" s="269"/>
      <c r="B80" s="269"/>
      <c r="C80" s="270"/>
      <c r="D80" s="271"/>
      <c r="E80" s="271"/>
      <c r="F80" s="271"/>
      <c r="G80" s="271"/>
      <c r="H80" s="271"/>
      <c r="I80" s="271"/>
      <c r="J80" s="271"/>
      <c r="K80" s="273"/>
      <c r="L80" s="273"/>
      <c r="N80" s="112"/>
    </row>
    <row r="81" ht="15.75" customHeight="1">
      <c r="A81" s="269"/>
      <c r="B81" s="269"/>
      <c r="C81" s="270"/>
      <c r="D81" s="271"/>
      <c r="E81" s="271"/>
      <c r="F81" s="271"/>
      <c r="G81" s="271"/>
      <c r="H81" s="271"/>
      <c r="I81" s="271"/>
      <c r="J81" s="271"/>
      <c r="K81" s="273"/>
      <c r="L81" s="273"/>
      <c r="N81" s="112"/>
    </row>
    <row r="82" ht="15.75" customHeight="1">
      <c r="A82" s="269"/>
      <c r="B82" s="269"/>
      <c r="C82" s="270"/>
      <c r="D82" s="271"/>
      <c r="E82" s="271"/>
      <c r="F82" s="271"/>
      <c r="G82" s="271"/>
      <c r="H82" s="271"/>
      <c r="I82" s="271"/>
      <c r="J82" s="271"/>
      <c r="K82" s="273"/>
      <c r="L82" s="273"/>
      <c r="N82" s="112"/>
    </row>
    <row r="83" ht="15.75" customHeight="1">
      <c r="A83" s="269"/>
      <c r="B83" s="269"/>
      <c r="C83" s="270"/>
      <c r="D83" s="271"/>
      <c r="E83" s="271"/>
      <c r="F83" s="271"/>
      <c r="G83" s="271"/>
      <c r="H83" s="271"/>
      <c r="I83" s="271"/>
      <c r="J83" s="271"/>
      <c r="K83" s="273"/>
      <c r="L83" s="273"/>
      <c r="N83" s="112"/>
    </row>
    <row r="84" ht="15.75" customHeight="1">
      <c r="A84" s="269"/>
      <c r="B84" s="269"/>
      <c r="C84" s="270"/>
      <c r="D84" s="271"/>
      <c r="E84" s="271"/>
      <c r="F84" s="271"/>
      <c r="G84" s="271"/>
      <c r="H84" s="271"/>
      <c r="I84" s="271"/>
      <c r="J84" s="271"/>
      <c r="K84" s="273"/>
      <c r="L84" s="273"/>
      <c r="N84" s="112"/>
    </row>
    <row r="85" ht="15.75" customHeight="1">
      <c r="A85" s="269"/>
      <c r="B85" s="269"/>
      <c r="C85" s="270"/>
      <c r="D85" s="271"/>
      <c r="E85" s="271"/>
      <c r="F85" s="271"/>
      <c r="G85" s="271"/>
      <c r="H85" s="271"/>
      <c r="I85" s="271"/>
      <c r="J85" s="271"/>
      <c r="K85" s="273"/>
      <c r="L85" s="273"/>
      <c r="N85" s="112"/>
    </row>
    <row r="86" ht="15.75" customHeight="1">
      <c r="A86" s="269"/>
      <c r="B86" s="269"/>
      <c r="C86" s="270"/>
      <c r="D86" s="271"/>
      <c r="E86" s="271"/>
      <c r="F86" s="271"/>
      <c r="G86" s="271"/>
      <c r="H86" s="271"/>
      <c r="I86" s="271"/>
      <c r="J86" s="271"/>
      <c r="K86" s="273"/>
      <c r="L86" s="273"/>
      <c r="N86" s="112"/>
    </row>
    <row r="87" ht="15.75" customHeight="1">
      <c r="A87" s="269"/>
      <c r="B87" s="269"/>
      <c r="C87" s="270"/>
      <c r="D87" s="271"/>
      <c r="E87" s="271"/>
      <c r="F87" s="271"/>
      <c r="G87" s="271"/>
      <c r="H87" s="271"/>
      <c r="I87" s="271"/>
      <c r="J87" s="271"/>
      <c r="K87" s="273"/>
      <c r="L87" s="273"/>
      <c r="N87" s="112"/>
    </row>
    <row r="88" ht="15.75" customHeight="1">
      <c r="A88" s="269"/>
      <c r="B88" s="269"/>
      <c r="C88" s="270"/>
      <c r="D88" s="271"/>
      <c r="E88" s="271"/>
      <c r="F88" s="271"/>
      <c r="G88" s="271"/>
      <c r="H88" s="271"/>
      <c r="I88" s="271"/>
      <c r="J88" s="271"/>
      <c r="K88" s="273"/>
      <c r="L88" s="273"/>
      <c r="N88" s="112"/>
    </row>
    <row r="89" ht="15.75" customHeight="1">
      <c r="A89" s="269"/>
      <c r="B89" s="269"/>
      <c r="C89" s="270"/>
      <c r="D89" s="271"/>
      <c r="E89" s="271"/>
      <c r="F89" s="271"/>
      <c r="G89" s="271"/>
      <c r="H89" s="271"/>
      <c r="I89" s="271"/>
      <c r="J89" s="271"/>
      <c r="K89" s="273"/>
      <c r="L89" s="273"/>
      <c r="N89" s="112"/>
    </row>
    <row r="90" ht="15.75" customHeight="1">
      <c r="A90" s="269"/>
      <c r="B90" s="269"/>
      <c r="C90" s="270"/>
      <c r="D90" s="271"/>
      <c r="E90" s="271"/>
      <c r="F90" s="271"/>
      <c r="G90" s="271"/>
      <c r="H90" s="271"/>
      <c r="I90" s="271"/>
      <c r="J90" s="271"/>
      <c r="K90" s="273"/>
      <c r="L90" s="273"/>
      <c r="N90" s="112"/>
    </row>
    <row r="91" ht="15.75" customHeight="1">
      <c r="A91" s="269"/>
      <c r="B91" s="269"/>
      <c r="C91" s="270"/>
      <c r="D91" s="271"/>
      <c r="E91" s="271"/>
      <c r="F91" s="271"/>
      <c r="G91" s="271"/>
      <c r="H91" s="271"/>
      <c r="I91" s="271"/>
      <c r="J91" s="271"/>
      <c r="K91" s="273"/>
      <c r="L91" s="273"/>
      <c r="N91" s="112"/>
    </row>
    <row r="92" ht="15.75" customHeight="1">
      <c r="A92" s="269"/>
      <c r="B92" s="269"/>
      <c r="C92" s="270"/>
      <c r="D92" s="271"/>
      <c r="E92" s="271"/>
      <c r="F92" s="271"/>
      <c r="G92" s="271"/>
      <c r="H92" s="271"/>
      <c r="I92" s="271"/>
      <c r="J92" s="271"/>
      <c r="K92" s="273"/>
      <c r="L92" s="273"/>
      <c r="N92" s="112"/>
    </row>
    <row r="93" ht="15.75" customHeight="1">
      <c r="A93" s="269"/>
      <c r="B93" s="269"/>
      <c r="C93" s="270"/>
      <c r="D93" s="271"/>
      <c r="E93" s="271"/>
      <c r="F93" s="271"/>
      <c r="G93" s="271"/>
      <c r="H93" s="271"/>
      <c r="I93" s="271"/>
      <c r="J93" s="271"/>
      <c r="K93" s="273"/>
      <c r="L93" s="273"/>
      <c r="N93" s="112"/>
    </row>
    <row r="94" ht="15.75" customHeight="1">
      <c r="A94" s="269"/>
      <c r="B94" s="269"/>
      <c r="C94" s="270"/>
      <c r="D94" s="271"/>
      <c r="E94" s="271"/>
      <c r="F94" s="271"/>
      <c r="G94" s="271"/>
      <c r="H94" s="271"/>
      <c r="I94" s="271"/>
      <c r="J94" s="271"/>
      <c r="K94" s="273"/>
      <c r="L94" s="273"/>
      <c r="N94" s="112"/>
    </row>
    <row r="95" ht="15.75" customHeight="1">
      <c r="A95" s="269"/>
      <c r="B95" s="269"/>
      <c r="C95" s="270"/>
      <c r="D95" s="271"/>
      <c r="E95" s="271"/>
      <c r="F95" s="271"/>
      <c r="G95" s="271"/>
      <c r="H95" s="271"/>
      <c r="I95" s="271"/>
      <c r="J95" s="271"/>
      <c r="K95" s="273"/>
      <c r="L95" s="273"/>
      <c r="N95" s="112"/>
    </row>
    <row r="96" ht="15.75" customHeight="1">
      <c r="A96" s="269"/>
      <c r="B96" s="269"/>
      <c r="C96" s="270"/>
      <c r="D96" s="271"/>
      <c r="E96" s="271"/>
      <c r="F96" s="271"/>
      <c r="G96" s="271"/>
      <c r="H96" s="271"/>
      <c r="I96" s="271"/>
      <c r="J96" s="271"/>
      <c r="K96" s="273"/>
      <c r="L96" s="273"/>
      <c r="N96" s="112"/>
    </row>
    <row r="97" ht="15.75" customHeight="1">
      <c r="A97" s="269"/>
      <c r="B97" s="269"/>
      <c r="C97" s="270"/>
      <c r="D97" s="271"/>
      <c r="E97" s="271"/>
      <c r="F97" s="271"/>
      <c r="G97" s="271"/>
      <c r="H97" s="271"/>
      <c r="I97" s="271"/>
      <c r="J97" s="271"/>
      <c r="K97" s="273"/>
      <c r="L97" s="273"/>
      <c r="N97" s="112"/>
    </row>
    <row r="98" ht="15.75" customHeight="1">
      <c r="A98" s="269"/>
      <c r="B98" s="269"/>
      <c r="C98" s="270"/>
      <c r="D98" s="271"/>
      <c r="E98" s="271"/>
      <c r="F98" s="271"/>
      <c r="G98" s="271"/>
      <c r="H98" s="271"/>
      <c r="I98" s="271"/>
      <c r="J98" s="271"/>
      <c r="K98" s="273"/>
      <c r="L98" s="273"/>
      <c r="N98" s="112"/>
    </row>
    <row r="99" ht="15.75" customHeight="1">
      <c r="A99" s="269"/>
      <c r="B99" s="269"/>
      <c r="C99" s="270"/>
      <c r="D99" s="271"/>
      <c r="E99" s="271"/>
      <c r="F99" s="271"/>
      <c r="G99" s="271"/>
      <c r="H99" s="271"/>
      <c r="I99" s="271"/>
      <c r="J99" s="271"/>
      <c r="K99" s="273"/>
      <c r="L99" s="273"/>
      <c r="N99" s="112"/>
    </row>
    <row r="100" ht="15.75" customHeight="1">
      <c r="A100" s="269"/>
      <c r="B100" s="269"/>
      <c r="C100" s="270"/>
      <c r="D100" s="271"/>
      <c r="E100" s="271"/>
      <c r="F100" s="271"/>
      <c r="G100" s="271"/>
      <c r="H100" s="271"/>
      <c r="I100" s="271"/>
      <c r="J100" s="271"/>
      <c r="K100" s="273"/>
      <c r="L100" s="273"/>
      <c r="N100" s="112"/>
    </row>
    <row r="101" ht="15.75" customHeight="1">
      <c r="A101" s="269"/>
      <c r="B101" s="269"/>
      <c r="C101" s="270"/>
      <c r="D101" s="271"/>
      <c r="E101" s="271"/>
      <c r="F101" s="271"/>
      <c r="G101" s="271"/>
      <c r="H101" s="271"/>
      <c r="I101" s="271"/>
      <c r="J101" s="271"/>
      <c r="K101" s="273"/>
      <c r="L101" s="273"/>
      <c r="N101" s="112"/>
    </row>
    <row r="102" ht="15.75" customHeight="1">
      <c r="A102" s="269"/>
      <c r="B102" s="269"/>
      <c r="C102" s="270"/>
      <c r="D102" s="271"/>
      <c r="E102" s="271"/>
      <c r="F102" s="271"/>
      <c r="G102" s="271"/>
      <c r="H102" s="271"/>
      <c r="I102" s="271"/>
      <c r="J102" s="271"/>
      <c r="K102" s="273"/>
      <c r="L102" s="273"/>
      <c r="N102" s="112"/>
    </row>
    <row r="103" ht="15.75" customHeight="1">
      <c r="A103" s="269"/>
      <c r="B103" s="269"/>
      <c r="C103" s="270"/>
      <c r="D103" s="271"/>
      <c r="E103" s="271"/>
      <c r="F103" s="271"/>
      <c r="G103" s="271"/>
      <c r="H103" s="271"/>
      <c r="I103" s="271"/>
      <c r="J103" s="271"/>
      <c r="K103" s="273"/>
      <c r="L103" s="273"/>
      <c r="N103" s="112"/>
    </row>
    <row r="104" ht="15.75" customHeight="1">
      <c r="A104" s="269"/>
      <c r="B104" s="269"/>
      <c r="C104" s="270"/>
      <c r="D104" s="271"/>
      <c r="E104" s="271"/>
      <c r="F104" s="271"/>
      <c r="G104" s="271"/>
      <c r="H104" s="271"/>
      <c r="I104" s="271"/>
      <c r="J104" s="271"/>
      <c r="K104" s="273"/>
      <c r="L104" s="273"/>
      <c r="N104" s="112"/>
    </row>
    <row r="105" ht="15.75" customHeight="1">
      <c r="A105" s="269"/>
      <c r="B105" s="269"/>
      <c r="C105" s="270"/>
      <c r="D105" s="271"/>
      <c r="E105" s="271"/>
      <c r="F105" s="271"/>
      <c r="G105" s="271"/>
      <c r="H105" s="271"/>
      <c r="I105" s="271"/>
      <c r="J105" s="271"/>
      <c r="K105" s="273"/>
      <c r="L105" s="273"/>
      <c r="N105" s="112"/>
    </row>
    <row r="106" ht="15.75" customHeight="1">
      <c r="A106" s="269"/>
      <c r="B106" s="269"/>
      <c r="C106" s="270"/>
      <c r="D106" s="271"/>
      <c r="E106" s="271"/>
      <c r="F106" s="271"/>
      <c r="G106" s="271"/>
      <c r="H106" s="271"/>
      <c r="I106" s="271"/>
      <c r="J106" s="271"/>
      <c r="K106" s="273"/>
      <c r="L106" s="273"/>
      <c r="N106" s="112"/>
    </row>
    <row r="107" ht="15.75" customHeight="1">
      <c r="A107" s="269"/>
      <c r="B107" s="269"/>
      <c r="C107" s="270"/>
      <c r="D107" s="271"/>
      <c r="E107" s="271"/>
      <c r="F107" s="271"/>
      <c r="G107" s="271"/>
      <c r="H107" s="271"/>
      <c r="I107" s="271"/>
      <c r="J107" s="271"/>
      <c r="K107" s="273"/>
      <c r="L107" s="273"/>
      <c r="N107" s="112"/>
    </row>
    <row r="108" ht="15.75" customHeight="1">
      <c r="A108" s="269"/>
      <c r="B108" s="269"/>
      <c r="C108" s="270"/>
      <c r="D108" s="271"/>
      <c r="E108" s="271"/>
      <c r="F108" s="271"/>
      <c r="G108" s="271"/>
      <c r="H108" s="271"/>
      <c r="I108" s="271"/>
      <c r="J108" s="271"/>
      <c r="K108" s="273"/>
      <c r="L108" s="273"/>
      <c r="N108" s="112"/>
    </row>
    <row r="109" ht="15.75" customHeight="1">
      <c r="A109" s="269"/>
      <c r="B109" s="269"/>
      <c r="C109" s="270"/>
      <c r="D109" s="271"/>
      <c r="E109" s="271"/>
      <c r="F109" s="271"/>
      <c r="G109" s="271"/>
      <c r="H109" s="271"/>
      <c r="I109" s="271"/>
      <c r="J109" s="271"/>
      <c r="K109" s="273"/>
      <c r="L109" s="273"/>
      <c r="N109" s="112"/>
    </row>
    <row r="110" ht="15.75" customHeight="1">
      <c r="A110" s="269"/>
      <c r="B110" s="269"/>
      <c r="C110" s="270"/>
      <c r="D110" s="271"/>
      <c r="E110" s="271"/>
      <c r="F110" s="271"/>
      <c r="G110" s="271"/>
      <c r="H110" s="271"/>
      <c r="I110" s="271"/>
      <c r="J110" s="271"/>
      <c r="K110" s="273"/>
      <c r="L110" s="273"/>
      <c r="N110" s="112"/>
    </row>
    <row r="111" ht="15.75" customHeight="1">
      <c r="A111" s="269"/>
      <c r="B111" s="269"/>
      <c r="C111" s="270"/>
      <c r="D111" s="271"/>
      <c r="E111" s="271"/>
      <c r="F111" s="271"/>
      <c r="G111" s="271"/>
      <c r="H111" s="271"/>
      <c r="I111" s="271"/>
      <c r="J111" s="271"/>
      <c r="K111" s="273"/>
      <c r="L111" s="273"/>
      <c r="N111" s="112"/>
    </row>
    <row r="112" ht="15.75" customHeight="1">
      <c r="A112" s="269"/>
      <c r="B112" s="269"/>
      <c r="C112" s="270"/>
      <c r="D112" s="271"/>
      <c r="E112" s="271"/>
      <c r="F112" s="271"/>
      <c r="G112" s="271"/>
      <c r="H112" s="271"/>
      <c r="I112" s="271"/>
      <c r="J112" s="271"/>
      <c r="K112" s="273"/>
      <c r="L112" s="273"/>
      <c r="N112" s="112"/>
    </row>
    <row r="113" ht="15.75" customHeight="1">
      <c r="A113" s="269"/>
      <c r="B113" s="269"/>
      <c r="C113" s="270"/>
      <c r="D113" s="271"/>
      <c r="E113" s="271"/>
      <c r="F113" s="271"/>
      <c r="G113" s="271"/>
      <c r="H113" s="271"/>
      <c r="I113" s="271"/>
      <c r="J113" s="271"/>
      <c r="K113" s="273"/>
      <c r="L113" s="273"/>
      <c r="N113" s="112"/>
    </row>
    <row r="114" ht="15.75" customHeight="1">
      <c r="A114" s="269"/>
      <c r="B114" s="269"/>
      <c r="C114" s="270"/>
      <c r="D114" s="271"/>
      <c r="E114" s="271"/>
      <c r="F114" s="271"/>
      <c r="G114" s="271"/>
      <c r="H114" s="271"/>
      <c r="I114" s="271"/>
      <c r="J114" s="271"/>
      <c r="K114" s="273"/>
      <c r="L114" s="273"/>
      <c r="N114" s="112"/>
    </row>
    <row r="115" ht="15.75" customHeight="1">
      <c r="A115" s="269"/>
      <c r="B115" s="269"/>
      <c r="C115" s="270"/>
      <c r="D115" s="271"/>
      <c r="E115" s="271"/>
      <c r="F115" s="271"/>
      <c r="G115" s="271"/>
      <c r="H115" s="271"/>
      <c r="I115" s="271"/>
      <c r="J115" s="271"/>
      <c r="K115" s="273"/>
      <c r="L115" s="273"/>
      <c r="N115" s="112"/>
    </row>
    <row r="116" ht="15.75" customHeight="1">
      <c r="A116" s="269"/>
      <c r="B116" s="269"/>
      <c r="C116" s="270"/>
      <c r="D116" s="271"/>
      <c r="E116" s="271"/>
      <c r="F116" s="271"/>
      <c r="G116" s="271"/>
      <c r="H116" s="271"/>
      <c r="I116" s="271"/>
      <c r="J116" s="271"/>
      <c r="K116" s="273"/>
      <c r="L116" s="273"/>
      <c r="N116" s="112"/>
    </row>
    <row r="117" ht="15.75" customHeight="1">
      <c r="A117" s="269"/>
      <c r="B117" s="269"/>
      <c r="C117" s="270"/>
      <c r="D117" s="271"/>
      <c r="E117" s="271"/>
      <c r="F117" s="271"/>
      <c r="G117" s="271"/>
      <c r="H117" s="271"/>
      <c r="I117" s="271"/>
      <c r="J117" s="271"/>
      <c r="K117" s="273"/>
      <c r="L117" s="273"/>
      <c r="N117" s="112"/>
    </row>
    <row r="118" ht="15.75" customHeight="1">
      <c r="A118" s="269"/>
      <c r="B118" s="269"/>
      <c r="C118" s="270"/>
      <c r="D118" s="271"/>
      <c r="E118" s="271"/>
      <c r="F118" s="271"/>
      <c r="G118" s="271"/>
      <c r="H118" s="271"/>
      <c r="I118" s="271"/>
      <c r="J118" s="271"/>
      <c r="K118" s="273"/>
      <c r="L118" s="273"/>
      <c r="N118" s="112"/>
    </row>
    <row r="119" ht="15.75" customHeight="1">
      <c r="A119" s="269"/>
      <c r="B119" s="269"/>
      <c r="C119" s="270"/>
      <c r="D119" s="271"/>
      <c r="E119" s="271"/>
      <c r="F119" s="271"/>
      <c r="G119" s="271"/>
      <c r="H119" s="271"/>
      <c r="I119" s="271"/>
      <c r="J119" s="271"/>
      <c r="K119" s="273"/>
      <c r="L119" s="273"/>
      <c r="N119" s="112"/>
    </row>
    <row r="120" ht="15.75" customHeight="1">
      <c r="A120" s="269"/>
      <c r="B120" s="269"/>
      <c r="C120" s="270"/>
      <c r="D120" s="271"/>
      <c r="E120" s="271"/>
      <c r="F120" s="271"/>
      <c r="G120" s="271"/>
      <c r="H120" s="271"/>
      <c r="I120" s="271"/>
      <c r="J120" s="271"/>
      <c r="K120" s="273"/>
      <c r="L120" s="273"/>
      <c r="N120" s="112"/>
    </row>
    <row r="121" ht="15.75" customHeight="1">
      <c r="A121" s="269"/>
      <c r="B121" s="269"/>
      <c r="C121" s="270"/>
      <c r="D121" s="271"/>
      <c r="E121" s="271"/>
      <c r="F121" s="271"/>
      <c r="G121" s="271"/>
      <c r="H121" s="271"/>
      <c r="I121" s="271"/>
      <c r="J121" s="271"/>
      <c r="K121" s="273"/>
      <c r="L121" s="273"/>
      <c r="N121" s="112"/>
    </row>
    <row r="122" ht="15.75" customHeight="1">
      <c r="A122" s="269"/>
      <c r="B122" s="269"/>
      <c r="C122" s="270"/>
      <c r="D122" s="271"/>
      <c r="E122" s="271"/>
      <c r="F122" s="271"/>
      <c r="G122" s="271"/>
      <c r="H122" s="271"/>
      <c r="I122" s="271"/>
      <c r="J122" s="271"/>
      <c r="K122" s="273"/>
      <c r="L122" s="273"/>
      <c r="N122" s="112"/>
    </row>
    <row r="123" ht="15.75" customHeight="1">
      <c r="A123" s="269"/>
      <c r="B123" s="269"/>
      <c r="C123" s="270"/>
      <c r="D123" s="271"/>
      <c r="E123" s="271"/>
      <c r="F123" s="271"/>
      <c r="G123" s="271"/>
      <c r="H123" s="271"/>
      <c r="I123" s="271"/>
      <c r="J123" s="271"/>
      <c r="K123" s="273"/>
      <c r="L123" s="273"/>
      <c r="N123" s="112"/>
    </row>
    <row r="124" ht="15.75" customHeight="1">
      <c r="A124" s="269"/>
      <c r="B124" s="269"/>
      <c r="C124" s="270"/>
      <c r="D124" s="271"/>
      <c r="E124" s="271"/>
      <c r="F124" s="271"/>
      <c r="G124" s="271"/>
      <c r="H124" s="271"/>
      <c r="I124" s="271"/>
      <c r="J124" s="271"/>
      <c r="K124" s="273"/>
      <c r="L124" s="273"/>
      <c r="N124" s="112"/>
    </row>
    <row r="125" ht="15.75" customHeight="1">
      <c r="A125" s="269"/>
      <c r="B125" s="269"/>
      <c r="C125" s="270"/>
      <c r="D125" s="271"/>
      <c r="E125" s="271"/>
      <c r="F125" s="271"/>
      <c r="G125" s="271"/>
      <c r="H125" s="271"/>
      <c r="I125" s="271"/>
      <c r="J125" s="271"/>
      <c r="K125" s="273"/>
      <c r="L125" s="273"/>
      <c r="N125" s="112"/>
    </row>
    <row r="126" ht="15.75" customHeight="1">
      <c r="A126" s="269"/>
      <c r="B126" s="269"/>
      <c r="C126" s="270"/>
      <c r="D126" s="271"/>
      <c r="E126" s="271"/>
      <c r="F126" s="271"/>
      <c r="G126" s="271"/>
      <c r="H126" s="271"/>
      <c r="I126" s="271"/>
      <c r="J126" s="271"/>
      <c r="K126" s="273"/>
      <c r="L126" s="273"/>
      <c r="N126" s="112"/>
    </row>
    <row r="127" ht="15.75" customHeight="1">
      <c r="A127" s="269"/>
      <c r="B127" s="269"/>
      <c r="C127" s="270"/>
      <c r="D127" s="271"/>
      <c r="E127" s="271"/>
      <c r="F127" s="271"/>
      <c r="G127" s="271"/>
      <c r="H127" s="271"/>
      <c r="I127" s="271"/>
      <c r="J127" s="271"/>
      <c r="K127" s="273"/>
      <c r="L127" s="273"/>
      <c r="N127" s="112"/>
    </row>
    <row r="128" ht="15.75" customHeight="1">
      <c r="A128" s="269"/>
      <c r="B128" s="269"/>
      <c r="C128" s="270"/>
      <c r="D128" s="271"/>
      <c r="E128" s="271"/>
      <c r="F128" s="271"/>
      <c r="G128" s="271"/>
      <c r="H128" s="271"/>
      <c r="I128" s="271"/>
      <c r="J128" s="271"/>
      <c r="K128" s="273"/>
      <c r="L128" s="273"/>
      <c r="N128" s="112"/>
    </row>
    <row r="129" ht="15.75" customHeight="1">
      <c r="A129" s="269"/>
      <c r="B129" s="269"/>
      <c r="C129" s="270"/>
      <c r="D129" s="271"/>
      <c r="E129" s="271"/>
      <c r="F129" s="271"/>
      <c r="G129" s="271"/>
      <c r="H129" s="271"/>
      <c r="I129" s="271"/>
      <c r="J129" s="271"/>
      <c r="K129" s="273"/>
      <c r="L129" s="273"/>
      <c r="N129" s="112"/>
    </row>
    <row r="130" ht="15.75" customHeight="1">
      <c r="A130" s="269"/>
      <c r="B130" s="269"/>
      <c r="C130" s="270"/>
      <c r="D130" s="271"/>
      <c r="E130" s="271"/>
      <c r="F130" s="271"/>
      <c r="G130" s="271"/>
      <c r="H130" s="271"/>
      <c r="I130" s="271"/>
      <c r="J130" s="271"/>
      <c r="K130" s="273"/>
      <c r="L130" s="273"/>
      <c r="N130" s="112"/>
    </row>
    <row r="131" ht="15.75" customHeight="1">
      <c r="A131" s="269"/>
      <c r="B131" s="269"/>
      <c r="C131" s="270"/>
      <c r="D131" s="271"/>
      <c r="E131" s="271"/>
      <c r="F131" s="271"/>
      <c r="G131" s="271"/>
      <c r="H131" s="271"/>
      <c r="I131" s="271"/>
      <c r="J131" s="271"/>
      <c r="K131" s="273"/>
      <c r="L131" s="273"/>
      <c r="N131" s="112"/>
    </row>
    <row r="132" ht="15.75" customHeight="1">
      <c r="A132" s="269"/>
      <c r="B132" s="269"/>
      <c r="C132" s="270"/>
      <c r="D132" s="271"/>
      <c r="E132" s="271"/>
      <c r="F132" s="271"/>
      <c r="G132" s="271"/>
      <c r="H132" s="271"/>
      <c r="I132" s="271"/>
      <c r="J132" s="271"/>
      <c r="K132" s="273"/>
      <c r="L132" s="273"/>
      <c r="N132" s="112"/>
    </row>
    <row r="133" ht="15.75" customHeight="1">
      <c r="A133" s="269"/>
      <c r="B133" s="269"/>
      <c r="C133" s="270"/>
      <c r="D133" s="271"/>
      <c r="E133" s="271"/>
      <c r="F133" s="271"/>
      <c r="G133" s="271"/>
      <c r="H133" s="271"/>
      <c r="I133" s="271"/>
      <c r="J133" s="271"/>
      <c r="K133" s="273"/>
      <c r="L133" s="273"/>
      <c r="N133" s="112"/>
    </row>
    <row r="134" ht="15.75" customHeight="1">
      <c r="A134" s="269"/>
      <c r="B134" s="269"/>
      <c r="C134" s="270"/>
      <c r="D134" s="271"/>
      <c r="E134" s="271"/>
      <c r="F134" s="271"/>
      <c r="G134" s="271"/>
      <c r="H134" s="271"/>
      <c r="I134" s="271"/>
      <c r="J134" s="271"/>
      <c r="K134" s="273"/>
      <c r="L134" s="273"/>
      <c r="N134" s="112"/>
    </row>
    <row r="135" ht="15.75" customHeight="1">
      <c r="A135" s="269"/>
      <c r="B135" s="269"/>
      <c r="C135" s="270"/>
      <c r="D135" s="271"/>
      <c r="E135" s="271"/>
      <c r="F135" s="271"/>
      <c r="G135" s="271"/>
      <c r="H135" s="271"/>
      <c r="I135" s="271"/>
      <c r="J135" s="271"/>
      <c r="K135" s="273"/>
      <c r="L135" s="273"/>
      <c r="N135" s="112"/>
    </row>
    <row r="136" ht="15.75" customHeight="1">
      <c r="A136" s="269"/>
      <c r="B136" s="269"/>
      <c r="C136" s="270"/>
      <c r="D136" s="271"/>
      <c r="E136" s="271"/>
      <c r="F136" s="271"/>
      <c r="G136" s="271"/>
      <c r="H136" s="271"/>
      <c r="I136" s="271"/>
      <c r="J136" s="271"/>
      <c r="K136" s="273"/>
      <c r="L136" s="273"/>
      <c r="N136" s="112"/>
    </row>
    <row r="137" ht="15.75" customHeight="1">
      <c r="A137" s="269"/>
      <c r="B137" s="269"/>
      <c r="C137" s="270"/>
      <c r="D137" s="271"/>
      <c r="E137" s="271"/>
      <c r="F137" s="271"/>
      <c r="G137" s="271"/>
      <c r="H137" s="271"/>
      <c r="I137" s="271"/>
      <c r="J137" s="271"/>
      <c r="K137" s="273"/>
      <c r="L137" s="273"/>
      <c r="N137" s="112"/>
    </row>
    <row r="138" ht="15.75" customHeight="1">
      <c r="A138" s="269"/>
      <c r="B138" s="269"/>
      <c r="C138" s="270"/>
      <c r="D138" s="271"/>
      <c r="E138" s="271"/>
      <c r="F138" s="271"/>
      <c r="G138" s="271"/>
      <c r="H138" s="271"/>
      <c r="I138" s="271"/>
      <c r="J138" s="271"/>
      <c r="K138" s="273"/>
      <c r="L138" s="273"/>
      <c r="N138" s="112"/>
    </row>
    <row r="139" ht="15.75" customHeight="1">
      <c r="A139" s="269"/>
      <c r="B139" s="269"/>
      <c r="C139" s="270"/>
      <c r="D139" s="271"/>
      <c r="E139" s="271"/>
      <c r="F139" s="271"/>
      <c r="G139" s="271"/>
      <c r="H139" s="271"/>
      <c r="I139" s="271"/>
      <c r="J139" s="271"/>
      <c r="K139" s="273"/>
      <c r="L139" s="273"/>
      <c r="N139" s="112"/>
    </row>
    <row r="140" ht="15.75" customHeight="1">
      <c r="A140" s="269"/>
      <c r="B140" s="269"/>
      <c r="C140" s="270"/>
      <c r="D140" s="271"/>
      <c r="E140" s="271"/>
      <c r="F140" s="271"/>
      <c r="G140" s="271"/>
      <c r="H140" s="271"/>
      <c r="I140" s="271"/>
      <c r="J140" s="271"/>
      <c r="K140" s="273"/>
      <c r="L140" s="273"/>
      <c r="N140" s="112"/>
    </row>
    <row r="141" ht="15.75" customHeight="1">
      <c r="A141" s="269"/>
      <c r="B141" s="269"/>
      <c r="C141" s="270"/>
      <c r="D141" s="271"/>
      <c r="E141" s="271"/>
      <c r="F141" s="271"/>
      <c r="G141" s="271"/>
      <c r="H141" s="271"/>
      <c r="I141" s="271"/>
      <c r="J141" s="271"/>
      <c r="K141" s="273"/>
      <c r="L141" s="273"/>
      <c r="N141" s="112"/>
    </row>
    <row r="142" ht="15.75" customHeight="1">
      <c r="A142" s="269"/>
      <c r="B142" s="269"/>
      <c r="C142" s="270"/>
      <c r="D142" s="271"/>
      <c r="E142" s="271"/>
      <c r="F142" s="271"/>
      <c r="G142" s="271"/>
      <c r="H142" s="271"/>
      <c r="I142" s="271"/>
      <c r="J142" s="271"/>
      <c r="K142" s="273"/>
      <c r="L142" s="273"/>
      <c r="N142" s="112"/>
    </row>
    <row r="143" ht="15.75" customHeight="1">
      <c r="A143" s="269"/>
      <c r="B143" s="269"/>
      <c r="C143" s="270"/>
      <c r="D143" s="271"/>
      <c r="E143" s="271"/>
      <c r="F143" s="271"/>
      <c r="G143" s="271"/>
      <c r="H143" s="271"/>
      <c r="I143" s="271"/>
      <c r="J143" s="271"/>
      <c r="K143" s="273"/>
      <c r="L143" s="273"/>
      <c r="N143" s="112"/>
    </row>
    <row r="144" ht="15.75" customHeight="1">
      <c r="A144" s="269"/>
      <c r="B144" s="269"/>
      <c r="C144" s="270"/>
      <c r="D144" s="271"/>
      <c r="E144" s="271"/>
      <c r="F144" s="271"/>
      <c r="G144" s="271"/>
      <c r="H144" s="271"/>
      <c r="I144" s="271"/>
      <c r="J144" s="271"/>
      <c r="K144" s="273"/>
      <c r="L144" s="273"/>
      <c r="N144" s="112"/>
    </row>
    <row r="145" ht="15.75" customHeight="1">
      <c r="A145" s="269"/>
      <c r="B145" s="269"/>
      <c r="C145" s="270"/>
      <c r="D145" s="271"/>
      <c r="E145" s="271"/>
      <c r="F145" s="271"/>
      <c r="G145" s="271"/>
      <c r="H145" s="271"/>
      <c r="I145" s="271"/>
      <c r="J145" s="271"/>
      <c r="K145" s="273"/>
      <c r="L145" s="273"/>
      <c r="N145" s="112"/>
    </row>
    <row r="146" ht="15.75" customHeight="1">
      <c r="A146" s="269"/>
      <c r="B146" s="269"/>
      <c r="C146" s="270"/>
      <c r="D146" s="271"/>
      <c r="E146" s="271"/>
      <c r="F146" s="271"/>
      <c r="G146" s="271"/>
      <c r="H146" s="271"/>
      <c r="I146" s="271"/>
      <c r="J146" s="271"/>
      <c r="K146" s="273"/>
      <c r="L146" s="273"/>
      <c r="N146" s="112"/>
    </row>
    <row r="147" ht="15.75" customHeight="1">
      <c r="A147" s="269"/>
      <c r="B147" s="269"/>
      <c r="C147" s="270"/>
      <c r="D147" s="271"/>
      <c r="E147" s="271"/>
      <c r="F147" s="271"/>
      <c r="G147" s="271"/>
      <c r="H147" s="271"/>
      <c r="I147" s="271"/>
      <c r="J147" s="271"/>
      <c r="K147" s="273"/>
      <c r="L147" s="273"/>
      <c r="N147" s="112"/>
    </row>
    <row r="148" ht="15.75" customHeight="1">
      <c r="A148" s="269"/>
      <c r="B148" s="269"/>
      <c r="C148" s="270"/>
      <c r="D148" s="271"/>
      <c r="E148" s="271"/>
      <c r="F148" s="271"/>
      <c r="G148" s="271"/>
      <c r="H148" s="271"/>
      <c r="I148" s="271"/>
      <c r="J148" s="271"/>
      <c r="K148" s="273"/>
      <c r="L148" s="273"/>
      <c r="N148" s="112"/>
    </row>
    <row r="149" ht="15.75" customHeight="1">
      <c r="A149" s="269"/>
      <c r="B149" s="269"/>
      <c r="C149" s="270"/>
      <c r="D149" s="271"/>
      <c r="E149" s="271"/>
      <c r="F149" s="271"/>
      <c r="G149" s="271"/>
      <c r="H149" s="271"/>
      <c r="I149" s="271"/>
      <c r="J149" s="271"/>
      <c r="K149" s="273"/>
      <c r="L149" s="273"/>
      <c r="N149" s="112"/>
    </row>
    <row r="150" ht="15.75" customHeight="1">
      <c r="A150" s="269"/>
      <c r="B150" s="269"/>
      <c r="C150" s="270"/>
      <c r="D150" s="271"/>
      <c r="E150" s="271"/>
      <c r="F150" s="271"/>
      <c r="G150" s="271"/>
      <c r="H150" s="271"/>
      <c r="I150" s="271"/>
      <c r="J150" s="271"/>
      <c r="K150" s="273"/>
      <c r="L150" s="273"/>
      <c r="N150" s="112"/>
    </row>
    <row r="151" ht="15.75" customHeight="1">
      <c r="A151" s="269"/>
      <c r="B151" s="269"/>
      <c r="C151" s="270"/>
      <c r="D151" s="271"/>
      <c r="E151" s="271"/>
      <c r="F151" s="271"/>
      <c r="G151" s="271"/>
      <c r="H151" s="271"/>
      <c r="I151" s="271"/>
      <c r="J151" s="271"/>
      <c r="K151" s="273"/>
      <c r="L151" s="273"/>
      <c r="N151" s="112"/>
    </row>
    <row r="152" ht="15.75" customHeight="1">
      <c r="A152" s="269"/>
      <c r="B152" s="269"/>
      <c r="C152" s="270"/>
      <c r="D152" s="271"/>
      <c r="E152" s="271"/>
      <c r="F152" s="271"/>
      <c r="G152" s="271"/>
      <c r="H152" s="271"/>
      <c r="I152" s="271"/>
      <c r="J152" s="271"/>
      <c r="K152" s="273"/>
      <c r="L152" s="273"/>
      <c r="N152" s="112"/>
    </row>
    <row r="153" ht="15.75" customHeight="1">
      <c r="A153" s="269"/>
      <c r="B153" s="269"/>
      <c r="C153" s="270"/>
      <c r="D153" s="271"/>
      <c r="E153" s="271"/>
      <c r="F153" s="271"/>
      <c r="G153" s="271"/>
      <c r="H153" s="271"/>
      <c r="I153" s="271"/>
      <c r="J153" s="271"/>
      <c r="K153" s="273"/>
      <c r="L153" s="273"/>
      <c r="N153" s="112"/>
    </row>
    <row r="154" ht="15.75" customHeight="1">
      <c r="A154" s="269"/>
      <c r="B154" s="269"/>
      <c r="C154" s="270"/>
      <c r="D154" s="271"/>
      <c r="E154" s="271"/>
      <c r="F154" s="271"/>
      <c r="G154" s="271"/>
      <c r="H154" s="271"/>
      <c r="I154" s="271"/>
      <c r="J154" s="271"/>
      <c r="K154" s="273"/>
      <c r="L154" s="273"/>
      <c r="N154" s="112"/>
    </row>
    <row r="155" ht="15.75" customHeight="1">
      <c r="A155" s="269"/>
      <c r="B155" s="269"/>
      <c r="C155" s="270"/>
      <c r="D155" s="271"/>
      <c r="E155" s="271"/>
      <c r="F155" s="271"/>
      <c r="G155" s="271"/>
      <c r="H155" s="271"/>
      <c r="I155" s="271"/>
      <c r="J155" s="271"/>
      <c r="K155" s="273"/>
      <c r="L155" s="273"/>
      <c r="N155" s="112"/>
    </row>
    <row r="156" ht="15.75" customHeight="1">
      <c r="A156" s="269"/>
      <c r="B156" s="269"/>
      <c r="C156" s="270"/>
      <c r="D156" s="271"/>
      <c r="E156" s="271"/>
      <c r="F156" s="271"/>
      <c r="G156" s="271"/>
      <c r="H156" s="271"/>
      <c r="I156" s="271"/>
      <c r="J156" s="271"/>
      <c r="K156" s="273"/>
      <c r="L156" s="273"/>
      <c r="N156" s="112"/>
    </row>
    <row r="157" ht="15.75" customHeight="1">
      <c r="A157" s="269"/>
      <c r="B157" s="269"/>
      <c r="C157" s="270"/>
      <c r="D157" s="271"/>
      <c r="E157" s="271"/>
      <c r="F157" s="271"/>
      <c r="G157" s="271"/>
      <c r="H157" s="271"/>
      <c r="I157" s="271"/>
      <c r="J157" s="271"/>
      <c r="K157" s="273"/>
      <c r="L157" s="273"/>
      <c r="N157" s="112"/>
    </row>
    <row r="158" ht="15.75" customHeight="1">
      <c r="A158" s="269"/>
      <c r="B158" s="269"/>
      <c r="C158" s="270"/>
      <c r="D158" s="271"/>
      <c r="E158" s="271"/>
      <c r="F158" s="271"/>
      <c r="G158" s="271"/>
      <c r="H158" s="271"/>
      <c r="I158" s="271"/>
      <c r="J158" s="271"/>
      <c r="K158" s="273"/>
      <c r="L158" s="273"/>
      <c r="N158" s="112"/>
    </row>
    <row r="159" ht="15.75" customHeight="1">
      <c r="A159" s="269"/>
      <c r="B159" s="269"/>
      <c r="C159" s="270"/>
      <c r="D159" s="271"/>
      <c r="E159" s="271"/>
      <c r="F159" s="271"/>
      <c r="G159" s="271"/>
      <c r="H159" s="271"/>
      <c r="I159" s="271"/>
      <c r="J159" s="271"/>
      <c r="K159" s="273"/>
      <c r="L159" s="273"/>
      <c r="N159" s="112"/>
    </row>
    <row r="160" ht="15.75" customHeight="1">
      <c r="A160" s="269"/>
      <c r="B160" s="269"/>
      <c r="C160" s="270"/>
      <c r="D160" s="271"/>
      <c r="E160" s="271"/>
      <c r="F160" s="271"/>
      <c r="G160" s="271"/>
      <c r="H160" s="271"/>
      <c r="I160" s="271"/>
      <c r="J160" s="271"/>
      <c r="K160" s="273"/>
      <c r="L160" s="273"/>
      <c r="N160" s="112"/>
    </row>
    <row r="161" ht="15.75" customHeight="1">
      <c r="A161" s="269"/>
      <c r="B161" s="269"/>
      <c r="C161" s="270"/>
      <c r="D161" s="271"/>
      <c r="E161" s="271"/>
      <c r="F161" s="271"/>
      <c r="G161" s="271"/>
      <c r="H161" s="271"/>
      <c r="I161" s="271"/>
      <c r="J161" s="271"/>
      <c r="K161" s="273"/>
      <c r="L161" s="273"/>
      <c r="N161" s="112"/>
    </row>
    <row r="162" ht="15.75" customHeight="1">
      <c r="A162" s="269"/>
      <c r="B162" s="269"/>
      <c r="C162" s="270"/>
      <c r="D162" s="271"/>
      <c r="E162" s="271"/>
      <c r="F162" s="271"/>
      <c r="G162" s="271"/>
      <c r="H162" s="271"/>
      <c r="I162" s="271"/>
      <c r="J162" s="271"/>
      <c r="K162" s="273"/>
      <c r="L162" s="273"/>
      <c r="N162" s="112"/>
    </row>
    <row r="163" ht="15.75" customHeight="1">
      <c r="A163" s="269"/>
      <c r="B163" s="269"/>
      <c r="C163" s="270"/>
      <c r="D163" s="271"/>
      <c r="E163" s="271"/>
      <c r="F163" s="271"/>
      <c r="G163" s="271"/>
      <c r="H163" s="271"/>
      <c r="I163" s="271"/>
      <c r="J163" s="271"/>
      <c r="K163" s="273"/>
      <c r="L163" s="273"/>
      <c r="N163" s="112"/>
    </row>
    <row r="164" ht="15.75" customHeight="1">
      <c r="A164" s="269"/>
      <c r="B164" s="269"/>
      <c r="C164" s="270"/>
      <c r="D164" s="271"/>
      <c r="E164" s="271"/>
      <c r="F164" s="271"/>
      <c r="G164" s="271"/>
      <c r="H164" s="271"/>
      <c r="I164" s="271"/>
      <c r="J164" s="271"/>
      <c r="K164" s="273"/>
      <c r="L164" s="273"/>
      <c r="N164" s="112"/>
    </row>
    <row r="165" ht="15.75" customHeight="1">
      <c r="A165" s="269"/>
      <c r="B165" s="269"/>
      <c r="C165" s="270"/>
      <c r="D165" s="271"/>
      <c r="E165" s="271"/>
      <c r="F165" s="271"/>
      <c r="G165" s="271"/>
      <c r="H165" s="271"/>
      <c r="I165" s="271"/>
      <c r="J165" s="271"/>
      <c r="K165" s="273"/>
      <c r="L165" s="273"/>
      <c r="N165" s="112"/>
    </row>
    <row r="166" ht="15.75" customHeight="1">
      <c r="A166" s="269"/>
      <c r="B166" s="269"/>
      <c r="C166" s="270"/>
      <c r="D166" s="271"/>
      <c r="E166" s="271"/>
      <c r="F166" s="271"/>
      <c r="G166" s="271"/>
      <c r="H166" s="271"/>
      <c r="I166" s="271"/>
      <c r="J166" s="271"/>
      <c r="K166" s="273"/>
      <c r="L166" s="273"/>
      <c r="N166" s="112"/>
    </row>
    <row r="167" ht="15.75" customHeight="1">
      <c r="A167" s="269"/>
      <c r="B167" s="269"/>
      <c r="C167" s="270"/>
      <c r="D167" s="271"/>
      <c r="E167" s="271"/>
      <c r="F167" s="271"/>
      <c r="G167" s="271"/>
      <c r="H167" s="271"/>
      <c r="I167" s="271"/>
      <c r="J167" s="271"/>
      <c r="K167" s="273"/>
      <c r="L167" s="273"/>
      <c r="N167" s="112"/>
    </row>
    <row r="168" ht="15.75" customHeight="1">
      <c r="A168" s="269"/>
      <c r="B168" s="269"/>
      <c r="C168" s="270"/>
      <c r="D168" s="271"/>
      <c r="E168" s="271"/>
      <c r="F168" s="271"/>
      <c r="G168" s="271"/>
      <c r="H168" s="271"/>
      <c r="I168" s="271"/>
      <c r="J168" s="271"/>
      <c r="K168" s="273"/>
      <c r="L168" s="273"/>
      <c r="N168" s="112"/>
    </row>
    <row r="169" ht="15.75" customHeight="1">
      <c r="A169" s="269"/>
      <c r="B169" s="269"/>
      <c r="C169" s="270"/>
      <c r="D169" s="271"/>
      <c r="E169" s="271"/>
      <c r="F169" s="271"/>
      <c r="G169" s="271"/>
      <c r="H169" s="271"/>
      <c r="I169" s="271"/>
      <c r="J169" s="271"/>
      <c r="K169" s="273"/>
      <c r="L169" s="273"/>
      <c r="N169" s="112"/>
    </row>
    <row r="170" ht="15.75" customHeight="1">
      <c r="A170" s="269"/>
      <c r="B170" s="269"/>
      <c r="C170" s="270"/>
      <c r="D170" s="271"/>
      <c r="E170" s="271"/>
      <c r="F170" s="271"/>
      <c r="G170" s="271"/>
      <c r="H170" s="271"/>
      <c r="I170" s="271"/>
      <c r="J170" s="271"/>
      <c r="K170" s="273"/>
      <c r="L170" s="273"/>
      <c r="N170" s="112"/>
    </row>
    <row r="171" ht="15.75" customHeight="1">
      <c r="A171" s="269"/>
      <c r="B171" s="269"/>
      <c r="C171" s="270"/>
      <c r="D171" s="271"/>
      <c r="E171" s="271"/>
      <c r="F171" s="271"/>
      <c r="G171" s="271"/>
      <c r="H171" s="271"/>
      <c r="I171" s="271"/>
      <c r="J171" s="271"/>
      <c r="K171" s="273"/>
      <c r="L171" s="273"/>
      <c r="N171" s="112"/>
    </row>
    <row r="172" ht="15.75" customHeight="1">
      <c r="A172" s="269"/>
      <c r="B172" s="269"/>
      <c r="C172" s="270"/>
      <c r="D172" s="271"/>
      <c r="E172" s="271"/>
      <c r="F172" s="271"/>
      <c r="G172" s="271"/>
      <c r="H172" s="271"/>
      <c r="I172" s="271"/>
      <c r="J172" s="271"/>
      <c r="K172" s="273"/>
      <c r="L172" s="273"/>
      <c r="N172" s="112"/>
    </row>
    <row r="173" ht="15.75" customHeight="1">
      <c r="A173" s="271"/>
      <c r="B173" s="271"/>
      <c r="C173" s="273"/>
      <c r="D173" s="271"/>
      <c r="E173" s="271"/>
      <c r="F173" s="271"/>
      <c r="G173" s="271"/>
      <c r="H173" s="271"/>
      <c r="I173" s="271"/>
      <c r="J173" s="271"/>
      <c r="K173" s="273"/>
      <c r="L173" s="273"/>
      <c r="N173" s="112"/>
    </row>
    <row r="174" ht="15.75" customHeight="1">
      <c r="A174" s="271"/>
      <c r="B174" s="271"/>
      <c r="C174" s="273"/>
      <c r="D174" s="271"/>
      <c r="E174" s="271"/>
      <c r="F174" s="271"/>
      <c r="G174" s="271"/>
      <c r="H174" s="271"/>
      <c r="I174" s="271"/>
      <c r="J174" s="271"/>
      <c r="K174" s="273"/>
      <c r="L174" s="273"/>
      <c r="N174" s="112"/>
    </row>
    <row r="175" ht="15.75" customHeight="1">
      <c r="A175" s="271"/>
      <c r="B175" s="271"/>
      <c r="C175" s="273"/>
      <c r="D175" s="271"/>
      <c r="E175" s="271"/>
      <c r="F175" s="271"/>
      <c r="G175" s="271"/>
      <c r="H175" s="271"/>
      <c r="I175" s="271"/>
      <c r="J175" s="271"/>
      <c r="K175" s="273"/>
      <c r="L175" s="273"/>
      <c r="N175" s="112"/>
    </row>
    <row r="176" ht="15.75" customHeight="1">
      <c r="A176" s="271"/>
      <c r="B176" s="271"/>
      <c r="C176" s="273"/>
      <c r="D176" s="271"/>
      <c r="E176" s="271"/>
      <c r="F176" s="271"/>
      <c r="G176" s="271"/>
      <c r="H176" s="271"/>
      <c r="I176" s="271"/>
      <c r="J176" s="271"/>
      <c r="K176" s="273"/>
      <c r="L176" s="273"/>
      <c r="N176" s="112"/>
    </row>
    <row r="177" ht="15.75" customHeight="1">
      <c r="A177" s="271"/>
      <c r="B177" s="271"/>
      <c r="C177" s="273"/>
      <c r="D177" s="271"/>
      <c r="E177" s="271"/>
      <c r="F177" s="271"/>
      <c r="G177" s="271"/>
      <c r="H177" s="271"/>
      <c r="I177" s="271"/>
      <c r="J177" s="271"/>
      <c r="K177" s="273"/>
      <c r="L177" s="273"/>
      <c r="N177" s="112"/>
    </row>
    <row r="178" ht="15.75" customHeight="1">
      <c r="A178" s="271"/>
      <c r="B178" s="271"/>
      <c r="C178" s="273"/>
      <c r="D178" s="271"/>
      <c r="E178" s="271"/>
      <c r="F178" s="271"/>
      <c r="G178" s="271"/>
      <c r="H178" s="271"/>
      <c r="I178" s="271"/>
      <c r="J178" s="271"/>
      <c r="K178" s="273"/>
      <c r="L178" s="273"/>
      <c r="N178" s="112"/>
    </row>
    <row r="179" ht="15.75" customHeight="1">
      <c r="A179" s="271"/>
      <c r="B179" s="271"/>
      <c r="C179" s="273"/>
      <c r="D179" s="271"/>
      <c r="E179" s="271"/>
      <c r="F179" s="271"/>
      <c r="G179" s="271"/>
      <c r="H179" s="271"/>
      <c r="I179" s="271"/>
      <c r="J179" s="271"/>
      <c r="K179" s="273"/>
      <c r="L179" s="273"/>
      <c r="N179" s="112"/>
    </row>
    <row r="180" ht="15.75" customHeight="1">
      <c r="A180" s="271"/>
      <c r="B180" s="271"/>
      <c r="C180" s="273"/>
      <c r="D180" s="271"/>
      <c r="E180" s="271"/>
      <c r="F180" s="271"/>
      <c r="G180" s="271"/>
      <c r="H180" s="271"/>
      <c r="I180" s="271"/>
      <c r="J180" s="271"/>
      <c r="K180" s="273"/>
      <c r="L180" s="273"/>
      <c r="N180" s="112"/>
    </row>
    <row r="181" ht="15.75" customHeight="1">
      <c r="A181" s="271"/>
      <c r="B181" s="271"/>
      <c r="C181" s="273"/>
      <c r="D181" s="271"/>
      <c r="E181" s="271"/>
      <c r="F181" s="271"/>
      <c r="G181" s="271"/>
      <c r="H181" s="271"/>
      <c r="I181" s="271"/>
      <c r="J181" s="271"/>
      <c r="K181" s="273"/>
      <c r="L181" s="273"/>
      <c r="N181" s="112"/>
    </row>
    <row r="182" ht="15.75" customHeight="1">
      <c r="A182" s="271"/>
      <c r="B182" s="271"/>
      <c r="C182" s="273"/>
      <c r="D182" s="271"/>
      <c r="E182" s="271"/>
      <c r="F182" s="271"/>
      <c r="G182" s="271"/>
      <c r="H182" s="271"/>
      <c r="I182" s="271"/>
      <c r="J182" s="271"/>
      <c r="K182" s="273"/>
      <c r="L182" s="273"/>
      <c r="N182" s="112"/>
    </row>
    <row r="183" ht="15.75" customHeight="1">
      <c r="A183" s="271"/>
      <c r="B183" s="271"/>
      <c r="C183" s="273"/>
      <c r="D183" s="271"/>
      <c r="E183" s="271"/>
      <c r="F183" s="271"/>
      <c r="G183" s="271"/>
      <c r="H183" s="271"/>
      <c r="I183" s="271"/>
      <c r="J183" s="271"/>
      <c r="K183" s="273"/>
      <c r="L183" s="273"/>
      <c r="N183" s="112"/>
    </row>
    <row r="184" ht="15.75" customHeight="1">
      <c r="A184" s="271"/>
      <c r="B184" s="271"/>
      <c r="C184" s="273"/>
      <c r="D184" s="271"/>
      <c r="E184" s="271"/>
      <c r="F184" s="271"/>
      <c r="G184" s="271"/>
      <c r="H184" s="271"/>
      <c r="I184" s="271"/>
      <c r="J184" s="271"/>
      <c r="K184" s="273"/>
      <c r="L184" s="273"/>
      <c r="N184" s="112"/>
    </row>
    <row r="185" ht="15.75" customHeight="1">
      <c r="A185" s="271"/>
      <c r="B185" s="271"/>
      <c r="C185" s="273"/>
      <c r="D185" s="271"/>
      <c r="E185" s="271"/>
      <c r="F185" s="271"/>
      <c r="G185" s="271"/>
      <c r="H185" s="271"/>
      <c r="I185" s="271"/>
      <c r="J185" s="271"/>
      <c r="K185" s="273"/>
      <c r="L185" s="273"/>
      <c r="N185" s="112"/>
    </row>
    <row r="186" ht="15.75" customHeight="1">
      <c r="A186" s="271"/>
      <c r="B186" s="271"/>
      <c r="C186" s="273"/>
      <c r="D186" s="271"/>
      <c r="E186" s="271"/>
      <c r="F186" s="271"/>
      <c r="G186" s="271"/>
      <c r="H186" s="271"/>
      <c r="I186" s="271"/>
      <c r="J186" s="271"/>
      <c r="K186" s="273"/>
      <c r="L186" s="273"/>
      <c r="N186" s="112"/>
    </row>
    <row r="187" ht="15.75" customHeight="1">
      <c r="A187" s="271"/>
      <c r="B187" s="271"/>
      <c r="C187" s="273"/>
      <c r="D187" s="271"/>
      <c r="E187" s="271"/>
      <c r="F187" s="271"/>
      <c r="G187" s="271"/>
      <c r="H187" s="271"/>
      <c r="I187" s="271"/>
      <c r="J187" s="271"/>
      <c r="K187" s="273"/>
      <c r="L187" s="273"/>
      <c r="N187" s="112"/>
    </row>
    <row r="188" ht="15.75" customHeight="1">
      <c r="A188" s="271"/>
      <c r="B188" s="271"/>
      <c r="C188" s="273"/>
      <c r="D188" s="271"/>
      <c r="E188" s="271"/>
      <c r="F188" s="271"/>
      <c r="G188" s="271"/>
      <c r="H188" s="271"/>
      <c r="I188" s="271"/>
      <c r="J188" s="271"/>
      <c r="K188" s="273"/>
      <c r="L188" s="273"/>
      <c r="N188" s="112"/>
    </row>
    <row r="189" ht="15.75" customHeight="1">
      <c r="A189" s="271"/>
      <c r="B189" s="271"/>
      <c r="C189" s="273"/>
      <c r="D189" s="271"/>
      <c r="E189" s="271"/>
      <c r="F189" s="271"/>
      <c r="G189" s="271"/>
      <c r="H189" s="271"/>
      <c r="I189" s="271"/>
      <c r="J189" s="271"/>
      <c r="K189" s="273"/>
      <c r="L189" s="273"/>
      <c r="N189" s="112"/>
    </row>
    <row r="190" ht="15.75" customHeight="1">
      <c r="A190" s="271"/>
      <c r="B190" s="271"/>
      <c r="C190" s="273"/>
      <c r="D190" s="271"/>
      <c r="E190" s="271"/>
      <c r="F190" s="271"/>
      <c r="G190" s="271"/>
      <c r="H190" s="271"/>
      <c r="I190" s="271"/>
      <c r="J190" s="271"/>
      <c r="K190" s="273"/>
      <c r="L190" s="273"/>
      <c r="N190" s="112"/>
    </row>
    <row r="191" ht="15.75" customHeight="1">
      <c r="A191" s="271"/>
      <c r="B191" s="271"/>
      <c r="C191" s="273"/>
      <c r="D191" s="271"/>
      <c r="E191" s="271"/>
      <c r="F191" s="271"/>
      <c r="G191" s="271"/>
      <c r="H191" s="271"/>
      <c r="I191" s="271"/>
      <c r="J191" s="271"/>
      <c r="K191" s="273"/>
      <c r="L191" s="273"/>
      <c r="N191" s="112"/>
    </row>
    <row r="192" ht="15.75" customHeight="1">
      <c r="A192" s="271"/>
      <c r="B192" s="271"/>
      <c r="C192" s="273"/>
      <c r="D192" s="271"/>
      <c r="E192" s="271"/>
      <c r="F192" s="271"/>
      <c r="G192" s="271"/>
      <c r="H192" s="271"/>
      <c r="I192" s="271"/>
      <c r="J192" s="271"/>
      <c r="K192" s="273"/>
      <c r="L192" s="273"/>
      <c r="N192" s="112"/>
    </row>
    <row r="193" ht="15.75" customHeight="1">
      <c r="A193" s="271"/>
      <c r="B193" s="271"/>
      <c r="C193" s="273"/>
      <c r="D193" s="271"/>
      <c r="E193" s="271"/>
      <c r="F193" s="271"/>
      <c r="G193" s="271"/>
      <c r="H193" s="271"/>
      <c r="I193" s="271"/>
      <c r="J193" s="271"/>
      <c r="K193" s="273"/>
      <c r="L193" s="273"/>
      <c r="N193" s="112"/>
    </row>
    <row r="194" ht="15.75" customHeight="1">
      <c r="A194" s="271"/>
      <c r="B194" s="271"/>
      <c r="C194" s="273"/>
      <c r="D194" s="271"/>
      <c r="E194" s="271"/>
      <c r="F194" s="271"/>
      <c r="G194" s="271"/>
      <c r="H194" s="271"/>
      <c r="I194" s="271"/>
      <c r="J194" s="271"/>
      <c r="K194" s="273"/>
      <c r="L194" s="273"/>
      <c r="N194" s="112"/>
    </row>
    <row r="195" ht="15.75" customHeight="1">
      <c r="A195" s="271"/>
      <c r="B195" s="271"/>
      <c r="C195" s="273"/>
      <c r="D195" s="271"/>
      <c r="E195" s="271"/>
      <c r="F195" s="271"/>
      <c r="G195" s="271"/>
      <c r="H195" s="271"/>
      <c r="I195" s="271"/>
      <c r="J195" s="271"/>
      <c r="K195" s="273"/>
      <c r="L195" s="273"/>
      <c r="N195" s="112"/>
    </row>
    <row r="196" ht="15.75" customHeight="1">
      <c r="A196" s="271"/>
      <c r="B196" s="271"/>
      <c r="C196" s="273"/>
      <c r="D196" s="271"/>
      <c r="E196" s="271"/>
      <c r="F196" s="271"/>
      <c r="G196" s="271"/>
      <c r="H196" s="271"/>
      <c r="I196" s="271"/>
      <c r="J196" s="271"/>
      <c r="K196" s="273"/>
      <c r="L196" s="273"/>
      <c r="N196" s="112"/>
    </row>
    <row r="197" ht="15.75" customHeight="1">
      <c r="A197" s="271"/>
      <c r="B197" s="271"/>
      <c r="C197" s="273"/>
      <c r="D197" s="271"/>
      <c r="E197" s="271"/>
      <c r="F197" s="271"/>
      <c r="G197" s="271"/>
      <c r="H197" s="271"/>
      <c r="I197" s="271"/>
      <c r="J197" s="271"/>
      <c r="K197" s="273"/>
      <c r="L197" s="273"/>
      <c r="N197" s="112"/>
    </row>
    <row r="198" ht="15.75" customHeight="1">
      <c r="A198" s="271"/>
      <c r="B198" s="271"/>
      <c r="C198" s="273"/>
      <c r="D198" s="271"/>
      <c r="E198" s="271"/>
      <c r="F198" s="271"/>
      <c r="G198" s="271"/>
      <c r="H198" s="271"/>
      <c r="I198" s="271"/>
      <c r="J198" s="271"/>
      <c r="K198" s="273"/>
      <c r="L198" s="273"/>
      <c r="N198" s="112"/>
    </row>
    <row r="199" ht="15.75" customHeight="1">
      <c r="A199" s="271"/>
      <c r="B199" s="271"/>
      <c r="C199" s="273"/>
      <c r="D199" s="271"/>
      <c r="E199" s="271"/>
      <c r="F199" s="271"/>
      <c r="G199" s="271"/>
      <c r="H199" s="271"/>
      <c r="I199" s="271"/>
      <c r="J199" s="271"/>
      <c r="K199" s="273"/>
      <c r="L199" s="273"/>
      <c r="N199" s="112"/>
    </row>
    <row r="200" ht="15.75" customHeight="1">
      <c r="A200" s="271"/>
      <c r="B200" s="271"/>
      <c r="C200" s="273"/>
      <c r="D200" s="271"/>
      <c r="E200" s="271"/>
      <c r="F200" s="271"/>
      <c r="G200" s="271"/>
      <c r="H200" s="271"/>
      <c r="I200" s="271"/>
      <c r="J200" s="271"/>
      <c r="K200" s="273"/>
      <c r="L200" s="273"/>
      <c r="N200" s="112"/>
    </row>
    <row r="201" ht="15.75" customHeight="1">
      <c r="A201" s="271"/>
      <c r="B201" s="271"/>
      <c r="C201" s="273"/>
      <c r="D201" s="271"/>
      <c r="E201" s="271"/>
      <c r="F201" s="271"/>
      <c r="G201" s="271"/>
      <c r="H201" s="271"/>
      <c r="I201" s="271"/>
      <c r="J201" s="271"/>
      <c r="K201" s="273"/>
      <c r="L201" s="273"/>
      <c r="N201" s="112"/>
    </row>
    <row r="202" ht="15.75" customHeight="1">
      <c r="A202" s="271"/>
      <c r="B202" s="271"/>
      <c r="C202" s="273"/>
      <c r="D202" s="271"/>
      <c r="E202" s="271"/>
      <c r="F202" s="271"/>
      <c r="G202" s="271"/>
      <c r="H202" s="271"/>
      <c r="I202" s="271"/>
      <c r="J202" s="271"/>
      <c r="K202" s="273"/>
      <c r="L202" s="273"/>
      <c r="N202" s="112"/>
    </row>
    <row r="203" ht="15.75" customHeight="1">
      <c r="A203" s="271"/>
      <c r="B203" s="271"/>
      <c r="C203" s="273"/>
      <c r="D203" s="271"/>
      <c r="E203" s="271"/>
      <c r="F203" s="271"/>
      <c r="G203" s="271"/>
      <c r="H203" s="271"/>
      <c r="I203" s="271"/>
      <c r="J203" s="271"/>
      <c r="K203" s="273"/>
      <c r="L203" s="273"/>
      <c r="N203" s="112"/>
    </row>
    <row r="204" ht="15.75" customHeight="1">
      <c r="A204" s="271"/>
      <c r="B204" s="271"/>
      <c r="C204" s="273"/>
      <c r="D204" s="271"/>
      <c r="E204" s="271"/>
      <c r="F204" s="271"/>
      <c r="G204" s="271"/>
      <c r="H204" s="271"/>
      <c r="I204" s="271"/>
      <c r="J204" s="271"/>
      <c r="K204" s="273"/>
      <c r="L204" s="273"/>
      <c r="N204" s="112"/>
    </row>
    <row r="205" ht="15.75" customHeight="1">
      <c r="A205" s="271"/>
      <c r="B205" s="271"/>
      <c r="C205" s="273"/>
      <c r="D205" s="271"/>
      <c r="E205" s="271"/>
      <c r="F205" s="271"/>
      <c r="G205" s="271"/>
      <c r="H205" s="271"/>
      <c r="I205" s="271"/>
      <c r="J205" s="271"/>
      <c r="K205" s="273"/>
      <c r="L205" s="273"/>
      <c r="N205" s="112"/>
    </row>
    <row r="206" ht="15.75" customHeight="1">
      <c r="A206" s="271"/>
      <c r="B206" s="271"/>
      <c r="C206" s="273"/>
      <c r="D206" s="271"/>
      <c r="E206" s="271"/>
      <c r="F206" s="271"/>
      <c r="G206" s="271"/>
      <c r="H206" s="271"/>
      <c r="I206" s="271"/>
      <c r="J206" s="271"/>
      <c r="K206" s="273"/>
      <c r="L206" s="273"/>
      <c r="N206" s="112"/>
    </row>
    <row r="207" ht="15.75" customHeight="1">
      <c r="A207" s="271"/>
      <c r="B207" s="271"/>
      <c r="C207" s="273"/>
      <c r="D207" s="271"/>
      <c r="E207" s="271"/>
      <c r="F207" s="271"/>
      <c r="G207" s="271"/>
      <c r="H207" s="271"/>
      <c r="I207" s="271"/>
      <c r="J207" s="271"/>
      <c r="K207" s="273"/>
      <c r="L207" s="273"/>
      <c r="N207" s="112"/>
    </row>
    <row r="208" ht="15.75" customHeight="1">
      <c r="A208" s="271"/>
      <c r="B208" s="271"/>
      <c r="C208" s="273"/>
      <c r="D208" s="271"/>
      <c r="E208" s="271"/>
      <c r="F208" s="271"/>
      <c r="G208" s="271"/>
      <c r="H208" s="271"/>
      <c r="I208" s="271"/>
      <c r="J208" s="271"/>
      <c r="K208" s="273"/>
      <c r="L208" s="273"/>
      <c r="N208" s="112"/>
    </row>
    <row r="209" ht="15.75" customHeight="1">
      <c r="A209" s="271"/>
      <c r="B209" s="271"/>
      <c r="C209" s="273"/>
      <c r="D209" s="271"/>
      <c r="E209" s="271"/>
      <c r="F209" s="271"/>
      <c r="G209" s="271"/>
      <c r="H209" s="271"/>
      <c r="I209" s="271"/>
      <c r="J209" s="271"/>
      <c r="K209" s="273"/>
      <c r="L209" s="273"/>
      <c r="N209" s="112"/>
    </row>
    <row r="210" ht="15.75" customHeight="1">
      <c r="A210" s="271"/>
      <c r="B210" s="271"/>
      <c r="C210" s="273"/>
      <c r="D210" s="271"/>
      <c r="E210" s="271"/>
      <c r="F210" s="271"/>
      <c r="G210" s="271"/>
      <c r="H210" s="271"/>
      <c r="I210" s="271"/>
      <c r="J210" s="271"/>
      <c r="K210" s="273"/>
      <c r="L210" s="273"/>
      <c r="N210" s="112"/>
    </row>
    <row r="211" ht="15.75" customHeight="1">
      <c r="A211" s="271"/>
      <c r="B211" s="271"/>
      <c r="C211" s="273"/>
      <c r="D211" s="271"/>
      <c r="E211" s="271"/>
      <c r="F211" s="271"/>
      <c r="G211" s="271"/>
      <c r="H211" s="271"/>
      <c r="I211" s="271"/>
      <c r="J211" s="271"/>
      <c r="K211" s="273"/>
      <c r="L211" s="273"/>
      <c r="N211" s="112"/>
    </row>
    <row r="212" ht="15.75" customHeight="1">
      <c r="A212" s="271"/>
      <c r="B212" s="271"/>
      <c r="C212" s="273"/>
      <c r="D212" s="271"/>
      <c r="E212" s="271"/>
      <c r="F212" s="271"/>
      <c r="G212" s="271"/>
      <c r="H212" s="271"/>
      <c r="I212" s="271"/>
      <c r="J212" s="271"/>
      <c r="K212" s="273"/>
      <c r="L212" s="273"/>
      <c r="N212" s="112"/>
    </row>
    <row r="213" ht="15.75" customHeight="1">
      <c r="A213" s="271"/>
      <c r="B213" s="271"/>
      <c r="C213" s="273"/>
      <c r="D213" s="271"/>
      <c r="E213" s="271"/>
      <c r="F213" s="271"/>
      <c r="G213" s="271"/>
      <c r="H213" s="271"/>
      <c r="I213" s="271"/>
      <c r="J213" s="271"/>
      <c r="K213" s="273"/>
      <c r="L213" s="273"/>
      <c r="N213" s="112"/>
    </row>
    <row r="214" ht="15.75" customHeight="1">
      <c r="A214" s="271"/>
      <c r="B214" s="271"/>
      <c r="C214" s="273"/>
      <c r="D214" s="271"/>
      <c r="E214" s="271"/>
      <c r="F214" s="271"/>
      <c r="G214" s="271"/>
      <c r="H214" s="271"/>
      <c r="I214" s="271"/>
      <c r="J214" s="271"/>
      <c r="K214" s="273"/>
      <c r="L214" s="273"/>
      <c r="N214" s="112"/>
    </row>
    <row r="215" ht="15.75" customHeight="1">
      <c r="A215" s="271"/>
      <c r="B215" s="271"/>
      <c r="C215" s="273"/>
      <c r="D215" s="271"/>
      <c r="E215" s="271"/>
      <c r="F215" s="271"/>
      <c r="G215" s="271"/>
      <c r="H215" s="271"/>
      <c r="I215" s="271"/>
      <c r="J215" s="271"/>
      <c r="K215" s="273"/>
      <c r="L215" s="273"/>
      <c r="N215" s="112"/>
    </row>
    <row r="216" ht="15.75" customHeight="1">
      <c r="A216" s="271"/>
      <c r="B216" s="271"/>
      <c r="C216" s="273"/>
      <c r="D216" s="271"/>
      <c r="E216" s="271"/>
      <c r="F216" s="271"/>
      <c r="G216" s="271"/>
      <c r="H216" s="271"/>
      <c r="I216" s="271"/>
      <c r="J216" s="271"/>
      <c r="K216" s="273"/>
      <c r="L216" s="273"/>
      <c r="N216" s="112"/>
    </row>
    <row r="217" ht="15.75" customHeight="1">
      <c r="A217" s="271"/>
      <c r="B217" s="271"/>
      <c r="C217" s="273"/>
      <c r="D217" s="271"/>
      <c r="E217" s="271"/>
      <c r="F217" s="271"/>
      <c r="G217" s="271"/>
      <c r="H217" s="271"/>
      <c r="I217" s="271"/>
      <c r="J217" s="271"/>
      <c r="K217" s="273"/>
      <c r="L217" s="273"/>
      <c r="N217" s="112"/>
    </row>
    <row r="218" ht="15.75" customHeight="1">
      <c r="A218" s="271"/>
      <c r="B218" s="271"/>
      <c r="C218" s="273"/>
      <c r="D218" s="271"/>
      <c r="E218" s="271"/>
      <c r="F218" s="271"/>
      <c r="G218" s="271"/>
      <c r="H218" s="271"/>
      <c r="I218" s="271"/>
      <c r="J218" s="271"/>
      <c r="K218" s="273"/>
      <c r="L218" s="273"/>
      <c r="N218" s="112"/>
    </row>
    <row r="219" ht="15.75" customHeight="1">
      <c r="A219" s="271"/>
      <c r="B219" s="271"/>
      <c r="C219" s="273"/>
      <c r="D219" s="271"/>
      <c r="E219" s="271"/>
      <c r="F219" s="271"/>
      <c r="G219" s="271"/>
      <c r="H219" s="271"/>
      <c r="I219" s="271"/>
      <c r="J219" s="271"/>
      <c r="K219" s="273"/>
      <c r="L219" s="273"/>
      <c r="N219" s="112"/>
    </row>
    <row r="220" ht="15.75" customHeight="1">
      <c r="A220" s="271"/>
      <c r="B220" s="271"/>
      <c r="C220" s="273"/>
      <c r="D220" s="271"/>
      <c r="E220" s="271"/>
      <c r="F220" s="271"/>
      <c r="G220" s="271"/>
      <c r="H220" s="271"/>
      <c r="I220" s="271"/>
      <c r="J220" s="271"/>
      <c r="K220" s="273"/>
      <c r="L220" s="273"/>
      <c r="N220" s="112"/>
    </row>
    <row r="221" ht="15.75" customHeight="1">
      <c r="A221" s="271"/>
      <c r="B221" s="271"/>
      <c r="C221" s="273"/>
      <c r="D221" s="271"/>
      <c r="E221" s="271"/>
      <c r="F221" s="271"/>
      <c r="G221" s="271"/>
      <c r="H221" s="271"/>
      <c r="I221" s="271"/>
      <c r="J221" s="271"/>
      <c r="K221" s="273"/>
      <c r="L221" s="273"/>
      <c r="N221" s="112"/>
    </row>
    <row r="222" ht="15.75" customHeight="1">
      <c r="A222" s="271"/>
      <c r="B222" s="271"/>
      <c r="C222" s="273"/>
      <c r="D222" s="271"/>
      <c r="E222" s="271"/>
      <c r="F222" s="271"/>
      <c r="G222" s="271"/>
      <c r="H222" s="271"/>
      <c r="I222" s="271"/>
      <c r="J222" s="271"/>
      <c r="K222" s="273"/>
      <c r="L222" s="273"/>
      <c r="N222" s="112"/>
    </row>
    <row r="223" ht="15.75" customHeight="1">
      <c r="A223" s="271"/>
      <c r="B223" s="271"/>
      <c r="C223" s="273"/>
      <c r="D223" s="271"/>
      <c r="E223" s="271"/>
      <c r="F223" s="271"/>
      <c r="G223" s="271"/>
      <c r="H223" s="271"/>
      <c r="I223" s="271"/>
      <c r="J223" s="271"/>
      <c r="K223" s="273"/>
      <c r="L223" s="273"/>
      <c r="N223" s="112"/>
    </row>
    <row r="224" ht="15.75" customHeight="1">
      <c r="A224" s="271"/>
      <c r="B224" s="271"/>
      <c r="C224" s="273"/>
      <c r="D224" s="271"/>
      <c r="E224" s="271"/>
      <c r="F224" s="271"/>
      <c r="G224" s="271"/>
      <c r="H224" s="271"/>
      <c r="I224" s="271"/>
      <c r="J224" s="271"/>
      <c r="K224" s="273"/>
      <c r="L224" s="273"/>
      <c r="N224" s="112"/>
    </row>
    <row r="225" ht="15.75" customHeight="1">
      <c r="A225" s="271"/>
      <c r="B225" s="271"/>
      <c r="C225" s="273"/>
      <c r="D225" s="271"/>
      <c r="E225" s="271"/>
      <c r="F225" s="271"/>
      <c r="G225" s="271"/>
      <c r="H225" s="271"/>
      <c r="I225" s="271"/>
      <c r="J225" s="271"/>
      <c r="K225" s="273"/>
      <c r="L225" s="273"/>
      <c r="N225" s="112"/>
    </row>
    <row r="226" ht="15.75" customHeight="1">
      <c r="A226" s="271"/>
      <c r="B226" s="271"/>
      <c r="C226" s="273"/>
      <c r="D226" s="271"/>
      <c r="E226" s="271"/>
      <c r="F226" s="271"/>
      <c r="G226" s="271"/>
      <c r="H226" s="271"/>
      <c r="I226" s="271"/>
      <c r="J226" s="271"/>
      <c r="K226" s="273"/>
      <c r="L226" s="273"/>
      <c r="N226" s="112"/>
    </row>
    <row r="227" ht="15.75" customHeight="1">
      <c r="A227" s="271"/>
      <c r="B227" s="271"/>
      <c r="C227" s="273"/>
      <c r="D227" s="271"/>
      <c r="E227" s="271"/>
      <c r="F227" s="271"/>
      <c r="G227" s="271"/>
      <c r="H227" s="271"/>
      <c r="I227" s="271"/>
      <c r="J227" s="271"/>
      <c r="K227" s="273"/>
      <c r="L227" s="273"/>
      <c r="N227" s="112"/>
    </row>
    <row r="228" ht="15.75" customHeight="1">
      <c r="A228" s="271"/>
      <c r="B228" s="271"/>
      <c r="C228" s="273"/>
      <c r="D228" s="271"/>
      <c r="E228" s="271"/>
      <c r="F228" s="271"/>
      <c r="G228" s="271"/>
      <c r="H228" s="271"/>
      <c r="I228" s="271"/>
      <c r="J228" s="271"/>
      <c r="K228" s="273"/>
      <c r="L228" s="273"/>
      <c r="N228" s="112"/>
    </row>
    <row r="229" ht="15.75" customHeight="1">
      <c r="A229" s="271"/>
      <c r="B229" s="271"/>
      <c r="C229" s="273"/>
      <c r="D229" s="271"/>
      <c r="E229" s="271"/>
      <c r="F229" s="271"/>
      <c r="G229" s="271"/>
      <c r="H229" s="271"/>
      <c r="I229" s="271"/>
      <c r="J229" s="271"/>
      <c r="K229" s="273"/>
      <c r="L229" s="273"/>
      <c r="N229" s="112"/>
    </row>
    <row r="230" ht="15.75" customHeight="1">
      <c r="A230" s="271"/>
      <c r="B230" s="271"/>
      <c r="C230" s="273"/>
      <c r="D230" s="271"/>
      <c r="E230" s="271"/>
      <c r="F230" s="271"/>
      <c r="G230" s="271"/>
      <c r="H230" s="271"/>
      <c r="I230" s="271"/>
      <c r="J230" s="271"/>
      <c r="K230" s="273"/>
      <c r="L230" s="273"/>
      <c r="N230" s="112"/>
    </row>
    <row r="231" ht="15.75" customHeight="1">
      <c r="A231" s="271"/>
      <c r="B231" s="271"/>
      <c r="C231" s="273"/>
      <c r="D231" s="271"/>
      <c r="E231" s="271"/>
      <c r="F231" s="271"/>
      <c r="G231" s="271"/>
      <c r="H231" s="271"/>
      <c r="I231" s="271"/>
      <c r="J231" s="271"/>
      <c r="K231" s="273"/>
      <c r="L231" s="273"/>
      <c r="N231" s="112"/>
    </row>
    <row r="232" ht="15.75" customHeight="1">
      <c r="A232" s="271"/>
      <c r="B232" s="271"/>
      <c r="C232" s="273"/>
      <c r="D232" s="271"/>
      <c r="E232" s="271"/>
      <c r="F232" s="271"/>
      <c r="G232" s="271"/>
      <c r="H232" s="271"/>
      <c r="I232" s="271"/>
      <c r="J232" s="271"/>
      <c r="K232" s="273"/>
      <c r="L232" s="273"/>
      <c r="N232" s="112"/>
    </row>
    <row r="233" ht="15.75" customHeight="1">
      <c r="A233" s="271"/>
      <c r="B233" s="271"/>
      <c r="C233" s="273"/>
      <c r="D233" s="271"/>
      <c r="E233" s="271"/>
      <c r="F233" s="271"/>
      <c r="G233" s="271"/>
      <c r="H233" s="271"/>
      <c r="I233" s="271"/>
      <c r="J233" s="271"/>
      <c r="K233" s="273"/>
      <c r="L233" s="273"/>
      <c r="N233" s="112"/>
    </row>
    <row r="234" ht="15.75" customHeight="1">
      <c r="A234" s="271"/>
      <c r="B234" s="271"/>
      <c r="C234" s="273"/>
      <c r="D234" s="271"/>
      <c r="E234" s="271"/>
      <c r="F234" s="271"/>
      <c r="G234" s="271"/>
      <c r="H234" s="271"/>
      <c r="I234" s="271"/>
      <c r="J234" s="271"/>
      <c r="K234" s="273"/>
      <c r="L234" s="273"/>
      <c r="N234" s="112"/>
    </row>
    <row r="235" ht="15.75" customHeight="1">
      <c r="A235" s="271"/>
      <c r="B235" s="271"/>
      <c r="C235" s="273"/>
      <c r="D235" s="271"/>
      <c r="E235" s="271"/>
      <c r="F235" s="271"/>
      <c r="G235" s="271"/>
      <c r="H235" s="271"/>
      <c r="I235" s="271"/>
      <c r="J235" s="271"/>
      <c r="K235" s="273"/>
      <c r="L235" s="273"/>
      <c r="N235" s="112"/>
    </row>
    <row r="236" ht="15.75" customHeight="1">
      <c r="A236" s="271"/>
      <c r="B236" s="271"/>
      <c r="C236" s="273"/>
      <c r="D236" s="271"/>
      <c r="E236" s="271"/>
      <c r="F236" s="271"/>
      <c r="G236" s="271"/>
      <c r="H236" s="271"/>
      <c r="I236" s="271"/>
      <c r="J236" s="271"/>
      <c r="K236" s="273"/>
      <c r="L236" s="273"/>
      <c r="N236" s="112"/>
    </row>
    <row r="237" ht="15.75" customHeight="1">
      <c r="A237" s="271"/>
      <c r="B237" s="271"/>
      <c r="C237" s="273"/>
      <c r="D237" s="271"/>
      <c r="E237" s="271"/>
      <c r="F237" s="271"/>
      <c r="G237" s="271"/>
      <c r="H237" s="271"/>
      <c r="I237" s="271"/>
      <c r="J237" s="271"/>
      <c r="K237" s="273"/>
      <c r="L237" s="273"/>
      <c r="N237" s="112"/>
    </row>
    <row r="238" ht="15.75" customHeight="1">
      <c r="A238" s="271"/>
      <c r="B238" s="271"/>
      <c r="C238" s="273"/>
      <c r="D238" s="271"/>
      <c r="E238" s="271"/>
      <c r="F238" s="271"/>
      <c r="G238" s="271"/>
      <c r="H238" s="271"/>
      <c r="I238" s="271"/>
      <c r="J238" s="271"/>
      <c r="K238" s="273"/>
      <c r="L238" s="273"/>
      <c r="N238" s="112"/>
    </row>
    <row r="239" ht="15.75" customHeight="1">
      <c r="A239" s="271"/>
      <c r="B239" s="271"/>
      <c r="C239" s="273"/>
      <c r="D239" s="271"/>
      <c r="E239" s="271"/>
      <c r="F239" s="271"/>
      <c r="G239" s="271"/>
      <c r="H239" s="271"/>
      <c r="I239" s="271"/>
      <c r="J239" s="271"/>
      <c r="K239" s="273"/>
      <c r="L239" s="273"/>
      <c r="N239" s="112"/>
    </row>
    <row r="240" ht="15.75" customHeight="1">
      <c r="A240" s="271"/>
      <c r="B240" s="271"/>
      <c r="C240" s="273"/>
      <c r="D240" s="271"/>
      <c r="E240" s="271"/>
      <c r="F240" s="271"/>
      <c r="G240" s="271"/>
      <c r="H240" s="271"/>
      <c r="I240" s="271"/>
      <c r="J240" s="271"/>
      <c r="K240" s="273"/>
      <c r="L240" s="273"/>
      <c r="N240" s="112"/>
    </row>
    <row r="241" ht="15.75" customHeight="1">
      <c r="A241" s="271"/>
      <c r="B241" s="271"/>
      <c r="C241" s="273"/>
      <c r="D241" s="271"/>
      <c r="E241" s="271"/>
      <c r="F241" s="271"/>
      <c r="G241" s="271"/>
      <c r="H241" s="271"/>
      <c r="I241" s="271"/>
      <c r="J241" s="271"/>
      <c r="K241" s="273"/>
      <c r="L241" s="273"/>
      <c r="N241" s="112"/>
    </row>
    <row r="242" ht="15.75" customHeight="1">
      <c r="A242" s="112"/>
      <c r="B242" s="112"/>
      <c r="C242" s="112"/>
      <c r="D242" s="112"/>
      <c r="E242" s="112"/>
      <c r="F242" s="112"/>
      <c r="G242" s="112"/>
      <c r="H242" s="112"/>
      <c r="I242" s="112"/>
      <c r="J242" s="112"/>
      <c r="K242" s="112"/>
      <c r="L242" s="112"/>
      <c r="N242" s="112"/>
    </row>
    <row r="243" ht="15.75" customHeight="1">
      <c r="A243" s="112"/>
      <c r="B243" s="112"/>
      <c r="C243" s="112"/>
      <c r="D243" s="112"/>
      <c r="E243" s="112"/>
      <c r="F243" s="112"/>
      <c r="G243" s="112"/>
      <c r="H243" s="112"/>
      <c r="I243" s="112"/>
      <c r="J243" s="112"/>
      <c r="K243" s="112"/>
      <c r="L243" s="112"/>
      <c r="N243" s="112"/>
    </row>
    <row r="244" ht="15.75" customHeight="1">
      <c r="A244" s="112"/>
      <c r="B244" s="112"/>
      <c r="C244" s="112"/>
      <c r="D244" s="112"/>
      <c r="E244" s="112"/>
      <c r="F244" s="112"/>
      <c r="G244" s="112"/>
      <c r="H244" s="112"/>
      <c r="I244" s="112"/>
      <c r="J244" s="112"/>
      <c r="K244" s="112"/>
      <c r="L244" s="112"/>
      <c r="N244" s="112"/>
    </row>
    <row r="245" ht="15.75" customHeight="1">
      <c r="A245" s="112"/>
      <c r="B245" s="112"/>
      <c r="C245" s="112"/>
      <c r="D245" s="112"/>
      <c r="E245" s="112"/>
      <c r="F245" s="112"/>
      <c r="G245" s="112"/>
      <c r="H245" s="112"/>
      <c r="I245" s="112"/>
      <c r="J245" s="112"/>
      <c r="K245" s="112"/>
      <c r="L245" s="112"/>
      <c r="N245" s="112"/>
    </row>
    <row r="246" ht="15.75" customHeight="1">
      <c r="A246" s="112"/>
      <c r="B246" s="112"/>
      <c r="C246" s="112"/>
      <c r="D246" s="112"/>
      <c r="E246" s="112"/>
      <c r="F246" s="112"/>
      <c r="G246" s="112"/>
      <c r="H246" s="112"/>
      <c r="I246" s="112"/>
      <c r="J246" s="112"/>
      <c r="K246" s="112"/>
      <c r="L246" s="112"/>
      <c r="N246" s="112"/>
    </row>
    <row r="247" ht="15.75" customHeight="1">
      <c r="A247" s="112"/>
      <c r="B247" s="112"/>
      <c r="C247" s="112"/>
      <c r="D247" s="112"/>
      <c r="E247" s="112"/>
      <c r="F247" s="112"/>
      <c r="G247" s="112"/>
      <c r="H247" s="112"/>
      <c r="I247" s="112"/>
      <c r="J247" s="112"/>
      <c r="K247" s="112"/>
      <c r="L247" s="112"/>
      <c r="N247" s="112"/>
    </row>
    <row r="248" ht="15.75" customHeight="1">
      <c r="A248" s="112"/>
      <c r="B248" s="112"/>
      <c r="C248" s="112"/>
      <c r="D248" s="112"/>
      <c r="E248" s="112"/>
      <c r="F248" s="112"/>
      <c r="G248" s="112"/>
      <c r="H248" s="112"/>
      <c r="I248" s="112"/>
      <c r="J248" s="112"/>
      <c r="K248" s="112"/>
      <c r="L248" s="112"/>
      <c r="N248" s="112"/>
    </row>
    <row r="249" ht="15.75" customHeight="1">
      <c r="A249" s="112"/>
      <c r="B249" s="112"/>
      <c r="C249" s="112"/>
      <c r="D249" s="112"/>
      <c r="E249" s="112"/>
      <c r="F249" s="112"/>
      <c r="G249" s="112"/>
      <c r="H249" s="112"/>
      <c r="I249" s="112"/>
      <c r="J249" s="112"/>
      <c r="K249" s="112"/>
      <c r="L249" s="112"/>
      <c r="N249" s="112"/>
    </row>
    <row r="250" ht="15.75" customHeight="1">
      <c r="A250" s="112"/>
      <c r="B250" s="112"/>
      <c r="C250" s="112"/>
      <c r="D250" s="112"/>
      <c r="E250" s="112"/>
      <c r="F250" s="112"/>
      <c r="G250" s="112"/>
      <c r="H250" s="112"/>
      <c r="I250" s="112"/>
      <c r="J250" s="112"/>
      <c r="K250" s="112"/>
      <c r="L250" s="112"/>
      <c r="N250" s="112"/>
    </row>
    <row r="251" ht="15.75" customHeight="1">
      <c r="A251" s="112"/>
      <c r="B251" s="112"/>
      <c r="C251" s="112"/>
      <c r="D251" s="112"/>
      <c r="E251" s="112"/>
      <c r="F251" s="112"/>
      <c r="G251" s="112"/>
      <c r="H251" s="112"/>
      <c r="I251" s="112"/>
      <c r="J251" s="112"/>
      <c r="K251" s="112"/>
      <c r="L251" s="112"/>
      <c r="N251" s="112"/>
    </row>
    <row r="252" ht="15.75" customHeight="1">
      <c r="A252" s="112"/>
      <c r="B252" s="112"/>
      <c r="C252" s="112"/>
      <c r="D252" s="112"/>
      <c r="E252" s="112"/>
      <c r="F252" s="112"/>
      <c r="G252" s="112"/>
      <c r="H252" s="112"/>
      <c r="I252" s="112"/>
      <c r="J252" s="112"/>
      <c r="K252" s="112"/>
      <c r="L252" s="112"/>
      <c r="N252" s="112"/>
    </row>
    <row r="253" ht="15.75" customHeight="1">
      <c r="A253" s="112"/>
      <c r="B253" s="112"/>
      <c r="C253" s="112"/>
      <c r="D253" s="112"/>
      <c r="E253" s="112"/>
      <c r="F253" s="112"/>
      <c r="G253" s="112"/>
      <c r="H253" s="112"/>
      <c r="I253" s="112"/>
      <c r="J253" s="112"/>
      <c r="K253" s="112"/>
      <c r="L253" s="112"/>
      <c r="N253" s="112"/>
    </row>
    <row r="254" ht="15.75" customHeight="1">
      <c r="A254" s="112"/>
      <c r="B254" s="112"/>
      <c r="C254" s="112"/>
      <c r="D254" s="112"/>
      <c r="E254" s="112"/>
      <c r="F254" s="112"/>
      <c r="G254" s="112"/>
      <c r="H254" s="112"/>
      <c r="I254" s="112"/>
      <c r="J254" s="112"/>
      <c r="K254" s="112"/>
      <c r="L254" s="112"/>
      <c r="N254" s="112"/>
    </row>
    <row r="255" ht="15.75" customHeight="1">
      <c r="A255" s="112"/>
      <c r="B255" s="112"/>
      <c r="C255" s="112"/>
      <c r="D255" s="112"/>
      <c r="E255" s="112"/>
      <c r="F255" s="112"/>
      <c r="G255" s="112"/>
      <c r="H255" s="112"/>
      <c r="I255" s="112"/>
      <c r="J255" s="112"/>
      <c r="K255" s="112"/>
      <c r="L255" s="112"/>
      <c r="N255" s="112"/>
    </row>
    <row r="256" ht="15.75" customHeight="1">
      <c r="A256" s="112"/>
      <c r="B256" s="112"/>
      <c r="C256" s="112"/>
      <c r="D256" s="112"/>
      <c r="E256" s="112"/>
      <c r="F256" s="112"/>
      <c r="G256" s="112"/>
      <c r="H256" s="112"/>
      <c r="I256" s="112"/>
      <c r="J256" s="112"/>
      <c r="K256" s="112"/>
      <c r="L256" s="112"/>
      <c r="N256" s="112"/>
    </row>
    <row r="257" ht="15.75" customHeight="1">
      <c r="A257" s="112"/>
      <c r="B257" s="112"/>
      <c r="C257" s="112"/>
      <c r="D257" s="112"/>
      <c r="E257" s="112"/>
      <c r="F257" s="112"/>
      <c r="G257" s="112"/>
      <c r="H257" s="112"/>
      <c r="I257" s="112"/>
      <c r="J257" s="112"/>
      <c r="K257" s="112"/>
      <c r="L257" s="112"/>
      <c r="N257" s="112"/>
    </row>
    <row r="258" ht="15.75" customHeight="1">
      <c r="A258" s="112"/>
      <c r="B258" s="112"/>
      <c r="C258" s="112"/>
      <c r="D258" s="112"/>
      <c r="E258" s="112"/>
      <c r="F258" s="112"/>
      <c r="G258" s="112"/>
      <c r="H258" s="112"/>
      <c r="I258" s="112"/>
      <c r="J258" s="112"/>
      <c r="K258" s="112"/>
      <c r="L258" s="112"/>
      <c r="N258" s="112"/>
    </row>
    <row r="259" ht="15.75" customHeight="1">
      <c r="A259" s="112"/>
      <c r="B259" s="112"/>
      <c r="C259" s="112"/>
      <c r="D259" s="112"/>
      <c r="E259" s="112"/>
      <c r="F259" s="112"/>
      <c r="G259" s="112"/>
      <c r="H259" s="112"/>
      <c r="I259" s="112"/>
      <c r="J259" s="112"/>
      <c r="K259" s="112"/>
      <c r="L259" s="112"/>
      <c r="N259" s="112"/>
    </row>
    <row r="260" ht="15.75" customHeight="1">
      <c r="A260" s="112"/>
      <c r="B260" s="112"/>
      <c r="C260" s="112"/>
      <c r="D260" s="112"/>
      <c r="E260" s="112"/>
      <c r="F260" s="112"/>
      <c r="G260" s="112"/>
      <c r="H260" s="112"/>
      <c r="I260" s="112"/>
      <c r="J260" s="112"/>
      <c r="K260" s="112"/>
      <c r="L260" s="112"/>
      <c r="N260" s="112"/>
    </row>
    <row r="261" ht="15.75" customHeight="1">
      <c r="A261" s="112"/>
      <c r="B261" s="112"/>
      <c r="C261" s="112"/>
      <c r="D261" s="112"/>
      <c r="E261" s="112"/>
      <c r="F261" s="112"/>
      <c r="G261" s="112"/>
      <c r="H261" s="112"/>
      <c r="I261" s="112"/>
      <c r="J261" s="112"/>
      <c r="K261" s="112"/>
      <c r="L261" s="112"/>
      <c r="N261" s="112"/>
    </row>
    <row r="262" ht="15.75" customHeight="1">
      <c r="A262" s="112"/>
      <c r="B262" s="112"/>
      <c r="C262" s="112"/>
      <c r="D262" s="112"/>
      <c r="E262" s="112"/>
      <c r="F262" s="112"/>
      <c r="G262" s="112"/>
      <c r="H262" s="112"/>
      <c r="I262" s="112"/>
      <c r="J262" s="112"/>
      <c r="K262" s="112"/>
      <c r="L262" s="112"/>
      <c r="N262" s="112"/>
    </row>
    <row r="263" ht="15.75" customHeight="1">
      <c r="A263" s="112"/>
      <c r="B263" s="112"/>
      <c r="C263" s="112"/>
      <c r="D263" s="112"/>
      <c r="E263" s="112"/>
      <c r="F263" s="112"/>
      <c r="G263" s="112"/>
      <c r="H263" s="112"/>
      <c r="I263" s="112"/>
      <c r="J263" s="112"/>
      <c r="K263" s="112"/>
      <c r="L263" s="112"/>
      <c r="N263" s="112"/>
    </row>
    <row r="264" ht="15.75" customHeight="1">
      <c r="A264" s="112"/>
      <c r="B264" s="112"/>
      <c r="C264" s="112"/>
      <c r="D264" s="112"/>
      <c r="E264" s="112"/>
      <c r="F264" s="112"/>
      <c r="G264" s="112"/>
      <c r="H264" s="112"/>
      <c r="I264" s="112"/>
      <c r="J264" s="112"/>
      <c r="K264" s="112"/>
      <c r="L264" s="112"/>
      <c r="N264" s="112"/>
    </row>
    <row r="265" ht="15.75" customHeight="1">
      <c r="A265" s="112"/>
      <c r="B265" s="112"/>
      <c r="C265" s="112"/>
      <c r="D265" s="112"/>
      <c r="E265" s="112"/>
      <c r="F265" s="112"/>
      <c r="G265" s="112"/>
      <c r="H265" s="112"/>
      <c r="I265" s="112"/>
      <c r="J265" s="112"/>
      <c r="K265" s="112"/>
      <c r="L265" s="112"/>
      <c r="N265" s="112"/>
    </row>
    <row r="266" ht="15.75" customHeight="1">
      <c r="A266" s="112"/>
      <c r="B266" s="112"/>
      <c r="C266" s="112"/>
      <c r="D266" s="112"/>
      <c r="E266" s="112"/>
      <c r="F266" s="112"/>
      <c r="G266" s="112"/>
      <c r="H266" s="112"/>
      <c r="I266" s="112"/>
      <c r="J266" s="112"/>
      <c r="K266" s="112"/>
      <c r="L266" s="112"/>
      <c r="N266" s="112"/>
    </row>
    <row r="267" ht="15.75" customHeight="1">
      <c r="A267" s="112"/>
      <c r="B267" s="112"/>
      <c r="C267" s="112"/>
      <c r="D267" s="112"/>
      <c r="E267" s="112"/>
      <c r="F267" s="112"/>
      <c r="G267" s="112"/>
      <c r="H267" s="112"/>
      <c r="I267" s="112"/>
      <c r="J267" s="112"/>
      <c r="K267" s="112"/>
      <c r="L267" s="112"/>
      <c r="N267" s="112"/>
    </row>
    <row r="268" ht="15.75" customHeight="1">
      <c r="A268" s="112"/>
      <c r="B268" s="112"/>
      <c r="C268" s="112"/>
      <c r="D268" s="112"/>
      <c r="E268" s="112"/>
      <c r="F268" s="112"/>
      <c r="G268" s="112"/>
      <c r="H268" s="112"/>
      <c r="I268" s="112"/>
      <c r="J268" s="112"/>
      <c r="K268" s="112"/>
      <c r="L268" s="112"/>
      <c r="N268" s="112"/>
    </row>
    <row r="269" ht="15.75" customHeight="1">
      <c r="A269" s="112"/>
      <c r="B269" s="112"/>
      <c r="C269" s="112"/>
      <c r="D269" s="112"/>
      <c r="E269" s="112"/>
      <c r="F269" s="112"/>
      <c r="G269" s="112"/>
      <c r="H269" s="112"/>
      <c r="I269" s="112"/>
      <c r="J269" s="112"/>
      <c r="K269" s="112"/>
      <c r="L269" s="112"/>
      <c r="N269" s="112"/>
    </row>
    <row r="270" ht="15.75" customHeight="1">
      <c r="A270" s="112"/>
      <c r="B270" s="112"/>
      <c r="C270" s="112"/>
      <c r="D270" s="112"/>
      <c r="E270" s="112"/>
      <c r="F270" s="112"/>
      <c r="G270" s="112"/>
      <c r="H270" s="112"/>
      <c r="I270" s="112"/>
      <c r="J270" s="112"/>
      <c r="K270" s="112"/>
      <c r="L270" s="112"/>
      <c r="N270" s="112"/>
    </row>
    <row r="271" ht="15.75" customHeight="1">
      <c r="A271" s="112"/>
      <c r="B271" s="112"/>
      <c r="C271" s="112"/>
      <c r="D271" s="112"/>
      <c r="E271" s="112"/>
      <c r="F271" s="112"/>
      <c r="G271" s="112"/>
      <c r="H271" s="112"/>
      <c r="I271" s="112"/>
      <c r="J271" s="112"/>
      <c r="K271" s="112"/>
      <c r="L271" s="112"/>
      <c r="N271" s="112"/>
    </row>
    <row r="272" ht="15.75" customHeight="1">
      <c r="A272" s="112"/>
      <c r="B272" s="112"/>
      <c r="C272" s="112"/>
      <c r="D272" s="112"/>
      <c r="E272" s="112"/>
      <c r="F272" s="112"/>
      <c r="G272" s="112"/>
      <c r="H272" s="112"/>
      <c r="I272" s="112"/>
      <c r="J272" s="112"/>
      <c r="K272" s="112"/>
      <c r="L272" s="112"/>
      <c r="N272" s="112"/>
    </row>
    <row r="273" ht="15.75" customHeight="1">
      <c r="A273" s="112"/>
      <c r="B273" s="112"/>
      <c r="C273" s="112"/>
      <c r="D273" s="112"/>
      <c r="E273" s="112"/>
      <c r="F273" s="112"/>
      <c r="G273" s="112"/>
      <c r="H273" s="112"/>
      <c r="I273" s="112"/>
      <c r="J273" s="112"/>
      <c r="K273" s="112"/>
      <c r="L273" s="112"/>
      <c r="N273" s="112"/>
    </row>
    <row r="274" ht="15.75" customHeight="1">
      <c r="A274" s="112"/>
      <c r="B274" s="112"/>
      <c r="C274" s="112"/>
      <c r="D274" s="112"/>
      <c r="E274" s="112"/>
      <c r="F274" s="112"/>
      <c r="G274" s="112"/>
      <c r="H274" s="112"/>
      <c r="I274" s="112"/>
      <c r="J274" s="112"/>
      <c r="K274" s="112"/>
      <c r="L274" s="112"/>
      <c r="N274" s="112"/>
    </row>
    <row r="275" ht="15.75" customHeight="1">
      <c r="A275" s="112"/>
      <c r="B275" s="112"/>
      <c r="C275" s="112"/>
      <c r="D275" s="112"/>
      <c r="E275" s="112"/>
      <c r="F275" s="112"/>
      <c r="G275" s="112"/>
      <c r="H275" s="112"/>
      <c r="I275" s="112"/>
      <c r="J275" s="112"/>
      <c r="K275" s="112"/>
      <c r="L275" s="112"/>
      <c r="N275" s="112"/>
    </row>
    <row r="276" ht="15.75" customHeight="1">
      <c r="A276" s="112"/>
      <c r="B276" s="112"/>
      <c r="C276" s="112"/>
      <c r="D276" s="112"/>
      <c r="E276" s="112"/>
      <c r="F276" s="112"/>
      <c r="G276" s="112"/>
      <c r="H276" s="112"/>
      <c r="I276" s="112"/>
      <c r="J276" s="112"/>
      <c r="K276" s="112"/>
      <c r="L276" s="112"/>
      <c r="N276" s="112"/>
    </row>
    <row r="277" ht="15.75" customHeight="1">
      <c r="A277" s="112"/>
      <c r="B277" s="112"/>
      <c r="C277" s="112"/>
      <c r="D277" s="112"/>
      <c r="E277" s="112"/>
      <c r="F277" s="112"/>
      <c r="G277" s="112"/>
      <c r="H277" s="112"/>
      <c r="I277" s="112"/>
      <c r="J277" s="112"/>
      <c r="K277" s="112"/>
      <c r="L277" s="112"/>
      <c r="N277" s="112"/>
    </row>
    <row r="278" ht="15.75" customHeight="1">
      <c r="A278" s="112"/>
      <c r="B278" s="112"/>
      <c r="C278" s="112"/>
      <c r="D278" s="112"/>
      <c r="E278" s="112"/>
      <c r="F278" s="112"/>
      <c r="G278" s="112"/>
      <c r="H278" s="112"/>
      <c r="I278" s="112"/>
      <c r="J278" s="112"/>
      <c r="K278" s="112"/>
      <c r="L278" s="112"/>
      <c r="N278" s="112"/>
    </row>
    <row r="279" ht="15.75" customHeight="1">
      <c r="A279" s="112"/>
      <c r="B279" s="112"/>
      <c r="C279" s="112"/>
      <c r="D279" s="112"/>
      <c r="E279" s="112"/>
      <c r="F279" s="112"/>
      <c r="G279" s="112"/>
      <c r="H279" s="112"/>
      <c r="I279" s="112"/>
      <c r="J279" s="112"/>
      <c r="K279" s="112"/>
      <c r="L279" s="112"/>
      <c r="N279" s="112"/>
    </row>
    <row r="280" ht="15.75" customHeight="1">
      <c r="A280" s="112"/>
      <c r="B280" s="112"/>
      <c r="C280" s="112"/>
      <c r="D280" s="112"/>
      <c r="E280" s="112"/>
      <c r="F280" s="112"/>
      <c r="G280" s="112"/>
      <c r="H280" s="112"/>
      <c r="I280" s="112"/>
      <c r="J280" s="112"/>
      <c r="K280" s="112"/>
      <c r="L280" s="112"/>
      <c r="N280" s="112"/>
    </row>
    <row r="281" ht="15.75" customHeight="1">
      <c r="A281" s="112"/>
      <c r="B281" s="112"/>
      <c r="C281" s="112"/>
      <c r="D281" s="112"/>
      <c r="E281" s="112"/>
      <c r="F281" s="112"/>
      <c r="G281" s="112"/>
      <c r="H281" s="112"/>
      <c r="I281" s="112"/>
      <c r="J281" s="112"/>
      <c r="K281" s="112"/>
      <c r="L281" s="112"/>
      <c r="N281" s="112"/>
    </row>
    <row r="282" ht="15.75" customHeight="1">
      <c r="A282" s="112"/>
      <c r="B282" s="112"/>
      <c r="C282" s="112"/>
      <c r="D282" s="112"/>
      <c r="E282" s="112"/>
      <c r="F282" s="112"/>
      <c r="G282" s="112"/>
      <c r="H282" s="112"/>
      <c r="I282" s="112"/>
      <c r="J282" s="112"/>
      <c r="K282" s="112"/>
      <c r="L282" s="112"/>
      <c r="N282" s="112"/>
    </row>
    <row r="283" ht="15.75" customHeight="1">
      <c r="A283" s="112"/>
      <c r="B283" s="112"/>
      <c r="C283" s="112"/>
      <c r="D283" s="112"/>
      <c r="E283" s="112"/>
      <c r="F283" s="112"/>
      <c r="G283" s="112"/>
      <c r="H283" s="112"/>
      <c r="I283" s="112"/>
      <c r="J283" s="112"/>
      <c r="K283" s="112"/>
      <c r="L283" s="112"/>
      <c r="N283" s="112"/>
    </row>
    <row r="284" ht="15.75" customHeight="1">
      <c r="A284" s="112"/>
      <c r="B284" s="112"/>
      <c r="C284" s="112"/>
      <c r="D284" s="112"/>
      <c r="E284" s="112"/>
      <c r="F284" s="112"/>
      <c r="G284" s="112"/>
      <c r="H284" s="112"/>
      <c r="I284" s="112"/>
      <c r="J284" s="112"/>
      <c r="K284" s="112"/>
      <c r="L284" s="112"/>
      <c r="N284" s="112"/>
    </row>
    <row r="285" ht="15.75" customHeight="1">
      <c r="A285" s="112"/>
      <c r="B285" s="112"/>
      <c r="C285" s="112"/>
      <c r="D285" s="112"/>
      <c r="E285" s="112"/>
      <c r="F285" s="112"/>
      <c r="G285" s="112"/>
      <c r="H285" s="112"/>
      <c r="I285" s="112"/>
      <c r="J285" s="112"/>
      <c r="K285" s="112"/>
      <c r="L285" s="112"/>
      <c r="N285" s="112"/>
    </row>
    <row r="286" ht="15.75" customHeight="1">
      <c r="A286" s="112"/>
      <c r="B286" s="112"/>
      <c r="C286" s="112"/>
      <c r="D286" s="112"/>
      <c r="E286" s="112"/>
      <c r="F286" s="112"/>
      <c r="G286" s="112"/>
      <c r="H286" s="112"/>
      <c r="I286" s="112"/>
      <c r="J286" s="112"/>
      <c r="K286" s="112"/>
      <c r="L286" s="112"/>
      <c r="N286" s="112"/>
    </row>
    <row r="287" ht="15.75" customHeight="1">
      <c r="A287" s="112"/>
      <c r="B287" s="112"/>
      <c r="C287" s="112"/>
      <c r="D287" s="112"/>
      <c r="E287" s="112"/>
      <c r="F287" s="112"/>
      <c r="G287" s="112"/>
      <c r="H287" s="112"/>
      <c r="I287" s="112"/>
      <c r="J287" s="112"/>
      <c r="K287" s="112"/>
      <c r="L287" s="112"/>
      <c r="N287" s="112"/>
    </row>
    <row r="288" ht="15.75" customHeight="1">
      <c r="A288" s="112"/>
      <c r="B288" s="112"/>
      <c r="C288" s="112"/>
      <c r="D288" s="112"/>
      <c r="E288" s="112"/>
      <c r="F288" s="112"/>
      <c r="G288" s="112"/>
      <c r="H288" s="112"/>
      <c r="I288" s="112"/>
      <c r="J288" s="112"/>
      <c r="K288" s="112"/>
      <c r="L288" s="112"/>
      <c r="N288" s="112"/>
    </row>
    <row r="289" ht="15.75" customHeight="1">
      <c r="A289" s="112"/>
      <c r="B289" s="112"/>
      <c r="C289" s="112"/>
      <c r="D289" s="112"/>
      <c r="E289" s="112"/>
      <c r="F289" s="112"/>
      <c r="G289" s="112"/>
      <c r="H289" s="112"/>
      <c r="I289" s="112"/>
      <c r="J289" s="112"/>
      <c r="K289" s="112"/>
      <c r="L289" s="112"/>
      <c r="N289" s="112"/>
    </row>
    <row r="290" ht="15.75" customHeight="1">
      <c r="A290" s="112"/>
      <c r="B290" s="112"/>
      <c r="C290" s="112"/>
      <c r="D290" s="112"/>
      <c r="E290" s="112"/>
      <c r="F290" s="112"/>
      <c r="G290" s="112"/>
      <c r="H290" s="112"/>
      <c r="I290" s="112"/>
      <c r="J290" s="112"/>
      <c r="K290" s="112"/>
      <c r="L290" s="112"/>
      <c r="N290" s="112"/>
    </row>
    <row r="291" ht="15.75" customHeight="1">
      <c r="A291" s="112"/>
      <c r="B291" s="112"/>
      <c r="C291" s="112"/>
      <c r="D291" s="112"/>
      <c r="E291" s="112"/>
      <c r="F291" s="112"/>
      <c r="G291" s="112"/>
      <c r="H291" s="112"/>
      <c r="I291" s="112"/>
      <c r="J291" s="112"/>
      <c r="K291" s="112"/>
      <c r="L291" s="112"/>
      <c r="N291" s="112"/>
    </row>
    <row r="292" ht="15.75" customHeight="1">
      <c r="A292" s="112"/>
      <c r="B292" s="112"/>
      <c r="C292" s="112"/>
      <c r="D292" s="112"/>
      <c r="E292" s="112"/>
      <c r="F292" s="112"/>
      <c r="G292" s="112"/>
      <c r="H292" s="112"/>
      <c r="I292" s="112"/>
      <c r="J292" s="112"/>
      <c r="K292" s="112"/>
      <c r="L292" s="112"/>
      <c r="N292" s="112"/>
    </row>
    <row r="293" ht="15.75" customHeight="1">
      <c r="A293" s="112"/>
      <c r="B293" s="112"/>
      <c r="C293" s="112"/>
      <c r="D293" s="112"/>
      <c r="E293" s="112"/>
      <c r="F293" s="112"/>
      <c r="G293" s="112"/>
      <c r="H293" s="112"/>
      <c r="I293" s="112"/>
      <c r="J293" s="112"/>
      <c r="K293" s="112"/>
      <c r="L293" s="112"/>
      <c r="N293" s="112"/>
    </row>
    <row r="294" ht="15.75" customHeight="1">
      <c r="A294" s="112"/>
      <c r="B294" s="112"/>
      <c r="C294" s="112"/>
      <c r="D294" s="112"/>
      <c r="E294" s="112"/>
      <c r="F294" s="112"/>
      <c r="G294" s="112"/>
      <c r="H294" s="112"/>
      <c r="I294" s="112"/>
      <c r="J294" s="112"/>
      <c r="K294" s="112"/>
      <c r="L294" s="112"/>
      <c r="N294" s="112"/>
    </row>
    <row r="295" ht="15.75" customHeight="1">
      <c r="A295" s="112"/>
      <c r="B295" s="112"/>
      <c r="C295" s="112"/>
      <c r="D295" s="112"/>
      <c r="E295" s="112"/>
      <c r="F295" s="112"/>
      <c r="G295" s="112"/>
      <c r="H295" s="112"/>
      <c r="I295" s="112"/>
      <c r="J295" s="112"/>
      <c r="K295" s="112"/>
      <c r="L295" s="112"/>
      <c r="N295" s="112"/>
    </row>
    <row r="296" ht="15.75" customHeight="1">
      <c r="A296" s="112"/>
      <c r="B296" s="112"/>
      <c r="C296" s="112"/>
      <c r="D296" s="112"/>
      <c r="E296" s="112"/>
      <c r="F296" s="112"/>
      <c r="G296" s="112"/>
      <c r="H296" s="112"/>
      <c r="I296" s="112"/>
      <c r="J296" s="112"/>
      <c r="K296" s="112"/>
      <c r="L296" s="112"/>
      <c r="N296" s="112"/>
    </row>
    <row r="297" ht="15.75" customHeight="1">
      <c r="A297" s="112"/>
      <c r="B297" s="112"/>
      <c r="C297" s="112"/>
      <c r="D297" s="112"/>
      <c r="E297" s="112"/>
      <c r="F297" s="112"/>
      <c r="G297" s="112"/>
      <c r="H297" s="112"/>
      <c r="I297" s="112"/>
      <c r="J297" s="112"/>
      <c r="K297" s="112"/>
      <c r="L297" s="112"/>
      <c r="N297" s="112"/>
    </row>
    <row r="298" ht="15.75" customHeight="1">
      <c r="A298" s="112"/>
      <c r="B298" s="112"/>
      <c r="C298" s="112"/>
      <c r="D298" s="112"/>
      <c r="E298" s="112"/>
      <c r="F298" s="112"/>
      <c r="G298" s="112"/>
      <c r="H298" s="112"/>
      <c r="I298" s="112"/>
      <c r="J298" s="112"/>
      <c r="K298" s="112"/>
      <c r="L298" s="112"/>
      <c r="N298" s="112"/>
    </row>
    <row r="299" ht="15.75" customHeight="1">
      <c r="A299" s="112"/>
      <c r="B299" s="112"/>
      <c r="C299" s="112"/>
      <c r="D299" s="112"/>
      <c r="E299" s="112"/>
      <c r="F299" s="112"/>
      <c r="G299" s="112"/>
      <c r="H299" s="112"/>
      <c r="I299" s="112"/>
      <c r="J299" s="112"/>
      <c r="K299" s="112"/>
      <c r="L299" s="112"/>
      <c r="N299" s="112"/>
    </row>
    <row r="300" ht="15.75" customHeight="1">
      <c r="A300" s="112"/>
      <c r="B300" s="112"/>
      <c r="C300" s="112"/>
      <c r="D300" s="112"/>
      <c r="E300" s="112"/>
      <c r="F300" s="112"/>
      <c r="G300" s="112"/>
      <c r="H300" s="112"/>
      <c r="I300" s="112"/>
      <c r="J300" s="112"/>
      <c r="K300" s="112"/>
      <c r="L300" s="112"/>
      <c r="N300" s="112"/>
    </row>
    <row r="301" ht="15.75" customHeight="1">
      <c r="A301" s="112"/>
      <c r="B301" s="112"/>
      <c r="C301" s="112"/>
      <c r="D301" s="112"/>
      <c r="E301" s="112"/>
      <c r="F301" s="112"/>
      <c r="G301" s="112"/>
      <c r="H301" s="112"/>
      <c r="I301" s="112"/>
      <c r="J301" s="112"/>
      <c r="K301" s="112"/>
      <c r="L301" s="112"/>
      <c r="N301" s="112"/>
    </row>
    <row r="302" ht="15.75" customHeight="1">
      <c r="A302" s="112"/>
      <c r="B302" s="112"/>
      <c r="C302" s="112"/>
      <c r="D302" s="112"/>
      <c r="E302" s="112"/>
      <c r="F302" s="112"/>
      <c r="G302" s="112"/>
      <c r="H302" s="112"/>
      <c r="I302" s="112"/>
      <c r="J302" s="112"/>
      <c r="K302" s="112"/>
      <c r="L302" s="112"/>
      <c r="N302" s="112"/>
    </row>
    <row r="303" ht="15.75" customHeight="1">
      <c r="A303" s="112"/>
      <c r="B303" s="112"/>
      <c r="C303" s="112"/>
      <c r="D303" s="112"/>
      <c r="E303" s="112"/>
      <c r="F303" s="112"/>
      <c r="G303" s="112"/>
      <c r="H303" s="112"/>
      <c r="I303" s="112"/>
      <c r="J303" s="112"/>
      <c r="K303" s="112"/>
      <c r="L303" s="112"/>
      <c r="N303" s="112"/>
    </row>
    <row r="304" ht="15.75" customHeight="1">
      <c r="A304" s="112"/>
      <c r="B304" s="112"/>
      <c r="C304" s="112"/>
      <c r="D304" s="112"/>
      <c r="E304" s="112"/>
      <c r="F304" s="112"/>
      <c r="G304" s="112"/>
      <c r="H304" s="112"/>
      <c r="I304" s="112"/>
      <c r="J304" s="112"/>
      <c r="K304" s="112"/>
      <c r="L304" s="112"/>
      <c r="N304" s="112"/>
    </row>
    <row r="305" ht="15.75" customHeight="1">
      <c r="A305" s="112"/>
      <c r="B305" s="112"/>
      <c r="C305" s="112"/>
      <c r="D305" s="112"/>
      <c r="E305" s="112"/>
      <c r="F305" s="112"/>
      <c r="G305" s="112"/>
      <c r="H305" s="112"/>
      <c r="I305" s="112"/>
      <c r="J305" s="112"/>
      <c r="K305" s="112"/>
      <c r="L305" s="112"/>
      <c r="N305" s="112"/>
    </row>
    <row r="306" ht="15.75" customHeight="1">
      <c r="A306" s="112"/>
      <c r="B306" s="112"/>
      <c r="C306" s="112"/>
      <c r="D306" s="112"/>
      <c r="E306" s="112"/>
      <c r="F306" s="112"/>
      <c r="G306" s="112"/>
      <c r="H306" s="112"/>
      <c r="I306" s="112"/>
      <c r="J306" s="112"/>
      <c r="K306" s="112"/>
      <c r="L306" s="112"/>
      <c r="N306" s="112"/>
    </row>
    <row r="307" ht="15.75" customHeight="1">
      <c r="A307" s="112"/>
      <c r="B307" s="112"/>
      <c r="C307" s="112"/>
      <c r="D307" s="112"/>
      <c r="E307" s="112"/>
      <c r="F307" s="112"/>
      <c r="G307" s="112"/>
      <c r="H307" s="112"/>
      <c r="I307" s="112"/>
      <c r="J307" s="112"/>
      <c r="K307" s="112"/>
      <c r="L307" s="112"/>
      <c r="N307" s="112"/>
    </row>
    <row r="308" ht="15.75" customHeight="1">
      <c r="A308" s="112"/>
      <c r="B308" s="112"/>
      <c r="C308" s="112"/>
      <c r="D308" s="112"/>
      <c r="E308" s="112"/>
      <c r="F308" s="112"/>
      <c r="G308" s="112"/>
      <c r="H308" s="112"/>
      <c r="I308" s="112"/>
      <c r="J308" s="112"/>
      <c r="K308" s="112"/>
      <c r="L308" s="112"/>
      <c r="N308" s="112"/>
    </row>
    <row r="309" ht="15.75" customHeight="1">
      <c r="A309" s="112"/>
      <c r="B309" s="112"/>
      <c r="C309" s="112"/>
      <c r="D309" s="112"/>
      <c r="E309" s="112"/>
      <c r="F309" s="112"/>
      <c r="G309" s="112"/>
      <c r="H309" s="112"/>
      <c r="I309" s="112"/>
      <c r="J309" s="112"/>
      <c r="K309" s="112"/>
      <c r="L309" s="112"/>
      <c r="N309" s="112"/>
    </row>
    <row r="310" ht="15.75" customHeight="1">
      <c r="A310" s="112"/>
      <c r="B310" s="112"/>
      <c r="C310" s="112"/>
      <c r="D310" s="112"/>
      <c r="E310" s="112"/>
      <c r="F310" s="112"/>
      <c r="G310" s="112"/>
      <c r="H310" s="112"/>
      <c r="I310" s="112"/>
      <c r="J310" s="112"/>
      <c r="K310" s="112"/>
      <c r="L310" s="112"/>
      <c r="N310" s="112"/>
    </row>
    <row r="311" ht="15.75" customHeight="1">
      <c r="A311" s="112"/>
      <c r="B311" s="112"/>
      <c r="C311" s="112"/>
      <c r="D311" s="112"/>
      <c r="E311" s="112"/>
      <c r="F311" s="112"/>
      <c r="G311" s="112"/>
      <c r="H311" s="112"/>
      <c r="I311" s="112"/>
      <c r="J311" s="112"/>
      <c r="K311" s="112"/>
      <c r="L311" s="112"/>
      <c r="N311" s="112"/>
    </row>
    <row r="312" ht="15.75" customHeight="1">
      <c r="A312" s="112"/>
      <c r="B312" s="112"/>
      <c r="C312" s="112"/>
      <c r="D312" s="112"/>
      <c r="E312" s="112"/>
      <c r="F312" s="112"/>
      <c r="G312" s="112"/>
      <c r="H312" s="112"/>
      <c r="I312" s="112"/>
      <c r="J312" s="112"/>
      <c r="K312" s="112"/>
      <c r="L312" s="112"/>
      <c r="N312" s="112"/>
    </row>
    <row r="313" ht="15.75" customHeight="1">
      <c r="A313" s="112"/>
      <c r="B313" s="112"/>
      <c r="C313" s="112"/>
      <c r="D313" s="112"/>
      <c r="E313" s="112"/>
      <c r="F313" s="112"/>
      <c r="G313" s="112"/>
      <c r="H313" s="112"/>
      <c r="I313" s="112"/>
      <c r="J313" s="112"/>
      <c r="K313" s="112"/>
      <c r="L313" s="112"/>
      <c r="N313" s="112"/>
    </row>
    <row r="314" ht="15.75" customHeight="1">
      <c r="A314" s="112"/>
      <c r="B314" s="112"/>
      <c r="C314" s="112"/>
      <c r="D314" s="112"/>
      <c r="E314" s="112"/>
      <c r="F314" s="112"/>
      <c r="G314" s="112"/>
      <c r="H314" s="112"/>
      <c r="I314" s="112"/>
      <c r="J314" s="112"/>
      <c r="K314" s="112"/>
      <c r="L314" s="112"/>
      <c r="N314" s="112"/>
    </row>
    <row r="315" ht="15.75" customHeight="1">
      <c r="A315" s="112"/>
      <c r="B315" s="112"/>
      <c r="C315" s="112"/>
      <c r="D315" s="112"/>
      <c r="E315" s="112"/>
      <c r="F315" s="112"/>
      <c r="G315" s="112"/>
      <c r="H315" s="112"/>
      <c r="I315" s="112"/>
      <c r="J315" s="112"/>
      <c r="K315" s="112"/>
      <c r="L315" s="112"/>
      <c r="N315" s="112"/>
    </row>
    <row r="316" ht="15.75" customHeight="1">
      <c r="A316" s="112"/>
      <c r="B316" s="112"/>
      <c r="C316" s="112"/>
      <c r="D316" s="112"/>
      <c r="E316" s="112"/>
      <c r="F316" s="112"/>
      <c r="G316" s="112"/>
      <c r="H316" s="112"/>
      <c r="I316" s="112"/>
      <c r="J316" s="112"/>
      <c r="K316" s="112"/>
      <c r="L316" s="112"/>
      <c r="N316" s="112"/>
    </row>
    <row r="317" ht="15.75" customHeight="1">
      <c r="A317" s="112"/>
      <c r="B317" s="112"/>
      <c r="C317" s="112"/>
      <c r="D317" s="112"/>
      <c r="E317" s="112"/>
      <c r="F317" s="112"/>
      <c r="G317" s="112"/>
      <c r="H317" s="112"/>
      <c r="I317" s="112"/>
      <c r="J317" s="112"/>
      <c r="K317" s="112"/>
      <c r="L317" s="112"/>
      <c r="N317" s="112"/>
    </row>
    <row r="318" ht="15.75" customHeight="1">
      <c r="A318" s="112"/>
      <c r="B318" s="112"/>
      <c r="C318" s="112"/>
      <c r="D318" s="112"/>
      <c r="E318" s="112"/>
      <c r="F318" s="112"/>
      <c r="G318" s="112"/>
      <c r="H318" s="112"/>
      <c r="I318" s="112"/>
      <c r="J318" s="112"/>
      <c r="K318" s="112"/>
      <c r="L318" s="112"/>
      <c r="N318" s="112"/>
    </row>
    <row r="319" ht="15.75" customHeight="1">
      <c r="A319" s="112"/>
      <c r="B319" s="112"/>
      <c r="C319" s="112"/>
      <c r="D319" s="112"/>
      <c r="E319" s="112"/>
      <c r="F319" s="112"/>
      <c r="G319" s="112"/>
      <c r="H319" s="112"/>
      <c r="I319" s="112"/>
      <c r="J319" s="112"/>
      <c r="K319" s="112"/>
      <c r="L319" s="112"/>
      <c r="N319" s="112"/>
    </row>
    <row r="320" ht="15.75" customHeight="1">
      <c r="A320" s="112"/>
      <c r="B320" s="112"/>
      <c r="C320" s="112"/>
      <c r="D320" s="112"/>
      <c r="E320" s="112"/>
      <c r="F320" s="112"/>
      <c r="G320" s="112"/>
      <c r="H320" s="112"/>
      <c r="I320" s="112"/>
      <c r="J320" s="112"/>
      <c r="K320" s="112"/>
      <c r="L320" s="112"/>
      <c r="N320" s="112"/>
    </row>
    <row r="321" ht="15.75" customHeight="1">
      <c r="A321" s="112"/>
      <c r="B321" s="112"/>
      <c r="C321" s="112"/>
      <c r="D321" s="112"/>
      <c r="E321" s="112"/>
      <c r="F321" s="112"/>
      <c r="G321" s="112"/>
      <c r="H321" s="112"/>
      <c r="I321" s="112"/>
      <c r="J321" s="112"/>
      <c r="K321" s="112"/>
      <c r="L321" s="112"/>
      <c r="N321" s="112"/>
    </row>
    <row r="322" ht="15.75" customHeight="1">
      <c r="A322" s="112"/>
      <c r="B322" s="112"/>
      <c r="C322" s="112"/>
      <c r="D322" s="112"/>
      <c r="E322" s="112"/>
      <c r="F322" s="112"/>
      <c r="G322" s="112"/>
      <c r="H322" s="112"/>
      <c r="I322" s="112"/>
      <c r="J322" s="112"/>
      <c r="K322" s="112"/>
      <c r="L322" s="112"/>
      <c r="N322" s="112"/>
    </row>
    <row r="323" ht="15.75" customHeight="1">
      <c r="A323" s="112"/>
      <c r="B323" s="112"/>
      <c r="C323" s="112"/>
      <c r="D323" s="112"/>
      <c r="E323" s="112"/>
      <c r="F323" s="112"/>
      <c r="G323" s="112"/>
      <c r="H323" s="112"/>
      <c r="I323" s="112"/>
      <c r="J323" s="112"/>
      <c r="K323" s="112"/>
      <c r="L323" s="112"/>
      <c r="N323" s="112"/>
    </row>
    <row r="324" ht="15.75" customHeight="1">
      <c r="A324" s="112"/>
      <c r="B324" s="112"/>
      <c r="C324" s="112"/>
      <c r="D324" s="112"/>
      <c r="E324" s="112"/>
      <c r="F324" s="112"/>
      <c r="G324" s="112"/>
      <c r="H324" s="112"/>
      <c r="I324" s="112"/>
      <c r="J324" s="112"/>
      <c r="K324" s="112"/>
      <c r="L324" s="112"/>
      <c r="N324" s="112"/>
    </row>
    <row r="325" ht="15.75" customHeight="1">
      <c r="A325" s="112"/>
      <c r="B325" s="112"/>
      <c r="C325" s="112"/>
      <c r="D325" s="112"/>
      <c r="E325" s="112"/>
      <c r="F325" s="112"/>
      <c r="G325" s="112"/>
      <c r="H325" s="112"/>
      <c r="I325" s="112"/>
      <c r="J325" s="112"/>
      <c r="K325" s="112"/>
      <c r="L325" s="112"/>
      <c r="N325" s="112"/>
    </row>
    <row r="326" ht="15.75" customHeight="1">
      <c r="A326" s="112"/>
      <c r="B326" s="112"/>
      <c r="C326" s="112"/>
      <c r="D326" s="112"/>
      <c r="E326" s="112"/>
      <c r="F326" s="112"/>
      <c r="G326" s="112"/>
      <c r="H326" s="112"/>
      <c r="I326" s="112"/>
      <c r="J326" s="112"/>
      <c r="K326" s="112"/>
      <c r="L326" s="112"/>
      <c r="N326" s="112"/>
    </row>
    <row r="327" ht="15.75" customHeight="1">
      <c r="A327" s="112"/>
      <c r="B327" s="112"/>
      <c r="C327" s="112"/>
      <c r="D327" s="112"/>
      <c r="E327" s="112"/>
      <c r="F327" s="112"/>
      <c r="G327" s="112"/>
      <c r="H327" s="112"/>
      <c r="I327" s="112"/>
      <c r="J327" s="112"/>
      <c r="K327" s="112"/>
      <c r="L327" s="112"/>
      <c r="N327" s="112"/>
    </row>
    <row r="328" ht="15.75" customHeight="1">
      <c r="A328" s="112"/>
      <c r="B328" s="112"/>
      <c r="C328" s="112"/>
      <c r="D328" s="112"/>
      <c r="E328" s="112"/>
      <c r="F328" s="112"/>
      <c r="G328" s="112"/>
      <c r="H328" s="112"/>
      <c r="I328" s="112"/>
      <c r="J328" s="112"/>
      <c r="K328" s="112"/>
      <c r="L328" s="112"/>
      <c r="N328" s="112"/>
    </row>
    <row r="329" ht="15.75" customHeight="1">
      <c r="A329" s="112"/>
      <c r="B329" s="112"/>
      <c r="C329" s="112"/>
      <c r="D329" s="112"/>
      <c r="E329" s="112"/>
      <c r="F329" s="112"/>
      <c r="G329" s="112"/>
      <c r="H329" s="112"/>
      <c r="I329" s="112"/>
      <c r="J329" s="112"/>
      <c r="K329" s="112"/>
      <c r="L329" s="112"/>
      <c r="N329" s="112"/>
    </row>
    <row r="330" ht="15.75" customHeight="1">
      <c r="A330" s="112"/>
      <c r="B330" s="112"/>
      <c r="C330" s="112"/>
      <c r="D330" s="112"/>
      <c r="E330" s="112"/>
      <c r="F330" s="112"/>
      <c r="G330" s="112"/>
      <c r="H330" s="112"/>
      <c r="I330" s="112"/>
      <c r="J330" s="112"/>
      <c r="K330" s="112"/>
      <c r="L330" s="112"/>
      <c r="N330" s="112"/>
    </row>
    <row r="331" ht="15.75" customHeight="1">
      <c r="A331" s="112"/>
      <c r="B331" s="112"/>
      <c r="C331" s="112"/>
      <c r="D331" s="112"/>
      <c r="E331" s="112"/>
      <c r="F331" s="112"/>
      <c r="G331" s="112"/>
      <c r="H331" s="112"/>
      <c r="I331" s="112"/>
      <c r="J331" s="112"/>
      <c r="K331" s="112"/>
      <c r="L331" s="112"/>
      <c r="N331" s="112"/>
    </row>
    <row r="332" ht="15.75" customHeight="1">
      <c r="A332" s="112"/>
      <c r="B332" s="112"/>
      <c r="C332" s="112"/>
      <c r="D332" s="112"/>
      <c r="E332" s="112"/>
      <c r="F332" s="112"/>
      <c r="G332" s="112"/>
      <c r="H332" s="112"/>
      <c r="I332" s="112"/>
      <c r="J332" s="112"/>
      <c r="K332" s="112"/>
      <c r="L332" s="112"/>
      <c r="N332" s="112"/>
    </row>
    <row r="333" ht="15.75" customHeight="1">
      <c r="A333" s="112"/>
      <c r="B333" s="112"/>
      <c r="C333" s="112"/>
      <c r="D333" s="112"/>
      <c r="E333" s="112"/>
      <c r="F333" s="112"/>
      <c r="G333" s="112"/>
      <c r="H333" s="112"/>
      <c r="I333" s="112"/>
      <c r="J333" s="112"/>
      <c r="K333" s="112"/>
      <c r="L333" s="112"/>
      <c r="N333" s="112"/>
    </row>
    <row r="334" ht="15.75" customHeight="1">
      <c r="A334" s="112"/>
      <c r="B334" s="112"/>
      <c r="C334" s="112"/>
      <c r="D334" s="112"/>
      <c r="E334" s="112"/>
      <c r="F334" s="112"/>
      <c r="G334" s="112"/>
      <c r="H334" s="112"/>
      <c r="I334" s="112"/>
      <c r="J334" s="112"/>
      <c r="K334" s="112"/>
      <c r="L334" s="112"/>
      <c r="N334" s="112"/>
    </row>
    <row r="335" ht="15.75" customHeight="1">
      <c r="A335" s="112"/>
      <c r="B335" s="112"/>
      <c r="C335" s="112"/>
      <c r="D335" s="112"/>
      <c r="E335" s="112"/>
      <c r="F335" s="112"/>
      <c r="G335" s="112"/>
      <c r="H335" s="112"/>
      <c r="I335" s="112"/>
      <c r="J335" s="112"/>
      <c r="K335" s="112"/>
      <c r="L335" s="112"/>
      <c r="N335" s="112"/>
    </row>
    <row r="336" ht="15.75" customHeight="1">
      <c r="A336" s="112"/>
      <c r="B336" s="112"/>
      <c r="C336" s="112"/>
      <c r="D336" s="112"/>
      <c r="E336" s="112"/>
      <c r="F336" s="112"/>
      <c r="G336" s="112"/>
      <c r="H336" s="112"/>
      <c r="I336" s="112"/>
      <c r="J336" s="112"/>
      <c r="K336" s="112"/>
      <c r="L336" s="112"/>
      <c r="N336" s="112"/>
    </row>
    <row r="337" ht="15.75" customHeight="1">
      <c r="A337" s="112"/>
      <c r="B337" s="112"/>
      <c r="C337" s="112"/>
      <c r="D337" s="112"/>
      <c r="E337" s="112"/>
      <c r="F337" s="112"/>
      <c r="G337" s="112"/>
      <c r="H337" s="112"/>
      <c r="I337" s="112"/>
      <c r="J337" s="112"/>
      <c r="K337" s="112"/>
      <c r="L337" s="112"/>
      <c r="N337" s="112"/>
    </row>
    <row r="338" ht="15.75" customHeight="1">
      <c r="A338" s="112"/>
      <c r="B338" s="112"/>
      <c r="C338" s="112"/>
      <c r="D338" s="112"/>
      <c r="E338" s="112"/>
      <c r="F338" s="112"/>
      <c r="G338" s="112"/>
      <c r="H338" s="112"/>
      <c r="I338" s="112"/>
      <c r="J338" s="112"/>
      <c r="K338" s="112"/>
      <c r="L338" s="112"/>
      <c r="N338" s="112"/>
    </row>
    <row r="339" ht="15.75" customHeight="1">
      <c r="A339" s="112"/>
      <c r="B339" s="112"/>
      <c r="C339" s="112"/>
      <c r="D339" s="112"/>
      <c r="E339" s="112"/>
      <c r="F339" s="112"/>
      <c r="G339" s="112"/>
      <c r="H339" s="112"/>
      <c r="I339" s="112"/>
      <c r="J339" s="112"/>
      <c r="K339" s="112"/>
      <c r="L339" s="112"/>
      <c r="N339" s="112"/>
    </row>
    <row r="340" ht="15.75" customHeight="1">
      <c r="A340" s="112"/>
      <c r="B340" s="112"/>
      <c r="C340" s="112"/>
      <c r="D340" s="112"/>
      <c r="E340" s="112"/>
      <c r="F340" s="112"/>
      <c r="G340" s="112"/>
      <c r="H340" s="112"/>
      <c r="I340" s="112"/>
      <c r="J340" s="112"/>
      <c r="K340" s="112"/>
      <c r="L340" s="112"/>
      <c r="N340" s="112"/>
    </row>
    <row r="341" ht="15.75" customHeight="1">
      <c r="A341" s="112"/>
      <c r="B341" s="112"/>
      <c r="C341" s="112"/>
      <c r="D341" s="112"/>
      <c r="E341" s="112"/>
      <c r="F341" s="112"/>
      <c r="G341" s="112"/>
      <c r="H341" s="112"/>
      <c r="I341" s="112"/>
      <c r="J341" s="112"/>
      <c r="K341" s="112"/>
      <c r="L341" s="112"/>
      <c r="N341" s="112"/>
    </row>
    <row r="342" ht="15.75" customHeight="1">
      <c r="A342" s="112"/>
      <c r="B342" s="112"/>
      <c r="C342" s="112"/>
      <c r="D342" s="112"/>
      <c r="E342" s="112"/>
      <c r="F342" s="112"/>
      <c r="G342" s="112"/>
      <c r="H342" s="112"/>
      <c r="I342" s="112"/>
      <c r="J342" s="112"/>
      <c r="K342" s="112"/>
      <c r="L342" s="112"/>
      <c r="N342" s="112"/>
    </row>
    <row r="343" ht="15.75" customHeight="1">
      <c r="A343" s="112"/>
      <c r="B343" s="112"/>
      <c r="C343" s="112"/>
      <c r="D343" s="112"/>
      <c r="E343" s="112"/>
      <c r="F343" s="112"/>
      <c r="G343" s="112"/>
      <c r="H343" s="112"/>
      <c r="I343" s="112"/>
      <c r="J343" s="112"/>
      <c r="K343" s="112"/>
      <c r="L343" s="112"/>
      <c r="N343" s="112"/>
    </row>
    <row r="344" ht="15.75" customHeight="1">
      <c r="A344" s="112"/>
      <c r="B344" s="112"/>
      <c r="C344" s="112"/>
      <c r="D344" s="112"/>
      <c r="E344" s="112"/>
      <c r="F344" s="112"/>
      <c r="G344" s="112"/>
      <c r="H344" s="112"/>
      <c r="I344" s="112"/>
      <c r="J344" s="112"/>
      <c r="K344" s="112"/>
      <c r="L344" s="112"/>
      <c r="N344" s="112"/>
    </row>
    <row r="345" ht="15.75" customHeight="1">
      <c r="A345" s="112"/>
      <c r="B345" s="112"/>
      <c r="C345" s="112"/>
      <c r="D345" s="112"/>
      <c r="E345" s="112"/>
      <c r="F345" s="112"/>
      <c r="G345" s="112"/>
      <c r="H345" s="112"/>
      <c r="I345" s="112"/>
      <c r="J345" s="112"/>
      <c r="K345" s="112"/>
      <c r="L345" s="112"/>
      <c r="N345" s="112"/>
    </row>
    <row r="346" ht="15.75" customHeight="1">
      <c r="A346" s="112"/>
      <c r="B346" s="112"/>
      <c r="C346" s="112"/>
      <c r="D346" s="112"/>
      <c r="E346" s="112"/>
      <c r="F346" s="112"/>
      <c r="G346" s="112"/>
      <c r="H346" s="112"/>
      <c r="I346" s="112"/>
      <c r="J346" s="112"/>
      <c r="K346" s="112"/>
      <c r="L346" s="112"/>
      <c r="N346" s="112"/>
    </row>
    <row r="347" ht="15.75" customHeight="1">
      <c r="A347" s="112"/>
      <c r="B347" s="112"/>
      <c r="C347" s="112"/>
      <c r="D347" s="112"/>
      <c r="E347" s="112"/>
      <c r="F347" s="112"/>
      <c r="G347" s="112"/>
      <c r="H347" s="112"/>
      <c r="I347" s="112"/>
      <c r="J347" s="112"/>
      <c r="K347" s="112"/>
      <c r="L347" s="112"/>
      <c r="N347" s="112"/>
    </row>
    <row r="348" ht="15.75" customHeight="1">
      <c r="A348" s="112"/>
      <c r="B348" s="112"/>
      <c r="C348" s="112"/>
      <c r="D348" s="112"/>
      <c r="E348" s="112"/>
      <c r="F348" s="112"/>
      <c r="G348" s="112"/>
      <c r="H348" s="112"/>
      <c r="I348" s="112"/>
      <c r="J348" s="112"/>
      <c r="K348" s="112"/>
      <c r="L348" s="112"/>
      <c r="N348" s="112"/>
    </row>
    <row r="349" ht="15.75" customHeight="1">
      <c r="A349" s="112"/>
      <c r="B349" s="112"/>
      <c r="C349" s="112"/>
      <c r="D349" s="112"/>
      <c r="E349" s="112"/>
      <c r="F349" s="112"/>
      <c r="G349" s="112"/>
      <c r="H349" s="112"/>
      <c r="I349" s="112"/>
      <c r="J349" s="112"/>
      <c r="K349" s="112"/>
      <c r="L349" s="112"/>
      <c r="N349" s="112"/>
    </row>
    <row r="350" ht="15.75" customHeight="1">
      <c r="A350" s="112"/>
      <c r="B350" s="112"/>
      <c r="C350" s="112"/>
      <c r="D350" s="112"/>
      <c r="E350" s="112"/>
      <c r="F350" s="112"/>
      <c r="G350" s="112"/>
      <c r="H350" s="112"/>
      <c r="I350" s="112"/>
      <c r="J350" s="112"/>
      <c r="K350" s="112"/>
      <c r="L350" s="112"/>
      <c r="N350" s="112"/>
    </row>
    <row r="351" ht="15.75" customHeight="1">
      <c r="A351" s="112"/>
      <c r="B351" s="112"/>
      <c r="C351" s="112"/>
      <c r="D351" s="112"/>
      <c r="E351" s="112"/>
      <c r="F351" s="112"/>
      <c r="G351" s="112"/>
      <c r="H351" s="112"/>
      <c r="I351" s="112"/>
      <c r="J351" s="112"/>
      <c r="K351" s="112"/>
      <c r="L351" s="112"/>
      <c r="N351" s="112"/>
    </row>
    <row r="352" ht="15.75" customHeight="1">
      <c r="A352" s="112"/>
      <c r="B352" s="112"/>
      <c r="C352" s="112"/>
      <c r="D352" s="112"/>
      <c r="E352" s="112"/>
      <c r="F352" s="112"/>
      <c r="G352" s="112"/>
      <c r="H352" s="112"/>
      <c r="I352" s="112"/>
      <c r="J352" s="112"/>
      <c r="K352" s="112"/>
      <c r="L352" s="112"/>
      <c r="N352" s="112"/>
    </row>
    <row r="353" ht="15.75" customHeight="1">
      <c r="A353" s="112"/>
      <c r="B353" s="112"/>
      <c r="C353" s="112"/>
      <c r="D353" s="112"/>
      <c r="E353" s="112"/>
      <c r="F353" s="112"/>
      <c r="G353" s="112"/>
      <c r="H353" s="112"/>
      <c r="I353" s="112"/>
      <c r="J353" s="112"/>
      <c r="K353" s="112"/>
      <c r="L353" s="112"/>
      <c r="N353" s="112"/>
    </row>
    <row r="354" ht="15.75" customHeight="1">
      <c r="A354" s="112"/>
      <c r="B354" s="112"/>
      <c r="C354" s="112"/>
      <c r="D354" s="112"/>
      <c r="E354" s="112"/>
      <c r="F354" s="112"/>
      <c r="G354" s="112"/>
      <c r="H354" s="112"/>
      <c r="I354" s="112"/>
      <c r="J354" s="112"/>
      <c r="K354" s="112"/>
      <c r="L354" s="112"/>
      <c r="N354" s="112"/>
    </row>
    <row r="355" ht="15.75" customHeight="1">
      <c r="A355" s="112"/>
      <c r="B355" s="112"/>
      <c r="C355" s="112"/>
      <c r="D355" s="112"/>
      <c r="E355" s="112"/>
      <c r="F355" s="112"/>
      <c r="G355" s="112"/>
      <c r="H355" s="112"/>
      <c r="I355" s="112"/>
      <c r="J355" s="112"/>
      <c r="K355" s="112"/>
      <c r="L355" s="112"/>
      <c r="N355" s="112"/>
    </row>
    <row r="356" ht="15.75" customHeight="1">
      <c r="A356" s="112"/>
      <c r="B356" s="112"/>
      <c r="C356" s="112"/>
      <c r="D356" s="112"/>
      <c r="E356" s="112"/>
      <c r="F356" s="112"/>
      <c r="G356" s="112"/>
      <c r="H356" s="112"/>
      <c r="I356" s="112"/>
      <c r="J356" s="112"/>
      <c r="K356" s="112"/>
      <c r="L356" s="112"/>
      <c r="N356" s="112"/>
    </row>
    <row r="357" ht="15.75" customHeight="1">
      <c r="A357" s="112"/>
      <c r="B357" s="112"/>
      <c r="C357" s="112"/>
      <c r="D357" s="112"/>
      <c r="E357" s="112"/>
      <c r="F357" s="112"/>
      <c r="G357" s="112"/>
      <c r="H357" s="112"/>
      <c r="I357" s="112"/>
      <c r="J357" s="112"/>
      <c r="K357" s="112"/>
      <c r="L357" s="112"/>
      <c r="N357" s="112"/>
    </row>
    <row r="358" ht="15.75" customHeight="1">
      <c r="A358" s="112"/>
      <c r="B358" s="112"/>
      <c r="C358" s="112"/>
      <c r="D358" s="112"/>
      <c r="E358" s="112"/>
      <c r="F358" s="112"/>
      <c r="G358" s="112"/>
      <c r="H358" s="112"/>
      <c r="I358" s="112"/>
      <c r="J358" s="112"/>
      <c r="K358" s="112"/>
      <c r="L358" s="112"/>
      <c r="N358" s="112"/>
    </row>
    <row r="359" ht="15.75" customHeight="1">
      <c r="A359" s="112"/>
      <c r="B359" s="112"/>
      <c r="C359" s="112"/>
      <c r="D359" s="112"/>
      <c r="E359" s="112"/>
      <c r="F359" s="112"/>
      <c r="G359" s="112"/>
      <c r="H359" s="112"/>
      <c r="I359" s="112"/>
      <c r="J359" s="112"/>
      <c r="K359" s="112"/>
      <c r="L359" s="112"/>
      <c r="N359" s="112"/>
    </row>
    <row r="360" ht="15.75" customHeight="1">
      <c r="A360" s="112"/>
      <c r="B360" s="112"/>
      <c r="C360" s="112"/>
      <c r="D360" s="112"/>
      <c r="E360" s="112"/>
      <c r="F360" s="112"/>
      <c r="G360" s="112"/>
      <c r="H360" s="112"/>
      <c r="I360" s="112"/>
      <c r="J360" s="112"/>
      <c r="K360" s="112"/>
      <c r="L360" s="112"/>
      <c r="N360" s="112"/>
    </row>
    <row r="361" ht="15.75" customHeight="1">
      <c r="A361" s="112"/>
      <c r="B361" s="112"/>
      <c r="C361" s="112"/>
      <c r="D361" s="112"/>
      <c r="E361" s="112"/>
      <c r="F361" s="112"/>
      <c r="G361" s="112"/>
      <c r="H361" s="112"/>
      <c r="I361" s="112"/>
      <c r="J361" s="112"/>
      <c r="K361" s="112"/>
      <c r="L361" s="112"/>
      <c r="N361" s="112"/>
    </row>
    <row r="362" ht="15.75" customHeight="1">
      <c r="A362" s="112"/>
      <c r="B362" s="112"/>
      <c r="C362" s="112"/>
      <c r="D362" s="112"/>
      <c r="E362" s="112"/>
      <c r="F362" s="112"/>
      <c r="G362" s="112"/>
      <c r="H362" s="112"/>
      <c r="I362" s="112"/>
      <c r="J362" s="112"/>
      <c r="K362" s="112"/>
      <c r="L362" s="112"/>
      <c r="N362" s="112"/>
    </row>
    <row r="363" ht="15.75" customHeight="1">
      <c r="A363" s="112"/>
      <c r="B363" s="112"/>
      <c r="C363" s="112"/>
      <c r="D363" s="112"/>
      <c r="E363" s="112"/>
      <c r="F363" s="112"/>
      <c r="G363" s="112"/>
      <c r="H363" s="112"/>
      <c r="I363" s="112"/>
      <c r="J363" s="112"/>
      <c r="K363" s="112"/>
      <c r="L363" s="112"/>
      <c r="N363" s="112"/>
    </row>
    <row r="364" ht="15.75" customHeight="1">
      <c r="A364" s="112"/>
      <c r="B364" s="112"/>
      <c r="C364" s="112"/>
      <c r="D364" s="112"/>
      <c r="E364" s="112"/>
      <c r="F364" s="112"/>
      <c r="G364" s="112"/>
      <c r="H364" s="112"/>
      <c r="I364" s="112"/>
      <c r="J364" s="112"/>
      <c r="K364" s="112"/>
      <c r="L364" s="112"/>
      <c r="N364" s="112"/>
    </row>
    <row r="365" ht="15.75" customHeight="1">
      <c r="A365" s="112"/>
      <c r="B365" s="112"/>
      <c r="C365" s="112"/>
      <c r="D365" s="112"/>
      <c r="E365" s="112"/>
      <c r="F365" s="112"/>
      <c r="G365" s="112"/>
      <c r="H365" s="112"/>
      <c r="I365" s="112"/>
      <c r="J365" s="112"/>
      <c r="K365" s="112"/>
      <c r="L365" s="112"/>
      <c r="N365" s="112"/>
    </row>
    <row r="366" ht="15.75" customHeight="1">
      <c r="A366" s="112"/>
      <c r="B366" s="112"/>
      <c r="C366" s="112"/>
      <c r="D366" s="112"/>
      <c r="E366" s="112"/>
      <c r="F366" s="112"/>
      <c r="G366" s="112"/>
      <c r="H366" s="112"/>
      <c r="I366" s="112"/>
      <c r="J366" s="112"/>
      <c r="K366" s="112"/>
      <c r="L366" s="112"/>
      <c r="N366" s="112"/>
    </row>
    <row r="367" ht="15.75" customHeight="1">
      <c r="A367" s="112"/>
      <c r="B367" s="112"/>
      <c r="C367" s="112"/>
      <c r="D367" s="112"/>
      <c r="E367" s="112"/>
      <c r="F367" s="112"/>
      <c r="G367" s="112"/>
      <c r="H367" s="112"/>
      <c r="I367" s="112"/>
      <c r="J367" s="112"/>
      <c r="K367" s="112"/>
      <c r="L367" s="112"/>
      <c r="N367" s="112"/>
    </row>
    <row r="368" ht="15.75" customHeight="1">
      <c r="A368" s="112"/>
      <c r="B368" s="112"/>
      <c r="C368" s="112"/>
      <c r="D368" s="112"/>
      <c r="E368" s="112"/>
      <c r="F368" s="112"/>
      <c r="G368" s="112"/>
      <c r="H368" s="112"/>
      <c r="I368" s="112"/>
      <c r="J368" s="112"/>
      <c r="K368" s="112"/>
      <c r="L368" s="112"/>
      <c r="N368" s="112"/>
    </row>
    <row r="369" ht="15.75" customHeight="1">
      <c r="A369" s="112"/>
      <c r="B369" s="112"/>
      <c r="C369" s="112"/>
      <c r="D369" s="112"/>
      <c r="E369" s="112"/>
      <c r="F369" s="112"/>
      <c r="G369" s="112"/>
      <c r="H369" s="112"/>
      <c r="I369" s="112"/>
      <c r="J369" s="112"/>
      <c r="K369" s="112"/>
      <c r="L369" s="112"/>
      <c r="N369" s="112"/>
    </row>
    <row r="370" ht="15.75" customHeight="1">
      <c r="A370" s="112"/>
      <c r="B370" s="112"/>
      <c r="C370" s="112"/>
      <c r="D370" s="112"/>
      <c r="E370" s="112"/>
      <c r="F370" s="112"/>
      <c r="G370" s="112"/>
      <c r="H370" s="112"/>
      <c r="I370" s="112"/>
      <c r="J370" s="112"/>
      <c r="K370" s="112"/>
      <c r="L370" s="112"/>
      <c r="N370" s="112"/>
    </row>
    <row r="371" ht="15.75" customHeight="1">
      <c r="A371" s="112"/>
      <c r="B371" s="112"/>
      <c r="C371" s="112"/>
      <c r="D371" s="112"/>
      <c r="E371" s="112"/>
      <c r="F371" s="112"/>
      <c r="G371" s="112"/>
      <c r="H371" s="112"/>
      <c r="I371" s="112"/>
      <c r="J371" s="112"/>
      <c r="K371" s="112"/>
      <c r="L371" s="112"/>
      <c r="N371" s="112"/>
    </row>
    <row r="372" ht="15.75" customHeight="1">
      <c r="A372" s="112"/>
      <c r="B372" s="112"/>
      <c r="C372" s="112"/>
      <c r="D372" s="112"/>
      <c r="E372" s="112"/>
      <c r="F372" s="112"/>
      <c r="G372" s="112"/>
      <c r="H372" s="112"/>
      <c r="I372" s="112"/>
      <c r="J372" s="112"/>
      <c r="K372" s="112"/>
      <c r="L372" s="112"/>
      <c r="N372" s="112"/>
    </row>
    <row r="373" ht="15.75" customHeight="1">
      <c r="A373" s="112"/>
      <c r="B373" s="112"/>
      <c r="C373" s="112"/>
      <c r="D373" s="112"/>
      <c r="E373" s="112"/>
      <c r="F373" s="112"/>
      <c r="G373" s="112"/>
      <c r="H373" s="112"/>
      <c r="I373" s="112"/>
      <c r="J373" s="112"/>
      <c r="K373" s="112"/>
      <c r="L373" s="112"/>
      <c r="N373" s="112"/>
    </row>
    <row r="374" ht="15.75" customHeight="1">
      <c r="A374" s="112"/>
      <c r="B374" s="112"/>
      <c r="C374" s="112"/>
      <c r="D374" s="112"/>
      <c r="E374" s="112"/>
      <c r="F374" s="112"/>
      <c r="G374" s="112"/>
      <c r="H374" s="112"/>
      <c r="I374" s="112"/>
      <c r="J374" s="112"/>
      <c r="K374" s="112"/>
      <c r="L374" s="112"/>
      <c r="N374" s="112"/>
    </row>
    <row r="375" ht="15.75" customHeight="1">
      <c r="A375" s="112"/>
      <c r="B375" s="112"/>
      <c r="C375" s="112"/>
      <c r="D375" s="112"/>
      <c r="E375" s="112"/>
      <c r="F375" s="112"/>
      <c r="G375" s="112"/>
      <c r="H375" s="112"/>
      <c r="I375" s="112"/>
      <c r="J375" s="112"/>
      <c r="K375" s="112"/>
      <c r="L375" s="112"/>
      <c r="N375" s="112"/>
    </row>
    <row r="376" ht="15.75" customHeight="1">
      <c r="A376" s="112"/>
      <c r="B376" s="112"/>
      <c r="C376" s="112"/>
      <c r="D376" s="112"/>
      <c r="E376" s="112"/>
      <c r="F376" s="112"/>
      <c r="G376" s="112"/>
      <c r="H376" s="112"/>
      <c r="I376" s="112"/>
      <c r="J376" s="112"/>
      <c r="K376" s="112"/>
      <c r="L376" s="112"/>
      <c r="N376" s="112"/>
    </row>
    <row r="377" ht="15.75" customHeight="1">
      <c r="A377" s="112"/>
      <c r="B377" s="112"/>
      <c r="C377" s="112"/>
      <c r="D377" s="112"/>
      <c r="E377" s="112"/>
      <c r="F377" s="112"/>
      <c r="G377" s="112"/>
      <c r="H377" s="112"/>
      <c r="I377" s="112"/>
      <c r="J377" s="112"/>
      <c r="K377" s="112"/>
      <c r="L377" s="112"/>
      <c r="N377" s="112"/>
    </row>
    <row r="378" ht="15.75" customHeight="1">
      <c r="A378" s="112"/>
      <c r="B378" s="112"/>
      <c r="C378" s="112"/>
      <c r="D378" s="112"/>
      <c r="E378" s="112"/>
      <c r="F378" s="112"/>
      <c r="G378" s="112"/>
      <c r="H378" s="112"/>
      <c r="I378" s="112"/>
      <c r="J378" s="112"/>
      <c r="K378" s="112"/>
      <c r="L378" s="112"/>
      <c r="N378" s="112"/>
    </row>
    <row r="379" ht="15.75" customHeight="1">
      <c r="A379" s="112"/>
      <c r="B379" s="112"/>
      <c r="C379" s="112"/>
      <c r="D379" s="112"/>
      <c r="E379" s="112"/>
      <c r="F379" s="112"/>
      <c r="G379" s="112"/>
      <c r="H379" s="112"/>
      <c r="I379" s="112"/>
      <c r="J379" s="112"/>
      <c r="K379" s="112"/>
      <c r="L379" s="112"/>
      <c r="N379" s="112"/>
    </row>
    <row r="380" ht="15.75" customHeight="1">
      <c r="A380" s="112"/>
      <c r="B380" s="112"/>
      <c r="C380" s="112"/>
      <c r="D380" s="112"/>
      <c r="E380" s="112"/>
      <c r="F380" s="112"/>
      <c r="G380" s="112"/>
      <c r="H380" s="112"/>
      <c r="I380" s="112"/>
      <c r="J380" s="112"/>
      <c r="K380" s="112"/>
      <c r="L380" s="112"/>
      <c r="N380" s="112"/>
    </row>
    <row r="381" ht="15.75" customHeight="1">
      <c r="A381" s="112"/>
      <c r="B381" s="112"/>
      <c r="C381" s="112"/>
      <c r="D381" s="112"/>
      <c r="E381" s="112"/>
      <c r="F381" s="112"/>
      <c r="G381" s="112"/>
      <c r="H381" s="112"/>
      <c r="I381" s="112"/>
      <c r="J381" s="112"/>
      <c r="K381" s="112"/>
      <c r="L381" s="112"/>
      <c r="N381" s="112"/>
    </row>
    <row r="382" ht="15.75" customHeight="1">
      <c r="A382" s="112"/>
      <c r="B382" s="112"/>
      <c r="C382" s="112"/>
      <c r="D382" s="112"/>
      <c r="E382" s="112"/>
      <c r="F382" s="112"/>
      <c r="G382" s="112"/>
      <c r="H382" s="112"/>
      <c r="I382" s="112"/>
      <c r="J382" s="112"/>
      <c r="K382" s="112"/>
      <c r="L382" s="112"/>
      <c r="N382" s="112"/>
    </row>
    <row r="383" ht="15.75" customHeight="1">
      <c r="A383" s="112"/>
      <c r="B383" s="112"/>
      <c r="C383" s="112"/>
      <c r="D383" s="112"/>
      <c r="E383" s="112"/>
      <c r="F383" s="112"/>
      <c r="G383" s="112"/>
      <c r="H383" s="112"/>
      <c r="I383" s="112"/>
      <c r="J383" s="112"/>
      <c r="K383" s="112"/>
      <c r="L383" s="112"/>
      <c r="N383" s="112"/>
    </row>
    <row r="384" ht="15.75" customHeight="1">
      <c r="A384" s="112"/>
      <c r="B384" s="112"/>
      <c r="C384" s="112"/>
      <c r="D384" s="112"/>
      <c r="E384" s="112"/>
      <c r="F384" s="112"/>
      <c r="G384" s="112"/>
      <c r="H384" s="112"/>
      <c r="I384" s="112"/>
      <c r="J384" s="112"/>
      <c r="K384" s="112"/>
      <c r="L384" s="112"/>
      <c r="N384" s="112"/>
    </row>
    <row r="385" ht="15.75" customHeight="1">
      <c r="A385" s="112"/>
      <c r="B385" s="112"/>
      <c r="C385" s="112"/>
      <c r="D385" s="112"/>
      <c r="E385" s="112"/>
      <c r="F385" s="112"/>
      <c r="G385" s="112"/>
      <c r="H385" s="112"/>
      <c r="I385" s="112"/>
      <c r="J385" s="112"/>
      <c r="K385" s="112"/>
      <c r="L385" s="112"/>
      <c r="N385" s="112"/>
    </row>
    <row r="386" ht="15.75" customHeight="1">
      <c r="A386" s="112"/>
      <c r="B386" s="112"/>
      <c r="C386" s="112"/>
      <c r="D386" s="112"/>
      <c r="E386" s="112"/>
      <c r="F386" s="112"/>
      <c r="G386" s="112"/>
      <c r="H386" s="112"/>
      <c r="I386" s="112"/>
      <c r="J386" s="112"/>
      <c r="K386" s="112"/>
      <c r="L386" s="112"/>
      <c r="N386" s="112"/>
    </row>
    <row r="387" ht="15.75" customHeight="1">
      <c r="A387" s="112"/>
      <c r="B387" s="112"/>
      <c r="C387" s="112"/>
      <c r="D387" s="112"/>
      <c r="E387" s="112"/>
      <c r="F387" s="112"/>
      <c r="G387" s="112"/>
      <c r="H387" s="112"/>
      <c r="I387" s="112"/>
      <c r="J387" s="112"/>
      <c r="K387" s="112"/>
      <c r="L387" s="112"/>
      <c r="N387" s="112"/>
    </row>
    <row r="388" ht="15.75" customHeight="1">
      <c r="A388" s="112"/>
      <c r="B388" s="112"/>
      <c r="C388" s="112"/>
      <c r="D388" s="112"/>
      <c r="E388" s="112"/>
      <c r="F388" s="112"/>
      <c r="G388" s="112"/>
      <c r="H388" s="112"/>
      <c r="I388" s="112"/>
      <c r="J388" s="112"/>
      <c r="K388" s="112"/>
      <c r="L388" s="112"/>
      <c r="N388" s="112"/>
    </row>
    <row r="389" ht="15.75" customHeight="1">
      <c r="A389" s="112"/>
      <c r="B389" s="112"/>
      <c r="C389" s="112"/>
      <c r="D389" s="112"/>
      <c r="E389" s="112"/>
      <c r="F389" s="112"/>
      <c r="G389" s="112"/>
      <c r="H389" s="112"/>
      <c r="I389" s="112"/>
      <c r="J389" s="112"/>
      <c r="K389" s="112"/>
      <c r="L389" s="112"/>
      <c r="N389" s="112"/>
    </row>
    <row r="390" ht="15.75" customHeight="1">
      <c r="A390" s="112"/>
      <c r="B390" s="112"/>
      <c r="C390" s="112"/>
      <c r="D390" s="112"/>
      <c r="E390" s="112"/>
      <c r="F390" s="112"/>
      <c r="G390" s="112"/>
      <c r="H390" s="112"/>
      <c r="I390" s="112"/>
      <c r="J390" s="112"/>
      <c r="K390" s="112"/>
      <c r="L390" s="112"/>
      <c r="N390" s="112"/>
    </row>
    <row r="391" ht="15.75" customHeight="1">
      <c r="A391" s="112"/>
      <c r="B391" s="112"/>
      <c r="C391" s="112"/>
      <c r="D391" s="112"/>
      <c r="E391" s="112"/>
      <c r="F391" s="112"/>
      <c r="G391" s="112"/>
      <c r="H391" s="112"/>
      <c r="I391" s="112"/>
      <c r="J391" s="112"/>
      <c r="K391" s="112"/>
      <c r="L391" s="112"/>
      <c r="N391" s="112"/>
    </row>
    <row r="392" ht="15.75" customHeight="1">
      <c r="A392" s="112"/>
      <c r="B392" s="112"/>
      <c r="C392" s="112"/>
      <c r="D392" s="112"/>
      <c r="E392" s="112"/>
      <c r="F392" s="112"/>
      <c r="G392" s="112"/>
      <c r="H392" s="112"/>
      <c r="I392" s="112"/>
      <c r="J392" s="112"/>
      <c r="K392" s="112"/>
      <c r="L392" s="112"/>
      <c r="N392" s="112"/>
    </row>
    <row r="393" ht="15.75" customHeight="1">
      <c r="A393" s="112"/>
      <c r="B393" s="112"/>
      <c r="C393" s="112"/>
      <c r="D393" s="112"/>
      <c r="E393" s="112"/>
      <c r="F393" s="112"/>
      <c r="G393" s="112"/>
      <c r="H393" s="112"/>
      <c r="I393" s="112"/>
      <c r="J393" s="112"/>
      <c r="K393" s="112"/>
      <c r="L393" s="112"/>
      <c r="N393" s="112"/>
    </row>
    <row r="394" ht="15.75" customHeight="1">
      <c r="A394" s="112"/>
      <c r="B394" s="112"/>
      <c r="C394" s="112"/>
      <c r="D394" s="112"/>
      <c r="E394" s="112"/>
      <c r="F394" s="112"/>
      <c r="G394" s="112"/>
      <c r="H394" s="112"/>
      <c r="I394" s="112"/>
      <c r="J394" s="112"/>
      <c r="K394" s="112"/>
      <c r="L394" s="112"/>
      <c r="N394" s="112"/>
    </row>
    <row r="395" ht="15.75" customHeight="1">
      <c r="A395" s="112"/>
      <c r="B395" s="112"/>
      <c r="C395" s="112"/>
      <c r="D395" s="112"/>
      <c r="E395" s="112"/>
      <c r="F395" s="112"/>
      <c r="G395" s="112"/>
      <c r="H395" s="112"/>
      <c r="I395" s="112"/>
      <c r="J395" s="112"/>
      <c r="K395" s="112"/>
      <c r="L395" s="112"/>
      <c r="N395" s="112"/>
    </row>
    <row r="396" ht="15.75" customHeight="1">
      <c r="A396" s="112"/>
      <c r="B396" s="112"/>
      <c r="C396" s="112"/>
      <c r="D396" s="112"/>
      <c r="E396" s="112"/>
      <c r="F396" s="112"/>
      <c r="G396" s="112"/>
      <c r="H396" s="112"/>
      <c r="I396" s="112"/>
      <c r="J396" s="112"/>
      <c r="K396" s="112"/>
      <c r="L396" s="112"/>
      <c r="N396" s="112"/>
    </row>
    <row r="397" ht="15.75" customHeight="1">
      <c r="A397" s="112"/>
      <c r="B397" s="112"/>
      <c r="C397" s="112"/>
      <c r="D397" s="112"/>
      <c r="E397" s="112"/>
      <c r="F397" s="112"/>
      <c r="G397" s="112"/>
      <c r="H397" s="112"/>
      <c r="I397" s="112"/>
      <c r="J397" s="112"/>
      <c r="K397" s="112"/>
      <c r="L397" s="112"/>
      <c r="N397" s="112"/>
    </row>
    <row r="398" ht="15.75" customHeight="1">
      <c r="A398" s="112"/>
      <c r="B398" s="112"/>
      <c r="C398" s="112"/>
      <c r="D398" s="112"/>
      <c r="E398" s="112"/>
      <c r="F398" s="112"/>
      <c r="G398" s="112"/>
      <c r="H398" s="112"/>
      <c r="I398" s="112"/>
      <c r="J398" s="112"/>
      <c r="K398" s="112"/>
      <c r="L398" s="112"/>
      <c r="N398" s="112"/>
    </row>
    <row r="399" ht="15.75" customHeight="1">
      <c r="A399" s="112"/>
      <c r="B399" s="112"/>
      <c r="C399" s="112"/>
      <c r="D399" s="112"/>
      <c r="E399" s="112"/>
      <c r="F399" s="112"/>
      <c r="G399" s="112"/>
      <c r="H399" s="112"/>
      <c r="I399" s="112"/>
      <c r="J399" s="112"/>
      <c r="K399" s="112"/>
      <c r="L399" s="112"/>
      <c r="N399" s="112"/>
    </row>
    <row r="400" ht="15.75" customHeight="1">
      <c r="A400" s="112"/>
      <c r="B400" s="112"/>
      <c r="C400" s="112"/>
      <c r="D400" s="112"/>
      <c r="E400" s="112"/>
      <c r="F400" s="112"/>
      <c r="G400" s="112"/>
      <c r="H400" s="112"/>
      <c r="I400" s="112"/>
      <c r="J400" s="112"/>
      <c r="K400" s="112"/>
      <c r="L400" s="112"/>
      <c r="N400" s="112"/>
    </row>
    <row r="401" ht="15.75" customHeight="1">
      <c r="A401" s="112"/>
      <c r="B401" s="112"/>
      <c r="C401" s="112"/>
      <c r="D401" s="112"/>
      <c r="E401" s="112"/>
      <c r="F401" s="112"/>
      <c r="G401" s="112"/>
      <c r="H401" s="112"/>
      <c r="I401" s="112"/>
      <c r="J401" s="112"/>
      <c r="K401" s="112"/>
      <c r="L401" s="112"/>
      <c r="N401" s="112"/>
    </row>
    <row r="402" ht="15.75" customHeight="1">
      <c r="A402" s="112"/>
      <c r="B402" s="112"/>
      <c r="C402" s="112"/>
      <c r="D402" s="112"/>
      <c r="E402" s="112"/>
      <c r="F402" s="112"/>
      <c r="G402" s="112"/>
      <c r="H402" s="112"/>
      <c r="I402" s="112"/>
      <c r="J402" s="112"/>
      <c r="K402" s="112"/>
      <c r="L402" s="112"/>
      <c r="N402" s="112"/>
    </row>
    <row r="403" ht="15.75" customHeight="1">
      <c r="A403" s="112"/>
      <c r="B403" s="112"/>
      <c r="C403" s="112"/>
      <c r="D403" s="112"/>
      <c r="E403" s="112"/>
      <c r="F403" s="112"/>
      <c r="G403" s="112"/>
      <c r="H403" s="112"/>
      <c r="I403" s="112"/>
      <c r="J403" s="112"/>
      <c r="K403" s="112"/>
      <c r="L403" s="112"/>
      <c r="N403" s="112"/>
    </row>
    <row r="404" ht="15.75" customHeight="1">
      <c r="A404" s="112"/>
      <c r="B404" s="112"/>
      <c r="C404" s="112"/>
      <c r="D404" s="112"/>
      <c r="E404" s="112"/>
      <c r="F404" s="112"/>
      <c r="G404" s="112"/>
      <c r="H404" s="112"/>
      <c r="I404" s="112"/>
      <c r="J404" s="112"/>
      <c r="K404" s="112"/>
      <c r="L404" s="112"/>
      <c r="N404" s="112"/>
    </row>
    <row r="405" ht="15.75" customHeight="1">
      <c r="A405" s="112"/>
      <c r="B405" s="112"/>
      <c r="C405" s="112"/>
      <c r="D405" s="112"/>
      <c r="E405" s="112"/>
      <c r="F405" s="112"/>
      <c r="G405" s="112"/>
      <c r="H405" s="112"/>
      <c r="I405" s="112"/>
      <c r="J405" s="112"/>
      <c r="K405" s="112"/>
      <c r="L405" s="112"/>
      <c r="N405" s="112"/>
    </row>
    <row r="406" ht="15.75" customHeight="1">
      <c r="A406" s="112"/>
      <c r="B406" s="112"/>
      <c r="C406" s="112"/>
      <c r="D406" s="112"/>
      <c r="E406" s="112"/>
      <c r="F406" s="112"/>
      <c r="G406" s="112"/>
      <c r="H406" s="112"/>
      <c r="I406" s="112"/>
      <c r="J406" s="112"/>
      <c r="K406" s="112"/>
      <c r="L406" s="112"/>
      <c r="N406" s="112"/>
    </row>
    <row r="407" ht="15.75" customHeight="1">
      <c r="A407" s="112"/>
      <c r="B407" s="112"/>
      <c r="C407" s="112"/>
      <c r="D407" s="112"/>
      <c r="E407" s="112"/>
      <c r="F407" s="112"/>
      <c r="G407" s="112"/>
      <c r="H407" s="112"/>
      <c r="I407" s="112"/>
      <c r="J407" s="112"/>
      <c r="K407" s="112"/>
      <c r="L407" s="112"/>
      <c r="N407" s="112"/>
    </row>
    <row r="408" ht="15.75" customHeight="1">
      <c r="A408" s="112"/>
      <c r="B408" s="112"/>
      <c r="C408" s="112"/>
      <c r="D408" s="112"/>
      <c r="E408" s="112"/>
      <c r="F408" s="112"/>
      <c r="G408" s="112"/>
      <c r="H408" s="112"/>
      <c r="I408" s="112"/>
      <c r="J408" s="112"/>
      <c r="K408" s="112"/>
      <c r="L408" s="112"/>
      <c r="N408" s="112"/>
    </row>
    <row r="409" ht="15.75" customHeight="1">
      <c r="A409" s="112"/>
      <c r="B409" s="112"/>
      <c r="C409" s="112"/>
      <c r="D409" s="112"/>
      <c r="E409" s="112"/>
      <c r="F409" s="112"/>
      <c r="G409" s="112"/>
      <c r="H409" s="112"/>
      <c r="I409" s="112"/>
      <c r="J409" s="112"/>
      <c r="K409" s="112"/>
      <c r="L409" s="112"/>
      <c r="N409" s="112"/>
    </row>
    <row r="410" ht="15.75" customHeight="1">
      <c r="A410" s="112"/>
      <c r="B410" s="112"/>
      <c r="C410" s="112"/>
      <c r="D410" s="112"/>
      <c r="E410" s="112"/>
      <c r="F410" s="112"/>
      <c r="G410" s="112"/>
      <c r="H410" s="112"/>
      <c r="I410" s="112"/>
      <c r="J410" s="112"/>
      <c r="K410" s="112"/>
      <c r="L410" s="112"/>
      <c r="N410" s="112"/>
    </row>
    <row r="411" ht="15.75" customHeight="1">
      <c r="A411" s="112"/>
      <c r="B411" s="112"/>
      <c r="C411" s="112"/>
      <c r="D411" s="112"/>
      <c r="E411" s="112"/>
      <c r="F411" s="112"/>
      <c r="G411" s="112"/>
      <c r="H411" s="112"/>
      <c r="I411" s="112"/>
      <c r="J411" s="112"/>
      <c r="K411" s="112"/>
      <c r="L411" s="112"/>
      <c r="N411" s="112"/>
    </row>
    <row r="412" ht="15.75" customHeight="1">
      <c r="A412" s="112"/>
      <c r="B412" s="112"/>
      <c r="C412" s="112"/>
      <c r="D412" s="112"/>
      <c r="E412" s="112"/>
      <c r="F412" s="112"/>
      <c r="G412" s="112"/>
      <c r="H412" s="112"/>
      <c r="I412" s="112"/>
      <c r="J412" s="112"/>
      <c r="K412" s="112"/>
      <c r="L412" s="112"/>
      <c r="N412" s="112"/>
    </row>
    <row r="413" ht="15.75" customHeight="1">
      <c r="A413" s="112"/>
      <c r="B413" s="112"/>
      <c r="C413" s="112"/>
      <c r="D413" s="112"/>
      <c r="E413" s="112"/>
      <c r="F413" s="112"/>
      <c r="G413" s="112"/>
      <c r="H413" s="112"/>
      <c r="I413" s="112"/>
      <c r="J413" s="112"/>
      <c r="K413" s="112"/>
      <c r="L413" s="112"/>
      <c r="N413" s="112"/>
    </row>
    <row r="414" ht="15.75" customHeight="1">
      <c r="A414" s="112"/>
      <c r="B414" s="112"/>
      <c r="C414" s="112"/>
      <c r="D414" s="112"/>
      <c r="E414" s="112"/>
      <c r="F414" s="112"/>
      <c r="G414" s="112"/>
      <c r="H414" s="112"/>
      <c r="I414" s="112"/>
      <c r="J414" s="112"/>
      <c r="K414" s="112"/>
      <c r="L414" s="112"/>
      <c r="N414" s="112"/>
    </row>
    <row r="415" ht="15.75" customHeight="1">
      <c r="A415" s="112"/>
      <c r="B415" s="112"/>
      <c r="C415" s="112"/>
      <c r="D415" s="112"/>
      <c r="E415" s="112"/>
      <c r="F415" s="112"/>
      <c r="G415" s="112"/>
      <c r="H415" s="112"/>
      <c r="I415" s="112"/>
      <c r="J415" s="112"/>
      <c r="K415" s="112"/>
      <c r="L415" s="112"/>
      <c r="N415" s="112"/>
    </row>
    <row r="416" ht="15.75" customHeight="1">
      <c r="A416" s="112"/>
      <c r="B416" s="112"/>
      <c r="C416" s="112"/>
      <c r="D416" s="112"/>
      <c r="E416" s="112"/>
      <c r="F416" s="112"/>
      <c r="G416" s="112"/>
      <c r="H416" s="112"/>
      <c r="I416" s="112"/>
      <c r="J416" s="112"/>
      <c r="K416" s="112"/>
      <c r="L416" s="112"/>
      <c r="N416" s="112"/>
    </row>
    <row r="417" ht="15.75" customHeight="1">
      <c r="A417" s="112"/>
      <c r="B417" s="112"/>
      <c r="C417" s="112"/>
      <c r="D417" s="112"/>
      <c r="E417" s="112"/>
      <c r="F417" s="112"/>
      <c r="G417" s="112"/>
      <c r="H417" s="112"/>
      <c r="I417" s="112"/>
      <c r="J417" s="112"/>
      <c r="K417" s="112"/>
      <c r="L417" s="112"/>
      <c r="N417" s="112"/>
    </row>
    <row r="418" ht="15.75" customHeight="1">
      <c r="A418" s="112"/>
      <c r="B418" s="112"/>
      <c r="C418" s="112"/>
      <c r="D418" s="112"/>
      <c r="E418" s="112"/>
      <c r="F418" s="112"/>
      <c r="G418" s="112"/>
      <c r="H418" s="112"/>
      <c r="I418" s="112"/>
      <c r="J418" s="112"/>
      <c r="K418" s="112"/>
      <c r="L418" s="112"/>
      <c r="N418" s="112"/>
    </row>
    <row r="419" ht="15.75" customHeight="1">
      <c r="A419" s="112"/>
      <c r="B419" s="112"/>
      <c r="C419" s="112"/>
      <c r="D419" s="112"/>
      <c r="E419" s="112"/>
      <c r="F419" s="112"/>
      <c r="G419" s="112"/>
      <c r="H419" s="112"/>
      <c r="I419" s="112"/>
      <c r="J419" s="112"/>
      <c r="K419" s="112"/>
      <c r="L419" s="112"/>
      <c r="N419" s="112"/>
    </row>
    <row r="420" ht="15.75" customHeight="1">
      <c r="A420" s="112"/>
      <c r="B420" s="112"/>
      <c r="C420" s="112"/>
      <c r="D420" s="112"/>
      <c r="E420" s="112"/>
      <c r="F420" s="112"/>
      <c r="G420" s="112"/>
      <c r="H420" s="112"/>
      <c r="I420" s="112"/>
      <c r="J420" s="112"/>
      <c r="K420" s="112"/>
      <c r="L420" s="112"/>
      <c r="N420" s="112"/>
    </row>
    <row r="421" ht="15.75" customHeight="1">
      <c r="A421" s="112"/>
      <c r="B421" s="112"/>
      <c r="C421" s="112"/>
      <c r="D421" s="112"/>
      <c r="E421" s="112"/>
      <c r="F421" s="112"/>
      <c r="G421" s="112"/>
      <c r="H421" s="112"/>
      <c r="I421" s="112"/>
      <c r="J421" s="112"/>
      <c r="K421" s="112"/>
      <c r="L421" s="112"/>
      <c r="N421" s="112"/>
    </row>
    <row r="422" ht="15.75" customHeight="1">
      <c r="A422" s="112"/>
      <c r="B422" s="112"/>
      <c r="C422" s="112"/>
      <c r="D422" s="112"/>
      <c r="E422" s="112"/>
      <c r="F422" s="112"/>
      <c r="G422" s="112"/>
      <c r="H422" s="112"/>
      <c r="I422" s="112"/>
      <c r="J422" s="112"/>
      <c r="K422" s="112"/>
      <c r="L422" s="112"/>
      <c r="N422" s="112"/>
    </row>
    <row r="423" ht="15.75" customHeight="1">
      <c r="A423" s="112"/>
      <c r="B423" s="112"/>
      <c r="C423" s="112"/>
      <c r="D423" s="112"/>
      <c r="E423" s="112"/>
      <c r="F423" s="112"/>
      <c r="G423" s="112"/>
      <c r="H423" s="112"/>
      <c r="I423" s="112"/>
      <c r="J423" s="112"/>
      <c r="K423" s="112"/>
      <c r="L423" s="112"/>
      <c r="N423" s="112"/>
    </row>
    <row r="424" ht="15.75" customHeight="1">
      <c r="A424" s="112"/>
      <c r="B424" s="112"/>
      <c r="C424" s="112"/>
      <c r="D424" s="112"/>
      <c r="E424" s="112"/>
      <c r="F424" s="112"/>
      <c r="G424" s="112"/>
      <c r="H424" s="112"/>
      <c r="I424" s="112"/>
      <c r="J424" s="112"/>
      <c r="K424" s="112"/>
      <c r="L424" s="112"/>
      <c r="N424" s="112"/>
    </row>
    <row r="425" ht="15.75" customHeight="1">
      <c r="A425" s="112"/>
      <c r="B425" s="112"/>
      <c r="C425" s="112"/>
      <c r="D425" s="112"/>
      <c r="E425" s="112"/>
      <c r="F425" s="112"/>
      <c r="G425" s="112"/>
      <c r="H425" s="112"/>
      <c r="I425" s="112"/>
      <c r="J425" s="112"/>
      <c r="K425" s="112"/>
      <c r="L425" s="112"/>
      <c r="N425" s="112"/>
    </row>
    <row r="426" ht="15.75" customHeight="1">
      <c r="A426" s="112"/>
      <c r="B426" s="112"/>
      <c r="C426" s="112"/>
      <c r="D426" s="112"/>
      <c r="E426" s="112"/>
      <c r="F426" s="112"/>
      <c r="G426" s="112"/>
      <c r="H426" s="112"/>
      <c r="I426" s="112"/>
      <c r="J426" s="112"/>
      <c r="K426" s="112"/>
      <c r="L426" s="112"/>
      <c r="N426" s="112"/>
    </row>
    <row r="427" ht="15.75" customHeight="1">
      <c r="A427" s="112"/>
      <c r="B427" s="112"/>
      <c r="C427" s="112"/>
      <c r="D427" s="112"/>
      <c r="E427" s="112"/>
      <c r="F427" s="112"/>
      <c r="G427" s="112"/>
      <c r="H427" s="112"/>
      <c r="I427" s="112"/>
      <c r="J427" s="112"/>
      <c r="K427" s="112"/>
      <c r="L427" s="112"/>
      <c r="N427" s="112"/>
    </row>
    <row r="428" ht="15.75" customHeight="1">
      <c r="A428" s="112"/>
      <c r="B428" s="112"/>
      <c r="C428" s="112"/>
      <c r="D428" s="112"/>
      <c r="E428" s="112"/>
      <c r="F428" s="112"/>
      <c r="G428" s="112"/>
      <c r="H428" s="112"/>
      <c r="I428" s="112"/>
      <c r="J428" s="112"/>
      <c r="K428" s="112"/>
      <c r="L428" s="112"/>
      <c r="N428" s="112"/>
    </row>
    <row r="429" ht="15.75" customHeight="1">
      <c r="A429" s="112"/>
      <c r="B429" s="112"/>
      <c r="C429" s="112"/>
      <c r="D429" s="112"/>
      <c r="E429" s="112"/>
      <c r="F429" s="112"/>
      <c r="G429" s="112"/>
      <c r="H429" s="112"/>
      <c r="I429" s="112"/>
      <c r="J429" s="112"/>
      <c r="K429" s="112"/>
      <c r="L429" s="112"/>
      <c r="N429" s="112"/>
    </row>
    <row r="430" ht="15.75" customHeight="1">
      <c r="A430" s="112"/>
      <c r="B430" s="112"/>
      <c r="C430" s="112"/>
      <c r="D430" s="112"/>
      <c r="E430" s="112"/>
      <c r="F430" s="112"/>
      <c r="G430" s="112"/>
      <c r="H430" s="112"/>
      <c r="I430" s="112"/>
      <c r="J430" s="112"/>
      <c r="K430" s="112"/>
      <c r="L430" s="112"/>
      <c r="N430" s="112"/>
    </row>
    <row r="431" ht="15.75" customHeight="1">
      <c r="A431" s="112"/>
      <c r="B431" s="112"/>
      <c r="C431" s="112"/>
      <c r="D431" s="112"/>
      <c r="E431" s="112"/>
      <c r="F431" s="112"/>
      <c r="G431" s="112"/>
      <c r="H431" s="112"/>
      <c r="I431" s="112"/>
      <c r="J431" s="112"/>
      <c r="K431" s="112"/>
      <c r="L431" s="112"/>
      <c r="N431" s="112"/>
    </row>
    <row r="432" ht="15.75" customHeight="1">
      <c r="A432" s="112"/>
      <c r="B432" s="112"/>
      <c r="C432" s="112"/>
      <c r="D432" s="112"/>
      <c r="E432" s="112"/>
      <c r="F432" s="112"/>
      <c r="G432" s="112"/>
      <c r="H432" s="112"/>
      <c r="I432" s="112"/>
      <c r="J432" s="112"/>
      <c r="K432" s="112"/>
      <c r="L432" s="112"/>
      <c r="N432" s="112"/>
    </row>
    <row r="433" ht="15.75" customHeight="1">
      <c r="A433" s="112"/>
      <c r="B433" s="112"/>
      <c r="C433" s="112"/>
      <c r="D433" s="112"/>
      <c r="E433" s="112"/>
      <c r="F433" s="112"/>
      <c r="G433" s="112"/>
      <c r="H433" s="112"/>
      <c r="I433" s="112"/>
      <c r="J433" s="112"/>
      <c r="K433" s="112"/>
      <c r="L433" s="112"/>
      <c r="N433" s="112"/>
    </row>
    <row r="434" ht="15.75" customHeight="1">
      <c r="A434" s="112"/>
      <c r="B434" s="112"/>
      <c r="C434" s="112"/>
      <c r="D434" s="112"/>
      <c r="E434" s="112"/>
      <c r="F434" s="112"/>
      <c r="G434" s="112"/>
      <c r="H434" s="112"/>
      <c r="I434" s="112"/>
      <c r="J434" s="112"/>
      <c r="K434" s="112"/>
      <c r="L434" s="112"/>
      <c r="N434" s="112"/>
    </row>
    <row r="435" ht="15.75" customHeight="1">
      <c r="A435" s="112"/>
      <c r="B435" s="112"/>
      <c r="C435" s="112"/>
      <c r="D435" s="112"/>
      <c r="E435" s="112"/>
      <c r="F435" s="112"/>
      <c r="G435" s="112"/>
      <c r="H435" s="112"/>
      <c r="I435" s="112"/>
      <c r="J435" s="112"/>
      <c r="K435" s="112"/>
      <c r="L435" s="112"/>
      <c r="N435" s="112"/>
    </row>
    <row r="436" ht="15.75" customHeight="1">
      <c r="A436" s="112"/>
      <c r="B436" s="112"/>
      <c r="C436" s="112"/>
      <c r="D436" s="112"/>
      <c r="E436" s="112"/>
      <c r="F436" s="112"/>
      <c r="G436" s="112"/>
      <c r="H436" s="112"/>
      <c r="I436" s="112"/>
      <c r="J436" s="112"/>
      <c r="K436" s="112"/>
      <c r="L436" s="112"/>
      <c r="N436" s="112"/>
    </row>
    <row r="437" ht="15.75" customHeight="1">
      <c r="A437" s="112"/>
      <c r="B437" s="112"/>
      <c r="C437" s="112"/>
      <c r="D437" s="112"/>
      <c r="E437" s="112"/>
      <c r="F437" s="112"/>
      <c r="G437" s="112"/>
      <c r="H437" s="112"/>
      <c r="I437" s="112"/>
      <c r="J437" s="112"/>
      <c r="K437" s="112"/>
      <c r="L437" s="112"/>
      <c r="N437" s="112"/>
    </row>
    <row r="438" ht="15.75" customHeight="1">
      <c r="A438" s="112"/>
      <c r="B438" s="112"/>
      <c r="C438" s="112"/>
      <c r="D438" s="112"/>
      <c r="E438" s="112"/>
      <c r="F438" s="112"/>
      <c r="G438" s="112"/>
      <c r="H438" s="112"/>
      <c r="I438" s="112"/>
      <c r="J438" s="112"/>
      <c r="K438" s="112"/>
      <c r="L438" s="112"/>
      <c r="N438" s="112"/>
    </row>
    <row r="439" ht="15.75" customHeight="1">
      <c r="A439" s="112"/>
      <c r="B439" s="112"/>
      <c r="C439" s="112"/>
      <c r="D439" s="112"/>
      <c r="E439" s="112"/>
      <c r="F439" s="112"/>
      <c r="G439" s="112"/>
      <c r="H439" s="112"/>
      <c r="I439" s="112"/>
      <c r="J439" s="112"/>
      <c r="K439" s="112"/>
      <c r="L439" s="112"/>
      <c r="N439" s="112"/>
    </row>
    <row r="440" ht="15.75" customHeight="1">
      <c r="A440" s="112"/>
      <c r="B440" s="112"/>
      <c r="C440" s="112"/>
      <c r="D440" s="112"/>
      <c r="E440" s="112"/>
      <c r="F440" s="112"/>
      <c r="G440" s="112"/>
      <c r="H440" s="112"/>
      <c r="I440" s="112"/>
      <c r="J440" s="112"/>
      <c r="K440" s="112"/>
      <c r="L440" s="112"/>
      <c r="N440" s="112"/>
    </row>
    <row r="441" ht="15.75" customHeight="1">
      <c r="A441" s="112"/>
      <c r="B441" s="112"/>
      <c r="C441" s="112"/>
      <c r="D441" s="112"/>
      <c r="E441" s="112"/>
      <c r="F441" s="112"/>
      <c r="G441" s="112"/>
      <c r="H441" s="112"/>
      <c r="I441" s="112"/>
      <c r="J441" s="112"/>
      <c r="K441" s="112"/>
      <c r="L441" s="112"/>
      <c r="N441" s="112"/>
    </row>
    <row r="442" ht="15.75" customHeight="1">
      <c r="A442" s="112"/>
      <c r="B442" s="112"/>
      <c r="C442" s="112"/>
      <c r="D442" s="112"/>
      <c r="E442" s="112"/>
      <c r="F442" s="112"/>
      <c r="G442" s="112"/>
      <c r="H442" s="112"/>
      <c r="I442" s="112"/>
      <c r="J442" s="112"/>
      <c r="K442" s="112"/>
      <c r="L442" s="112"/>
      <c r="N442" s="112"/>
    </row>
    <row r="443" ht="15.75" customHeight="1">
      <c r="A443" s="112"/>
      <c r="B443" s="112"/>
      <c r="C443" s="112"/>
      <c r="D443" s="112"/>
      <c r="E443" s="112"/>
      <c r="F443" s="112"/>
      <c r="G443" s="112"/>
      <c r="H443" s="112"/>
      <c r="I443" s="112"/>
      <c r="J443" s="112"/>
      <c r="K443" s="112"/>
      <c r="L443" s="112"/>
      <c r="N443" s="112"/>
    </row>
    <row r="444" ht="15.75" customHeight="1">
      <c r="A444" s="112"/>
      <c r="B444" s="112"/>
      <c r="C444" s="112"/>
      <c r="D444" s="112"/>
      <c r="E444" s="112"/>
      <c r="F444" s="112"/>
      <c r="G444" s="112"/>
      <c r="H444" s="112"/>
      <c r="I444" s="112"/>
      <c r="J444" s="112"/>
      <c r="K444" s="112"/>
      <c r="L444" s="112"/>
      <c r="N444" s="112"/>
    </row>
    <row r="445" ht="15.75" customHeight="1">
      <c r="A445" s="112"/>
      <c r="B445" s="112"/>
      <c r="C445" s="112"/>
      <c r="D445" s="112"/>
      <c r="E445" s="112"/>
      <c r="F445" s="112"/>
      <c r="G445" s="112"/>
      <c r="H445" s="112"/>
      <c r="I445" s="112"/>
      <c r="J445" s="112"/>
      <c r="K445" s="112"/>
      <c r="L445" s="112"/>
      <c r="N445" s="112"/>
    </row>
    <row r="446" ht="15.75" customHeight="1">
      <c r="A446" s="112"/>
      <c r="B446" s="112"/>
      <c r="C446" s="112"/>
      <c r="D446" s="112"/>
      <c r="E446" s="112"/>
      <c r="F446" s="112"/>
      <c r="G446" s="112"/>
      <c r="H446" s="112"/>
      <c r="I446" s="112"/>
      <c r="J446" s="112"/>
      <c r="K446" s="112"/>
      <c r="L446" s="112"/>
      <c r="N446" s="112"/>
    </row>
    <row r="447" ht="15.75" customHeight="1">
      <c r="A447" s="112"/>
      <c r="B447" s="112"/>
      <c r="C447" s="112"/>
      <c r="D447" s="112"/>
      <c r="E447" s="112"/>
      <c r="F447" s="112"/>
      <c r="G447" s="112"/>
      <c r="H447" s="112"/>
      <c r="I447" s="112"/>
      <c r="J447" s="112"/>
      <c r="K447" s="112"/>
      <c r="L447" s="112"/>
      <c r="N447" s="112"/>
    </row>
    <row r="448" ht="15.75" customHeight="1">
      <c r="A448" s="112"/>
      <c r="B448" s="112"/>
      <c r="C448" s="112"/>
      <c r="D448" s="112"/>
      <c r="E448" s="112"/>
      <c r="F448" s="112"/>
      <c r="G448" s="112"/>
      <c r="H448" s="112"/>
      <c r="I448" s="112"/>
      <c r="J448" s="112"/>
      <c r="K448" s="112"/>
      <c r="L448" s="112"/>
      <c r="N448" s="112"/>
    </row>
    <row r="449" ht="15.75" customHeight="1">
      <c r="A449" s="112"/>
      <c r="B449" s="112"/>
      <c r="C449" s="112"/>
      <c r="D449" s="112"/>
      <c r="E449" s="112"/>
      <c r="F449" s="112"/>
      <c r="G449" s="112"/>
      <c r="H449" s="112"/>
      <c r="I449" s="112"/>
      <c r="J449" s="112"/>
      <c r="K449" s="112"/>
      <c r="L449" s="112"/>
      <c r="N449" s="112"/>
    </row>
    <row r="450" ht="15.75" customHeight="1">
      <c r="A450" s="112"/>
      <c r="B450" s="112"/>
      <c r="C450" s="112"/>
      <c r="D450" s="112"/>
      <c r="E450" s="112"/>
      <c r="F450" s="112"/>
      <c r="G450" s="112"/>
      <c r="H450" s="112"/>
      <c r="I450" s="112"/>
      <c r="J450" s="112"/>
      <c r="K450" s="112"/>
      <c r="L450" s="112"/>
      <c r="N450" s="112"/>
    </row>
    <row r="451" ht="15.75" customHeight="1">
      <c r="A451" s="112"/>
      <c r="B451" s="112"/>
      <c r="C451" s="112"/>
      <c r="D451" s="112"/>
      <c r="E451" s="112"/>
      <c r="F451" s="112"/>
      <c r="G451" s="112"/>
      <c r="H451" s="112"/>
      <c r="I451" s="112"/>
      <c r="J451" s="112"/>
      <c r="K451" s="112"/>
      <c r="L451" s="112"/>
      <c r="N451" s="112"/>
    </row>
    <row r="452" ht="15.75" customHeight="1">
      <c r="A452" s="112"/>
      <c r="B452" s="112"/>
      <c r="C452" s="112"/>
      <c r="D452" s="112"/>
      <c r="E452" s="112"/>
      <c r="F452" s="112"/>
      <c r="G452" s="112"/>
      <c r="H452" s="112"/>
      <c r="I452" s="112"/>
      <c r="J452" s="112"/>
      <c r="K452" s="112"/>
      <c r="L452" s="112"/>
      <c r="N452" s="112"/>
    </row>
    <row r="453" ht="15.75" customHeight="1">
      <c r="A453" s="112"/>
      <c r="B453" s="112"/>
      <c r="C453" s="112"/>
      <c r="D453" s="112"/>
      <c r="E453" s="112"/>
      <c r="F453" s="112"/>
      <c r="G453" s="112"/>
      <c r="H453" s="112"/>
      <c r="I453" s="112"/>
      <c r="J453" s="112"/>
      <c r="K453" s="112"/>
      <c r="L453" s="112"/>
      <c r="N453" s="112"/>
    </row>
    <row r="454" ht="15.75" customHeight="1">
      <c r="A454" s="112"/>
      <c r="B454" s="112"/>
      <c r="C454" s="112"/>
      <c r="D454" s="112"/>
      <c r="E454" s="112"/>
      <c r="F454" s="112"/>
      <c r="G454" s="112"/>
      <c r="H454" s="112"/>
      <c r="I454" s="112"/>
      <c r="J454" s="112"/>
      <c r="K454" s="112"/>
      <c r="L454" s="112"/>
      <c r="N454" s="112"/>
    </row>
    <row r="455" ht="15.75" customHeight="1">
      <c r="A455" s="112"/>
      <c r="B455" s="112"/>
      <c r="C455" s="112"/>
      <c r="D455" s="112"/>
      <c r="E455" s="112"/>
      <c r="F455" s="112"/>
      <c r="G455" s="112"/>
      <c r="H455" s="112"/>
      <c r="I455" s="112"/>
      <c r="J455" s="112"/>
      <c r="K455" s="112"/>
      <c r="L455" s="112"/>
      <c r="N455" s="112"/>
    </row>
    <row r="456" ht="15.75" customHeight="1">
      <c r="A456" s="112"/>
      <c r="B456" s="112"/>
      <c r="C456" s="112"/>
      <c r="D456" s="112"/>
      <c r="E456" s="112"/>
      <c r="F456" s="112"/>
      <c r="G456" s="112"/>
      <c r="H456" s="112"/>
      <c r="I456" s="112"/>
      <c r="J456" s="112"/>
      <c r="K456" s="112"/>
      <c r="L456" s="112"/>
      <c r="N456" s="112"/>
    </row>
    <row r="457" ht="15.75" customHeight="1">
      <c r="A457" s="112"/>
      <c r="B457" s="112"/>
      <c r="C457" s="112"/>
      <c r="D457" s="112"/>
      <c r="E457" s="112"/>
      <c r="F457" s="112"/>
      <c r="G457" s="112"/>
      <c r="H457" s="112"/>
      <c r="I457" s="112"/>
      <c r="J457" s="112"/>
      <c r="K457" s="112"/>
      <c r="L457" s="112"/>
      <c r="N457" s="112"/>
    </row>
    <row r="458" ht="15.75" customHeight="1">
      <c r="A458" s="112"/>
      <c r="B458" s="112"/>
      <c r="C458" s="112"/>
      <c r="D458" s="112"/>
      <c r="E458" s="112"/>
      <c r="F458" s="112"/>
      <c r="G458" s="112"/>
      <c r="H458" s="112"/>
      <c r="I458" s="112"/>
      <c r="J458" s="112"/>
      <c r="K458" s="112"/>
      <c r="L458" s="112"/>
      <c r="N458" s="112"/>
    </row>
    <row r="459" ht="15.75" customHeight="1">
      <c r="A459" s="112"/>
      <c r="B459" s="112"/>
      <c r="C459" s="112"/>
      <c r="D459" s="112"/>
      <c r="E459" s="112"/>
      <c r="F459" s="112"/>
      <c r="G459" s="112"/>
      <c r="H459" s="112"/>
      <c r="I459" s="112"/>
      <c r="J459" s="112"/>
      <c r="K459" s="112"/>
      <c r="L459" s="112"/>
      <c r="N459" s="112"/>
    </row>
    <row r="460" ht="15.75" customHeight="1">
      <c r="A460" s="112"/>
      <c r="B460" s="112"/>
      <c r="C460" s="112"/>
      <c r="D460" s="112"/>
      <c r="E460" s="112"/>
      <c r="F460" s="112"/>
      <c r="G460" s="112"/>
      <c r="H460" s="112"/>
      <c r="I460" s="112"/>
      <c r="J460" s="112"/>
      <c r="K460" s="112"/>
      <c r="L460" s="112"/>
      <c r="N460" s="112"/>
    </row>
    <row r="461" ht="15.75" customHeight="1">
      <c r="A461" s="112"/>
      <c r="B461" s="112"/>
      <c r="C461" s="112"/>
      <c r="D461" s="112"/>
      <c r="E461" s="112"/>
      <c r="F461" s="112"/>
      <c r="G461" s="112"/>
      <c r="H461" s="112"/>
      <c r="I461" s="112"/>
      <c r="J461" s="112"/>
      <c r="K461" s="112"/>
      <c r="L461" s="112"/>
      <c r="N461" s="112"/>
    </row>
    <row r="462" ht="15.75" customHeight="1">
      <c r="A462" s="112"/>
      <c r="B462" s="112"/>
      <c r="C462" s="112"/>
      <c r="D462" s="112"/>
      <c r="E462" s="112"/>
      <c r="F462" s="112"/>
      <c r="G462" s="112"/>
      <c r="H462" s="112"/>
      <c r="I462" s="112"/>
      <c r="J462" s="112"/>
      <c r="K462" s="112"/>
      <c r="L462" s="112"/>
      <c r="N462" s="112"/>
    </row>
    <row r="463" ht="15.75" customHeight="1">
      <c r="A463" s="112"/>
      <c r="B463" s="112"/>
      <c r="C463" s="112"/>
      <c r="D463" s="112"/>
      <c r="E463" s="112"/>
      <c r="F463" s="112"/>
      <c r="G463" s="112"/>
      <c r="H463" s="112"/>
      <c r="I463" s="112"/>
      <c r="J463" s="112"/>
      <c r="K463" s="112"/>
      <c r="L463" s="112"/>
      <c r="N463" s="112"/>
    </row>
    <row r="464" ht="15.75" customHeight="1">
      <c r="A464" s="112"/>
      <c r="B464" s="112"/>
      <c r="C464" s="112"/>
      <c r="D464" s="112"/>
      <c r="E464" s="112"/>
      <c r="F464" s="112"/>
      <c r="G464" s="112"/>
      <c r="H464" s="112"/>
      <c r="I464" s="112"/>
      <c r="J464" s="112"/>
      <c r="K464" s="112"/>
      <c r="L464" s="112"/>
      <c r="N464" s="112"/>
    </row>
    <row r="465" ht="15.75" customHeight="1">
      <c r="A465" s="112"/>
      <c r="B465" s="112"/>
      <c r="C465" s="112"/>
      <c r="D465" s="112"/>
      <c r="E465" s="112"/>
      <c r="F465" s="112"/>
      <c r="G465" s="112"/>
      <c r="H465" s="112"/>
      <c r="I465" s="112"/>
      <c r="J465" s="112"/>
      <c r="K465" s="112"/>
      <c r="L465" s="112"/>
      <c r="N465" s="112"/>
    </row>
    <row r="466" ht="15.75" customHeight="1">
      <c r="A466" s="112"/>
      <c r="B466" s="112"/>
      <c r="C466" s="112"/>
      <c r="D466" s="112"/>
      <c r="E466" s="112"/>
      <c r="F466" s="112"/>
      <c r="G466" s="112"/>
      <c r="H466" s="112"/>
      <c r="I466" s="112"/>
      <c r="J466" s="112"/>
      <c r="K466" s="112"/>
      <c r="L466" s="112"/>
      <c r="N466" s="112"/>
    </row>
    <row r="467" ht="15.75" customHeight="1">
      <c r="A467" s="112"/>
      <c r="B467" s="112"/>
      <c r="C467" s="112"/>
      <c r="D467" s="112"/>
      <c r="E467" s="112"/>
      <c r="F467" s="112"/>
      <c r="G467" s="112"/>
      <c r="H467" s="112"/>
      <c r="I467" s="112"/>
      <c r="J467" s="112"/>
      <c r="K467" s="112"/>
      <c r="L467" s="112"/>
      <c r="N467" s="112"/>
    </row>
    <row r="468" ht="15.75" customHeight="1">
      <c r="A468" s="112"/>
      <c r="B468" s="112"/>
      <c r="C468" s="112"/>
      <c r="D468" s="112"/>
      <c r="E468" s="112"/>
      <c r="F468" s="112"/>
      <c r="G468" s="112"/>
      <c r="H468" s="112"/>
      <c r="I468" s="112"/>
      <c r="J468" s="112"/>
      <c r="K468" s="112"/>
      <c r="L468" s="112"/>
      <c r="N468" s="112"/>
    </row>
    <row r="469" ht="15.75" customHeight="1">
      <c r="A469" s="112"/>
      <c r="B469" s="112"/>
      <c r="C469" s="112"/>
      <c r="D469" s="112"/>
      <c r="E469" s="112"/>
      <c r="F469" s="112"/>
      <c r="G469" s="112"/>
      <c r="H469" s="112"/>
      <c r="I469" s="112"/>
      <c r="J469" s="112"/>
      <c r="K469" s="112"/>
      <c r="L469" s="112"/>
      <c r="N469" s="112"/>
    </row>
    <row r="470" ht="15.75" customHeight="1">
      <c r="A470" s="112"/>
      <c r="B470" s="112"/>
      <c r="C470" s="112"/>
      <c r="D470" s="112"/>
      <c r="E470" s="112"/>
      <c r="F470" s="112"/>
      <c r="G470" s="112"/>
      <c r="H470" s="112"/>
      <c r="I470" s="112"/>
      <c r="J470" s="112"/>
      <c r="K470" s="112"/>
      <c r="L470" s="112"/>
      <c r="N470" s="112"/>
    </row>
    <row r="471" ht="15.75" customHeight="1">
      <c r="A471" s="112"/>
      <c r="B471" s="112"/>
      <c r="C471" s="112"/>
      <c r="D471" s="112"/>
      <c r="E471" s="112"/>
      <c r="F471" s="112"/>
      <c r="G471" s="112"/>
      <c r="H471" s="112"/>
      <c r="I471" s="112"/>
      <c r="J471" s="112"/>
      <c r="K471" s="112"/>
      <c r="L471" s="112"/>
      <c r="N471" s="112"/>
    </row>
    <row r="472" ht="15.75" customHeight="1">
      <c r="A472" s="112"/>
      <c r="B472" s="112"/>
      <c r="C472" s="112"/>
      <c r="D472" s="112"/>
      <c r="E472" s="112"/>
      <c r="F472" s="112"/>
      <c r="G472" s="112"/>
      <c r="H472" s="112"/>
      <c r="I472" s="112"/>
      <c r="J472" s="112"/>
      <c r="K472" s="112"/>
      <c r="L472" s="112"/>
      <c r="N472" s="112"/>
    </row>
    <row r="473" ht="15.75" customHeight="1">
      <c r="A473" s="112"/>
      <c r="B473" s="112"/>
      <c r="C473" s="112"/>
      <c r="D473" s="112"/>
      <c r="E473" s="112"/>
      <c r="F473" s="112"/>
      <c r="G473" s="112"/>
      <c r="H473" s="112"/>
      <c r="I473" s="112"/>
      <c r="J473" s="112"/>
      <c r="K473" s="112"/>
      <c r="L473" s="112"/>
      <c r="N473" s="112"/>
    </row>
    <row r="474" ht="15.75" customHeight="1">
      <c r="A474" s="112"/>
      <c r="B474" s="112"/>
      <c r="C474" s="112"/>
      <c r="D474" s="112"/>
      <c r="E474" s="112"/>
      <c r="F474" s="112"/>
      <c r="G474" s="112"/>
      <c r="H474" s="112"/>
      <c r="I474" s="112"/>
      <c r="J474" s="112"/>
      <c r="K474" s="112"/>
      <c r="L474" s="112"/>
      <c r="N474" s="112"/>
    </row>
    <row r="475" ht="15.75" customHeight="1">
      <c r="A475" s="112"/>
      <c r="B475" s="112"/>
      <c r="C475" s="112"/>
      <c r="D475" s="112"/>
      <c r="E475" s="112"/>
      <c r="F475" s="112"/>
      <c r="G475" s="112"/>
      <c r="H475" s="112"/>
      <c r="I475" s="112"/>
      <c r="J475" s="112"/>
      <c r="K475" s="112"/>
      <c r="L475" s="112"/>
      <c r="N475" s="112"/>
    </row>
    <row r="476" ht="15.75" customHeight="1">
      <c r="A476" s="112"/>
      <c r="B476" s="112"/>
      <c r="C476" s="112"/>
      <c r="D476" s="112"/>
      <c r="E476" s="112"/>
      <c r="F476" s="112"/>
      <c r="G476" s="112"/>
      <c r="H476" s="112"/>
      <c r="I476" s="112"/>
      <c r="J476" s="112"/>
      <c r="K476" s="112"/>
      <c r="L476" s="112"/>
      <c r="N476" s="112"/>
    </row>
    <row r="477" ht="15.75" customHeight="1">
      <c r="A477" s="112"/>
      <c r="B477" s="112"/>
      <c r="C477" s="112"/>
      <c r="D477" s="112"/>
      <c r="E477" s="112"/>
      <c r="F477" s="112"/>
      <c r="G477" s="112"/>
      <c r="H477" s="112"/>
      <c r="I477" s="112"/>
      <c r="J477" s="112"/>
      <c r="K477" s="112"/>
      <c r="L477" s="112"/>
      <c r="N477" s="112"/>
    </row>
    <row r="478" ht="15.75" customHeight="1">
      <c r="A478" s="112"/>
      <c r="B478" s="112"/>
      <c r="C478" s="112"/>
      <c r="D478" s="112"/>
      <c r="E478" s="112"/>
      <c r="F478" s="112"/>
      <c r="G478" s="112"/>
      <c r="H478" s="112"/>
      <c r="I478" s="112"/>
      <c r="J478" s="112"/>
      <c r="K478" s="112"/>
      <c r="L478" s="112"/>
      <c r="N478" s="112"/>
    </row>
    <row r="479" ht="15.75" customHeight="1">
      <c r="A479" s="112"/>
      <c r="B479" s="112"/>
      <c r="C479" s="112"/>
      <c r="D479" s="112"/>
      <c r="E479" s="112"/>
      <c r="F479" s="112"/>
      <c r="G479" s="112"/>
      <c r="H479" s="112"/>
      <c r="I479" s="112"/>
      <c r="J479" s="112"/>
      <c r="K479" s="112"/>
      <c r="L479" s="112"/>
      <c r="N479" s="112"/>
    </row>
    <row r="480" ht="15.75" customHeight="1">
      <c r="A480" s="112"/>
      <c r="B480" s="112"/>
      <c r="C480" s="112"/>
      <c r="D480" s="112"/>
      <c r="E480" s="112"/>
      <c r="F480" s="112"/>
      <c r="G480" s="112"/>
      <c r="H480" s="112"/>
      <c r="I480" s="112"/>
      <c r="J480" s="112"/>
      <c r="K480" s="112"/>
      <c r="L480" s="112"/>
      <c r="N480" s="112"/>
    </row>
    <row r="481" ht="15.75" customHeight="1">
      <c r="A481" s="112"/>
      <c r="B481" s="112"/>
      <c r="C481" s="112"/>
      <c r="D481" s="112"/>
      <c r="E481" s="112"/>
      <c r="F481" s="112"/>
      <c r="G481" s="112"/>
      <c r="H481" s="112"/>
      <c r="I481" s="112"/>
      <c r="J481" s="112"/>
      <c r="K481" s="112"/>
      <c r="L481" s="112"/>
      <c r="N481" s="112"/>
    </row>
    <row r="482" ht="15.75" customHeight="1">
      <c r="A482" s="112"/>
      <c r="B482" s="112"/>
      <c r="C482" s="112"/>
      <c r="D482" s="112"/>
      <c r="E482" s="112"/>
      <c r="F482" s="112"/>
      <c r="G482" s="112"/>
      <c r="H482" s="112"/>
      <c r="I482" s="112"/>
      <c r="J482" s="112"/>
      <c r="K482" s="112"/>
      <c r="L482" s="112"/>
      <c r="N482" s="112"/>
    </row>
    <row r="483" ht="15.75" customHeight="1">
      <c r="A483" s="112"/>
      <c r="B483" s="112"/>
      <c r="C483" s="112"/>
      <c r="D483" s="112"/>
      <c r="E483" s="112"/>
      <c r="F483" s="112"/>
      <c r="G483" s="112"/>
      <c r="H483" s="112"/>
      <c r="I483" s="112"/>
      <c r="J483" s="112"/>
      <c r="K483" s="112"/>
      <c r="L483" s="112"/>
      <c r="N483" s="112"/>
    </row>
    <row r="484" ht="15.75" customHeight="1">
      <c r="A484" s="112"/>
      <c r="B484" s="112"/>
      <c r="C484" s="112"/>
      <c r="D484" s="112"/>
      <c r="E484" s="112"/>
      <c r="F484" s="112"/>
      <c r="G484" s="112"/>
      <c r="H484" s="112"/>
      <c r="I484" s="112"/>
      <c r="J484" s="112"/>
      <c r="K484" s="112"/>
      <c r="L484" s="112"/>
      <c r="N484" s="112"/>
    </row>
    <row r="485" ht="15.75" customHeight="1">
      <c r="A485" s="112"/>
      <c r="B485" s="112"/>
      <c r="C485" s="112"/>
      <c r="D485" s="112"/>
      <c r="E485" s="112"/>
      <c r="F485" s="112"/>
      <c r="G485" s="112"/>
      <c r="H485" s="112"/>
      <c r="I485" s="112"/>
      <c r="J485" s="112"/>
      <c r="K485" s="112"/>
      <c r="L485" s="112"/>
      <c r="N485" s="112"/>
    </row>
    <row r="486" ht="15.75" customHeight="1">
      <c r="A486" s="112"/>
      <c r="B486" s="112"/>
      <c r="C486" s="112"/>
      <c r="D486" s="112"/>
      <c r="E486" s="112"/>
      <c r="F486" s="112"/>
      <c r="G486" s="112"/>
      <c r="H486" s="112"/>
      <c r="I486" s="112"/>
      <c r="J486" s="112"/>
      <c r="K486" s="112"/>
      <c r="L486" s="112"/>
      <c r="N486" s="112"/>
    </row>
    <row r="487" ht="15.75" customHeight="1">
      <c r="A487" s="112"/>
      <c r="B487" s="112"/>
      <c r="C487" s="112"/>
      <c r="D487" s="112"/>
      <c r="E487" s="112"/>
      <c r="F487" s="112"/>
      <c r="G487" s="112"/>
      <c r="H487" s="112"/>
      <c r="I487" s="112"/>
      <c r="J487" s="112"/>
      <c r="K487" s="112"/>
      <c r="L487" s="112"/>
      <c r="N487" s="112"/>
    </row>
    <row r="488" ht="15.75" customHeight="1">
      <c r="A488" s="112"/>
      <c r="B488" s="112"/>
      <c r="C488" s="112"/>
      <c r="D488" s="112"/>
      <c r="E488" s="112"/>
      <c r="F488" s="112"/>
      <c r="G488" s="112"/>
      <c r="H488" s="112"/>
      <c r="I488" s="112"/>
      <c r="J488" s="112"/>
      <c r="K488" s="112"/>
      <c r="L488" s="112"/>
      <c r="N488" s="112"/>
    </row>
    <row r="489" ht="15.75" customHeight="1">
      <c r="A489" s="112"/>
      <c r="B489" s="112"/>
      <c r="C489" s="112"/>
      <c r="D489" s="112"/>
      <c r="E489" s="112"/>
      <c r="F489" s="112"/>
      <c r="G489" s="112"/>
      <c r="H489" s="112"/>
      <c r="I489" s="112"/>
      <c r="J489" s="112"/>
      <c r="K489" s="112"/>
      <c r="L489" s="112"/>
      <c r="N489" s="112"/>
    </row>
    <row r="490" ht="15.75" customHeight="1">
      <c r="A490" s="112"/>
      <c r="B490" s="112"/>
      <c r="C490" s="112"/>
      <c r="D490" s="112"/>
      <c r="E490" s="112"/>
      <c r="F490" s="112"/>
      <c r="G490" s="112"/>
      <c r="H490" s="112"/>
      <c r="I490" s="112"/>
      <c r="J490" s="112"/>
      <c r="K490" s="112"/>
      <c r="L490" s="112"/>
      <c r="N490" s="112"/>
    </row>
    <row r="491" ht="15.75" customHeight="1">
      <c r="A491" s="112"/>
      <c r="B491" s="112"/>
      <c r="C491" s="112"/>
      <c r="D491" s="112"/>
      <c r="E491" s="112"/>
      <c r="F491" s="112"/>
      <c r="G491" s="112"/>
      <c r="H491" s="112"/>
      <c r="I491" s="112"/>
      <c r="J491" s="112"/>
      <c r="K491" s="112"/>
      <c r="L491" s="112"/>
      <c r="N491" s="112"/>
    </row>
    <row r="492" ht="15.75" customHeight="1">
      <c r="A492" s="112"/>
      <c r="B492" s="112"/>
      <c r="C492" s="112"/>
      <c r="D492" s="112"/>
      <c r="E492" s="112"/>
      <c r="F492" s="112"/>
      <c r="G492" s="112"/>
      <c r="H492" s="112"/>
      <c r="I492" s="112"/>
      <c r="J492" s="112"/>
      <c r="K492" s="112"/>
      <c r="L492" s="112"/>
      <c r="N492" s="112"/>
    </row>
    <row r="493" ht="15.75" customHeight="1">
      <c r="A493" s="112"/>
      <c r="B493" s="112"/>
      <c r="C493" s="112"/>
      <c r="D493" s="112"/>
      <c r="E493" s="112"/>
      <c r="F493" s="112"/>
      <c r="G493" s="112"/>
      <c r="H493" s="112"/>
      <c r="I493" s="112"/>
      <c r="J493" s="112"/>
      <c r="K493" s="112"/>
      <c r="L493" s="112"/>
      <c r="N493" s="112"/>
    </row>
    <row r="494" ht="15.75" customHeight="1">
      <c r="A494" s="112"/>
      <c r="B494" s="112"/>
      <c r="C494" s="112"/>
      <c r="D494" s="112"/>
      <c r="E494" s="112"/>
      <c r="F494" s="112"/>
      <c r="G494" s="112"/>
      <c r="H494" s="112"/>
      <c r="I494" s="112"/>
      <c r="J494" s="112"/>
      <c r="K494" s="112"/>
      <c r="L494" s="112"/>
      <c r="N494" s="112"/>
    </row>
    <row r="495" ht="15.75" customHeight="1">
      <c r="A495" s="112"/>
      <c r="B495" s="112"/>
      <c r="C495" s="112"/>
      <c r="D495" s="112"/>
      <c r="E495" s="112"/>
      <c r="F495" s="112"/>
      <c r="G495" s="112"/>
      <c r="H495" s="112"/>
      <c r="I495" s="112"/>
      <c r="J495" s="112"/>
      <c r="K495" s="112"/>
      <c r="L495" s="112"/>
      <c r="N495" s="112"/>
    </row>
    <row r="496" ht="15.75" customHeight="1">
      <c r="A496" s="112"/>
      <c r="B496" s="112"/>
      <c r="C496" s="112"/>
      <c r="D496" s="112"/>
      <c r="E496" s="112"/>
      <c r="F496" s="112"/>
      <c r="G496" s="112"/>
      <c r="H496" s="112"/>
      <c r="I496" s="112"/>
      <c r="J496" s="112"/>
      <c r="K496" s="112"/>
      <c r="L496" s="112"/>
      <c r="N496" s="112"/>
    </row>
    <row r="497" ht="15.75" customHeight="1">
      <c r="A497" s="112"/>
      <c r="B497" s="112"/>
      <c r="C497" s="112"/>
      <c r="D497" s="112"/>
      <c r="E497" s="112"/>
      <c r="F497" s="112"/>
      <c r="G497" s="112"/>
      <c r="H497" s="112"/>
      <c r="I497" s="112"/>
      <c r="J497" s="112"/>
      <c r="K497" s="112"/>
      <c r="L497" s="112"/>
      <c r="N497" s="112"/>
    </row>
    <row r="498" ht="15.75" customHeight="1">
      <c r="A498" s="112"/>
      <c r="B498" s="112"/>
      <c r="C498" s="112"/>
      <c r="D498" s="112"/>
      <c r="E498" s="112"/>
      <c r="F498" s="112"/>
      <c r="G498" s="112"/>
      <c r="H498" s="112"/>
      <c r="I498" s="112"/>
      <c r="J498" s="112"/>
      <c r="K498" s="112"/>
      <c r="L498" s="112"/>
      <c r="N498" s="112"/>
    </row>
    <row r="499" ht="15.75" customHeight="1">
      <c r="A499" s="112"/>
      <c r="B499" s="112"/>
      <c r="C499" s="112"/>
      <c r="D499" s="112"/>
      <c r="E499" s="112"/>
      <c r="F499" s="112"/>
      <c r="G499" s="112"/>
      <c r="H499" s="112"/>
      <c r="I499" s="112"/>
      <c r="J499" s="112"/>
      <c r="K499" s="112"/>
      <c r="L499" s="112"/>
      <c r="N499" s="112"/>
    </row>
    <row r="500" ht="15.75" customHeight="1">
      <c r="A500" s="112"/>
      <c r="B500" s="112"/>
      <c r="C500" s="112"/>
      <c r="D500" s="112"/>
      <c r="E500" s="112"/>
      <c r="F500" s="112"/>
      <c r="G500" s="112"/>
      <c r="H500" s="112"/>
      <c r="I500" s="112"/>
      <c r="J500" s="112"/>
      <c r="K500" s="112"/>
      <c r="L500" s="112"/>
      <c r="N500" s="112"/>
    </row>
    <row r="501" ht="15.75" customHeight="1">
      <c r="A501" s="112"/>
      <c r="B501" s="112"/>
      <c r="C501" s="112"/>
      <c r="D501" s="112"/>
      <c r="E501" s="112"/>
      <c r="F501" s="112"/>
      <c r="G501" s="112"/>
      <c r="H501" s="112"/>
      <c r="I501" s="112"/>
      <c r="J501" s="112"/>
      <c r="K501" s="112"/>
      <c r="L501" s="112"/>
      <c r="N501" s="112"/>
    </row>
    <row r="502" ht="15.75" customHeight="1">
      <c r="A502" s="112"/>
      <c r="B502" s="112"/>
      <c r="C502" s="112"/>
      <c r="D502" s="112"/>
      <c r="E502" s="112"/>
      <c r="F502" s="112"/>
      <c r="G502" s="112"/>
      <c r="H502" s="112"/>
      <c r="I502" s="112"/>
      <c r="J502" s="112"/>
      <c r="K502" s="112"/>
      <c r="L502" s="112"/>
      <c r="N502" s="112"/>
    </row>
    <row r="503" ht="15.75" customHeight="1">
      <c r="A503" s="112"/>
      <c r="B503" s="112"/>
      <c r="C503" s="112"/>
      <c r="D503" s="112"/>
      <c r="E503" s="112"/>
      <c r="F503" s="112"/>
      <c r="G503" s="112"/>
      <c r="H503" s="112"/>
      <c r="I503" s="112"/>
      <c r="J503" s="112"/>
      <c r="K503" s="112"/>
      <c r="L503" s="112"/>
      <c r="N503" s="112"/>
    </row>
    <row r="504" ht="15.75" customHeight="1">
      <c r="A504" s="112"/>
      <c r="B504" s="112"/>
      <c r="C504" s="112"/>
      <c r="D504" s="112"/>
      <c r="E504" s="112"/>
      <c r="F504" s="112"/>
      <c r="G504" s="112"/>
      <c r="H504" s="112"/>
      <c r="I504" s="112"/>
      <c r="J504" s="112"/>
      <c r="K504" s="112"/>
      <c r="L504" s="112"/>
      <c r="N504" s="112"/>
    </row>
    <row r="505" ht="15.75" customHeight="1">
      <c r="A505" s="112"/>
      <c r="B505" s="112"/>
      <c r="C505" s="112"/>
      <c r="D505" s="112"/>
      <c r="E505" s="112"/>
      <c r="F505" s="112"/>
      <c r="G505" s="112"/>
      <c r="H505" s="112"/>
      <c r="I505" s="112"/>
      <c r="J505" s="112"/>
      <c r="K505" s="112"/>
      <c r="L505" s="112"/>
      <c r="N505" s="112"/>
    </row>
    <row r="506" ht="15.75" customHeight="1">
      <c r="A506" s="112"/>
      <c r="B506" s="112"/>
      <c r="C506" s="112"/>
      <c r="D506" s="112"/>
      <c r="E506" s="112"/>
      <c r="F506" s="112"/>
      <c r="G506" s="112"/>
      <c r="H506" s="112"/>
      <c r="I506" s="112"/>
      <c r="J506" s="112"/>
      <c r="K506" s="112"/>
      <c r="L506" s="112"/>
      <c r="N506" s="112"/>
    </row>
    <row r="507" ht="15.75" customHeight="1">
      <c r="A507" s="112"/>
      <c r="B507" s="112"/>
      <c r="C507" s="112"/>
      <c r="D507" s="112"/>
      <c r="E507" s="112"/>
      <c r="F507" s="112"/>
      <c r="G507" s="112"/>
      <c r="H507" s="112"/>
      <c r="I507" s="112"/>
      <c r="J507" s="112"/>
      <c r="K507" s="112"/>
      <c r="L507" s="112"/>
      <c r="N507" s="112"/>
    </row>
    <row r="508" ht="15.75" customHeight="1">
      <c r="A508" s="112"/>
      <c r="B508" s="112"/>
      <c r="C508" s="112"/>
      <c r="D508" s="112"/>
      <c r="E508" s="112"/>
      <c r="F508" s="112"/>
      <c r="G508" s="112"/>
      <c r="H508" s="112"/>
      <c r="I508" s="112"/>
      <c r="J508" s="112"/>
      <c r="K508" s="112"/>
      <c r="L508" s="112"/>
      <c r="N508" s="112"/>
    </row>
    <row r="509" ht="15.75" customHeight="1">
      <c r="A509" s="112"/>
      <c r="B509" s="112"/>
      <c r="C509" s="112"/>
      <c r="D509" s="112"/>
      <c r="E509" s="112"/>
      <c r="F509" s="112"/>
      <c r="G509" s="112"/>
      <c r="H509" s="112"/>
      <c r="I509" s="112"/>
      <c r="J509" s="112"/>
      <c r="K509" s="112"/>
      <c r="L509" s="112"/>
      <c r="N509" s="112"/>
    </row>
    <row r="510" ht="15.75" customHeight="1">
      <c r="A510" s="112"/>
      <c r="B510" s="112"/>
      <c r="C510" s="112"/>
      <c r="D510" s="112"/>
      <c r="E510" s="112"/>
      <c r="F510" s="112"/>
      <c r="G510" s="112"/>
      <c r="H510" s="112"/>
      <c r="I510" s="112"/>
      <c r="J510" s="112"/>
      <c r="K510" s="112"/>
      <c r="L510" s="112"/>
      <c r="N510" s="112"/>
    </row>
    <row r="511" ht="15.75" customHeight="1">
      <c r="A511" s="112"/>
      <c r="B511" s="112"/>
      <c r="C511" s="112"/>
      <c r="D511" s="112"/>
      <c r="E511" s="112"/>
      <c r="F511" s="112"/>
      <c r="G511" s="112"/>
      <c r="H511" s="112"/>
      <c r="I511" s="112"/>
      <c r="J511" s="112"/>
      <c r="K511" s="112"/>
      <c r="L511" s="112"/>
      <c r="N511" s="112"/>
    </row>
    <row r="512" ht="15.75" customHeight="1">
      <c r="A512" s="112"/>
      <c r="B512" s="112"/>
      <c r="C512" s="112"/>
      <c r="D512" s="112"/>
      <c r="E512" s="112"/>
      <c r="F512" s="112"/>
      <c r="G512" s="112"/>
      <c r="H512" s="112"/>
      <c r="I512" s="112"/>
      <c r="J512" s="112"/>
      <c r="K512" s="112"/>
      <c r="L512" s="112"/>
      <c r="N512" s="112"/>
    </row>
    <row r="513" ht="15.75" customHeight="1">
      <c r="A513" s="112"/>
      <c r="B513" s="112"/>
      <c r="C513" s="112"/>
      <c r="D513" s="112"/>
      <c r="E513" s="112"/>
      <c r="F513" s="112"/>
      <c r="G513" s="112"/>
      <c r="H513" s="112"/>
      <c r="I513" s="112"/>
      <c r="J513" s="112"/>
      <c r="K513" s="112"/>
      <c r="L513" s="112"/>
      <c r="N513" s="112"/>
    </row>
    <row r="514" ht="15.75" customHeight="1">
      <c r="A514" s="112"/>
      <c r="B514" s="112"/>
      <c r="C514" s="112"/>
      <c r="D514" s="112"/>
      <c r="E514" s="112"/>
      <c r="F514" s="112"/>
      <c r="G514" s="112"/>
      <c r="H514" s="112"/>
      <c r="I514" s="112"/>
      <c r="J514" s="112"/>
      <c r="K514" s="112"/>
      <c r="L514" s="112"/>
      <c r="N514" s="112"/>
    </row>
    <row r="515" ht="15.75" customHeight="1">
      <c r="A515" s="112"/>
      <c r="B515" s="112"/>
      <c r="C515" s="112"/>
      <c r="D515" s="112"/>
      <c r="E515" s="112"/>
      <c r="F515" s="112"/>
      <c r="G515" s="112"/>
      <c r="H515" s="112"/>
      <c r="I515" s="112"/>
      <c r="J515" s="112"/>
      <c r="K515" s="112"/>
      <c r="L515" s="112"/>
      <c r="N515" s="112"/>
    </row>
    <row r="516" ht="15.75" customHeight="1">
      <c r="A516" s="112"/>
      <c r="B516" s="112"/>
      <c r="C516" s="112"/>
      <c r="D516" s="112"/>
      <c r="E516" s="112"/>
      <c r="F516" s="112"/>
      <c r="G516" s="112"/>
      <c r="H516" s="112"/>
      <c r="I516" s="112"/>
      <c r="J516" s="112"/>
      <c r="K516" s="112"/>
      <c r="L516" s="112"/>
      <c r="N516" s="112"/>
    </row>
    <row r="517" ht="15.75" customHeight="1">
      <c r="A517" s="112"/>
      <c r="B517" s="112"/>
      <c r="C517" s="112"/>
      <c r="D517" s="112"/>
      <c r="E517" s="112"/>
      <c r="F517" s="112"/>
      <c r="G517" s="112"/>
      <c r="H517" s="112"/>
      <c r="I517" s="112"/>
      <c r="J517" s="112"/>
      <c r="K517" s="112"/>
      <c r="L517" s="112"/>
      <c r="N517" s="112"/>
    </row>
    <row r="518" ht="15.75" customHeight="1">
      <c r="A518" s="112"/>
      <c r="B518" s="112"/>
      <c r="C518" s="112"/>
      <c r="D518" s="112"/>
      <c r="E518" s="112"/>
      <c r="F518" s="112"/>
      <c r="G518" s="112"/>
      <c r="H518" s="112"/>
      <c r="I518" s="112"/>
      <c r="J518" s="112"/>
      <c r="K518" s="112"/>
      <c r="L518" s="112"/>
      <c r="N518" s="112"/>
    </row>
    <row r="519" ht="15.75" customHeight="1">
      <c r="A519" s="112"/>
      <c r="B519" s="112"/>
      <c r="C519" s="112"/>
      <c r="D519" s="112"/>
      <c r="E519" s="112"/>
      <c r="F519" s="112"/>
      <c r="G519" s="112"/>
      <c r="H519" s="112"/>
      <c r="I519" s="112"/>
      <c r="J519" s="112"/>
      <c r="K519" s="112"/>
      <c r="L519" s="112"/>
      <c r="N519" s="112"/>
    </row>
    <row r="520" ht="15.75" customHeight="1">
      <c r="A520" s="112"/>
      <c r="B520" s="112"/>
      <c r="C520" s="112"/>
      <c r="D520" s="112"/>
      <c r="E520" s="112"/>
      <c r="F520" s="112"/>
      <c r="G520" s="112"/>
      <c r="H520" s="112"/>
      <c r="I520" s="112"/>
      <c r="J520" s="112"/>
      <c r="K520" s="112"/>
      <c r="L520" s="112"/>
      <c r="N520" s="112"/>
    </row>
    <row r="521" ht="15.75" customHeight="1">
      <c r="A521" s="112"/>
      <c r="B521" s="112"/>
      <c r="C521" s="112"/>
      <c r="D521" s="112"/>
      <c r="E521" s="112"/>
      <c r="F521" s="112"/>
      <c r="G521" s="112"/>
      <c r="H521" s="112"/>
      <c r="I521" s="112"/>
      <c r="J521" s="112"/>
      <c r="K521" s="112"/>
      <c r="L521" s="112"/>
      <c r="N521" s="112"/>
    </row>
    <row r="522" ht="15.75" customHeight="1">
      <c r="A522" s="112"/>
      <c r="B522" s="112"/>
      <c r="C522" s="112"/>
      <c r="D522" s="112"/>
      <c r="E522" s="112"/>
      <c r="F522" s="112"/>
      <c r="G522" s="112"/>
      <c r="H522" s="112"/>
      <c r="I522" s="112"/>
      <c r="J522" s="112"/>
      <c r="K522" s="112"/>
      <c r="L522" s="112"/>
      <c r="N522" s="112"/>
    </row>
    <row r="523" ht="15.75" customHeight="1">
      <c r="A523" s="112"/>
      <c r="B523" s="112"/>
      <c r="C523" s="112"/>
      <c r="D523" s="112"/>
      <c r="E523" s="112"/>
      <c r="F523" s="112"/>
      <c r="G523" s="112"/>
      <c r="H523" s="112"/>
      <c r="I523" s="112"/>
      <c r="J523" s="112"/>
      <c r="K523" s="112"/>
      <c r="L523" s="112"/>
      <c r="N523" s="112"/>
    </row>
    <row r="524" ht="15.75" customHeight="1">
      <c r="A524" s="112"/>
      <c r="B524" s="112"/>
      <c r="C524" s="112"/>
      <c r="D524" s="112"/>
      <c r="E524" s="112"/>
      <c r="F524" s="112"/>
      <c r="G524" s="112"/>
      <c r="H524" s="112"/>
      <c r="I524" s="112"/>
      <c r="J524" s="112"/>
      <c r="K524" s="112"/>
      <c r="L524" s="112"/>
      <c r="N524" s="112"/>
    </row>
    <row r="525" ht="15.75" customHeight="1">
      <c r="A525" s="112"/>
      <c r="B525" s="112"/>
      <c r="C525" s="112"/>
      <c r="D525" s="112"/>
      <c r="E525" s="112"/>
      <c r="F525" s="112"/>
      <c r="G525" s="112"/>
      <c r="H525" s="112"/>
      <c r="I525" s="112"/>
      <c r="J525" s="112"/>
      <c r="K525" s="112"/>
      <c r="L525" s="112"/>
      <c r="N525" s="112"/>
    </row>
    <row r="526" ht="15.75" customHeight="1">
      <c r="A526" s="112"/>
      <c r="B526" s="112"/>
      <c r="C526" s="112"/>
      <c r="D526" s="112"/>
      <c r="E526" s="112"/>
      <c r="F526" s="112"/>
      <c r="G526" s="112"/>
      <c r="H526" s="112"/>
      <c r="I526" s="112"/>
      <c r="J526" s="112"/>
      <c r="K526" s="112"/>
      <c r="L526" s="112"/>
      <c r="N526" s="112"/>
    </row>
    <row r="527" ht="15.75" customHeight="1">
      <c r="A527" s="112"/>
      <c r="B527" s="112"/>
      <c r="C527" s="112"/>
      <c r="D527" s="112"/>
      <c r="E527" s="112"/>
      <c r="F527" s="112"/>
      <c r="G527" s="112"/>
      <c r="H527" s="112"/>
      <c r="I527" s="112"/>
      <c r="J527" s="112"/>
      <c r="K527" s="112"/>
      <c r="L527" s="112"/>
      <c r="N527" s="112"/>
    </row>
    <row r="528" ht="15.75" customHeight="1">
      <c r="A528" s="112"/>
      <c r="B528" s="112"/>
      <c r="C528" s="112"/>
      <c r="D528" s="112"/>
      <c r="E528" s="112"/>
      <c r="F528" s="112"/>
      <c r="G528" s="112"/>
      <c r="H528" s="112"/>
      <c r="I528" s="112"/>
      <c r="J528" s="112"/>
      <c r="K528" s="112"/>
      <c r="L528" s="112"/>
      <c r="N528" s="112"/>
    </row>
    <row r="529" ht="15.75" customHeight="1">
      <c r="A529" s="112"/>
      <c r="B529" s="112"/>
      <c r="C529" s="112"/>
      <c r="D529" s="112"/>
      <c r="E529" s="112"/>
      <c r="F529" s="112"/>
      <c r="G529" s="112"/>
      <c r="H529" s="112"/>
      <c r="I529" s="112"/>
      <c r="J529" s="112"/>
      <c r="K529" s="112"/>
      <c r="L529" s="112"/>
      <c r="N529" s="112"/>
    </row>
    <row r="530" ht="15.75" customHeight="1">
      <c r="A530" s="112"/>
      <c r="B530" s="112"/>
      <c r="C530" s="112"/>
      <c r="D530" s="112"/>
      <c r="E530" s="112"/>
      <c r="F530" s="112"/>
      <c r="G530" s="112"/>
      <c r="H530" s="112"/>
      <c r="I530" s="112"/>
      <c r="J530" s="112"/>
      <c r="K530" s="112"/>
      <c r="L530" s="112"/>
      <c r="N530" s="112"/>
    </row>
    <row r="531" ht="15.75" customHeight="1">
      <c r="A531" s="112"/>
      <c r="B531" s="112"/>
      <c r="C531" s="112"/>
      <c r="D531" s="112"/>
      <c r="E531" s="112"/>
      <c r="F531" s="112"/>
      <c r="G531" s="112"/>
      <c r="H531" s="112"/>
      <c r="I531" s="112"/>
      <c r="J531" s="112"/>
      <c r="K531" s="112"/>
      <c r="L531" s="112"/>
      <c r="N531" s="112"/>
    </row>
    <row r="532" ht="15.75" customHeight="1">
      <c r="A532" s="112"/>
      <c r="B532" s="112"/>
      <c r="C532" s="112"/>
      <c r="D532" s="112"/>
      <c r="E532" s="112"/>
      <c r="F532" s="112"/>
      <c r="G532" s="112"/>
      <c r="H532" s="112"/>
      <c r="I532" s="112"/>
      <c r="J532" s="112"/>
      <c r="K532" s="112"/>
      <c r="L532" s="112"/>
      <c r="N532" s="112"/>
    </row>
    <row r="533" ht="15.75" customHeight="1">
      <c r="A533" s="112"/>
      <c r="B533" s="112"/>
      <c r="C533" s="112"/>
      <c r="D533" s="112"/>
      <c r="E533" s="112"/>
      <c r="F533" s="112"/>
      <c r="G533" s="112"/>
      <c r="H533" s="112"/>
      <c r="I533" s="112"/>
      <c r="J533" s="112"/>
      <c r="K533" s="112"/>
      <c r="L533" s="112"/>
      <c r="N533" s="112"/>
    </row>
    <row r="534" ht="15.75" customHeight="1">
      <c r="A534" s="112"/>
      <c r="B534" s="112"/>
      <c r="C534" s="112"/>
      <c r="D534" s="112"/>
      <c r="E534" s="112"/>
      <c r="F534" s="112"/>
      <c r="G534" s="112"/>
      <c r="H534" s="112"/>
      <c r="I534" s="112"/>
      <c r="J534" s="112"/>
      <c r="K534" s="112"/>
      <c r="L534" s="112"/>
      <c r="N534" s="112"/>
    </row>
    <row r="535" ht="15.75" customHeight="1">
      <c r="A535" s="112"/>
      <c r="B535" s="112"/>
      <c r="C535" s="112"/>
      <c r="D535" s="112"/>
      <c r="E535" s="112"/>
      <c r="F535" s="112"/>
      <c r="G535" s="112"/>
      <c r="H535" s="112"/>
      <c r="I535" s="112"/>
      <c r="J535" s="112"/>
      <c r="K535" s="112"/>
      <c r="L535" s="112"/>
      <c r="N535" s="112"/>
    </row>
    <row r="536" ht="15.75" customHeight="1">
      <c r="A536" s="112"/>
      <c r="B536" s="112"/>
      <c r="C536" s="112"/>
      <c r="D536" s="112"/>
      <c r="E536" s="112"/>
      <c r="F536" s="112"/>
      <c r="G536" s="112"/>
      <c r="H536" s="112"/>
      <c r="I536" s="112"/>
      <c r="J536" s="112"/>
      <c r="K536" s="112"/>
      <c r="L536" s="112"/>
      <c r="N536" s="112"/>
    </row>
    <row r="537" ht="15.75" customHeight="1">
      <c r="A537" s="112"/>
      <c r="B537" s="112"/>
      <c r="C537" s="112"/>
      <c r="D537" s="112"/>
      <c r="E537" s="112"/>
      <c r="F537" s="112"/>
      <c r="G537" s="112"/>
      <c r="H537" s="112"/>
      <c r="I537" s="112"/>
      <c r="J537" s="112"/>
      <c r="K537" s="112"/>
      <c r="L537" s="112"/>
      <c r="N537" s="112"/>
    </row>
    <row r="538" ht="15.75" customHeight="1">
      <c r="A538" s="112"/>
      <c r="B538" s="112"/>
      <c r="C538" s="112"/>
      <c r="D538" s="112"/>
      <c r="E538" s="112"/>
      <c r="F538" s="112"/>
      <c r="G538" s="112"/>
      <c r="H538" s="112"/>
      <c r="I538" s="112"/>
      <c r="J538" s="112"/>
      <c r="K538" s="112"/>
      <c r="L538" s="112"/>
      <c r="N538" s="112"/>
    </row>
    <row r="539" ht="15.75" customHeight="1">
      <c r="A539" s="112"/>
      <c r="B539" s="112"/>
      <c r="C539" s="112"/>
      <c r="D539" s="112"/>
      <c r="E539" s="112"/>
      <c r="F539" s="112"/>
      <c r="G539" s="112"/>
      <c r="H539" s="112"/>
      <c r="I539" s="112"/>
      <c r="J539" s="112"/>
      <c r="K539" s="112"/>
      <c r="L539" s="112"/>
      <c r="N539" s="112"/>
    </row>
    <row r="540" ht="15.75" customHeight="1">
      <c r="A540" s="112"/>
      <c r="B540" s="112"/>
      <c r="C540" s="112"/>
      <c r="D540" s="112"/>
      <c r="E540" s="112"/>
      <c r="F540" s="112"/>
      <c r="G540" s="112"/>
      <c r="H540" s="112"/>
      <c r="I540" s="112"/>
      <c r="J540" s="112"/>
      <c r="K540" s="112"/>
      <c r="L540" s="112"/>
      <c r="N540" s="112"/>
    </row>
    <row r="541" ht="15.75" customHeight="1">
      <c r="A541" s="112"/>
      <c r="B541" s="112"/>
      <c r="C541" s="112"/>
      <c r="D541" s="112"/>
      <c r="E541" s="112"/>
      <c r="F541" s="112"/>
      <c r="G541" s="112"/>
      <c r="H541" s="112"/>
      <c r="I541" s="112"/>
      <c r="J541" s="112"/>
      <c r="K541" s="112"/>
      <c r="L541" s="112"/>
      <c r="N541" s="112"/>
    </row>
    <row r="542" ht="15.75" customHeight="1">
      <c r="A542" s="112"/>
      <c r="B542" s="112"/>
      <c r="C542" s="112"/>
      <c r="D542" s="112"/>
      <c r="E542" s="112"/>
      <c r="F542" s="112"/>
      <c r="G542" s="112"/>
      <c r="H542" s="112"/>
      <c r="I542" s="112"/>
      <c r="J542" s="112"/>
      <c r="K542" s="112"/>
      <c r="L542" s="112"/>
      <c r="N542" s="112"/>
    </row>
    <row r="543" ht="15.75" customHeight="1">
      <c r="A543" s="112"/>
      <c r="B543" s="112"/>
      <c r="C543" s="112"/>
      <c r="D543" s="112"/>
      <c r="E543" s="112"/>
      <c r="F543" s="112"/>
      <c r="G543" s="112"/>
      <c r="H543" s="112"/>
      <c r="I543" s="112"/>
      <c r="J543" s="112"/>
      <c r="K543" s="112"/>
      <c r="L543" s="112"/>
      <c r="N543" s="112"/>
    </row>
    <row r="544" ht="15.75" customHeight="1">
      <c r="A544" s="112"/>
      <c r="B544" s="112"/>
      <c r="C544" s="112"/>
      <c r="D544" s="112"/>
      <c r="E544" s="112"/>
      <c r="F544" s="112"/>
      <c r="G544" s="112"/>
      <c r="H544" s="112"/>
      <c r="I544" s="112"/>
      <c r="J544" s="112"/>
      <c r="K544" s="112"/>
      <c r="L544" s="112"/>
      <c r="N544" s="112"/>
    </row>
    <row r="545" ht="15.75" customHeight="1">
      <c r="A545" s="112"/>
      <c r="B545" s="112"/>
      <c r="C545" s="112"/>
      <c r="D545" s="112"/>
      <c r="E545" s="112"/>
      <c r="F545" s="112"/>
      <c r="G545" s="112"/>
      <c r="H545" s="112"/>
      <c r="I545" s="112"/>
      <c r="J545" s="112"/>
      <c r="K545" s="112"/>
      <c r="L545" s="112"/>
      <c r="N545" s="112"/>
    </row>
    <row r="546" ht="15.75" customHeight="1">
      <c r="A546" s="112"/>
      <c r="B546" s="112"/>
      <c r="C546" s="112"/>
      <c r="D546" s="112"/>
      <c r="E546" s="112"/>
      <c r="F546" s="112"/>
      <c r="G546" s="112"/>
      <c r="H546" s="112"/>
      <c r="I546" s="112"/>
      <c r="J546" s="112"/>
      <c r="K546" s="112"/>
      <c r="L546" s="112"/>
      <c r="N546" s="112"/>
    </row>
    <row r="547" ht="15.75" customHeight="1">
      <c r="A547" s="112"/>
      <c r="B547" s="112"/>
      <c r="C547" s="112"/>
      <c r="D547" s="112"/>
      <c r="E547" s="112"/>
      <c r="F547" s="112"/>
      <c r="G547" s="112"/>
      <c r="H547" s="112"/>
      <c r="I547" s="112"/>
      <c r="J547" s="112"/>
      <c r="K547" s="112"/>
      <c r="L547" s="112"/>
      <c r="N547" s="112"/>
    </row>
    <row r="548" ht="15.75" customHeight="1">
      <c r="A548" s="112"/>
      <c r="B548" s="112"/>
      <c r="C548" s="112"/>
      <c r="D548" s="112"/>
      <c r="E548" s="112"/>
      <c r="F548" s="112"/>
      <c r="G548" s="112"/>
      <c r="H548" s="112"/>
      <c r="I548" s="112"/>
      <c r="J548" s="112"/>
      <c r="K548" s="112"/>
      <c r="L548" s="112"/>
      <c r="N548" s="112"/>
    </row>
    <row r="549" ht="15.75" customHeight="1">
      <c r="A549" s="112"/>
      <c r="B549" s="112"/>
      <c r="C549" s="112"/>
      <c r="D549" s="112"/>
      <c r="E549" s="112"/>
      <c r="F549" s="112"/>
      <c r="G549" s="112"/>
      <c r="H549" s="112"/>
      <c r="I549" s="112"/>
      <c r="J549" s="112"/>
      <c r="K549" s="112"/>
      <c r="L549" s="112"/>
      <c r="N549" s="112"/>
    </row>
    <row r="550" ht="15.75" customHeight="1">
      <c r="A550" s="112"/>
      <c r="B550" s="112"/>
      <c r="C550" s="112"/>
      <c r="D550" s="112"/>
      <c r="E550" s="112"/>
      <c r="F550" s="112"/>
      <c r="G550" s="112"/>
      <c r="H550" s="112"/>
      <c r="I550" s="112"/>
      <c r="J550" s="112"/>
      <c r="K550" s="112"/>
      <c r="L550" s="112"/>
      <c r="N550" s="112"/>
    </row>
    <row r="551" ht="15.75" customHeight="1">
      <c r="A551" s="112"/>
      <c r="B551" s="112"/>
      <c r="C551" s="112"/>
      <c r="D551" s="112"/>
      <c r="E551" s="112"/>
      <c r="F551" s="112"/>
      <c r="G551" s="112"/>
      <c r="H551" s="112"/>
      <c r="I551" s="112"/>
      <c r="J551" s="112"/>
      <c r="K551" s="112"/>
      <c r="L551" s="112"/>
      <c r="N551" s="112"/>
    </row>
    <row r="552" ht="15.75" customHeight="1">
      <c r="A552" s="112"/>
      <c r="B552" s="112"/>
      <c r="C552" s="112"/>
      <c r="D552" s="112"/>
      <c r="E552" s="112"/>
      <c r="F552" s="112"/>
      <c r="G552" s="112"/>
      <c r="H552" s="112"/>
      <c r="I552" s="112"/>
      <c r="J552" s="112"/>
      <c r="K552" s="112"/>
      <c r="L552" s="112"/>
      <c r="N552" s="112"/>
    </row>
    <row r="553" ht="15.75" customHeight="1">
      <c r="A553" s="112"/>
      <c r="B553" s="112"/>
      <c r="C553" s="112"/>
      <c r="D553" s="112"/>
      <c r="E553" s="112"/>
      <c r="F553" s="112"/>
      <c r="G553" s="112"/>
      <c r="H553" s="112"/>
      <c r="I553" s="112"/>
      <c r="J553" s="112"/>
      <c r="K553" s="112"/>
      <c r="L553" s="112"/>
      <c r="N553" s="112"/>
    </row>
    <row r="554" ht="15.75" customHeight="1">
      <c r="A554" s="112"/>
      <c r="B554" s="112"/>
      <c r="C554" s="112"/>
      <c r="D554" s="112"/>
      <c r="E554" s="112"/>
      <c r="F554" s="112"/>
      <c r="G554" s="112"/>
      <c r="H554" s="112"/>
      <c r="I554" s="112"/>
      <c r="J554" s="112"/>
      <c r="K554" s="112"/>
      <c r="L554" s="112"/>
      <c r="N554" s="112"/>
    </row>
    <row r="555" ht="15.75" customHeight="1">
      <c r="A555" s="112"/>
      <c r="B555" s="112"/>
      <c r="C555" s="112"/>
      <c r="D555" s="112"/>
      <c r="E555" s="112"/>
      <c r="F555" s="112"/>
      <c r="G555" s="112"/>
      <c r="H555" s="112"/>
      <c r="I555" s="112"/>
      <c r="J555" s="112"/>
      <c r="K555" s="112"/>
      <c r="L555" s="112"/>
      <c r="N555" s="112"/>
    </row>
    <row r="556" ht="15.75" customHeight="1">
      <c r="A556" s="112"/>
      <c r="B556" s="112"/>
      <c r="C556" s="112"/>
      <c r="D556" s="112"/>
      <c r="E556" s="112"/>
      <c r="F556" s="112"/>
      <c r="G556" s="112"/>
      <c r="H556" s="112"/>
      <c r="I556" s="112"/>
      <c r="J556" s="112"/>
      <c r="K556" s="112"/>
      <c r="L556" s="112"/>
      <c r="N556" s="112"/>
    </row>
    <row r="557" ht="15.75" customHeight="1">
      <c r="A557" s="112"/>
      <c r="B557" s="112"/>
      <c r="C557" s="112"/>
      <c r="D557" s="112"/>
      <c r="E557" s="112"/>
      <c r="F557" s="112"/>
      <c r="G557" s="112"/>
      <c r="H557" s="112"/>
      <c r="I557" s="112"/>
      <c r="J557" s="112"/>
      <c r="K557" s="112"/>
      <c r="L557" s="112"/>
      <c r="N557" s="112"/>
    </row>
    <row r="558" ht="15.75" customHeight="1">
      <c r="A558" s="112"/>
      <c r="B558" s="112"/>
      <c r="C558" s="112"/>
      <c r="D558" s="112"/>
      <c r="E558" s="112"/>
      <c r="F558" s="112"/>
      <c r="G558" s="112"/>
      <c r="H558" s="112"/>
      <c r="I558" s="112"/>
      <c r="J558" s="112"/>
      <c r="K558" s="112"/>
      <c r="L558" s="112"/>
      <c r="N558" s="112"/>
    </row>
    <row r="559" ht="15.75" customHeight="1">
      <c r="A559" s="112"/>
      <c r="B559" s="112"/>
      <c r="C559" s="112"/>
      <c r="D559" s="112"/>
      <c r="E559" s="112"/>
      <c r="F559" s="112"/>
      <c r="G559" s="112"/>
      <c r="H559" s="112"/>
      <c r="I559" s="112"/>
      <c r="J559" s="112"/>
      <c r="K559" s="112"/>
      <c r="L559" s="112"/>
      <c r="N559" s="112"/>
    </row>
    <row r="560" ht="15.75" customHeight="1">
      <c r="A560" s="112"/>
      <c r="B560" s="112"/>
      <c r="C560" s="112"/>
      <c r="D560" s="112"/>
      <c r="E560" s="112"/>
      <c r="F560" s="112"/>
      <c r="G560" s="112"/>
      <c r="H560" s="112"/>
      <c r="I560" s="112"/>
      <c r="J560" s="112"/>
      <c r="K560" s="112"/>
      <c r="L560" s="112"/>
      <c r="N560" s="112"/>
    </row>
    <row r="561" ht="15.75" customHeight="1">
      <c r="A561" s="112"/>
      <c r="B561" s="112"/>
      <c r="C561" s="112"/>
      <c r="D561" s="112"/>
      <c r="E561" s="112"/>
      <c r="F561" s="112"/>
      <c r="G561" s="112"/>
      <c r="H561" s="112"/>
      <c r="I561" s="112"/>
      <c r="J561" s="112"/>
      <c r="K561" s="112"/>
      <c r="L561" s="112"/>
      <c r="N561" s="112"/>
    </row>
    <row r="562" ht="15.75" customHeight="1">
      <c r="A562" s="112"/>
      <c r="B562" s="112"/>
      <c r="C562" s="112"/>
      <c r="D562" s="112"/>
      <c r="E562" s="112"/>
      <c r="F562" s="112"/>
      <c r="G562" s="112"/>
      <c r="H562" s="112"/>
      <c r="I562" s="112"/>
      <c r="J562" s="112"/>
      <c r="K562" s="112"/>
      <c r="L562" s="112"/>
      <c r="N562" s="112"/>
    </row>
    <row r="563" ht="15.75" customHeight="1">
      <c r="A563" s="112"/>
      <c r="B563" s="112"/>
      <c r="C563" s="112"/>
      <c r="D563" s="112"/>
      <c r="E563" s="112"/>
      <c r="F563" s="112"/>
      <c r="G563" s="112"/>
      <c r="H563" s="112"/>
      <c r="I563" s="112"/>
      <c r="J563" s="112"/>
      <c r="K563" s="112"/>
      <c r="L563" s="112"/>
      <c r="N563" s="112"/>
    </row>
    <row r="564" ht="15.75" customHeight="1">
      <c r="A564" s="112"/>
      <c r="B564" s="112"/>
      <c r="C564" s="112"/>
      <c r="D564" s="112"/>
      <c r="E564" s="112"/>
      <c r="F564" s="112"/>
      <c r="G564" s="112"/>
      <c r="H564" s="112"/>
      <c r="I564" s="112"/>
      <c r="J564" s="112"/>
      <c r="K564" s="112"/>
      <c r="L564" s="112"/>
      <c r="N564" s="112"/>
    </row>
    <row r="565" ht="15.75" customHeight="1">
      <c r="A565" s="112"/>
      <c r="B565" s="112"/>
      <c r="C565" s="112"/>
      <c r="D565" s="112"/>
      <c r="E565" s="112"/>
      <c r="F565" s="112"/>
      <c r="G565" s="112"/>
      <c r="H565" s="112"/>
      <c r="I565" s="112"/>
      <c r="J565" s="112"/>
      <c r="K565" s="112"/>
      <c r="L565" s="112"/>
      <c r="N565" s="112"/>
    </row>
    <row r="566" ht="15.75" customHeight="1">
      <c r="A566" s="112"/>
      <c r="B566" s="112"/>
      <c r="C566" s="112"/>
      <c r="D566" s="112"/>
      <c r="E566" s="112"/>
      <c r="F566" s="112"/>
      <c r="G566" s="112"/>
      <c r="H566" s="112"/>
      <c r="I566" s="112"/>
      <c r="J566" s="112"/>
      <c r="K566" s="112"/>
      <c r="L566" s="112"/>
      <c r="N566" s="112"/>
    </row>
    <row r="567" ht="15.75" customHeight="1">
      <c r="A567" s="112"/>
      <c r="B567" s="112"/>
      <c r="C567" s="112"/>
      <c r="D567" s="112"/>
      <c r="E567" s="112"/>
      <c r="F567" s="112"/>
      <c r="G567" s="112"/>
      <c r="H567" s="112"/>
      <c r="I567" s="112"/>
      <c r="J567" s="112"/>
      <c r="K567" s="112"/>
      <c r="L567" s="112"/>
      <c r="N567" s="112"/>
    </row>
    <row r="568" ht="15.75" customHeight="1">
      <c r="A568" s="112"/>
      <c r="B568" s="112"/>
      <c r="C568" s="112"/>
      <c r="D568" s="112"/>
      <c r="E568" s="112"/>
      <c r="F568" s="112"/>
      <c r="G568" s="112"/>
      <c r="H568" s="112"/>
      <c r="I568" s="112"/>
      <c r="J568" s="112"/>
      <c r="K568" s="112"/>
      <c r="L568" s="112"/>
      <c r="N568" s="112"/>
    </row>
    <row r="569" ht="15.75" customHeight="1">
      <c r="A569" s="112"/>
      <c r="B569" s="112"/>
      <c r="C569" s="112"/>
      <c r="D569" s="112"/>
      <c r="E569" s="112"/>
      <c r="F569" s="112"/>
      <c r="G569" s="112"/>
      <c r="H569" s="112"/>
      <c r="I569" s="112"/>
      <c r="J569" s="112"/>
      <c r="K569" s="112"/>
      <c r="L569" s="112"/>
      <c r="N569" s="112"/>
    </row>
    <row r="570" ht="15.75" customHeight="1">
      <c r="A570" s="112"/>
      <c r="B570" s="112"/>
      <c r="C570" s="112"/>
      <c r="D570" s="112"/>
      <c r="E570" s="112"/>
      <c r="F570" s="112"/>
      <c r="G570" s="112"/>
      <c r="H570" s="112"/>
      <c r="I570" s="112"/>
      <c r="J570" s="112"/>
      <c r="K570" s="112"/>
      <c r="L570" s="112"/>
      <c r="N570" s="112"/>
    </row>
    <row r="571" ht="15.75" customHeight="1">
      <c r="A571" s="112"/>
      <c r="B571" s="112"/>
      <c r="C571" s="112"/>
      <c r="D571" s="112"/>
      <c r="E571" s="112"/>
      <c r="F571" s="112"/>
      <c r="G571" s="112"/>
      <c r="H571" s="112"/>
      <c r="I571" s="112"/>
      <c r="J571" s="112"/>
      <c r="K571" s="112"/>
      <c r="L571" s="112"/>
      <c r="N571" s="112"/>
    </row>
    <row r="572" ht="15.75" customHeight="1">
      <c r="A572" s="112"/>
      <c r="B572" s="112"/>
      <c r="C572" s="112"/>
      <c r="D572" s="112"/>
      <c r="E572" s="112"/>
      <c r="F572" s="112"/>
      <c r="G572" s="112"/>
      <c r="H572" s="112"/>
      <c r="I572" s="112"/>
      <c r="J572" s="112"/>
      <c r="K572" s="112"/>
      <c r="L572" s="112"/>
      <c r="N572" s="112"/>
    </row>
    <row r="573" ht="15.75" customHeight="1">
      <c r="A573" s="112"/>
      <c r="B573" s="112"/>
      <c r="C573" s="112"/>
      <c r="D573" s="112"/>
      <c r="E573" s="112"/>
      <c r="F573" s="112"/>
      <c r="G573" s="112"/>
      <c r="H573" s="112"/>
      <c r="I573" s="112"/>
      <c r="J573" s="112"/>
      <c r="K573" s="112"/>
      <c r="L573" s="112"/>
      <c r="N573" s="112"/>
    </row>
    <row r="574" ht="15.75" customHeight="1">
      <c r="A574" s="112"/>
      <c r="B574" s="112"/>
      <c r="C574" s="112"/>
      <c r="D574" s="112"/>
      <c r="E574" s="112"/>
      <c r="F574" s="112"/>
      <c r="G574" s="112"/>
      <c r="H574" s="112"/>
      <c r="I574" s="112"/>
      <c r="J574" s="112"/>
      <c r="K574" s="112"/>
      <c r="L574" s="112"/>
      <c r="N574" s="112"/>
    </row>
    <row r="575" ht="15.75" customHeight="1">
      <c r="A575" s="112"/>
      <c r="B575" s="112"/>
      <c r="C575" s="112"/>
      <c r="D575" s="112"/>
      <c r="E575" s="112"/>
      <c r="F575" s="112"/>
      <c r="G575" s="112"/>
      <c r="H575" s="112"/>
      <c r="I575" s="112"/>
      <c r="J575" s="112"/>
      <c r="K575" s="112"/>
      <c r="L575" s="112"/>
      <c r="N575" s="112"/>
    </row>
    <row r="576" ht="15.75" customHeight="1">
      <c r="A576" s="112"/>
      <c r="B576" s="112"/>
      <c r="C576" s="112"/>
      <c r="D576" s="112"/>
      <c r="E576" s="112"/>
      <c r="F576" s="112"/>
      <c r="G576" s="112"/>
      <c r="H576" s="112"/>
      <c r="I576" s="112"/>
      <c r="J576" s="112"/>
      <c r="K576" s="112"/>
      <c r="L576" s="112"/>
      <c r="N576" s="112"/>
    </row>
    <row r="577" ht="15.75" customHeight="1">
      <c r="A577" s="112"/>
      <c r="B577" s="112"/>
      <c r="C577" s="112"/>
      <c r="D577" s="112"/>
      <c r="E577" s="112"/>
      <c r="F577" s="112"/>
      <c r="G577" s="112"/>
      <c r="H577" s="112"/>
      <c r="I577" s="112"/>
      <c r="J577" s="112"/>
      <c r="K577" s="112"/>
      <c r="L577" s="112"/>
      <c r="N577" s="112"/>
    </row>
    <row r="578" ht="15.75" customHeight="1">
      <c r="A578" s="112"/>
      <c r="B578" s="112"/>
      <c r="C578" s="112"/>
      <c r="D578" s="112"/>
      <c r="E578" s="112"/>
      <c r="F578" s="112"/>
      <c r="G578" s="112"/>
      <c r="H578" s="112"/>
      <c r="I578" s="112"/>
      <c r="J578" s="112"/>
      <c r="K578" s="112"/>
      <c r="L578" s="112"/>
      <c r="N578" s="112"/>
    </row>
    <row r="579" ht="15.75" customHeight="1">
      <c r="A579" s="112"/>
      <c r="B579" s="112"/>
      <c r="C579" s="112"/>
      <c r="D579" s="112"/>
      <c r="E579" s="112"/>
      <c r="F579" s="112"/>
      <c r="G579" s="112"/>
      <c r="H579" s="112"/>
      <c r="I579" s="112"/>
      <c r="J579" s="112"/>
      <c r="K579" s="112"/>
      <c r="L579" s="112"/>
      <c r="N579" s="112"/>
    </row>
    <row r="580" ht="15.75" customHeight="1">
      <c r="A580" s="112"/>
      <c r="B580" s="112"/>
      <c r="C580" s="112"/>
      <c r="D580" s="112"/>
      <c r="E580" s="112"/>
      <c r="F580" s="112"/>
      <c r="G580" s="112"/>
      <c r="H580" s="112"/>
      <c r="I580" s="112"/>
      <c r="J580" s="112"/>
      <c r="K580" s="112"/>
      <c r="L580" s="112"/>
      <c r="N580" s="112"/>
    </row>
    <row r="581" ht="15.75" customHeight="1">
      <c r="A581" s="112"/>
      <c r="B581" s="112"/>
      <c r="C581" s="112"/>
      <c r="D581" s="112"/>
      <c r="E581" s="112"/>
      <c r="F581" s="112"/>
      <c r="G581" s="112"/>
      <c r="H581" s="112"/>
      <c r="I581" s="112"/>
      <c r="J581" s="112"/>
      <c r="K581" s="112"/>
      <c r="L581" s="112"/>
      <c r="N581" s="112"/>
    </row>
    <row r="582" ht="15.75" customHeight="1">
      <c r="A582" s="112"/>
      <c r="B582" s="112"/>
      <c r="C582" s="112"/>
      <c r="D582" s="112"/>
      <c r="E582" s="112"/>
      <c r="F582" s="112"/>
      <c r="G582" s="112"/>
      <c r="H582" s="112"/>
      <c r="I582" s="112"/>
      <c r="J582" s="112"/>
      <c r="K582" s="112"/>
      <c r="L582" s="112"/>
      <c r="N582" s="112"/>
    </row>
    <row r="583" ht="15.75" customHeight="1">
      <c r="A583" s="112"/>
      <c r="B583" s="112"/>
      <c r="C583" s="112"/>
      <c r="D583" s="112"/>
      <c r="E583" s="112"/>
      <c r="F583" s="112"/>
      <c r="G583" s="112"/>
      <c r="H583" s="112"/>
      <c r="I583" s="112"/>
      <c r="J583" s="112"/>
      <c r="K583" s="112"/>
      <c r="L583" s="112"/>
      <c r="N583" s="112"/>
    </row>
    <row r="584" ht="15.75" customHeight="1">
      <c r="A584" s="112"/>
      <c r="B584" s="112"/>
      <c r="C584" s="112"/>
      <c r="D584" s="112"/>
      <c r="E584" s="112"/>
      <c r="F584" s="112"/>
      <c r="G584" s="112"/>
      <c r="H584" s="112"/>
      <c r="I584" s="112"/>
      <c r="J584" s="112"/>
      <c r="K584" s="112"/>
      <c r="L584" s="112"/>
      <c r="N584" s="112"/>
    </row>
    <row r="585" ht="15.75" customHeight="1">
      <c r="A585" s="112"/>
      <c r="B585" s="112"/>
      <c r="C585" s="112"/>
      <c r="D585" s="112"/>
      <c r="E585" s="112"/>
      <c r="F585" s="112"/>
      <c r="G585" s="112"/>
      <c r="H585" s="112"/>
      <c r="I585" s="112"/>
      <c r="J585" s="112"/>
      <c r="K585" s="112"/>
      <c r="L585" s="112"/>
      <c r="N585" s="112"/>
    </row>
    <row r="586" ht="15.75" customHeight="1">
      <c r="A586" s="112"/>
      <c r="B586" s="112"/>
      <c r="C586" s="112"/>
      <c r="D586" s="112"/>
      <c r="E586" s="112"/>
      <c r="F586" s="112"/>
      <c r="G586" s="112"/>
      <c r="H586" s="112"/>
      <c r="I586" s="112"/>
      <c r="J586" s="112"/>
      <c r="K586" s="112"/>
      <c r="L586" s="112"/>
      <c r="N586" s="112"/>
    </row>
    <row r="587" ht="15.75" customHeight="1">
      <c r="A587" s="112"/>
      <c r="B587" s="112"/>
      <c r="C587" s="112"/>
      <c r="D587" s="112"/>
      <c r="E587" s="112"/>
      <c r="F587" s="112"/>
      <c r="G587" s="112"/>
      <c r="H587" s="112"/>
      <c r="I587" s="112"/>
      <c r="J587" s="112"/>
      <c r="K587" s="112"/>
      <c r="L587" s="112"/>
      <c r="N587" s="112"/>
    </row>
    <row r="588" ht="15.75" customHeight="1">
      <c r="A588" s="112"/>
      <c r="B588" s="112"/>
      <c r="C588" s="112"/>
      <c r="D588" s="112"/>
      <c r="E588" s="112"/>
      <c r="F588" s="112"/>
      <c r="G588" s="112"/>
      <c r="H588" s="112"/>
      <c r="I588" s="112"/>
      <c r="J588" s="112"/>
      <c r="K588" s="112"/>
      <c r="L588" s="112"/>
      <c r="N588" s="112"/>
    </row>
    <row r="589" ht="15.75" customHeight="1">
      <c r="A589" s="112"/>
      <c r="B589" s="112"/>
      <c r="C589" s="112"/>
      <c r="D589" s="112"/>
      <c r="E589" s="112"/>
      <c r="F589" s="112"/>
      <c r="G589" s="112"/>
      <c r="H589" s="112"/>
      <c r="I589" s="112"/>
      <c r="J589" s="112"/>
      <c r="K589" s="112"/>
      <c r="L589" s="112"/>
      <c r="N589" s="112"/>
    </row>
    <row r="590" ht="15.75" customHeight="1">
      <c r="A590" s="112"/>
      <c r="B590" s="112"/>
      <c r="C590" s="112"/>
      <c r="D590" s="112"/>
      <c r="E590" s="112"/>
      <c r="F590" s="112"/>
      <c r="G590" s="112"/>
      <c r="H590" s="112"/>
      <c r="I590" s="112"/>
      <c r="J590" s="112"/>
      <c r="K590" s="112"/>
      <c r="L590" s="112"/>
      <c r="N590" s="112"/>
    </row>
    <row r="591" ht="15.75" customHeight="1">
      <c r="A591" s="112"/>
      <c r="B591" s="112"/>
      <c r="C591" s="112"/>
      <c r="D591" s="112"/>
      <c r="E591" s="112"/>
      <c r="F591" s="112"/>
      <c r="G591" s="112"/>
      <c r="H591" s="112"/>
      <c r="I591" s="112"/>
      <c r="J591" s="112"/>
      <c r="K591" s="112"/>
      <c r="L591" s="112"/>
      <c r="N591" s="112"/>
    </row>
    <row r="592" ht="15.75" customHeight="1">
      <c r="A592" s="112"/>
      <c r="B592" s="112"/>
      <c r="C592" s="112"/>
      <c r="D592" s="112"/>
      <c r="E592" s="112"/>
      <c r="F592" s="112"/>
      <c r="G592" s="112"/>
      <c r="H592" s="112"/>
      <c r="I592" s="112"/>
      <c r="J592" s="112"/>
      <c r="K592" s="112"/>
      <c r="L592" s="112"/>
      <c r="N592" s="112"/>
    </row>
    <row r="593" ht="15.75" customHeight="1">
      <c r="A593" s="112"/>
      <c r="B593" s="112"/>
      <c r="C593" s="112"/>
      <c r="D593" s="112"/>
      <c r="E593" s="112"/>
      <c r="F593" s="112"/>
      <c r="G593" s="112"/>
      <c r="H593" s="112"/>
      <c r="I593" s="112"/>
      <c r="J593" s="112"/>
      <c r="K593" s="112"/>
      <c r="L593" s="112"/>
      <c r="N593" s="112"/>
    </row>
    <row r="594" ht="15.75" customHeight="1">
      <c r="A594" s="112"/>
      <c r="B594" s="112"/>
      <c r="C594" s="112"/>
      <c r="D594" s="112"/>
      <c r="E594" s="112"/>
      <c r="F594" s="112"/>
      <c r="G594" s="112"/>
      <c r="H594" s="112"/>
      <c r="I594" s="112"/>
      <c r="J594" s="112"/>
      <c r="K594" s="112"/>
      <c r="L594" s="112"/>
      <c r="N594" s="112"/>
    </row>
    <row r="595" ht="15.75" customHeight="1">
      <c r="A595" s="112"/>
      <c r="B595" s="112"/>
      <c r="C595" s="112"/>
      <c r="D595" s="112"/>
      <c r="E595" s="112"/>
      <c r="F595" s="112"/>
      <c r="G595" s="112"/>
      <c r="H595" s="112"/>
      <c r="I595" s="112"/>
      <c r="J595" s="112"/>
      <c r="K595" s="112"/>
      <c r="L595" s="112"/>
      <c r="N595" s="112"/>
    </row>
    <row r="596" ht="15.75" customHeight="1">
      <c r="A596" s="112"/>
      <c r="B596" s="112"/>
      <c r="C596" s="112"/>
      <c r="D596" s="112"/>
      <c r="E596" s="112"/>
      <c r="F596" s="112"/>
      <c r="G596" s="112"/>
      <c r="H596" s="112"/>
      <c r="I596" s="112"/>
      <c r="J596" s="112"/>
      <c r="K596" s="112"/>
      <c r="L596" s="112"/>
      <c r="N596" s="112"/>
    </row>
    <row r="597" ht="15.75" customHeight="1">
      <c r="A597" s="112"/>
      <c r="B597" s="112"/>
      <c r="C597" s="112"/>
      <c r="D597" s="112"/>
      <c r="E597" s="112"/>
      <c r="F597" s="112"/>
      <c r="G597" s="112"/>
      <c r="H597" s="112"/>
      <c r="I597" s="112"/>
      <c r="J597" s="112"/>
      <c r="K597" s="112"/>
      <c r="L597" s="112"/>
      <c r="N597" s="112"/>
    </row>
    <row r="598" ht="15.75" customHeight="1">
      <c r="A598" s="112"/>
      <c r="B598" s="112"/>
      <c r="C598" s="112"/>
      <c r="D598" s="112"/>
      <c r="E598" s="112"/>
      <c r="F598" s="112"/>
      <c r="G598" s="112"/>
      <c r="H598" s="112"/>
      <c r="I598" s="112"/>
      <c r="J598" s="112"/>
      <c r="K598" s="112"/>
      <c r="L598" s="112"/>
      <c r="N598" s="112"/>
    </row>
    <row r="599" ht="15.75" customHeight="1">
      <c r="A599" s="112"/>
      <c r="B599" s="112"/>
      <c r="C599" s="112"/>
      <c r="D599" s="112"/>
      <c r="E599" s="112"/>
      <c r="F599" s="112"/>
      <c r="G599" s="112"/>
      <c r="H599" s="112"/>
      <c r="I599" s="112"/>
      <c r="J599" s="112"/>
      <c r="K599" s="112"/>
      <c r="L599" s="112"/>
      <c r="N599" s="112"/>
    </row>
    <row r="600" ht="15.75" customHeight="1">
      <c r="A600" s="112"/>
      <c r="B600" s="112"/>
      <c r="C600" s="112"/>
      <c r="D600" s="112"/>
      <c r="E600" s="112"/>
      <c r="F600" s="112"/>
      <c r="G600" s="112"/>
      <c r="H600" s="112"/>
      <c r="I600" s="112"/>
      <c r="J600" s="112"/>
      <c r="K600" s="112"/>
      <c r="L600" s="112"/>
      <c r="N600" s="112"/>
    </row>
    <row r="601" ht="15.75" customHeight="1">
      <c r="A601" s="112"/>
      <c r="B601" s="112"/>
      <c r="C601" s="112"/>
      <c r="D601" s="112"/>
      <c r="E601" s="112"/>
      <c r="F601" s="112"/>
      <c r="G601" s="112"/>
      <c r="H601" s="112"/>
      <c r="I601" s="112"/>
      <c r="J601" s="112"/>
      <c r="K601" s="112"/>
      <c r="L601" s="112"/>
      <c r="N601" s="112"/>
    </row>
    <row r="602" ht="15.75" customHeight="1">
      <c r="A602" s="112"/>
      <c r="B602" s="112"/>
      <c r="C602" s="112"/>
      <c r="D602" s="112"/>
      <c r="E602" s="112"/>
      <c r="F602" s="112"/>
      <c r="G602" s="112"/>
      <c r="H602" s="112"/>
      <c r="I602" s="112"/>
      <c r="J602" s="112"/>
      <c r="K602" s="112"/>
      <c r="L602" s="112"/>
      <c r="N602" s="112"/>
    </row>
    <row r="603" ht="15.75" customHeight="1">
      <c r="A603" s="112"/>
      <c r="B603" s="112"/>
      <c r="C603" s="112"/>
      <c r="D603" s="112"/>
      <c r="E603" s="112"/>
      <c r="F603" s="112"/>
      <c r="G603" s="112"/>
      <c r="H603" s="112"/>
      <c r="I603" s="112"/>
      <c r="J603" s="112"/>
      <c r="K603" s="112"/>
      <c r="L603" s="112"/>
      <c r="N603" s="112"/>
    </row>
    <row r="604" ht="15.75" customHeight="1">
      <c r="A604" s="112"/>
      <c r="B604" s="112"/>
      <c r="C604" s="112"/>
      <c r="D604" s="112"/>
      <c r="E604" s="112"/>
      <c r="F604" s="112"/>
      <c r="G604" s="112"/>
      <c r="H604" s="112"/>
      <c r="I604" s="112"/>
      <c r="J604" s="112"/>
      <c r="K604" s="112"/>
      <c r="L604" s="112"/>
      <c r="N604" s="112"/>
    </row>
    <row r="605" ht="15.75" customHeight="1">
      <c r="A605" s="112"/>
      <c r="B605" s="112"/>
      <c r="C605" s="112"/>
      <c r="D605" s="112"/>
      <c r="E605" s="112"/>
      <c r="F605" s="112"/>
      <c r="G605" s="112"/>
      <c r="H605" s="112"/>
      <c r="I605" s="112"/>
      <c r="J605" s="112"/>
      <c r="K605" s="112"/>
      <c r="L605" s="112"/>
      <c r="N605" s="112"/>
    </row>
    <row r="606" ht="15.75" customHeight="1">
      <c r="A606" s="112"/>
      <c r="B606" s="112"/>
      <c r="C606" s="112"/>
      <c r="D606" s="112"/>
      <c r="E606" s="112"/>
      <c r="F606" s="112"/>
      <c r="G606" s="112"/>
      <c r="H606" s="112"/>
      <c r="I606" s="112"/>
      <c r="J606" s="112"/>
      <c r="K606" s="112"/>
      <c r="L606" s="112"/>
      <c r="N606" s="112"/>
    </row>
    <row r="607" ht="15.75" customHeight="1">
      <c r="A607" s="112"/>
      <c r="B607" s="112"/>
      <c r="C607" s="112"/>
      <c r="D607" s="112"/>
      <c r="E607" s="112"/>
      <c r="F607" s="112"/>
      <c r="G607" s="112"/>
      <c r="H607" s="112"/>
      <c r="I607" s="112"/>
      <c r="J607" s="112"/>
      <c r="K607" s="112"/>
      <c r="L607" s="112"/>
      <c r="N607" s="112"/>
    </row>
    <row r="608" ht="15.75" customHeight="1">
      <c r="A608" s="112"/>
      <c r="B608" s="112"/>
      <c r="C608" s="112"/>
      <c r="D608" s="112"/>
      <c r="E608" s="112"/>
      <c r="F608" s="112"/>
      <c r="G608" s="112"/>
      <c r="H608" s="112"/>
      <c r="I608" s="112"/>
      <c r="J608" s="112"/>
      <c r="K608" s="112"/>
      <c r="L608" s="112"/>
      <c r="N608" s="112"/>
    </row>
    <row r="609" ht="15.75" customHeight="1">
      <c r="A609" s="112"/>
      <c r="B609" s="112"/>
      <c r="C609" s="112"/>
      <c r="D609" s="112"/>
      <c r="E609" s="112"/>
      <c r="F609" s="112"/>
      <c r="G609" s="112"/>
      <c r="H609" s="112"/>
      <c r="I609" s="112"/>
      <c r="J609" s="112"/>
      <c r="K609" s="112"/>
      <c r="L609" s="112"/>
      <c r="N609" s="112"/>
    </row>
    <row r="610" ht="15.75" customHeight="1">
      <c r="A610" s="112"/>
      <c r="B610" s="112"/>
      <c r="C610" s="112"/>
      <c r="D610" s="112"/>
      <c r="E610" s="112"/>
      <c r="F610" s="112"/>
      <c r="G610" s="112"/>
      <c r="H610" s="112"/>
      <c r="I610" s="112"/>
      <c r="J610" s="112"/>
      <c r="K610" s="112"/>
      <c r="L610" s="112"/>
      <c r="N610" s="112"/>
    </row>
    <row r="611" ht="15.75" customHeight="1">
      <c r="A611" s="112"/>
      <c r="B611" s="112"/>
      <c r="C611" s="112"/>
      <c r="D611" s="112"/>
      <c r="E611" s="112"/>
      <c r="F611" s="112"/>
      <c r="G611" s="112"/>
      <c r="H611" s="112"/>
      <c r="I611" s="112"/>
      <c r="J611" s="112"/>
      <c r="K611" s="112"/>
      <c r="L611" s="112"/>
      <c r="N611" s="112"/>
    </row>
    <row r="612" ht="15.75" customHeight="1">
      <c r="A612" s="112"/>
      <c r="B612" s="112"/>
      <c r="C612" s="112"/>
      <c r="D612" s="112"/>
      <c r="E612" s="112"/>
      <c r="F612" s="112"/>
      <c r="G612" s="112"/>
      <c r="H612" s="112"/>
      <c r="I612" s="112"/>
      <c r="J612" s="112"/>
      <c r="K612" s="112"/>
      <c r="L612" s="112"/>
      <c r="N612" s="112"/>
    </row>
    <row r="613" ht="15.75" customHeight="1">
      <c r="A613" s="112"/>
      <c r="B613" s="112"/>
      <c r="C613" s="112"/>
      <c r="D613" s="112"/>
      <c r="E613" s="112"/>
      <c r="F613" s="112"/>
      <c r="G613" s="112"/>
      <c r="H613" s="112"/>
      <c r="I613" s="112"/>
      <c r="J613" s="112"/>
      <c r="K613" s="112"/>
      <c r="L613" s="112"/>
      <c r="N613" s="112"/>
    </row>
    <row r="614" ht="15.75" customHeight="1">
      <c r="A614" s="112"/>
      <c r="B614" s="112"/>
      <c r="C614" s="112"/>
      <c r="D614" s="112"/>
      <c r="E614" s="112"/>
      <c r="F614" s="112"/>
      <c r="G614" s="112"/>
      <c r="H614" s="112"/>
      <c r="I614" s="112"/>
      <c r="J614" s="112"/>
      <c r="K614" s="112"/>
      <c r="L614" s="112"/>
      <c r="N614" s="112"/>
    </row>
    <row r="615" ht="15.75" customHeight="1">
      <c r="A615" s="112"/>
      <c r="B615" s="112"/>
      <c r="C615" s="112"/>
      <c r="D615" s="112"/>
      <c r="E615" s="112"/>
      <c r="F615" s="112"/>
      <c r="G615" s="112"/>
      <c r="H615" s="112"/>
      <c r="I615" s="112"/>
      <c r="J615" s="112"/>
      <c r="K615" s="112"/>
      <c r="L615" s="112"/>
      <c r="N615" s="112"/>
    </row>
    <row r="616" ht="15.75" customHeight="1">
      <c r="A616" s="112"/>
      <c r="B616" s="112"/>
      <c r="C616" s="112"/>
      <c r="D616" s="112"/>
      <c r="E616" s="112"/>
      <c r="F616" s="112"/>
      <c r="G616" s="112"/>
      <c r="H616" s="112"/>
      <c r="I616" s="112"/>
      <c r="J616" s="112"/>
      <c r="K616" s="112"/>
      <c r="L616" s="112"/>
      <c r="N616" s="112"/>
    </row>
    <row r="617" ht="15.75" customHeight="1">
      <c r="A617" s="112"/>
      <c r="B617" s="112"/>
      <c r="C617" s="112"/>
      <c r="D617" s="112"/>
      <c r="E617" s="112"/>
      <c r="F617" s="112"/>
      <c r="G617" s="112"/>
      <c r="H617" s="112"/>
      <c r="I617" s="112"/>
      <c r="J617" s="112"/>
      <c r="K617" s="112"/>
      <c r="L617" s="112"/>
      <c r="N617" s="112"/>
    </row>
    <row r="618" ht="15.75" customHeight="1">
      <c r="A618" s="112"/>
      <c r="B618" s="112"/>
      <c r="C618" s="112"/>
      <c r="D618" s="112"/>
      <c r="E618" s="112"/>
      <c r="F618" s="112"/>
      <c r="G618" s="112"/>
      <c r="H618" s="112"/>
      <c r="I618" s="112"/>
      <c r="J618" s="112"/>
      <c r="K618" s="112"/>
      <c r="L618" s="112"/>
      <c r="N618" s="112"/>
    </row>
    <row r="619" ht="15.75" customHeight="1">
      <c r="A619" s="112"/>
      <c r="B619" s="112"/>
      <c r="C619" s="112"/>
      <c r="D619" s="112"/>
      <c r="E619" s="112"/>
      <c r="F619" s="112"/>
      <c r="G619" s="112"/>
      <c r="H619" s="112"/>
      <c r="I619" s="112"/>
      <c r="J619" s="112"/>
      <c r="K619" s="112"/>
      <c r="L619" s="112"/>
      <c r="N619" s="112"/>
    </row>
    <row r="620" ht="15.75" customHeight="1">
      <c r="A620" s="112"/>
      <c r="B620" s="112"/>
      <c r="C620" s="112"/>
      <c r="D620" s="112"/>
      <c r="E620" s="112"/>
      <c r="F620" s="112"/>
      <c r="G620" s="112"/>
      <c r="H620" s="112"/>
      <c r="I620" s="112"/>
      <c r="J620" s="112"/>
      <c r="K620" s="112"/>
      <c r="L620" s="112"/>
      <c r="N620" s="112"/>
    </row>
    <row r="621" ht="15.75" customHeight="1">
      <c r="A621" s="112"/>
      <c r="B621" s="112"/>
      <c r="C621" s="112"/>
      <c r="D621" s="112"/>
      <c r="E621" s="112"/>
      <c r="F621" s="112"/>
      <c r="G621" s="112"/>
      <c r="H621" s="112"/>
      <c r="I621" s="112"/>
      <c r="J621" s="112"/>
      <c r="K621" s="112"/>
      <c r="L621" s="112"/>
      <c r="N621" s="112"/>
    </row>
    <row r="622" ht="15.75" customHeight="1">
      <c r="A622" s="112"/>
      <c r="B622" s="112"/>
      <c r="C622" s="112"/>
      <c r="D622" s="112"/>
      <c r="E622" s="112"/>
      <c r="F622" s="112"/>
      <c r="G622" s="112"/>
      <c r="H622" s="112"/>
      <c r="I622" s="112"/>
      <c r="J622" s="112"/>
      <c r="K622" s="112"/>
      <c r="L622" s="112"/>
      <c r="N622" s="112"/>
    </row>
    <row r="623" ht="15.75" customHeight="1">
      <c r="A623" s="112"/>
      <c r="B623" s="112"/>
      <c r="C623" s="112"/>
      <c r="D623" s="112"/>
      <c r="E623" s="112"/>
      <c r="F623" s="112"/>
      <c r="G623" s="112"/>
      <c r="H623" s="112"/>
      <c r="I623" s="112"/>
      <c r="J623" s="112"/>
      <c r="K623" s="112"/>
      <c r="L623" s="112"/>
      <c r="N623" s="112"/>
    </row>
    <row r="624" ht="15.75" customHeight="1">
      <c r="A624" s="112"/>
      <c r="B624" s="112"/>
      <c r="C624" s="112"/>
      <c r="D624" s="112"/>
      <c r="E624" s="112"/>
      <c r="F624" s="112"/>
      <c r="G624" s="112"/>
      <c r="H624" s="112"/>
      <c r="I624" s="112"/>
      <c r="J624" s="112"/>
      <c r="K624" s="112"/>
      <c r="L624" s="112"/>
      <c r="N624" s="112"/>
    </row>
    <row r="625" ht="15.75" customHeight="1">
      <c r="A625" s="112"/>
      <c r="B625" s="112"/>
      <c r="C625" s="112"/>
      <c r="D625" s="112"/>
      <c r="E625" s="112"/>
      <c r="F625" s="112"/>
      <c r="G625" s="112"/>
      <c r="H625" s="112"/>
      <c r="I625" s="112"/>
      <c r="J625" s="112"/>
      <c r="K625" s="112"/>
      <c r="L625" s="112"/>
      <c r="N625" s="112"/>
    </row>
    <row r="626" ht="15.75" customHeight="1">
      <c r="A626" s="112"/>
      <c r="B626" s="112"/>
      <c r="C626" s="112"/>
      <c r="D626" s="112"/>
      <c r="E626" s="112"/>
      <c r="F626" s="112"/>
      <c r="G626" s="112"/>
      <c r="H626" s="112"/>
      <c r="I626" s="112"/>
      <c r="J626" s="112"/>
      <c r="K626" s="112"/>
      <c r="L626" s="112"/>
      <c r="N626" s="112"/>
    </row>
    <row r="627" ht="15.75" customHeight="1">
      <c r="A627" s="112"/>
      <c r="B627" s="112"/>
      <c r="C627" s="112"/>
      <c r="D627" s="112"/>
      <c r="E627" s="112"/>
      <c r="F627" s="112"/>
      <c r="G627" s="112"/>
      <c r="H627" s="112"/>
      <c r="I627" s="112"/>
      <c r="J627" s="112"/>
      <c r="K627" s="112"/>
      <c r="L627" s="112"/>
      <c r="N627" s="112"/>
    </row>
    <row r="628" ht="15.75" customHeight="1">
      <c r="A628" s="112"/>
      <c r="B628" s="112"/>
      <c r="C628" s="112"/>
      <c r="D628" s="112"/>
      <c r="E628" s="112"/>
      <c r="F628" s="112"/>
      <c r="G628" s="112"/>
      <c r="H628" s="112"/>
      <c r="I628" s="112"/>
      <c r="J628" s="112"/>
      <c r="K628" s="112"/>
      <c r="L628" s="112"/>
      <c r="N628" s="112"/>
    </row>
    <row r="629" ht="15.75" customHeight="1">
      <c r="A629" s="112"/>
      <c r="B629" s="112"/>
      <c r="C629" s="112"/>
      <c r="D629" s="112"/>
      <c r="E629" s="112"/>
      <c r="F629" s="112"/>
      <c r="G629" s="112"/>
      <c r="H629" s="112"/>
      <c r="I629" s="112"/>
      <c r="J629" s="112"/>
      <c r="K629" s="112"/>
      <c r="L629" s="112"/>
      <c r="N629" s="112"/>
    </row>
    <row r="630" ht="15.75" customHeight="1">
      <c r="A630" s="112"/>
      <c r="B630" s="112"/>
      <c r="C630" s="112"/>
      <c r="D630" s="112"/>
      <c r="E630" s="112"/>
      <c r="F630" s="112"/>
      <c r="G630" s="112"/>
      <c r="H630" s="112"/>
      <c r="I630" s="112"/>
      <c r="J630" s="112"/>
      <c r="K630" s="112"/>
      <c r="L630" s="112"/>
      <c r="N630" s="112"/>
    </row>
    <row r="631" ht="15.75" customHeight="1">
      <c r="A631" s="112"/>
      <c r="B631" s="112"/>
      <c r="C631" s="112"/>
      <c r="D631" s="112"/>
      <c r="E631" s="112"/>
      <c r="F631" s="112"/>
      <c r="G631" s="112"/>
      <c r="H631" s="112"/>
      <c r="I631" s="112"/>
      <c r="J631" s="112"/>
      <c r="K631" s="112"/>
      <c r="L631" s="112"/>
      <c r="N631" s="112"/>
    </row>
    <row r="632" ht="15.75" customHeight="1">
      <c r="A632" s="112"/>
      <c r="B632" s="112"/>
      <c r="C632" s="112"/>
      <c r="D632" s="112"/>
      <c r="E632" s="112"/>
      <c r="F632" s="112"/>
      <c r="G632" s="112"/>
      <c r="H632" s="112"/>
      <c r="I632" s="112"/>
      <c r="J632" s="112"/>
      <c r="K632" s="112"/>
      <c r="L632" s="112"/>
      <c r="N632" s="112"/>
    </row>
    <row r="633" ht="15.75" customHeight="1">
      <c r="A633" s="112"/>
      <c r="B633" s="112"/>
      <c r="C633" s="112"/>
      <c r="D633" s="112"/>
      <c r="E633" s="112"/>
      <c r="F633" s="112"/>
      <c r="G633" s="112"/>
      <c r="H633" s="112"/>
      <c r="I633" s="112"/>
      <c r="J633" s="112"/>
      <c r="K633" s="112"/>
      <c r="L633" s="112"/>
      <c r="N633" s="112"/>
    </row>
    <row r="634" ht="15.75" customHeight="1">
      <c r="A634" s="112"/>
      <c r="B634" s="112"/>
      <c r="C634" s="112"/>
      <c r="D634" s="112"/>
      <c r="E634" s="112"/>
      <c r="F634" s="112"/>
      <c r="G634" s="112"/>
      <c r="H634" s="112"/>
      <c r="I634" s="112"/>
      <c r="J634" s="112"/>
      <c r="K634" s="112"/>
      <c r="L634" s="112"/>
      <c r="N634" s="112"/>
    </row>
    <row r="635" ht="15.75" customHeight="1">
      <c r="A635" s="112"/>
      <c r="B635" s="112"/>
      <c r="C635" s="112"/>
      <c r="D635" s="112"/>
      <c r="E635" s="112"/>
      <c r="F635" s="112"/>
      <c r="G635" s="112"/>
      <c r="H635" s="112"/>
      <c r="I635" s="112"/>
      <c r="J635" s="112"/>
      <c r="K635" s="112"/>
      <c r="L635" s="112"/>
      <c r="N635" s="112"/>
    </row>
    <row r="636" ht="15.75" customHeight="1">
      <c r="A636" s="112"/>
      <c r="B636" s="112"/>
      <c r="C636" s="112"/>
      <c r="D636" s="112"/>
      <c r="E636" s="112"/>
      <c r="F636" s="112"/>
      <c r="G636" s="112"/>
      <c r="H636" s="112"/>
      <c r="I636" s="112"/>
      <c r="J636" s="112"/>
      <c r="K636" s="112"/>
      <c r="L636" s="112"/>
      <c r="N636" s="112"/>
    </row>
    <row r="637" ht="15.75" customHeight="1">
      <c r="A637" s="112"/>
      <c r="B637" s="112"/>
      <c r="C637" s="112"/>
      <c r="D637" s="112"/>
      <c r="E637" s="112"/>
      <c r="F637" s="112"/>
      <c r="G637" s="112"/>
      <c r="H637" s="112"/>
      <c r="I637" s="112"/>
      <c r="J637" s="112"/>
      <c r="K637" s="112"/>
      <c r="L637" s="112"/>
      <c r="N637" s="112"/>
    </row>
    <row r="638" ht="15.75" customHeight="1">
      <c r="A638" s="112"/>
      <c r="B638" s="112"/>
      <c r="C638" s="112"/>
      <c r="D638" s="112"/>
      <c r="E638" s="112"/>
      <c r="F638" s="112"/>
      <c r="G638" s="112"/>
      <c r="H638" s="112"/>
      <c r="I638" s="112"/>
      <c r="J638" s="112"/>
      <c r="K638" s="112"/>
      <c r="L638" s="112"/>
      <c r="N638" s="112"/>
    </row>
    <row r="639" ht="15.75" customHeight="1">
      <c r="A639" s="112"/>
      <c r="B639" s="112"/>
      <c r="C639" s="112"/>
      <c r="D639" s="112"/>
      <c r="E639" s="112"/>
      <c r="F639" s="112"/>
      <c r="G639" s="112"/>
      <c r="H639" s="112"/>
      <c r="I639" s="112"/>
      <c r="J639" s="112"/>
      <c r="K639" s="112"/>
      <c r="L639" s="112"/>
      <c r="N639" s="112"/>
    </row>
    <row r="640" ht="15.75" customHeight="1">
      <c r="A640" s="112"/>
      <c r="B640" s="112"/>
      <c r="C640" s="112"/>
      <c r="D640" s="112"/>
      <c r="E640" s="112"/>
      <c r="F640" s="112"/>
      <c r="G640" s="112"/>
      <c r="H640" s="112"/>
      <c r="I640" s="112"/>
      <c r="J640" s="112"/>
      <c r="K640" s="112"/>
      <c r="L640" s="112"/>
      <c r="N640" s="112"/>
    </row>
    <row r="641" ht="15.75" customHeight="1">
      <c r="A641" s="112"/>
      <c r="B641" s="112"/>
      <c r="C641" s="112"/>
      <c r="D641" s="112"/>
      <c r="E641" s="112"/>
      <c r="F641" s="112"/>
      <c r="G641" s="112"/>
      <c r="H641" s="112"/>
      <c r="I641" s="112"/>
      <c r="J641" s="112"/>
      <c r="K641" s="112"/>
      <c r="L641" s="112"/>
      <c r="N641" s="112"/>
    </row>
    <row r="642" ht="15.75" customHeight="1">
      <c r="A642" s="112"/>
      <c r="B642" s="112"/>
      <c r="C642" s="112"/>
      <c r="D642" s="112"/>
      <c r="E642" s="112"/>
      <c r="F642" s="112"/>
      <c r="G642" s="112"/>
      <c r="H642" s="112"/>
      <c r="I642" s="112"/>
      <c r="J642" s="112"/>
      <c r="K642" s="112"/>
      <c r="L642" s="112"/>
      <c r="N642" s="112"/>
    </row>
    <row r="643" ht="15.75" customHeight="1">
      <c r="A643" s="112"/>
      <c r="B643" s="112"/>
      <c r="C643" s="112"/>
      <c r="D643" s="112"/>
      <c r="E643" s="112"/>
      <c r="F643" s="112"/>
      <c r="G643" s="112"/>
      <c r="H643" s="112"/>
      <c r="I643" s="112"/>
      <c r="J643" s="112"/>
      <c r="K643" s="112"/>
      <c r="L643" s="112"/>
      <c r="N643" s="112"/>
    </row>
    <row r="644" ht="15.75" customHeight="1">
      <c r="A644" s="112"/>
      <c r="B644" s="112"/>
      <c r="C644" s="112"/>
      <c r="D644" s="112"/>
      <c r="E644" s="112"/>
      <c r="F644" s="112"/>
      <c r="G644" s="112"/>
      <c r="H644" s="112"/>
      <c r="I644" s="112"/>
      <c r="J644" s="112"/>
      <c r="K644" s="112"/>
      <c r="L644" s="112"/>
      <c r="N644" s="112"/>
    </row>
    <row r="645" ht="15.75" customHeight="1">
      <c r="A645" s="112"/>
      <c r="B645" s="112"/>
      <c r="C645" s="112"/>
      <c r="D645" s="112"/>
      <c r="E645" s="112"/>
      <c r="F645" s="112"/>
      <c r="G645" s="112"/>
      <c r="H645" s="112"/>
      <c r="I645" s="112"/>
      <c r="J645" s="112"/>
      <c r="K645" s="112"/>
      <c r="L645" s="112"/>
      <c r="N645" s="112"/>
    </row>
    <row r="646" ht="15.75" customHeight="1">
      <c r="A646" s="112"/>
      <c r="B646" s="112"/>
      <c r="C646" s="112"/>
      <c r="D646" s="112"/>
      <c r="E646" s="112"/>
      <c r="F646" s="112"/>
      <c r="G646" s="112"/>
      <c r="H646" s="112"/>
      <c r="I646" s="112"/>
      <c r="J646" s="112"/>
      <c r="K646" s="112"/>
      <c r="L646" s="112"/>
      <c r="N646" s="112"/>
    </row>
    <row r="647" ht="15.75" customHeight="1">
      <c r="A647" s="112"/>
      <c r="B647" s="112"/>
      <c r="C647" s="112"/>
      <c r="D647" s="112"/>
      <c r="E647" s="112"/>
      <c r="F647" s="112"/>
      <c r="G647" s="112"/>
      <c r="H647" s="112"/>
      <c r="I647" s="112"/>
      <c r="J647" s="112"/>
      <c r="K647" s="112"/>
      <c r="L647" s="112"/>
      <c r="N647" s="112"/>
    </row>
    <row r="648" ht="15.75" customHeight="1">
      <c r="A648" s="112"/>
      <c r="B648" s="112"/>
      <c r="C648" s="112"/>
      <c r="D648" s="112"/>
      <c r="E648" s="112"/>
      <c r="F648" s="112"/>
      <c r="G648" s="112"/>
      <c r="H648" s="112"/>
      <c r="I648" s="112"/>
      <c r="J648" s="112"/>
      <c r="K648" s="112"/>
      <c r="L648" s="112"/>
      <c r="N648" s="112"/>
    </row>
    <row r="649" ht="15.75" customHeight="1">
      <c r="A649" s="112"/>
      <c r="B649" s="112"/>
      <c r="C649" s="112"/>
      <c r="D649" s="112"/>
      <c r="E649" s="112"/>
      <c r="F649" s="112"/>
      <c r="G649" s="112"/>
      <c r="H649" s="112"/>
      <c r="I649" s="112"/>
      <c r="J649" s="112"/>
      <c r="K649" s="112"/>
      <c r="L649" s="112"/>
      <c r="N649" s="112"/>
    </row>
    <row r="650" ht="15.75" customHeight="1">
      <c r="A650" s="112"/>
      <c r="B650" s="112"/>
      <c r="C650" s="112"/>
      <c r="D650" s="112"/>
      <c r="E650" s="112"/>
      <c r="F650" s="112"/>
      <c r="G650" s="112"/>
      <c r="H650" s="112"/>
      <c r="I650" s="112"/>
      <c r="J650" s="112"/>
      <c r="K650" s="112"/>
      <c r="L650" s="112"/>
      <c r="N650" s="112"/>
    </row>
    <row r="651" ht="15.75" customHeight="1">
      <c r="A651" s="112"/>
      <c r="B651" s="112"/>
      <c r="C651" s="112"/>
      <c r="D651" s="112"/>
      <c r="E651" s="112"/>
      <c r="F651" s="112"/>
      <c r="G651" s="112"/>
      <c r="H651" s="112"/>
      <c r="I651" s="112"/>
      <c r="J651" s="112"/>
      <c r="K651" s="112"/>
      <c r="L651" s="112"/>
      <c r="N651" s="112"/>
    </row>
    <row r="652" ht="15.75" customHeight="1">
      <c r="A652" s="112"/>
      <c r="B652" s="112"/>
      <c r="C652" s="112"/>
      <c r="D652" s="112"/>
      <c r="E652" s="112"/>
      <c r="F652" s="112"/>
      <c r="G652" s="112"/>
      <c r="H652" s="112"/>
      <c r="I652" s="112"/>
      <c r="J652" s="112"/>
      <c r="K652" s="112"/>
      <c r="L652" s="112"/>
      <c r="N652" s="112"/>
    </row>
    <row r="653" ht="15.75" customHeight="1">
      <c r="A653" s="112"/>
      <c r="B653" s="112"/>
      <c r="C653" s="112"/>
      <c r="D653" s="112"/>
      <c r="E653" s="112"/>
      <c r="F653" s="112"/>
      <c r="G653" s="112"/>
      <c r="H653" s="112"/>
      <c r="I653" s="112"/>
      <c r="J653" s="112"/>
      <c r="K653" s="112"/>
      <c r="L653" s="112"/>
      <c r="N653" s="112"/>
    </row>
    <row r="654" ht="15.75" customHeight="1">
      <c r="A654" s="112"/>
      <c r="B654" s="112"/>
      <c r="C654" s="112"/>
      <c r="D654" s="112"/>
      <c r="E654" s="112"/>
      <c r="F654" s="112"/>
      <c r="G654" s="112"/>
      <c r="H654" s="112"/>
      <c r="I654" s="112"/>
      <c r="J654" s="112"/>
      <c r="K654" s="112"/>
      <c r="L654" s="112"/>
      <c r="N654" s="112"/>
    </row>
    <row r="655" ht="15.75" customHeight="1">
      <c r="A655" s="112"/>
      <c r="B655" s="112"/>
      <c r="C655" s="112"/>
      <c r="D655" s="112"/>
      <c r="E655" s="112"/>
      <c r="F655" s="112"/>
      <c r="G655" s="112"/>
      <c r="H655" s="112"/>
      <c r="I655" s="112"/>
      <c r="J655" s="112"/>
      <c r="K655" s="112"/>
      <c r="L655" s="112"/>
      <c r="N655" s="112"/>
    </row>
    <row r="656" ht="15.75" customHeight="1">
      <c r="A656" s="112"/>
      <c r="B656" s="112"/>
      <c r="C656" s="112"/>
      <c r="D656" s="112"/>
      <c r="E656" s="112"/>
      <c r="F656" s="112"/>
      <c r="G656" s="112"/>
      <c r="H656" s="112"/>
      <c r="I656" s="112"/>
      <c r="J656" s="112"/>
      <c r="K656" s="112"/>
      <c r="L656" s="112"/>
      <c r="N656" s="112"/>
    </row>
    <row r="657" ht="15.75" customHeight="1">
      <c r="A657" s="112"/>
      <c r="B657" s="112"/>
      <c r="C657" s="112"/>
      <c r="D657" s="112"/>
      <c r="E657" s="112"/>
      <c r="F657" s="112"/>
      <c r="G657" s="112"/>
      <c r="H657" s="112"/>
      <c r="I657" s="112"/>
      <c r="J657" s="112"/>
      <c r="K657" s="112"/>
      <c r="L657" s="112"/>
      <c r="N657" s="112"/>
    </row>
    <row r="658" ht="15.75" customHeight="1">
      <c r="A658" s="112"/>
      <c r="B658" s="112"/>
      <c r="C658" s="112"/>
      <c r="D658" s="112"/>
      <c r="E658" s="112"/>
      <c r="F658" s="112"/>
      <c r="G658" s="112"/>
      <c r="H658" s="112"/>
      <c r="I658" s="112"/>
      <c r="J658" s="112"/>
      <c r="K658" s="112"/>
      <c r="L658" s="112"/>
      <c r="N658" s="112"/>
    </row>
    <row r="659" ht="15.75" customHeight="1">
      <c r="A659" s="112"/>
      <c r="B659" s="112"/>
      <c r="C659" s="112"/>
      <c r="D659" s="112"/>
      <c r="E659" s="112"/>
      <c r="F659" s="112"/>
      <c r="G659" s="112"/>
      <c r="H659" s="112"/>
      <c r="I659" s="112"/>
      <c r="J659" s="112"/>
      <c r="K659" s="112"/>
      <c r="L659" s="112"/>
      <c r="N659" s="112"/>
    </row>
    <row r="660" ht="15.75" customHeight="1">
      <c r="A660" s="112"/>
      <c r="B660" s="112"/>
      <c r="C660" s="112"/>
      <c r="D660" s="112"/>
      <c r="E660" s="112"/>
      <c r="F660" s="112"/>
      <c r="G660" s="112"/>
      <c r="H660" s="112"/>
      <c r="I660" s="112"/>
      <c r="J660" s="112"/>
      <c r="K660" s="112"/>
      <c r="L660" s="112"/>
      <c r="N660" s="112"/>
    </row>
    <row r="661" ht="15.75" customHeight="1">
      <c r="A661" s="112"/>
      <c r="B661" s="112"/>
      <c r="C661" s="112"/>
      <c r="D661" s="112"/>
      <c r="E661" s="112"/>
      <c r="F661" s="112"/>
      <c r="G661" s="112"/>
      <c r="H661" s="112"/>
      <c r="I661" s="112"/>
      <c r="J661" s="112"/>
      <c r="K661" s="112"/>
      <c r="L661" s="112"/>
      <c r="N661" s="112"/>
    </row>
    <row r="662" ht="15.75" customHeight="1">
      <c r="A662" s="112"/>
      <c r="B662" s="112"/>
      <c r="C662" s="112"/>
      <c r="D662" s="112"/>
      <c r="E662" s="112"/>
      <c r="F662" s="112"/>
      <c r="G662" s="112"/>
      <c r="H662" s="112"/>
      <c r="I662" s="112"/>
      <c r="J662" s="112"/>
      <c r="K662" s="112"/>
      <c r="L662" s="112"/>
      <c r="N662" s="112"/>
    </row>
    <row r="663" ht="15.75" customHeight="1">
      <c r="A663" s="112"/>
      <c r="B663" s="112"/>
      <c r="C663" s="112"/>
      <c r="D663" s="112"/>
      <c r="E663" s="112"/>
      <c r="F663" s="112"/>
      <c r="G663" s="112"/>
      <c r="H663" s="112"/>
      <c r="I663" s="112"/>
      <c r="J663" s="112"/>
      <c r="K663" s="112"/>
      <c r="L663" s="112"/>
      <c r="N663" s="112"/>
    </row>
    <row r="664" ht="15.75" customHeight="1">
      <c r="A664" s="112"/>
      <c r="B664" s="112"/>
      <c r="C664" s="112"/>
      <c r="D664" s="112"/>
      <c r="E664" s="112"/>
      <c r="F664" s="112"/>
      <c r="G664" s="112"/>
      <c r="H664" s="112"/>
      <c r="I664" s="112"/>
      <c r="J664" s="112"/>
      <c r="K664" s="112"/>
      <c r="L664" s="112"/>
      <c r="N664" s="112"/>
    </row>
    <row r="665" ht="15.75" customHeight="1">
      <c r="A665" s="112"/>
      <c r="B665" s="112"/>
      <c r="C665" s="112"/>
      <c r="D665" s="112"/>
      <c r="E665" s="112"/>
      <c r="F665" s="112"/>
      <c r="G665" s="112"/>
      <c r="H665" s="112"/>
      <c r="I665" s="112"/>
      <c r="J665" s="112"/>
      <c r="K665" s="112"/>
      <c r="L665" s="112"/>
      <c r="N665" s="112"/>
    </row>
    <row r="666" ht="15.75" customHeight="1">
      <c r="A666" s="112"/>
      <c r="B666" s="112"/>
      <c r="C666" s="112"/>
      <c r="D666" s="112"/>
      <c r="E666" s="112"/>
      <c r="F666" s="112"/>
      <c r="G666" s="112"/>
      <c r="H666" s="112"/>
      <c r="I666" s="112"/>
      <c r="J666" s="112"/>
      <c r="K666" s="112"/>
      <c r="L666" s="112"/>
      <c r="N666" s="112"/>
    </row>
    <row r="667" ht="15.75" customHeight="1">
      <c r="A667" s="112"/>
      <c r="B667" s="112"/>
      <c r="C667" s="112"/>
      <c r="D667" s="112"/>
      <c r="E667" s="112"/>
      <c r="F667" s="112"/>
      <c r="G667" s="112"/>
      <c r="H667" s="112"/>
      <c r="I667" s="112"/>
      <c r="J667" s="112"/>
      <c r="K667" s="112"/>
      <c r="L667" s="112"/>
      <c r="N667" s="112"/>
    </row>
    <row r="668" ht="15.75" customHeight="1">
      <c r="A668" s="112"/>
      <c r="B668" s="112"/>
      <c r="C668" s="112"/>
      <c r="D668" s="112"/>
      <c r="E668" s="112"/>
      <c r="F668" s="112"/>
      <c r="G668" s="112"/>
      <c r="H668" s="112"/>
      <c r="I668" s="112"/>
      <c r="J668" s="112"/>
      <c r="K668" s="112"/>
      <c r="L668" s="112"/>
      <c r="N668" s="112"/>
    </row>
    <row r="669" ht="15.75" customHeight="1">
      <c r="A669" s="112"/>
      <c r="B669" s="112"/>
      <c r="C669" s="112"/>
      <c r="D669" s="112"/>
      <c r="E669" s="112"/>
      <c r="F669" s="112"/>
      <c r="G669" s="112"/>
      <c r="H669" s="112"/>
      <c r="I669" s="112"/>
      <c r="J669" s="112"/>
      <c r="K669" s="112"/>
      <c r="L669" s="112"/>
      <c r="N669" s="112"/>
    </row>
    <row r="670" ht="15.75" customHeight="1">
      <c r="A670" s="112"/>
      <c r="B670" s="112"/>
      <c r="C670" s="112"/>
      <c r="D670" s="112"/>
      <c r="E670" s="112"/>
      <c r="F670" s="112"/>
      <c r="G670" s="112"/>
      <c r="H670" s="112"/>
      <c r="I670" s="112"/>
      <c r="J670" s="112"/>
      <c r="K670" s="112"/>
      <c r="L670" s="112"/>
      <c r="N670" s="112"/>
    </row>
    <row r="671" ht="15.75" customHeight="1">
      <c r="A671" s="112"/>
      <c r="B671" s="112"/>
      <c r="C671" s="112"/>
      <c r="D671" s="112"/>
      <c r="E671" s="112"/>
      <c r="F671" s="112"/>
      <c r="G671" s="112"/>
      <c r="H671" s="112"/>
      <c r="I671" s="112"/>
      <c r="J671" s="112"/>
      <c r="K671" s="112"/>
      <c r="L671" s="112"/>
      <c r="N671" s="112"/>
    </row>
    <row r="672" ht="15.75" customHeight="1">
      <c r="A672" s="112"/>
      <c r="B672" s="112"/>
      <c r="C672" s="112"/>
      <c r="D672" s="112"/>
      <c r="E672" s="112"/>
      <c r="F672" s="112"/>
      <c r="G672" s="112"/>
      <c r="H672" s="112"/>
      <c r="I672" s="112"/>
      <c r="J672" s="112"/>
      <c r="K672" s="112"/>
      <c r="L672" s="112"/>
      <c r="N672" s="112"/>
    </row>
    <row r="673" ht="15.75" customHeight="1">
      <c r="A673" s="112"/>
      <c r="B673" s="112"/>
      <c r="C673" s="112"/>
      <c r="D673" s="112"/>
      <c r="E673" s="112"/>
      <c r="F673" s="112"/>
      <c r="G673" s="112"/>
      <c r="H673" s="112"/>
      <c r="I673" s="112"/>
      <c r="J673" s="112"/>
      <c r="K673" s="112"/>
      <c r="L673" s="112"/>
      <c r="N673" s="112"/>
    </row>
    <row r="674" ht="15.75" customHeight="1">
      <c r="A674" s="112"/>
      <c r="B674" s="112"/>
      <c r="C674" s="112"/>
      <c r="D674" s="112"/>
      <c r="E674" s="112"/>
      <c r="F674" s="112"/>
      <c r="G674" s="112"/>
      <c r="H674" s="112"/>
      <c r="I674" s="112"/>
      <c r="J674" s="112"/>
      <c r="K674" s="112"/>
      <c r="L674" s="112"/>
      <c r="N674" s="112"/>
    </row>
    <row r="675" ht="15.75" customHeight="1">
      <c r="A675" s="112"/>
      <c r="B675" s="112"/>
      <c r="C675" s="112"/>
      <c r="D675" s="112"/>
      <c r="E675" s="112"/>
      <c r="F675" s="112"/>
      <c r="G675" s="112"/>
      <c r="H675" s="112"/>
      <c r="I675" s="112"/>
      <c r="J675" s="112"/>
      <c r="K675" s="112"/>
      <c r="L675" s="112"/>
      <c r="N675" s="112"/>
    </row>
    <row r="676" ht="15.75" customHeight="1">
      <c r="A676" s="112"/>
      <c r="B676" s="112"/>
      <c r="C676" s="112"/>
      <c r="D676" s="112"/>
      <c r="E676" s="112"/>
      <c r="F676" s="112"/>
      <c r="G676" s="112"/>
      <c r="H676" s="112"/>
      <c r="I676" s="112"/>
      <c r="J676" s="112"/>
      <c r="K676" s="112"/>
      <c r="L676" s="112"/>
      <c r="N676" s="112"/>
    </row>
    <row r="677" ht="15.75" customHeight="1">
      <c r="A677" s="112"/>
      <c r="B677" s="112"/>
      <c r="C677" s="112"/>
      <c r="D677" s="112"/>
      <c r="E677" s="112"/>
      <c r="F677" s="112"/>
      <c r="G677" s="112"/>
      <c r="H677" s="112"/>
      <c r="I677" s="112"/>
      <c r="J677" s="112"/>
      <c r="K677" s="112"/>
      <c r="L677" s="112"/>
      <c r="N677" s="112"/>
    </row>
    <row r="678" ht="15.75" customHeight="1">
      <c r="A678" s="112"/>
      <c r="B678" s="112"/>
      <c r="C678" s="112"/>
      <c r="D678" s="112"/>
      <c r="E678" s="112"/>
      <c r="F678" s="112"/>
      <c r="G678" s="112"/>
      <c r="H678" s="112"/>
      <c r="I678" s="112"/>
      <c r="J678" s="112"/>
      <c r="K678" s="112"/>
      <c r="L678" s="112"/>
      <c r="N678" s="112"/>
    </row>
    <row r="679" ht="15.75" customHeight="1">
      <c r="A679" s="112"/>
      <c r="B679" s="112"/>
      <c r="C679" s="112"/>
      <c r="D679" s="112"/>
      <c r="E679" s="112"/>
      <c r="F679" s="112"/>
      <c r="G679" s="112"/>
      <c r="H679" s="112"/>
      <c r="I679" s="112"/>
      <c r="J679" s="112"/>
      <c r="K679" s="112"/>
      <c r="L679" s="112"/>
      <c r="N679" s="112"/>
    </row>
    <row r="680" ht="15.75" customHeight="1">
      <c r="A680" s="112"/>
      <c r="B680" s="112"/>
      <c r="C680" s="112"/>
      <c r="D680" s="112"/>
      <c r="E680" s="112"/>
      <c r="F680" s="112"/>
      <c r="G680" s="112"/>
      <c r="H680" s="112"/>
      <c r="I680" s="112"/>
      <c r="J680" s="112"/>
      <c r="K680" s="112"/>
      <c r="L680" s="112"/>
      <c r="N680" s="112"/>
    </row>
    <row r="681" ht="15.75" customHeight="1">
      <c r="A681" s="112"/>
      <c r="B681" s="112"/>
      <c r="C681" s="112"/>
      <c r="D681" s="112"/>
      <c r="E681" s="112"/>
      <c r="F681" s="112"/>
      <c r="G681" s="112"/>
      <c r="H681" s="112"/>
      <c r="I681" s="112"/>
      <c r="J681" s="112"/>
      <c r="K681" s="112"/>
      <c r="L681" s="112"/>
      <c r="N681" s="112"/>
    </row>
    <row r="682" ht="15.75" customHeight="1">
      <c r="A682" s="112"/>
      <c r="B682" s="112"/>
      <c r="C682" s="112"/>
      <c r="D682" s="112"/>
      <c r="E682" s="112"/>
      <c r="F682" s="112"/>
      <c r="G682" s="112"/>
      <c r="H682" s="112"/>
      <c r="I682" s="112"/>
      <c r="J682" s="112"/>
      <c r="K682" s="112"/>
      <c r="L682" s="112"/>
      <c r="N682" s="112"/>
    </row>
    <row r="683" ht="15.75" customHeight="1">
      <c r="A683" s="112"/>
      <c r="B683" s="112"/>
      <c r="C683" s="112"/>
      <c r="D683" s="112"/>
      <c r="E683" s="112"/>
      <c r="F683" s="112"/>
      <c r="G683" s="112"/>
      <c r="H683" s="112"/>
      <c r="I683" s="112"/>
      <c r="J683" s="112"/>
      <c r="K683" s="112"/>
      <c r="L683" s="112"/>
      <c r="N683" s="112"/>
    </row>
    <row r="684" ht="15.75" customHeight="1">
      <c r="A684" s="112"/>
      <c r="B684" s="112"/>
      <c r="C684" s="112"/>
      <c r="D684" s="112"/>
      <c r="E684" s="112"/>
      <c r="F684" s="112"/>
      <c r="G684" s="112"/>
      <c r="H684" s="112"/>
      <c r="I684" s="112"/>
      <c r="J684" s="112"/>
      <c r="K684" s="112"/>
      <c r="L684" s="112"/>
      <c r="N684" s="112"/>
    </row>
    <row r="685" ht="15.75" customHeight="1">
      <c r="A685" s="112"/>
      <c r="B685" s="112"/>
      <c r="C685" s="112"/>
      <c r="D685" s="112"/>
      <c r="E685" s="112"/>
      <c r="F685" s="112"/>
      <c r="G685" s="112"/>
      <c r="H685" s="112"/>
      <c r="I685" s="112"/>
      <c r="J685" s="112"/>
      <c r="K685" s="112"/>
      <c r="L685" s="112"/>
      <c r="N685" s="112"/>
    </row>
    <row r="686" ht="15.75" customHeight="1">
      <c r="A686" s="112"/>
      <c r="B686" s="112"/>
      <c r="C686" s="112"/>
      <c r="D686" s="112"/>
      <c r="E686" s="112"/>
      <c r="F686" s="112"/>
      <c r="G686" s="112"/>
      <c r="H686" s="112"/>
      <c r="I686" s="112"/>
      <c r="J686" s="112"/>
      <c r="K686" s="112"/>
      <c r="L686" s="112"/>
      <c r="N686" s="112"/>
    </row>
    <row r="687" ht="15.75" customHeight="1">
      <c r="A687" s="112"/>
      <c r="B687" s="112"/>
      <c r="C687" s="112"/>
      <c r="D687" s="112"/>
      <c r="E687" s="112"/>
      <c r="F687" s="112"/>
      <c r="G687" s="112"/>
      <c r="H687" s="112"/>
      <c r="I687" s="112"/>
      <c r="J687" s="112"/>
      <c r="K687" s="112"/>
      <c r="L687" s="112"/>
      <c r="N687" s="112"/>
    </row>
    <row r="688" ht="15.75" customHeight="1">
      <c r="A688" s="112"/>
      <c r="B688" s="112"/>
      <c r="C688" s="112"/>
      <c r="D688" s="112"/>
      <c r="E688" s="112"/>
      <c r="F688" s="112"/>
      <c r="G688" s="112"/>
      <c r="H688" s="112"/>
      <c r="I688" s="112"/>
      <c r="J688" s="112"/>
      <c r="K688" s="112"/>
      <c r="L688" s="112"/>
      <c r="N688" s="112"/>
    </row>
    <row r="689" ht="15.75" customHeight="1">
      <c r="A689" s="112"/>
      <c r="B689" s="112"/>
      <c r="C689" s="112"/>
      <c r="D689" s="112"/>
      <c r="E689" s="112"/>
      <c r="F689" s="112"/>
      <c r="G689" s="112"/>
      <c r="H689" s="112"/>
      <c r="I689" s="112"/>
      <c r="J689" s="112"/>
      <c r="K689" s="112"/>
      <c r="L689" s="112"/>
      <c r="N689" s="112"/>
    </row>
    <row r="690" ht="15.75" customHeight="1">
      <c r="A690" s="112"/>
      <c r="B690" s="112"/>
      <c r="C690" s="112"/>
      <c r="D690" s="112"/>
      <c r="E690" s="112"/>
      <c r="F690" s="112"/>
      <c r="G690" s="112"/>
      <c r="H690" s="112"/>
      <c r="I690" s="112"/>
      <c r="J690" s="112"/>
      <c r="K690" s="112"/>
      <c r="L690" s="112"/>
      <c r="N690" s="112"/>
    </row>
    <row r="691" ht="15.75" customHeight="1">
      <c r="A691" s="112"/>
      <c r="B691" s="112"/>
      <c r="C691" s="112"/>
      <c r="D691" s="112"/>
      <c r="E691" s="112"/>
      <c r="F691" s="112"/>
      <c r="G691" s="112"/>
      <c r="H691" s="112"/>
      <c r="I691" s="112"/>
      <c r="J691" s="112"/>
      <c r="K691" s="112"/>
      <c r="L691" s="112"/>
      <c r="N691" s="112"/>
    </row>
    <row r="692" ht="15.75" customHeight="1">
      <c r="A692" s="112"/>
      <c r="B692" s="112"/>
      <c r="C692" s="112"/>
      <c r="D692" s="112"/>
      <c r="E692" s="112"/>
      <c r="F692" s="112"/>
      <c r="G692" s="112"/>
      <c r="H692" s="112"/>
      <c r="I692" s="112"/>
      <c r="J692" s="112"/>
      <c r="K692" s="112"/>
      <c r="L692" s="112"/>
      <c r="N692" s="112"/>
    </row>
    <row r="693" ht="15.75" customHeight="1">
      <c r="A693" s="112"/>
      <c r="B693" s="112"/>
      <c r="C693" s="112"/>
      <c r="D693" s="112"/>
      <c r="E693" s="112"/>
      <c r="F693" s="112"/>
      <c r="G693" s="112"/>
      <c r="H693" s="112"/>
      <c r="I693" s="112"/>
      <c r="J693" s="112"/>
      <c r="K693" s="112"/>
      <c r="L693" s="112"/>
      <c r="N693" s="112"/>
    </row>
    <row r="694" ht="15.75" customHeight="1">
      <c r="A694" s="112"/>
      <c r="B694" s="112"/>
      <c r="C694" s="112"/>
      <c r="D694" s="112"/>
      <c r="E694" s="112"/>
      <c r="F694" s="112"/>
      <c r="G694" s="112"/>
      <c r="H694" s="112"/>
      <c r="I694" s="112"/>
      <c r="J694" s="112"/>
      <c r="K694" s="112"/>
      <c r="L694" s="112"/>
      <c r="N694" s="112"/>
    </row>
    <row r="695" ht="15.75" customHeight="1">
      <c r="A695" s="112"/>
      <c r="B695" s="112"/>
      <c r="C695" s="112"/>
      <c r="D695" s="112"/>
      <c r="E695" s="112"/>
      <c r="F695" s="112"/>
      <c r="G695" s="112"/>
      <c r="H695" s="112"/>
      <c r="I695" s="112"/>
      <c r="J695" s="112"/>
      <c r="K695" s="112"/>
      <c r="L695" s="112"/>
      <c r="N695" s="112"/>
    </row>
    <row r="696" ht="15.75" customHeight="1">
      <c r="A696" s="112"/>
      <c r="B696" s="112"/>
      <c r="C696" s="112"/>
      <c r="D696" s="112"/>
      <c r="E696" s="112"/>
      <c r="F696" s="112"/>
      <c r="G696" s="112"/>
      <c r="H696" s="112"/>
      <c r="I696" s="112"/>
      <c r="J696" s="112"/>
      <c r="K696" s="112"/>
      <c r="L696" s="112"/>
      <c r="N696" s="112"/>
    </row>
    <row r="697" ht="15.75" customHeight="1">
      <c r="A697" s="112"/>
      <c r="B697" s="112"/>
      <c r="C697" s="112"/>
      <c r="D697" s="112"/>
      <c r="E697" s="112"/>
      <c r="F697" s="112"/>
      <c r="G697" s="112"/>
      <c r="H697" s="112"/>
      <c r="I697" s="112"/>
      <c r="J697" s="112"/>
      <c r="K697" s="112"/>
      <c r="L697" s="112"/>
      <c r="N697" s="112"/>
    </row>
    <row r="698" ht="15.75" customHeight="1">
      <c r="A698" s="112"/>
      <c r="B698" s="112"/>
      <c r="C698" s="112"/>
      <c r="D698" s="112"/>
      <c r="E698" s="112"/>
      <c r="F698" s="112"/>
      <c r="G698" s="112"/>
      <c r="H698" s="112"/>
      <c r="I698" s="112"/>
      <c r="J698" s="112"/>
      <c r="K698" s="112"/>
      <c r="L698" s="112"/>
      <c r="N698" s="112"/>
    </row>
    <row r="699" ht="15.75" customHeight="1">
      <c r="A699" s="112"/>
      <c r="B699" s="112"/>
      <c r="C699" s="112"/>
      <c r="D699" s="112"/>
      <c r="E699" s="112"/>
      <c r="F699" s="112"/>
      <c r="G699" s="112"/>
      <c r="H699" s="112"/>
      <c r="I699" s="112"/>
      <c r="J699" s="112"/>
      <c r="K699" s="112"/>
      <c r="L699" s="112"/>
      <c r="N699" s="112"/>
    </row>
    <row r="700" ht="15.75" customHeight="1">
      <c r="A700" s="112"/>
      <c r="B700" s="112"/>
      <c r="C700" s="112"/>
      <c r="D700" s="112"/>
      <c r="E700" s="112"/>
      <c r="F700" s="112"/>
      <c r="G700" s="112"/>
      <c r="H700" s="112"/>
      <c r="I700" s="112"/>
      <c r="J700" s="112"/>
      <c r="K700" s="112"/>
      <c r="L700" s="112"/>
      <c r="N700" s="112"/>
    </row>
    <row r="701" ht="15.75" customHeight="1">
      <c r="A701" s="112"/>
      <c r="B701" s="112"/>
      <c r="C701" s="112"/>
      <c r="D701" s="112"/>
      <c r="E701" s="112"/>
      <c r="F701" s="112"/>
      <c r="G701" s="112"/>
      <c r="H701" s="112"/>
      <c r="I701" s="112"/>
      <c r="J701" s="112"/>
      <c r="K701" s="112"/>
      <c r="L701" s="112"/>
      <c r="N701" s="112"/>
    </row>
    <row r="702" ht="15.75" customHeight="1">
      <c r="A702" s="112"/>
      <c r="B702" s="112"/>
      <c r="C702" s="112"/>
      <c r="D702" s="112"/>
      <c r="E702" s="112"/>
      <c r="F702" s="112"/>
      <c r="G702" s="112"/>
      <c r="H702" s="112"/>
      <c r="I702" s="112"/>
      <c r="J702" s="112"/>
      <c r="K702" s="112"/>
      <c r="L702" s="112"/>
      <c r="N702" s="112"/>
    </row>
    <row r="703" ht="15.75" customHeight="1">
      <c r="A703" s="112"/>
      <c r="B703" s="112"/>
      <c r="C703" s="112"/>
      <c r="D703" s="112"/>
      <c r="E703" s="112"/>
      <c r="F703" s="112"/>
      <c r="G703" s="112"/>
      <c r="H703" s="112"/>
      <c r="I703" s="112"/>
      <c r="J703" s="112"/>
      <c r="K703" s="112"/>
      <c r="L703" s="112"/>
      <c r="N703" s="112"/>
    </row>
    <row r="704" ht="15.75" customHeight="1">
      <c r="A704" s="112"/>
      <c r="B704" s="112"/>
      <c r="C704" s="112"/>
      <c r="D704" s="112"/>
      <c r="E704" s="112"/>
      <c r="F704" s="112"/>
      <c r="G704" s="112"/>
      <c r="H704" s="112"/>
      <c r="I704" s="112"/>
      <c r="J704" s="112"/>
      <c r="K704" s="112"/>
      <c r="L704" s="112"/>
      <c r="N704" s="112"/>
    </row>
    <row r="705" ht="15.75" customHeight="1">
      <c r="A705" s="112"/>
      <c r="B705" s="112"/>
      <c r="C705" s="112"/>
      <c r="D705" s="112"/>
      <c r="E705" s="112"/>
      <c r="F705" s="112"/>
      <c r="G705" s="112"/>
      <c r="H705" s="112"/>
      <c r="I705" s="112"/>
      <c r="J705" s="112"/>
      <c r="K705" s="112"/>
      <c r="L705" s="112"/>
      <c r="N705" s="112"/>
    </row>
    <row r="706" ht="15.75" customHeight="1">
      <c r="A706" s="112"/>
      <c r="B706" s="112"/>
      <c r="C706" s="112"/>
      <c r="D706" s="112"/>
      <c r="E706" s="112"/>
      <c r="F706" s="112"/>
      <c r="G706" s="112"/>
      <c r="H706" s="112"/>
      <c r="I706" s="112"/>
      <c r="J706" s="112"/>
      <c r="K706" s="112"/>
      <c r="L706" s="112"/>
      <c r="N706" s="112"/>
    </row>
    <row r="707" ht="15.75" customHeight="1">
      <c r="A707" s="112"/>
      <c r="B707" s="112"/>
      <c r="C707" s="112"/>
      <c r="D707" s="112"/>
      <c r="E707" s="112"/>
      <c r="F707" s="112"/>
      <c r="G707" s="112"/>
      <c r="H707" s="112"/>
      <c r="I707" s="112"/>
      <c r="J707" s="112"/>
      <c r="K707" s="112"/>
      <c r="L707" s="112"/>
      <c r="N707" s="112"/>
    </row>
    <row r="708" ht="15.75" customHeight="1">
      <c r="A708" s="112"/>
      <c r="B708" s="112"/>
      <c r="C708" s="112"/>
      <c r="D708" s="112"/>
      <c r="E708" s="112"/>
      <c r="F708" s="112"/>
      <c r="G708" s="112"/>
      <c r="H708" s="112"/>
      <c r="I708" s="112"/>
      <c r="J708" s="112"/>
      <c r="K708" s="112"/>
      <c r="L708" s="112"/>
      <c r="N708" s="112"/>
    </row>
    <row r="709" ht="15.75" customHeight="1">
      <c r="A709" s="112"/>
      <c r="B709" s="112"/>
      <c r="C709" s="112"/>
      <c r="D709" s="112"/>
      <c r="E709" s="112"/>
      <c r="F709" s="112"/>
      <c r="G709" s="112"/>
      <c r="H709" s="112"/>
      <c r="I709" s="112"/>
      <c r="J709" s="112"/>
      <c r="K709" s="112"/>
      <c r="L709" s="112"/>
      <c r="N709" s="112"/>
    </row>
    <row r="710" ht="15.75" customHeight="1">
      <c r="A710" s="112"/>
      <c r="B710" s="112"/>
      <c r="C710" s="112"/>
      <c r="D710" s="112"/>
      <c r="E710" s="112"/>
      <c r="F710" s="112"/>
      <c r="G710" s="112"/>
      <c r="H710" s="112"/>
      <c r="I710" s="112"/>
      <c r="J710" s="112"/>
      <c r="K710" s="112"/>
      <c r="L710" s="112"/>
      <c r="N710" s="112"/>
    </row>
    <row r="711" ht="15.75" customHeight="1">
      <c r="A711" s="112"/>
      <c r="B711" s="112"/>
      <c r="C711" s="112"/>
      <c r="D711" s="112"/>
      <c r="E711" s="112"/>
      <c r="F711" s="112"/>
      <c r="G711" s="112"/>
      <c r="H711" s="112"/>
      <c r="I711" s="112"/>
      <c r="J711" s="112"/>
      <c r="K711" s="112"/>
      <c r="L711" s="112"/>
      <c r="N711" s="112"/>
    </row>
    <row r="712" ht="15.75" customHeight="1">
      <c r="A712" s="112"/>
      <c r="B712" s="112"/>
      <c r="C712" s="112"/>
      <c r="D712" s="112"/>
      <c r="E712" s="112"/>
      <c r="F712" s="112"/>
      <c r="G712" s="112"/>
      <c r="H712" s="112"/>
      <c r="I712" s="112"/>
      <c r="J712" s="112"/>
      <c r="K712" s="112"/>
      <c r="L712" s="112"/>
      <c r="N712" s="112"/>
    </row>
    <row r="713" ht="15.75" customHeight="1">
      <c r="A713" s="112"/>
      <c r="B713" s="112"/>
      <c r="C713" s="112"/>
      <c r="D713" s="112"/>
      <c r="E713" s="112"/>
      <c r="F713" s="112"/>
      <c r="G713" s="112"/>
      <c r="H713" s="112"/>
      <c r="I713" s="112"/>
      <c r="J713" s="112"/>
      <c r="K713" s="112"/>
      <c r="L713" s="112"/>
      <c r="N713" s="112"/>
    </row>
    <row r="714" ht="15.75" customHeight="1">
      <c r="A714" s="112"/>
      <c r="B714" s="112"/>
      <c r="C714" s="112"/>
      <c r="D714" s="112"/>
      <c r="E714" s="112"/>
      <c r="F714" s="112"/>
      <c r="G714" s="112"/>
      <c r="H714" s="112"/>
      <c r="I714" s="112"/>
      <c r="J714" s="112"/>
      <c r="K714" s="112"/>
      <c r="L714" s="112"/>
      <c r="N714" s="112"/>
    </row>
    <row r="715" ht="15.75" customHeight="1">
      <c r="A715" s="112"/>
      <c r="B715" s="112"/>
      <c r="C715" s="112"/>
      <c r="D715" s="112"/>
      <c r="E715" s="112"/>
      <c r="F715" s="112"/>
      <c r="G715" s="112"/>
      <c r="H715" s="112"/>
      <c r="I715" s="112"/>
      <c r="J715" s="112"/>
      <c r="K715" s="112"/>
      <c r="L715" s="112"/>
      <c r="N715" s="112"/>
    </row>
    <row r="716" ht="15.75" customHeight="1">
      <c r="A716" s="112"/>
      <c r="B716" s="112"/>
      <c r="C716" s="112"/>
      <c r="D716" s="112"/>
      <c r="E716" s="112"/>
      <c r="F716" s="112"/>
      <c r="G716" s="112"/>
      <c r="H716" s="112"/>
      <c r="I716" s="112"/>
      <c r="J716" s="112"/>
      <c r="K716" s="112"/>
      <c r="L716" s="112"/>
      <c r="N716" s="112"/>
    </row>
    <row r="717" ht="15.75" customHeight="1">
      <c r="A717" s="112"/>
      <c r="B717" s="112"/>
      <c r="C717" s="112"/>
      <c r="D717" s="112"/>
      <c r="E717" s="112"/>
      <c r="F717" s="112"/>
      <c r="G717" s="112"/>
      <c r="H717" s="112"/>
      <c r="I717" s="112"/>
      <c r="J717" s="112"/>
      <c r="K717" s="112"/>
      <c r="L717" s="112"/>
      <c r="N717" s="112"/>
    </row>
    <row r="718" ht="15.75" customHeight="1">
      <c r="A718" s="112"/>
      <c r="B718" s="112"/>
      <c r="C718" s="112"/>
      <c r="D718" s="112"/>
      <c r="E718" s="112"/>
      <c r="F718" s="112"/>
      <c r="G718" s="112"/>
      <c r="H718" s="112"/>
      <c r="I718" s="112"/>
      <c r="J718" s="112"/>
      <c r="K718" s="112"/>
      <c r="L718" s="112"/>
      <c r="N718" s="112"/>
    </row>
    <row r="719" ht="15.75" customHeight="1">
      <c r="A719" s="112"/>
      <c r="B719" s="112"/>
      <c r="C719" s="112"/>
      <c r="D719" s="112"/>
      <c r="E719" s="112"/>
      <c r="F719" s="112"/>
      <c r="G719" s="112"/>
      <c r="H719" s="112"/>
      <c r="I719" s="112"/>
      <c r="J719" s="112"/>
      <c r="K719" s="112"/>
      <c r="L719" s="112"/>
      <c r="N719" s="112"/>
    </row>
    <row r="720" ht="15.75" customHeight="1">
      <c r="A720" s="112"/>
      <c r="B720" s="112"/>
      <c r="C720" s="112"/>
      <c r="D720" s="112"/>
      <c r="E720" s="112"/>
      <c r="F720" s="112"/>
      <c r="G720" s="112"/>
      <c r="H720" s="112"/>
      <c r="I720" s="112"/>
      <c r="J720" s="112"/>
      <c r="K720" s="112"/>
      <c r="L720" s="112"/>
      <c r="N720" s="112"/>
    </row>
    <row r="721" ht="15.75" customHeight="1">
      <c r="A721" s="112"/>
      <c r="B721" s="112"/>
      <c r="C721" s="112"/>
      <c r="D721" s="112"/>
      <c r="E721" s="112"/>
      <c r="F721" s="112"/>
      <c r="G721" s="112"/>
      <c r="H721" s="112"/>
      <c r="I721" s="112"/>
      <c r="J721" s="112"/>
      <c r="K721" s="112"/>
      <c r="L721" s="112"/>
      <c r="N721" s="112"/>
    </row>
    <row r="722" ht="15.75" customHeight="1">
      <c r="A722" s="112"/>
      <c r="B722" s="112"/>
      <c r="C722" s="112"/>
      <c r="D722" s="112"/>
      <c r="E722" s="112"/>
      <c r="F722" s="112"/>
      <c r="G722" s="112"/>
      <c r="H722" s="112"/>
      <c r="I722" s="112"/>
      <c r="J722" s="112"/>
      <c r="K722" s="112"/>
      <c r="L722" s="112"/>
      <c r="N722" s="112"/>
    </row>
    <row r="723" ht="15.75" customHeight="1">
      <c r="A723" s="112"/>
      <c r="B723" s="112"/>
      <c r="C723" s="112"/>
      <c r="D723" s="112"/>
      <c r="E723" s="112"/>
      <c r="F723" s="112"/>
      <c r="G723" s="112"/>
      <c r="H723" s="112"/>
      <c r="I723" s="112"/>
      <c r="J723" s="112"/>
      <c r="K723" s="112"/>
      <c r="L723" s="112"/>
      <c r="N723" s="112"/>
    </row>
    <row r="724" ht="15.75" customHeight="1">
      <c r="A724" s="112"/>
      <c r="B724" s="112"/>
      <c r="C724" s="112"/>
      <c r="D724" s="112"/>
      <c r="E724" s="112"/>
      <c r="F724" s="112"/>
      <c r="G724" s="112"/>
      <c r="H724" s="112"/>
      <c r="I724" s="112"/>
      <c r="J724" s="112"/>
      <c r="K724" s="112"/>
      <c r="L724" s="112"/>
      <c r="N724" s="112"/>
    </row>
    <row r="725" ht="15.75" customHeight="1">
      <c r="A725" s="112"/>
      <c r="B725" s="112"/>
      <c r="C725" s="112"/>
      <c r="D725" s="112"/>
      <c r="E725" s="112"/>
      <c r="F725" s="112"/>
      <c r="G725" s="112"/>
      <c r="H725" s="112"/>
      <c r="I725" s="112"/>
      <c r="J725" s="112"/>
      <c r="K725" s="112"/>
      <c r="L725" s="112"/>
      <c r="N725" s="112"/>
    </row>
    <row r="726" ht="15.75" customHeight="1">
      <c r="A726" s="112"/>
      <c r="B726" s="112"/>
      <c r="C726" s="112"/>
      <c r="D726" s="112"/>
      <c r="E726" s="112"/>
      <c r="F726" s="112"/>
      <c r="G726" s="112"/>
      <c r="H726" s="112"/>
      <c r="I726" s="112"/>
      <c r="J726" s="112"/>
      <c r="K726" s="112"/>
      <c r="L726" s="112"/>
      <c r="N726" s="112"/>
    </row>
    <row r="727" ht="15.75" customHeight="1">
      <c r="A727" s="112"/>
      <c r="B727" s="112"/>
      <c r="C727" s="112"/>
      <c r="D727" s="112"/>
      <c r="E727" s="112"/>
      <c r="F727" s="112"/>
      <c r="G727" s="112"/>
      <c r="H727" s="112"/>
      <c r="I727" s="112"/>
      <c r="J727" s="112"/>
      <c r="K727" s="112"/>
      <c r="L727" s="112"/>
      <c r="N727" s="112"/>
    </row>
    <row r="728" ht="15.75" customHeight="1">
      <c r="A728" s="112"/>
      <c r="B728" s="112"/>
      <c r="C728" s="112"/>
      <c r="D728" s="112"/>
      <c r="E728" s="112"/>
      <c r="F728" s="112"/>
      <c r="G728" s="112"/>
      <c r="H728" s="112"/>
      <c r="I728" s="112"/>
      <c r="J728" s="112"/>
      <c r="K728" s="112"/>
      <c r="L728" s="112"/>
      <c r="N728" s="112"/>
    </row>
    <row r="729" ht="15.75" customHeight="1">
      <c r="A729" s="112"/>
      <c r="B729" s="112"/>
      <c r="C729" s="112"/>
      <c r="D729" s="112"/>
      <c r="E729" s="112"/>
      <c r="F729" s="112"/>
      <c r="G729" s="112"/>
      <c r="H729" s="112"/>
      <c r="I729" s="112"/>
      <c r="J729" s="112"/>
      <c r="K729" s="112"/>
      <c r="L729" s="112"/>
      <c r="N729" s="112"/>
    </row>
    <row r="730" ht="15.75" customHeight="1">
      <c r="A730" s="112"/>
      <c r="B730" s="112"/>
      <c r="C730" s="112"/>
      <c r="D730" s="112"/>
      <c r="E730" s="112"/>
      <c r="F730" s="112"/>
      <c r="G730" s="112"/>
      <c r="H730" s="112"/>
      <c r="I730" s="112"/>
      <c r="J730" s="112"/>
      <c r="K730" s="112"/>
      <c r="L730" s="112"/>
      <c r="N730" s="112"/>
    </row>
    <row r="731" ht="15.75" customHeight="1">
      <c r="A731" s="112"/>
      <c r="B731" s="112"/>
      <c r="C731" s="112"/>
      <c r="D731" s="112"/>
      <c r="E731" s="112"/>
      <c r="F731" s="112"/>
      <c r="G731" s="112"/>
      <c r="H731" s="112"/>
      <c r="I731" s="112"/>
      <c r="J731" s="112"/>
      <c r="K731" s="112"/>
      <c r="L731" s="112"/>
      <c r="N731" s="112"/>
    </row>
    <row r="732" ht="15.75" customHeight="1">
      <c r="A732" s="112"/>
      <c r="B732" s="112"/>
      <c r="C732" s="112"/>
      <c r="D732" s="112"/>
      <c r="E732" s="112"/>
      <c r="F732" s="112"/>
      <c r="G732" s="112"/>
      <c r="H732" s="112"/>
      <c r="I732" s="112"/>
      <c r="J732" s="112"/>
      <c r="K732" s="112"/>
      <c r="L732" s="112"/>
      <c r="N732" s="112"/>
    </row>
    <row r="733" ht="15.75" customHeight="1">
      <c r="A733" s="112"/>
      <c r="B733" s="112"/>
      <c r="C733" s="112"/>
      <c r="D733" s="112"/>
      <c r="E733" s="112"/>
      <c r="F733" s="112"/>
      <c r="G733" s="112"/>
      <c r="H733" s="112"/>
      <c r="I733" s="112"/>
      <c r="J733" s="112"/>
      <c r="K733" s="112"/>
      <c r="L733" s="112"/>
      <c r="N733" s="112"/>
    </row>
    <row r="734" ht="15.75" customHeight="1">
      <c r="A734" s="112"/>
      <c r="B734" s="112"/>
      <c r="C734" s="112"/>
      <c r="D734" s="112"/>
      <c r="E734" s="112"/>
      <c r="F734" s="112"/>
      <c r="G734" s="112"/>
      <c r="H734" s="112"/>
      <c r="I734" s="112"/>
      <c r="J734" s="112"/>
      <c r="K734" s="112"/>
      <c r="L734" s="112"/>
      <c r="N734" s="112"/>
    </row>
    <row r="735" ht="15.75" customHeight="1">
      <c r="A735" s="112"/>
      <c r="B735" s="112"/>
      <c r="C735" s="112"/>
      <c r="D735" s="112"/>
      <c r="E735" s="112"/>
      <c r="F735" s="112"/>
      <c r="G735" s="112"/>
      <c r="H735" s="112"/>
      <c r="I735" s="112"/>
      <c r="J735" s="112"/>
      <c r="K735" s="112"/>
      <c r="L735" s="112"/>
      <c r="N735" s="112"/>
    </row>
    <row r="736" ht="15.75" customHeight="1">
      <c r="A736" s="112"/>
      <c r="B736" s="112"/>
      <c r="C736" s="112"/>
      <c r="D736" s="112"/>
      <c r="E736" s="112"/>
      <c r="F736" s="112"/>
      <c r="G736" s="112"/>
      <c r="H736" s="112"/>
      <c r="I736" s="112"/>
      <c r="J736" s="112"/>
      <c r="K736" s="112"/>
      <c r="L736" s="112"/>
      <c r="N736" s="112"/>
    </row>
    <row r="737" ht="15.75" customHeight="1">
      <c r="A737" s="112"/>
      <c r="B737" s="112"/>
      <c r="C737" s="112"/>
      <c r="D737" s="112"/>
      <c r="E737" s="112"/>
      <c r="F737" s="112"/>
      <c r="G737" s="112"/>
      <c r="H737" s="112"/>
      <c r="I737" s="112"/>
      <c r="J737" s="112"/>
      <c r="K737" s="112"/>
      <c r="L737" s="112"/>
      <c r="N737" s="112"/>
    </row>
    <row r="738" ht="15.75" customHeight="1">
      <c r="A738" s="112"/>
      <c r="B738" s="112"/>
      <c r="C738" s="112"/>
      <c r="D738" s="112"/>
      <c r="E738" s="112"/>
      <c r="F738" s="112"/>
      <c r="G738" s="112"/>
      <c r="H738" s="112"/>
      <c r="I738" s="112"/>
      <c r="J738" s="112"/>
      <c r="K738" s="112"/>
      <c r="L738" s="112"/>
      <c r="N738" s="112"/>
    </row>
    <row r="739" ht="15.75" customHeight="1">
      <c r="A739" s="112"/>
      <c r="B739" s="112"/>
      <c r="C739" s="112"/>
      <c r="D739" s="112"/>
      <c r="E739" s="112"/>
      <c r="F739" s="112"/>
      <c r="G739" s="112"/>
      <c r="H739" s="112"/>
      <c r="I739" s="112"/>
      <c r="J739" s="112"/>
      <c r="K739" s="112"/>
      <c r="L739" s="112"/>
      <c r="N739" s="112"/>
    </row>
    <row r="740" ht="15.75" customHeight="1">
      <c r="A740" s="112"/>
      <c r="B740" s="112"/>
      <c r="C740" s="112"/>
      <c r="D740" s="112"/>
      <c r="E740" s="112"/>
      <c r="F740" s="112"/>
      <c r="G740" s="112"/>
      <c r="H740" s="112"/>
      <c r="I740" s="112"/>
      <c r="J740" s="112"/>
      <c r="K740" s="112"/>
      <c r="L740" s="112"/>
      <c r="N740" s="112"/>
    </row>
    <row r="741" ht="15.75" customHeight="1">
      <c r="A741" s="112"/>
      <c r="B741" s="112"/>
      <c r="C741" s="112"/>
      <c r="D741" s="112"/>
      <c r="E741" s="112"/>
      <c r="F741" s="112"/>
      <c r="G741" s="112"/>
      <c r="H741" s="112"/>
      <c r="I741" s="112"/>
      <c r="J741" s="112"/>
      <c r="K741" s="112"/>
      <c r="L741" s="112"/>
      <c r="N741" s="112"/>
    </row>
    <row r="742" ht="15.75" customHeight="1">
      <c r="A742" s="112"/>
      <c r="B742" s="112"/>
      <c r="C742" s="112"/>
      <c r="D742" s="112"/>
      <c r="E742" s="112"/>
      <c r="F742" s="112"/>
      <c r="G742" s="112"/>
      <c r="H742" s="112"/>
      <c r="I742" s="112"/>
      <c r="J742" s="112"/>
      <c r="K742" s="112"/>
      <c r="L742" s="112"/>
      <c r="N742" s="112"/>
    </row>
    <row r="743" ht="15.75" customHeight="1">
      <c r="A743" s="112"/>
      <c r="B743" s="112"/>
      <c r="C743" s="112"/>
      <c r="D743" s="112"/>
      <c r="E743" s="112"/>
      <c r="F743" s="112"/>
      <c r="G743" s="112"/>
      <c r="H743" s="112"/>
      <c r="I743" s="112"/>
      <c r="J743" s="112"/>
      <c r="K743" s="112"/>
      <c r="L743" s="112"/>
      <c r="N743" s="112"/>
    </row>
    <row r="744" ht="15.75" customHeight="1">
      <c r="A744" s="112"/>
      <c r="B744" s="112"/>
      <c r="C744" s="112"/>
      <c r="D744" s="112"/>
      <c r="E744" s="112"/>
      <c r="F744" s="112"/>
      <c r="G744" s="112"/>
      <c r="H744" s="112"/>
      <c r="I744" s="112"/>
      <c r="J744" s="112"/>
      <c r="K744" s="112"/>
      <c r="L744" s="112"/>
      <c r="N744" s="112"/>
    </row>
    <row r="745" ht="15.75" customHeight="1">
      <c r="A745" s="112"/>
      <c r="B745" s="112"/>
      <c r="C745" s="112"/>
      <c r="D745" s="112"/>
      <c r="E745" s="112"/>
      <c r="F745" s="112"/>
      <c r="G745" s="112"/>
      <c r="H745" s="112"/>
      <c r="I745" s="112"/>
      <c r="J745" s="112"/>
      <c r="K745" s="112"/>
      <c r="L745" s="112"/>
      <c r="N745" s="112"/>
    </row>
    <row r="746" ht="15.75" customHeight="1">
      <c r="A746" s="112"/>
      <c r="B746" s="112"/>
      <c r="C746" s="112"/>
      <c r="D746" s="112"/>
      <c r="E746" s="112"/>
      <c r="F746" s="112"/>
      <c r="G746" s="112"/>
      <c r="H746" s="112"/>
      <c r="I746" s="112"/>
      <c r="J746" s="112"/>
      <c r="K746" s="112"/>
      <c r="L746" s="112"/>
      <c r="N746" s="112"/>
    </row>
    <row r="747" ht="15.75" customHeight="1">
      <c r="A747" s="112"/>
      <c r="B747" s="112"/>
      <c r="C747" s="112"/>
      <c r="D747" s="112"/>
      <c r="E747" s="112"/>
      <c r="F747" s="112"/>
      <c r="G747" s="112"/>
      <c r="H747" s="112"/>
      <c r="I747" s="112"/>
      <c r="J747" s="112"/>
      <c r="K747" s="112"/>
      <c r="L747" s="112"/>
      <c r="N747" s="112"/>
    </row>
    <row r="748" ht="15.75" customHeight="1">
      <c r="A748" s="112"/>
      <c r="B748" s="112"/>
      <c r="C748" s="112"/>
      <c r="D748" s="112"/>
      <c r="E748" s="112"/>
      <c r="F748" s="112"/>
      <c r="G748" s="112"/>
      <c r="H748" s="112"/>
      <c r="I748" s="112"/>
      <c r="J748" s="112"/>
      <c r="K748" s="112"/>
      <c r="L748" s="112"/>
      <c r="N748" s="112"/>
    </row>
    <row r="749" ht="15.75" customHeight="1">
      <c r="A749" s="112"/>
      <c r="B749" s="112"/>
      <c r="C749" s="112"/>
      <c r="D749" s="112"/>
      <c r="E749" s="112"/>
      <c r="F749" s="112"/>
      <c r="G749" s="112"/>
      <c r="H749" s="112"/>
      <c r="I749" s="112"/>
      <c r="J749" s="112"/>
      <c r="K749" s="112"/>
      <c r="L749" s="112"/>
      <c r="N749" s="112"/>
    </row>
    <row r="750" ht="15.75" customHeight="1">
      <c r="A750" s="112"/>
      <c r="B750" s="112"/>
      <c r="C750" s="112"/>
      <c r="D750" s="112"/>
      <c r="E750" s="112"/>
      <c r="F750" s="112"/>
      <c r="G750" s="112"/>
      <c r="H750" s="112"/>
      <c r="I750" s="112"/>
      <c r="J750" s="112"/>
      <c r="K750" s="112"/>
      <c r="L750" s="112"/>
      <c r="N750" s="112"/>
    </row>
    <row r="751" ht="15.75" customHeight="1">
      <c r="A751" s="112"/>
      <c r="B751" s="112"/>
      <c r="C751" s="112"/>
      <c r="D751" s="112"/>
      <c r="E751" s="112"/>
      <c r="F751" s="112"/>
      <c r="G751" s="112"/>
      <c r="H751" s="112"/>
      <c r="I751" s="112"/>
      <c r="J751" s="112"/>
      <c r="K751" s="112"/>
      <c r="L751" s="112"/>
      <c r="N751" s="112"/>
    </row>
    <row r="752" ht="15.75" customHeight="1">
      <c r="A752" s="112"/>
      <c r="B752" s="112"/>
      <c r="C752" s="112"/>
      <c r="D752" s="112"/>
      <c r="E752" s="112"/>
      <c r="F752" s="112"/>
      <c r="G752" s="112"/>
      <c r="H752" s="112"/>
      <c r="I752" s="112"/>
      <c r="J752" s="112"/>
      <c r="K752" s="112"/>
      <c r="L752" s="112"/>
      <c r="N752" s="112"/>
    </row>
    <row r="753" ht="15.75" customHeight="1">
      <c r="A753" s="112"/>
      <c r="B753" s="112"/>
      <c r="C753" s="112"/>
      <c r="D753" s="112"/>
      <c r="E753" s="112"/>
      <c r="F753" s="112"/>
      <c r="G753" s="112"/>
      <c r="H753" s="112"/>
      <c r="I753" s="112"/>
      <c r="J753" s="112"/>
      <c r="K753" s="112"/>
      <c r="L753" s="112"/>
      <c r="N753" s="112"/>
    </row>
    <row r="754" ht="15.75" customHeight="1">
      <c r="A754" s="112"/>
      <c r="B754" s="112"/>
      <c r="C754" s="112"/>
      <c r="D754" s="112"/>
      <c r="E754" s="112"/>
      <c r="F754" s="112"/>
      <c r="G754" s="112"/>
      <c r="H754" s="112"/>
      <c r="I754" s="112"/>
      <c r="J754" s="112"/>
      <c r="K754" s="112"/>
      <c r="L754" s="112"/>
      <c r="N754" s="112"/>
    </row>
    <row r="755" ht="15.75" customHeight="1">
      <c r="A755" s="112"/>
      <c r="B755" s="112"/>
      <c r="C755" s="112"/>
      <c r="D755" s="112"/>
      <c r="E755" s="112"/>
      <c r="F755" s="112"/>
      <c r="G755" s="112"/>
      <c r="H755" s="112"/>
      <c r="I755" s="112"/>
      <c r="J755" s="112"/>
      <c r="K755" s="112"/>
      <c r="L755" s="112"/>
      <c r="N755" s="112"/>
    </row>
    <row r="756" ht="15.75" customHeight="1">
      <c r="A756" s="112"/>
      <c r="B756" s="112"/>
      <c r="C756" s="112"/>
      <c r="D756" s="112"/>
      <c r="E756" s="112"/>
      <c r="F756" s="112"/>
      <c r="G756" s="112"/>
      <c r="H756" s="112"/>
      <c r="I756" s="112"/>
      <c r="J756" s="112"/>
      <c r="K756" s="112"/>
      <c r="L756" s="112"/>
      <c r="N756" s="112"/>
    </row>
    <row r="757" ht="15.75" customHeight="1">
      <c r="A757" s="112"/>
      <c r="B757" s="112"/>
      <c r="C757" s="112"/>
      <c r="D757" s="112"/>
      <c r="E757" s="112"/>
      <c r="F757" s="112"/>
      <c r="G757" s="112"/>
      <c r="H757" s="112"/>
      <c r="I757" s="112"/>
      <c r="J757" s="112"/>
      <c r="K757" s="112"/>
      <c r="L757" s="112"/>
      <c r="N757" s="112"/>
    </row>
    <row r="758" ht="15.75" customHeight="1">
      <c r="A758" s="112"/>
      <c r="B758" s="112"/>
      <c r="C758" s="112"/>
      <c r="D758" s="112"/>
      <c r="E758" s="112"/>
      <c r="F758" s="112"/>
      <c r="G758" s="112"/>
      <c r="H758" s="112"/>
      <c r="I758" s="112"/>
      <c r="J758" s="112"/>
      <c r="K758" s="112"/>
      <c r="L758" s="112"/>
      <c r="N758" s="112"/>
    </row>
    <row r="759" ht="15.75" customHeight="1">
      <c r="A759" s="112"/>
      <c r="B759" s="112"/>
      <c r="C759" s="112"/>
      <c r="D759" s="112"/>
      <c r="E759" s="112"/>
      <c r="F759" s="112"/>
      <c r="G759" s="112"/>
      <c r="H759" s="112"/>
      <c r="I759" s="112"/>
      <c r="J759" s="112"/>
      <c r="K759" s="112"/>
      <c r="L759" s="112"/>
      <c r="N759" s="112"/>
    </row>
    <row r="760" ht="15.75" customHeight="1">
      <c r="A760" s="112"/>
      <c r="B760" s="112"/>
      <c r="C760" s="112"/>
      <c r="D760" s="112"/>
      <c r="E760" s="112"/>
      <c r="F760" s="112"/>
      <c r="G760" s="112"/>
      <c r="H760" s="112"/>
      <c r="I760" s="112"/>
      <c r="J760" s="112"/>
      <c r="K760" s="112"/>
      <c r="L760" s="112"/>
      <c r="N760" s="112"/>
    </row>
    <row r="761" ht="15.75" customHeight="1">
      <c r="A761" s="112"/>
      <c r="B761" s="112"/>
      <c r="C761" s="112"/>
      <c r="D761" s="112"/>
      <c r="E761" s="112"/>
      <c r="F761" s="112"/>
      <c r="G761" s="112"/>
      <c r="H761" s="112"/>
      <c r="I761" s="112"/>
      <c r="J761" s="112"/>
      <c r="K761" s="112"/>
      <c r="L761" s="112"/>
      <c r="N761" s="112"/>
    </row>
    <row r="762" ht="15.75" customHeight="1">
      <c r="A762" s="112"/>
      <c r="B762" s="112"/>
      <c r="C762" s="112"/>
      <c r="D762" s="112"/>
      <c r="E762" s="112"/>
      <c r="F762" s="112"/>
      <c r="G762" s="112"/>
      <c r="H762" s="112"/>
      <c r="I762" s="112"/>
      <c r="J762" s="112"/>
      <c r="K762" s="112"/>
      <c r="L762" s="112"/>
      <c r="N762" s="112"/>
    </row>
    <row r="763" ht="15.75" customHeight="1">
      <c r="A763" s="112"/>
      <c r="B763" s="112"/>
      <c r="C763" s="112"/>
      <c r="D763" s="112"/>
      <c r="E763" s="112"/>
      <c r="F763" s="112"/>
      <c r="G763" s="112"/>
      <c r="H763" s="112"/>
      <c r="I763" s="112"/>
      <c r="J763" s="112"/>
      <c r="K763" s="112"/>
      <c r="L763" s="112"/>
      <c r="N763" s="112"/>
    </row>
    <row r="764" ht="15.75" customHeight="1">
      <c r="A764" s="112"/>
      <c r="B764" s="112"/>
      <c r="C764" s="112"/>
      <c r="D764" s="112"/>
      <c r="E764" s="112"/>
      <c r="F764" s="112"/>
      <c r="G764" s="112"/>
      <c r="H764" s="112"/>
      <c r="I764" s="112"/>
      <c r="J764" s="112"/>
      <c r="K764" s="112"/>
      <c r="L764" s="112"/>
      <c r="N764" s="112"/>
    </row>
    <row r="765" ht="15.75" customHeight="1">
      <c r="A765" s="112"/>
      <c r="B765" s="112"/>
      <c r="C765" s="112"/>
      <c r="D765" s="112"/>
      <c r="E765" s="112"/>
      <c r="F765" s="112"/>
      <c r="G765" s="112"/>
      <c r="H765" s="112"/>
      <c r="I765" s="112"/>
      <c r="J765" s="112"/>
      <c r="K765" s="112"/>
      <c r="L765" s="112"/>
      <c r="N765" s="112"/>
    </row>
    <row r="766" ht="15.75" customHeight="1">
      <c r="A766" s="112"/>
      <c r="B766" s="112"/>
      <c r="C766" s="112"/>
      <c r="D766" s="112"/>
      <c r="E766" s="112"/>
      <c r="F766" s="112"/>
      <c r="G766" s="112"/>
      <c r="H766" s="112"/>
      <c r="I766" s="112"/>
      <c r="J766" s="112"/>
      <c r="K766" s="112"/>
      <c r="L766" s="112"/>
      <c r="N766" s="112"/>
    </row>
    <row r="767" ht="15.75" customHeight="1">
      <c r="A767" s="112"/>
      <c r="B767" s="112"/>
      <c r="C767" s="112"/>
      <c r="D767" s="112"/>
      <c r="E767" s="112"/>
      <c r="F767" s="112"/>
      <c r="G767" s="112"/>
      <c r="H767" s="112"/>
      <c r="I767" s="112"/>
      <c r="J767" s="112"/>
      <c r="K767" s="112"/>
      <c r="L767" s="112"/>
      <c r="N767" s="112"/>
    </row>
    <row r="768" ht="15.75" customHeight="1">
      <c r="A768" s="112"/>
      <c r="B768" s="112"/>
      <c r="C768" s="112"/>
      <c r="D768" s="112"/>
      <c r="E768" s="112"/>
      <c r="F768" s="112"/>
      <c r="G768" s="112"/>
      <c r="H768" s="112"/>
      <c r="I768" s="112"/>
      <c r="J768" s="112"/>
      <c r="K768" s="112"/>
      <c r="L768" s="112"/>
      <c r="N768" s="112"/>
    </row>
    <row r="769" ht="15.75" customHeight="1">
      <c r="A769" s="112"/>
      <c r="B769" s="112"/>
      <c r="C769" s="112"/>
      <c r="D769" s="112"/>
      <c r="E769" s="112"/>
      <c r="F769" s="112"/>
      <c r="G769" s="112"/>
      <c r="H769" s="112"/>
      <c r="I769" s="112"/>
      <c r="J769" s="112"/>
      <c r="K769" s="112"/>
      <c r="L769" s="112"/>
      <c r="N769" s="112"/>
    </row>
    <row r="770" ht="15.75" customHeight="1">
      <c r="A770" s="112"/>
      <c r="B770" s="112"/>
      <c r="C770" s="112"/>
      <c r="D770" s="112"/>
      <c r="E770" s="112"/>
      <c r="F770" s="112"/>
      <c r="G770" s="112"/>
      <c r="H770" s="112"/>
      <c r="I770" s="112"/>
      <c r="J770" s="112"/>
      <c r="K770" s="112"/>
      <c r="L770" s="112"/>
      <c r="N770" s="112"/>
    </row>
    <row r="771" ht="15.75" customHeight="1">
      <c r="A771" s="112"/>
      <c r="B771" s="112"/>
      <c r="C771" s="112"/>
      <c r="D771" s="112"/>
      <c r="E771" s="112"/>
      <c r="F771" s="112"/>
      <c r="G771" s="112"/>
      <c r="H771" s="112"/>
      <c r="I771" s="112"/>
      <c r="J771" s="112"/>
      <c r="K771" s="112"/>
      <c r="L771" s="112"/>
      <c r="N771" s="112"/>
    </row>
    <row r="772" ht="15.75" customHeight="1">
      <c r="A772" s="112"/>
      <c r="B772" s="112"/>
      <c r="C772" s="112"/>
      <c r="D772" s="112"/>
      <c r="E772" s="112"/>
      <c r="F772" s="112"/>
      <c r="G772" s="112"/>
      <c r="H772" s="112"/>
      <c r="I772" s="112"/>
      <c r="J772" s="112"/>
      <c r="K772" s="112"/>
      <c r="L772" s="112"/>
      <c r="N772" s="112"/>
    </row>
    <row r="773" ht="15.75" customHeight="1">
      <c r="A773" s="112"/>
      <c r="B773" s="112"/>
      <c r="C773" s="112"/>
      <c r="D773" s="112"/>
      <c r="E773" s="112"/>
      <c r="F773" s="112"/>
      <c r="G773" s="112"/>
      <c r="H773" s="112"/>
      <c r="I773" s="112"/>
      <c r="J773" s="112"/>
      <c r="K773" s="112"/>
      <c r="L773" s="112"/>
      <c r="N773" s="112"/>
    </row>
    <row r="774" ht="15.75" customHeight="1">
      <c r="A774" s="112"/>
      <c r="B774" s="112"/>
      <c r="C774" s="112"/>
      <c r="D774" s="112"/>
      <c r="E774" s="112"/>
      <c r="F774" s="112"/>
      <c r="G774" s="112"/>
      <c r="H774" s="112"/>
      <c r="I774" s="112"/>
      <c r="J774" s="112"/>
      <c r="K774" s="112"/>
      <c r="L774" s="112"/>
      <c r="N774" s="112"/>
    </row>
    <row r="775" ht="15.75" customHeight="1">
      <c r="A775" s="112"/>
      <c r="B775" s="112"/>
      <c r="C775" s="112"/>
      <c r="D775" s="112"/>
      <c r="E775" s="112"/>
      <c r="F775" s="112"/>
      <c r="G775" s="112"/>
      <c r="H775" s="112"/>
      <c r="I775" s="112"/>
      <c r="J775" s="112"/>
      <c r="K775" s="112"/>
      <c r="L775" s="112"/>
      <c r="N775" s="112"/>
    </row>
    <row r="776" ht="15.75" customHeight="1">
      <c r="A776" s="112"/>
      <c r="B776" s="112"/>
      <c r="C776" s="112"/>
      <c r="D776" s="112"/>
      <c r="E776" s="112"/>
      <c r="F776" s="112"/>
      <c r="G776" s="112"/>
      <c r="H776" s="112"/>
      <c r="I776" s="112"/>
      <c r="J776" s="112"/>
      <c r="K776" s="112"/>
      <c r="L776" s="112"/>
      <c r="N776" s="112"/>
    </row>
    <row r="777" ht="15.75" customHeight="1">
      <c r="A777" s="112"/>
      <c r="B777" s="112"/>
      <c r="C777" s="112"/>
      <c r="D777" s="112"/>
      <c r="E777" s="112"/>
      <c r="F777" s="112"/>
      <c r="G777" s="112"/>
      <c r="H777" s="112"/>
      <c r="I777" s="112"/>
      <c r="J777" s="112"/>
      <c r="K777" s="112"/>
      <c r="L777" s="112"/>
      <c r="N777" s="112"/>
    </row>
    <row r="778" ht="15.75" customHeight="1">
      <c r="A778" s="112"/>
      <c r="B778" s="112"/>
      <c r="C778" s="112"/>
      <c r="D778" s="112"/>
      <c r="E778" s="112"/>
      <c r="F778" s="112"/>
      <c r="G778" s="112"/>
      <c r="H778" s="112"/>
      <c r="I778" s="112"/>
      <c r="J778" s="112"/>
      <c r="K778" s="112"/>
      <c r="L778" s="112"/>
      <c r="N778" s="112"/>
    </row>
    <row r="779" ht="15.75" customHeight="1">
      <c r="A779" s="112"/>
      <c r="B779" s="112"/>
      <c r="C779" s="112"/>
      <c r="D779" s="112"/>
      <c r="E779" s="112"/>
      <c r="F779" s="112"/>
      <c r="G779" s="112"/>
      <c r="H779" s="112"/>
      <c r="I779" s="112"/>
      <c r="J779" s="112"/>
      <c r="K779" s="112"/>
      <c r="L779" s="112"/>
      <c r="N779" s="112"/>
    </row>
    <row r="780" ht="15.75" customHeight="1">
      <c r="A780" s="112"/>
      <c r="B780" s="112"/>
      <c r="C780" s="112"/>
      <c r="D780" s="112"/>
      <c r="E780" s="112"/>
      <c r="F780" s="112"/>
      <c r="G780" s="112"/>
      <c r="H780" s="112"/>
      <c r="I780" s="112"/>
      <c r="J780" s="112"/>
      <c r="K780" s="112"/>
      <c r="L780" s="112"/>
      <c r="N780" s="112"/>
    </row>
    <row r="781" ht="15.75" customHeight="1">
      <c r="A781" s="112"/>
      <c r="B781" s="112"/>
      <c r="C781" s="112"/>
      <c r="D781" s="112"/>
      <c r="E781" s="112"/>
      <c r="F781" s="112"/>
      <c r="G781" s="112"/>
      <c r="H781" s="112"/>
      <c r="I781" s="112"/>
      <c r="J781" s="112"/>
      <c r="K781" s="112"/>
      <c r="L781" s="112"/>
      <c r="N781" s="112"/>
    </row>
    <row r="782" ht="15.75" customHeight="1">
      <c r="A782" s="112"/>
      <c r="B782" s="112"/>
      <c r="C782" s="112"/>
      <c r="D782" s="112"/>
      <c r="E782" s="112"/>
      <c r="F782" s="112"/>
      <c r="G782" s="112"/>
      <c r="H782" s="112"/>
      <c r="I782" s="112"/>
      <c r="J782" s="112"/>
      <c r="K782" s="112"/>
      <c r="L782" s="112"/>
      <c r="N782" s="112"/>
    </row>
    <row r="783" ht="15.75" customHeight="1">
      <c r="A783" s="112"/>
      <c r="B783" s="112"/>
      <c r="C783" s="112"/>
      <c r="D783" s="112"/>
      <c r="E783" s="112"/>
      <c r="F783" s="112"/>
      <c r="G783" s="112"/>
      <c r="H783" s="112"/>
      <c r="I783" s="112"/>
      <c r="J783" s="112"/>
      <c r="K783" s="112"/>
      <c r="L783" s="112"/>
      <c r="N783" s="112"/>
    </row>
    <row r="784" ht="15.75" customHeight="1">
      <c r="A784" s="112"/>
      <c r="B784" s="112"/>
      <c r="C784" s="112"/>
      <c r="D784" s="112"/>
      <c r="E784" s="112"/>
      <c r="F784" s="112"/>
      <c r="G784" s="112"/>
      <c r="H784" s="112"/>
      <c r="I784" s="112"/>
      <c r="J784" s="112"/>
      <c r="K784" s="112"/>
      <c r="L784" s="112"/>
      <c r="N784" s="112"/>
    </row>
    <row r="785" ht="15.75" customHeight="1">
      <c r="A785" s="112"/>
      <c r="B785" s="112"/>
      <c r="C785" s="112"/>
      <c r="D785" s="112"/>
      <c r="E785" s="112"/>
      <c r="F785" s="112"/>
      <c r="G785" s="112"/>
      <c r="H785" s="112"/>
      <c r="I785" s="112"/>
      <c r="J785" s="112"/>
      <c r="K785" s="112"/>
      <c r="L785" s="112"/>
      <c r="N785" s="112"/>
    </row>
    <row r="786" ht="15.75" customHeight="1">
      <c r="A786" s="112"/>
      <c r="B786" s="112"/>
      <c r="C786" s="112"/>
      <c r="D786" s="112"/>
      <c r="E786" s="112"/>
      <c r="F786" s="112"/>
      <c r="G786" s="112"/>
      <c r="H786" s="112"/>
      <c r="I786" s="112"/>
      <c r="J786" s="112"/>
      <c r="K786" s="112"/>
      <c r="L786" s="112"/>
      <c r="N786" s="112"/>
    </row>
    <row r="787" ht="15.75" customHeight="1">
      <c r="A787" s="112"/>
      <c r="B787" s="112"/>
      <c r="C787" s="112"/>
      <c r="D787" s="112"/>
      <c r="E787" s="112"/>
      <c r="F787" s="112"/>
      <c r="G787" s="112"/>
      <c r="H787" s="112"/>
      <c r="I787" s="112"/>
      <c r="J787" s="112"/>
      <c r="K787" s="112"/>
      <c r="L787" s="112"/>
      <c r="N787" s="112"/>
    </row>
    <row r="788" ht="15.75" customHeight="1">
      <c r="A788" s="112"/>
      <c r="B788" s="112"/>
      <c r="C788" s="112"/>
      <c r="D788" s="112"/>
      <c r="E788" s="112"/>
      <c r="F788" s="112"/>
      <c r="G788" s="112"/>
      <c r="H788" s="112"/>
      <c r="I788" s="112"/>
      <c r="J788" s="112"/>
      <c r="K788" s="112"/>
      <c r="L788" s="112"/>
      <c r="N788" s="112"/>
    </row>
    <row r="789" ht="15.75" customHeight="1">
      <c r="A789" s="112"/>
      <c r="B789" s="112"/>
      <c r="C789" s="112"/>
      <c r="D789" s="112"/>
      <c r="E789" s="112"/>
      <c r="F789" s="112"/>
      <c r="G789" s="112"/>
      <c r="H789" s="112"/>
      <c r="I789" s="112"/>
      <c r="J789" s="112"/>
      <c r="K789" s="112"/>
      <c r="L789" s="112"/>
      <c r="N789" s="112"/>
    </row>
    <row r="790" ht="15.75" customHeight="1">
      <c r="A790" s="112"/>
      <c r="B790" s="112"/>
      <c r="C790" s="112"/>
      <c r="D790" s="112"/>
      <c r="E790" s="112"/>
      <c r="F790" s="112"/>
      <c r="G790" s="112"/>
      <c r="H790" s="112"/>
      <c r="I790" s="112"/>
      <c r="J790" s="112"/>
      <c r="K790" s="112"/>
      <c r="L790" s="112"/>
      <c r="N790" s="112"/>
    </row>
    <row r="791" ht="15.75" customHeight="1">
      <c r="A791" s="112"/>
      <c r="B791" s="112"/>
      <c r="C791" s="112"/>
      <c r="D791" s="112"/>
      <c r="E791" s="112"/>
      <c r="F791" s="112"/>
      <c r="G791" s="112"/>
      <c r="H791" s="112"/>
      <c r="I791" s="112"/>
      <c r="J791" s="112"/>
      <c r="K791" s="112"/>
      <c r="L791" s="112"/>
      <c r="N791" s="112"/>
    </row>
    <row r="792" ht="15.75" customHeight="1">
      <c r="A792" s="112"/>
      <c r="B792" s="112"/>
      <c r="C792" s="112"/>
      <c r="D792" s="112"/>
      <c r="E792" s="112"/>
      <c r="F792" s="112"/>
      <c r="G792" s="112"/>
      <c r="H792" s="112"/>
      <c r="I792" s="112"/>
      <c r="J792" s="112"/>
      <c r="K792" s="112"/>
      <c r="L792" s="112"/>
      <c r="N792" s="112"/>
    </row>
    <row r="793" ht="15.75" customHeight="1">
      <c r="A793" s="112"/>
      <c r="B793" s="112"/>
      <c r="C793" s="112"/>
      <c r="D793" s="112"/>
      <c r="E793" s="112"/>
      <c r="F793" s="112"/>
      <c r="G793" s="112"/>
      <c r="H793" s="112"/>
      <c r="I793" s="112"/>
      <c r="J793" s="112"/>
      <c r="K793" s="112"/>
      <c r="L793" s="112"/>
      <c r="N793" s="112"/>
    </row>
    <row r="794" ht="15.75" customHeight="1">
      <c r="A794" s="112"/>
      <c r="B794" s="112"/>
      <c r="C794" s="112"/>
      <c r="D794" s="112"/>
      <c r="E794" s="112"/>
      <c r="F794" s="112"/>
      <c r="G794" s="112"/>
      <c r="H794" s="112"/>
      <c r="I794" s="112"/>
      <c r="J794" s="112"/>
      <c r="K794" s="112"/>
      <c r="L794" s="112"/>
      <c r="N794" s="112"/>
    </row>
    <row r="795" ht="15.75" customHeight="1">
      <c r="A795" s="112"/>
      <c r="B795" s="112"/>
      <c r="C795" s="112"/>
      <c r="D795" s="112"/>
      <c r="E795" s="112"/>
      <c r="F795" s="112"/>
      <c r="G795" s="112"/>
      <c r="H795" s="112"/>
      <c r="I795" s="112"/>
      <c r="J795" s="112"/>
      <c r="K795" s="112"/>
      <c r="L795" s="112"/>
      <c r="N795" s="112"/>
    </row>
    <row r="796" ht="15.75" customHeight="1">
      <c r="A796" s="112"/>
      <c r="B796" s="112"/>
      <c r="C796" s="112"/>
      <c r="D796" s="112"/>
      <c r="E796" s="112"/>
      <c r="F796" s="112"/>
      <c r="G796" s="112"/>
      <c r="H796" s="112"/>
      <c r="I796" s="112"/>
      <c r="J796" s="112"/>
      <c r="K796" s="112"/>
      <c r="L796" s="112"/>
      <c r="N796" s="112"/>
    </row>
    <row r="797" ht="15.75" customHeight="1">
      <c r="A797" s="112"/>
      <c r="B797" s="112"/>
      <c r="C797" s="112"/>
      <c r="D797" s="112"/>
      <c r="E797" s="112"/>
      <c r="F797" s="112"/>
      <c r="G797" s="112"/>
      <c r="H797" s="112"/>
      <c r="I797" s="112"/>
      <c r="J797" s="112"/>
      <c r="K797" s="112"/>
      <c r="L797" s="112"/>
      <c r="N797" s="112"/>
    </row>
    <row r="798" ht="15.75" customHeight="1">
      <c r="A798" s="112"/>
      <c r="B798" s="112"/>
      <c r="C798" s="112"/>
      <c r="D798" s="112"/>
      <c r="E798" s="112"/>
      <c r="F798" s="112"/>
      <c r="G798" s="112"/>
      <c r="H798" s="112"/>
      <c r="I798" s="112"/>
      <c r="J798" s="112"/>
      <c r="K798" s="112"/>
      <c r="L798" s="112"/>
      <c r="N798" s="112"/>
    </row>
    <row r="799" ht="15.75" customHeight="1">
      <c r="A799" s="112"/>
      <c r="B799" s="112"/>
      <c r="C799" s="112"/>
      <c r="D799" s="112"/>
      <c r="E799" s="112"/>
      <c r="F799" s="112"/>
      <c r="G799" s="112"/>
      <c r="H799" s="112"/>
      <c r="I799" s="112"/>
      <c r="J799" s="112"/>
      <c r="K799" s="112"/>
      <c r="L799" s="112"/>
      <c r="N799" s="112"/>
    </row>
    <row r="800" ht="15.75" customHeight="1">
      <c r="A800" s="112"/>
      <c r="B800" s="112"/>
      <c r="C800" s="112"/>
      <c r="D800" s="112"/>
      <c r="E800" s="112"/>
      <c r="F800" s="112"/>
      <c r="G800" s="112"/>
      <c r="H800" s="112"/>
      <c r="I800" s="112"/>
      <c r="J800" s="112"/>
      <c r="K800" s="112"/>
      <c r="L800" s="112"/>
      <c r="N800" s="112"/>
    </row>
    <row r="801" ht="15.75" customHeight="1">
      <c r="A801" s="112"/>
      <c r="B801" s="112"/>
      <c r="C801" s="112"/>
      <c r="D801" s="112"/>
      <c r="E801" s="112"/>
      <c r="F801" s="112"/>
      <c r="G801" s="112"/>
      <c r="H801" s="112"/>
      <c r="I801" s="112"/>
      <c r="J801" s="112"/>
      <c r="K801" s="112"/>
      <c r="L801" s="112"/>
      <c r="N801" s="112"/>
    </row>
    <row r="802" ht="15.75" customHeight="1">
      <c r="A802" s="112"/>
      <c r="B802" s="112"/>
      <c r="C802" s="112"/>
      <c r="D802" s="112"/>
      <c r="E802" s="112"/>
      <c r="F802" s="112"/>
      <c r="G802" s="112"/>
      <c r="H802" s="112"/>
      <c r="I802" s="112"/>
      <c r="J802" s="112"/>
      <c r="K802" s="112"/>
      <c r="L802" s="112"/>
      <c r="N802" s="112"/>
    </row>
    <row r="803" ht="15.75" customHeight="1">
      <c r="A803" s="112"/>
      <c r="B803" s="112"/>
      <c r="C803" s="112"/>
      <c r="D803" s="112"/>
      <c r="E803" s="112"/>
      <c r="F803" s="112"/>
      <c r="G803" s="112"/>
      <c r="H803" s="112"/>
      <c r="I803" s="112"/>
      <c r="J803" s="112"/>
      <c r="K803" s="112"/>
      <c r="L803" s="112"/>
      <c r="N803" s="112"/>
    </row>
    <row r="804" ht="15.75" customHeight="1">
      <c r="A804" s="112"/>
      <c r="B804" s="112"/>
      <c r="C804" s="112"/>
      <c r="D804" s="112"/>
      <c r="E804" s="112"/>
      <c r="F804" s="112"/>
      <c r="G804" s="112"/>
      <c r="H804" s="112"/>
      <c r="I804" s="112"/>
      <c r="J804" s="112"/>
      <c r="K804" s="112"/>
      <c r="L804" s="112"/>
      <c r="N804" s="112"/>
    </row>
    <row r="805" ht="15.75" customHeight="1">
      <c r="A805" s="112"/>
      <c r="B805" s="112"/>
      <c r="C805" s="112"/>
      <c r="D805" s="112"/>
      <c r="E805" s="112"/>
      <c r="F805" s="112"/>
      <c r="G805" s="112"/>
      <c r="H805" s="112"/>
      <c r="I805" s="112"/>
      <c r="J805" s="112"/>
      <c r="K805" s="112"/>
      <c r="L805" s="112"/>
      <c r="N805" s="112"/>
    </row>
    <row r="806" ht="15.75" customHeight="1">
      <c r="A806" s="112"/>
      <c r="B806" s="112"/>
      <c r="C806" s="112"/>
      <c r="D806" s="112"/>
      <c r="E806" s="112"/>
      <c r="F806" s="112"/>
      <c r="G806" s="112"/>
      <c r="H806" s="112"/>
      <c r="I806" s="112"/>
      <c r="J806" s="112"/>
      <c r="K806" s="112"/>
      <c r="L806" s="112"/>
      <c r="N806" s="112"/>
    </row>
    <row r="807" ht="15.75" customHeight="1">
      <c r="A807" s="112"/>
      <c r="B807" s="112"/>
      <c r="C807" s="112"/>
      <c r="D807" s="112"/>
      <c r="E807" s="112"/>
      <c r="F807" s="112"/>
      <c r="G807" s="112"/>
      <c r="H807" s="112"/>
      <c r="I807" s="112"/>
      <c r="J807" s="112"/>
      <c r="K807" s="112"/>
      <c r="L807" s="112"/>
      <c r="N807" s="112"/>
    </row>
    <row r="808" ht="15.75" customHeight="1">
      <c r="A808" s="112"/>
      <c r="B808" s="112"/>
      <c r="C808" s="112"/>
      <c r="D808" s="112"/>
      <c r="E808" s="112"/>
      <c r="F808" s="112"/>
      <c r="G808" s="112"/>
      <c r="H808" s="112"/>
      <c r="I808" s="112"/>
      <c r="J808" s="112"/>
      <c r="K808" s="112"/>
      <c r="L808" s="112"/>
      <c r="N808" s="112"/>
    </row>
    <row r="809" ht="15.75" customHeight="1">
      <c r="A809" s="112"/>
      <c r="B809" s="112"/>
      <c r="C809" s="112"/>
      <c r="D809" s="112"/>
      <c r="E809" s="112"/>
      <c r="F809" s="112"/>
      <c r="G809" s="112"/>
      <c r="H809" s="112"/>
      <c r="I809" s="112"/>
      <c r="J809" s="112"/>
      <c r="K809" s="112"/>
      <c r="L809" s="112"/>
      <c r="N809" s="112"/>
    </row>
    <row r="810" ht="15.75" customHeight="1">
      <c r="A810" s="112"/>
      <c r="B810" s="112"/>
      <c r="C810" s="112"/>
      <c r="D810" s="112"/>
      <c r="E810" s="112"/>
      <c r="F810" s="112"/>
      <c r="G810" s="112"/>
      <c r="H810" s="112"/>
      <c r="I810" s="112"/>
      <c r="J810" s="112"/>
      <c r="K810" s="112"/>
      <c r="L810" s="112"/>
      <c r="N810" s="112"/>
    </row>
    <row r="811" ht="15.75" customHeight="1">
      <c r="A811" s="112"/>
      <c r="B811" s="112"/>
      <c r="C811" s="112"/>
      <c r="D811" s="112"/>
      <c r="E811" s="112"/>
      <c r="F811" s="112"/>
      <c r="G811" s="112"/>
      <c r="H811" s="112"/>
      <c r="I811" s="112"/>
      <c r="J811" s="112"/>
      <c r="K811" s="112"/>
      <c r="L811" s="112"/>
      <c r="N811" s="112"/>
    </row>
    <row r="812" ht="15.75" customHeight="1">
      <c r="A812" s="112"/>
      <c r="B812" s="112"/>
      <c r="C812" s="112"/>
      <c r="D812" s="112"/>
      <c r="E812" s="112"/>
      <c r="F812" s="112"/>
      <c r="G812" s="112"/>
      <c r="H812" s="112"/>
      <c r="I812" s="112"/>
      <c r="J812" s="112"/>
      <c r="K812" s="112"/>
      <c r="L812" s="112"/>
      <c r="N812" s="112"/>
    </row>
    <row r="813" ht="15.75" customHeight="1">
      <c r="A813" s="112"/>
      <c r="B813" s="112"/>
      <c r="C813" s="112"/>
      <c r="D813" s="112"/>
      <c r="E813" s="112"/>
      <c r="F813" s="112"/>
      <c r="G813" s="112"/>
      <c r="H813" s="112"/>
      <c r="I813" s="112"/>
      <c r="J813" s="112"/>
      <c r="K813" s="112"/>
      <c r="L813" s="112"/>
      <c r="N813" s="112"/>
    </row>
    <row r="814" ht="15.75" customHeight="1">
      <c r="A814" s="112"/>
      <c r="B814" s="112"/>
      <c r="C814" s="112"/>
      <c r="D814" s="112"/>
      <c r="E814" s="112"/>
      <c r="F814" s="112"/>
      <c r="G814" s="112"/>
      <c r="H814" s="112"/>
      <c r="I814" s="112"/>
      <c r="J814" s="112"/>
      <c r="K814" s="112"/>
      <c r="L814" s="112"/>
      <c r="N814" s="112"/>
    </row>
    <row r="815" ht="15.75" customHeight="1">
      <c r="A815" s="112"/>
      <c r="B815" s="112"/>
      <c r="C815" s="112"/>
      <c r="D815" s="112"/>
      <c r="E815" s="112"/>
      <c r="F815" s="112"/>
      <c r="G815" s="112"/>
      <c r="H815" s="112"/>
      <c r="I815" s="112"/>
      <c r="J815" s="112"/>
      <c r="K815" s="112"/>
      <c r="L815" s="112"/>
      <c r="N815" s="112"/>
    </row>
    <row r="816" ht="15.75" customHeight="1">
      <c r="A816" s="112"/>
      <c r="B816" s="112"/>
      <c r="C816" s="112"/>
      <c r="D816" s="112"/>
      <c r="E816" s="112"/>
      <c r="F816" s="112"/>
      <c r="G816" s="112"/>
      <c r="H816" s="112"/>
      <c r="I816" s="112"/>
      <c r="J816" s="112"/>
      <c r="K816" s="112"/>
      <c r="L816" s="112"/>
      <c r="N816" s="112"/>
    </row>
    <row r="817" ht="15.75" customHeight="1">
      <c r="A817" s="112"/>
      <c r="B817" s="112"/>
      <c r="C817" s="112"/>
      <c r="D817" s="112"/>
      <c r="E817" s="112"/>
      <c r="F817" s="112"/>
      <c r="G817" s="112"/>
      <c r="H817" s="112"/>
      <c r="I817" s="112"/>
      <c r="J817" s="112"/>
      <c r="K817" s="112"/>
      <c r="L817" s="112"/>
      <c r="N817" s="112"/>
    </row>
    <row r="818" ht="15.75" customHeight="1">
      <c r="A818" s="112"/>
      <c r="B818" s="112"/>
      <c r="C818" s="112"/>
      <c r="D818" s="112"/>
      <c r="E818" s="112"/>
      <c r="F818" s="112"/>
      <c r="G818" s="112"/>
      <c r="H818" s="112"/>
      <c r="I818" s="112"/>
      <c r="J818" s="112"/>
      <c r="K818" s="112"/>
      <c r="L818" s="112"/>
      <c r="N818" s="112"/>
    </row>
    <row r="819" ht="15.75" customHeight="1">
      <c r="A819" s="112"/>
      <c r="B819" s="112"/>
      <c r="C819" s="112"/>
      <c r="D819" s="112"/>
      <c r="E819" s="112"/>
      <c r="F819" s="112"/>
      <c r="G819" s="112"/>
      <c r="H819" s="112"/>
      <c r="I819" s="112"/>
      <c r="J819" s="112"/>
      <c r="K819" s="112"/>
      <c r="L819" s="112"/>
      <c r="N819" s="112"/>
    </row>
    <row r="820" ht="15.75" customHeight="1">
      <c r="A820" s="112"/>
      <c r="B820" s="112"/>
      <c r="C820" s="112"/>
      <c r="D820" s="112"/>
      <c r="E820" s="112"/>
      <c r="F820" s="112"/>
      <c r="G820" s="112"/>
      <c r="H820" s="112"/>
      <c r="I820" s="112"/>
      <c r="J820" s="112"/>
      <c r="K820" s="112"/>
      <c r="L820" s="112"/>
      <c r="N820" s="112"/>
    </row>
    <row r="821" ht="15.75" customHeight="1">
      <c r="A821" s="112"/>
      <c r="B821" s="112"/>
      <c r="C821" s="112"/>
      <c r="D821" s="112"/>
      <c r="E821" s="112"/>
      <c r="F821" s="112"/>
      <c r="G821" s="112"/>
      <c r="H821" s="112"/>
      <c r="I821" s="112"/>
      <c r="J821" s="112"/>
      <c r="K821" s="112"/>
      <c r="L821" s="112"/>
      <c r="N821" s="112"/>
    </row>
    <row r="822" ht="15.75" customHeight="1">
      <c r="A822" s="112"/>
      <c r="B822" s="112"/>
      <c r="C822" s="112"/>
      <c r="D822" s="112"/>
      <c r="E822" s="112"/>
      <c r="F822" s="112"/>
      <c r="G822" s="112"/>
      <c r="H822" s="112"/>
      <c r="I822" s="112"/>
      <c r="J822" s="112"/>
      <c r="K822" s="112"/>
      <c r="L822" s="112"/>
      <c r="N822" s="112"/>
    </row>
    <row r="823" ht="15.75" customHeight="1">
      <c r="A823" s="112"/>
      <c r="B823" s="112"/>
      <c r="C823" s="112"/>
      <c r="D823" s="112"/>
      <c r="E823" s="112"/>
      <c r="F823" s="112"/>
      <c r="G823" s="112"/>
      <c r="H823" s="112"/>
      <c r="I823" s="112"/>
      <c r="J823" s="112"/>
      <c r="K823" s="112"/>
      <c r="L823" s="112"/>
      <c r="N823" s="112"/>
    </row>
    <row r="824" ht="15.75" customHeight="1">
      <c r="A824" s="112"/>
      <c r="B824" s="112"/>
      <c r="C824" s="112"/>
      <c r="D824" s="112"/>
      <c r="E824" s="112"/>
      <c r="F824" s="112"/>
      <c r="G824" s="112"/>
      <c r="H824" s="112"/>
      <c r="I824" s="112"/>
      <c r="J824" s="112"/>
      <c r="K824" s="112"/>
      <c r="L824" s="112"/>
      <c r="N824" s="112"/>
    </row>
    <row r="825" ht="15.75" customHeight="1">
      <c r="A825" s="112"/>
      <c r="B825" s="112"/>
      <c r="C825" s="112"/>
      <c r="D825" s="112"/>
      <c r="E825" s="112"/>
      <c r="F825" s="112"/>
      <c r="G825" s="112"/>
      <c r="H825" s="112"/>
      <c r="I825" s="112"/>
      <c r="J825" s="112"/>
      <c r="K825" s="112"/>
      <c r="L825" s="112"/>
      <c r="N825" s="112"/>
    </row>
    <row r="826" ht="15.75" customHeight="1">
      <c r="A826" s="112"/>
      <c r="B826" s="112"/>
      <c r="C826" s="112"/>
      <c r="D826" s="112"/>
      <c r="E826" s="112"/>
      <c r="F826" s="112"/>
      <c r="G826" s="112"/>
      <c r="H826" s="112"/>
      <c r="I826" s="112"/>
      <c r="J826" s="112"/>
      <c r="K826" s="112"/>
      <c r="L826" s="112"/>
      <c r="N826" s="112"/>
    </row>
    <row r="827" ht="15.75" customHeight="1">
      <c r="A827" s="112"/>
      <c r="B827" s="112"/>
      <c r="C827" s="112"/>
      <c r="D827" s="112"/>
      <c r="E827" s="112"/>
      <c r="F827" s="112"/>
      <c r="G827" s="112"/>
      <c r="H827" s="112"/>
      <c r="I827" s="112"/>
      <c r="J827" s="112"/>
      <c r="K827" s="112"/>
      <c r="L827" s="112"/>
      <c r="N827" s="112"/>
    </row>
    <row r="828" ht="15.75" customHeight="1">
      <c r="A828" s="112"/>
      <c r="B828" s="112"/>
      <c r="C828" s="112"/>
      <c r="D828" s="112"/>
      <c r="E828" s="112"/>
      <c r="F828" s="112"/>
      <c r="G828" s="112"/>
      <c r="H828" s="112"/>
      <c r="I828" s="112"/>
      <c r="J828" s="112"/>
      <c r="K828" s="112"/>
      <c r="L828" s="112"/>
      <c r="N828" s="112"/>
    </row>
    <row r="829" ht="15.75" customHeight="1">
      <c r="A829" s="112"/>
      <c r="B829" s="112"/>
      <c r="C829" s="112"/>
      <c r="D829" s="112"/>
      <c r="E829" s="112"/>
      <c r="F829" s="112"/>
      <c r="G829" s="112"/>
      <c r="H829" s="112"/>
      <c r="I829" s="112"/>
      <c r="J829" s="112"/>
      <c r="K829" s="112"/>
      <c r="L829" s="112"/>
      <c r="N829" s="112"/>
    </row>
    <row r="830" ht="15.75" customHeight="1">
      <c r="A830" s="112"/>
      <c r="B830" s="112"/>
      <c r="C830" s="112"/>
      <c r="D830" s="112"/>
      <c r="E830" s="112"/>
      <c r="F830" s="112"/>
      <c r="G830" s="112"/>
      <c r="H830" s="112"/>
      <c r="I830" s="112"/>
      <c r="J830" s="112"/>
      <c r="K830" s="112"/>
      <c r="L830" s="112"/>
      <c r="N830" s="112"/>
    </row>
    <row r="831" ht="15.75" customHeight="1">
      <c r="A831" s="112"/>
      <c r="B831" s="112"/>
      <c r="C831" s="112"/>
      <c r="D831" s="112"/>
      <c r="E831" s="112"/>
      <c r="F831" s="112"/>
      <c r="G831" s="112"/>
      <c r="H831" s="112"/>
      <c r="I831" s="112"/>
      <c r="J831" s="112"/>
      <c r="K831" s="112"/>
      <c r="L831" s="112"/>
      <c r="N831" s="112"/>
    </row>
    <row r="832" ht="15.75" customHeight="1">
      <c r="A832" s="112"/>
      <c r="B832" s="112"/>
      <c r="C832" s="112"/>
      <c r="D832" s="112"/>
      <c r="E832" s="112"/>
      <c r="F832" s="112"/>
      <c r="G832" s="112"/>
      <c r="H832" s="112"/>
      <c r="I832" s="112"/>
      <c r="J832" s="112"/>
      <c r="K832" s="112"/>
      <c r="L832" s="112"/>
      <c r="N832" s="112"/>
    </row>
    <row r="833" ht="15.75" customHeight="1">
      <c r="A833" s="112"/>
      <c r="B833" s="112"/>
      <c r="C833" s="112"/>
      <c r="D833" s="112"/>
      <c r="E833" s="112"/>
      <c r="F833" s="112"/>
      <c r="G833" s="112"/>
      <c r="H833" s="112"/>
      <c r="I833" s="112"/>
      <c r="J833" s="112"/>
      <c r="K833" s="112"/>
      <c r="L833" s="112"/>
      <c r="N833" s="112"/>
    </row>
    <row r="834" ht="15.75" customHeight="1">
      <c r="A834" s="112"/>
      <c r="B834" s="112"/>
      <c r="C834" s="112"/>
      <c r="D834" s="112"/>
      <c r="E834" s="112"/>
      <c r="F834" s="112"/>
      <c r="G834" s="112"/>
      <c r="H834" s="112"/>
      <c r="I834" s="112"/>
      <c r="J834" s="112"/>
      <c r="K834" s="112"/>
      <c r="L834" s="112"/>
      <c r="N834" s="112"/>
    </row>
    <row r="835" ht="15.75" customHeight="1">
      <c r="A835" s="112"/>
      <c r="B835" s="112"/>
      <c r="C835" s="112"/>
      <c r="D835" s="112"/>
      <c r="E835" s="112"/>
      <c r="F835" s="112"/>
      <c r="G835" s="112"/>
      <c r="H835" s="112"/>
      <c r="I835" s="112"/>
      <c r="J835" s="112"/>
      <c r="K835" s="112"/>
      <c r="L835" s="112"/>
      <c r="N835" s="112"/>
    </row>
    <row r="836" ht="15.75" customHeight="1">
      <c r="A836" s="112"/>
      <c r="B836" s="112"/>
      <c r="C836" s="112"/>
      <c r="D836" s="112"/>
      <c r="E836" s="112"/>
      <c r="F836" s="112"/>
      <c r="G836" s="112"/>
      <c r="H836" s="112"/>
      <c r="I836" s="112"/>
      <c r="J836" s="112"/>
      <c r="K836" s="112"/>
      <c r="L836" s="112"/>
      <c r="N836" s="112"/>
    </row>
    <row r="837" ht="15.75" customHeight="1">
      <c r="A837" s="112"/>
      <c r="B837" s="112"/>
      <c r="C837" s="112"/>
      <c r="D837" s="112"/>
      <c r="E837" s="112"/>
      <c r="F837" s="112"/>
      <c r="G837" s="112"/>
      <c r="H837" s="112"/>
      <c r="I837" s="112"/>
      <c r="J837" s="112"/>
      <c r="K837" s="112"/>
      <c r="L837" s="112"/>
      <c r="N837" s="112"/>
    </row>
    <row r="838" ht="15.75" customHeight="1">
      <c r="A838" s="112"/>
      <c r="B838" s="112"/>
      <c r="C838" s="112"/>
      <c r="D838" s="112"/>
      <c r="E838" s="112"/>
      <c r="F838" s="112"/>
      <c r="G838" s="112"/>
      <c r="H838" s="112"/>
      <c r="I838" s="112"/>
      <c r="J838" s="112"/>
      <c r="K838" s="112"/>
      <c r="L838" s="112"/>
      <c r="N838" s="112"/>
    </row>
    <row r="839" ht="15.75" customHeight="1">
      <c r="A839" s="112"/>
      <c r="B839" s="112"/>
      <c r="C839" s="112"/>
      <c r="D839" s="112"/>
      <c r="E839" s="112"/>
      <c r="F839" s="112"/>
      <c r="G839" s="112"/>
      <c r="H839" s="112"/>
      <c r="I839" s="112"/>
      <c r="J839" s="112"/>
      <c r="K839" s="112"/>
      <c r="L839" s="112"/>
      <c r="N839" s="112"/>
    </row>
    <row r="840" ht="15.75" customHeight="1">
      <c r="A840" s="112"/>
      <c r="B840" s="112"/>
      <c r="C840" s="112"/>
      <c r="D840" s="112"/>
      <c r="E840" s="112"/>
      <c r="F840" s="112"/>
      <c r="G840" s="112"/>
      <c r="H840" s="112"/>
      <c r="I840" s="112"/>
      <c r="J840" s="112"/>
      <c r="K840" s="112"/>
      <c r="L840" s="112"/>
      <c r="N840" s="112"/>
    </row>
    <row r="841" ht="15.75" customHeight="1">
      <c r="A841" s="112"/>
      <c r="B841" s="112"/>
      <c r="C841" s="112"/>
      <c r="D841" s="112"/>
      <c r="E841" s="112"/>
      <c r="F841" s="112"/>
      <c r="G841" s="112"/>
      <c r="H841" s="112"/>
      <c r="I841" s="112"/>
      <c r="J841" s="112"/>
      <c r="K841" s="112"/>
      <c r="L841" s="112"/>
      <c r="N841" s="112"/>
    </row>
    <row r="842" ht="15.75" customHeight="1">
      <c r="A842" s="112"/>
      <c r="B842" s="112"/>
      <c r="C842" s="112"/>
      <c r="D842" s="112"/>
      <c r="E842" s="112"/>
      <c r="F842" s="112"/>
      <c r="G842" s="112"/>
      <c r="H842" s="112"/>
      <c r="I842" s="112"/>
      <c r="J842" s="112"/>
      <c r="K842" s="112"/>
      <c r="L842" s="112"/>
      <c r="N842" s="112"/>
    </row>
    <row r="843" ht="15.75" customHeight="1">
      <c r="A843" s="112"/>
      <c r="B843" s="112"/>
      <c r="C843" s="112"/>
      <c r="D843" s="112"/>
      <c r="E843" s="112"/>
      <c r="F843" s="112"/>
      <c r="G843" s="112"/>
      <c r="H843" s="112"/>
      <c r="I843" s="112"/>
      <c r="J843" s="112"/>
      <c r="K843" s="112"/>
      <c r="L843" s="112"/>
      <c r="N843" s="112"/>
    </row>
    <row r="844" ht="15.75" customHeight="1">
      <c r="A844" s="112"/>
      <c r="B844" s="112"/>
      <c r="C844" s="112"/>
      <c r="D844" s="112"/>
      <c r="E844" s="112"/>
      <c r="F844" s="112"/>
      <c r="G844" s="112"/>
      <c r="H844" s="112"/>
      <c r="I844" s="112"/>
      <c r="J844" s="112"/>
      <c r="K844" s="112"/>
      <c r="L844" s="112"/>
      <c r="N844" s="112"/>
    </row>
    <row r="845" ht="15.75" customHeight="1">
      <c r="A845" s="112"/>
      <c r="B845" s="112"/>
      <c r="C845" s="112"/>
      <c r="D845" s="112"/>
      <c r="E845" s="112"/>
      <c r="F845" s="112"/>
      <c r="G845" s="112"/>
      <c r="H845" s="112"/>
      <c r="I845" s="112"/>
      <c r="J845" s="112"/>
      <c r="K845" s="112"/>
      <c r="L845" s="112"/>
      <c r="N845" s="112"/>
    </row>
    <row r="846" ht="15.75" customHeight="1">
      <c r="A846" s="112"/>
      <c r="B846" s="112"/>
      <c r="C846" s="112"/>
      <c r="D846" s="112"/>
      <c r="E846" s="112"/>
      <c r="F846" s="112"/>
      <c r="G846" s="112"/>
      <c r="H846" s="112"/>
      <c r="I846" s="112"/>
      <c r="J846" s="112"/>
      <c r="K846" s="112"/>
      <c r="L846" s="112"/>
      <c r="N846" s="112"/>
    </row>
    <row r="847" ht="15.75" customHeight="1">
      <c r="A847" s="112"/>
      <c r="B847" s="112"/>
      <c r="C847" s="112"/>
      <c r="D847" s="112"/>
      <c r="E847" s="112"/>
      <c r="F847" s="112"/>
      <c r="G847" s="112"/>
      <c r="H847" s="112"/>
      <c r="I847" s="112"/>
      <c r="J847" s="112"/>
      <c r="K847" s="112"/>
      <c r="L847" s="112"/>
      <c r="N847" s="112"/>
    </row>
    <row r="848" ht="15.75" customHeight="1">
      <c r="A848" s="112"/>
      <c r="B848" s="112"/>
      <c r="C848" s="112"/>
      <c r="D848" s="112"/>
      <c r="E848" s="112"/>
      <c r="F848" s="112"/>
      <c r="G848" s="112"/>
      <c r="H848" s="112"/>
      <c r="I848" s="112"/>
      <c r="J848" s="112"/>
      <c r="K848" s="112"/>
      <c r="L848" s="112"/>
      <c r="N848" s="112"/>
    </row>
    <row r="849" ht="15.75" customHeight="1">
      <c r="A849" s="112"/>
      <c r="B849" s="112"/>
      <c r="C849" s="112"/>
      <c r="D849" s="112"/>
      <c r="E849" s="112"/>
      <c r="F849" s="112"/>
      <c r="G849" s="112"/>
      <c r="H849" s="112"/>
      <c r="I849" s="112"/>
      <c r="J849" s="112"/>
      <c r="K849" s="112"/>
      <c r="L849" s="112"/>
      <c r="N849" s="112"/>
    </row>
    <row r="850" ht="15.75" customHeight="1">
      <c r="A850" s="112"/>
      <c r="B850" s="112"/>
      <c r="C850" s="112"/>
      <c r="D850" s="112"/>
      <c r="E850" s="112"/>
      <c r="F850" s="112"/>
      <c r="G850" s="112"/>
      <c r="H850" s="112"/>
      <c r="I850" s="112"/>
      <c r="J850" s="112"/>
      <c r="K850" s="112"/>
      <c r="L850" s="112"/>
      <c r="N850" s="112"/>
    </row>
    <row r="851" ht="15.75" customHeight="1">
      <c r="A851" s="112"/>
      <c r="B851" s="112"/>
      <c r="C851" s="112"/>
      <c r="D851" s="112"/>
      <c r="E851" s="112"/>
      <c r="F851" s="112"/>
      <c r="G851" s="112"/>
      <c r="H851" s="112"/>
      <c r="I851" s="112"/>
      <c r="J851" s="112"/>
      <c r="K851" s="112"/>
      <c r="L851" s="112"/>
      <c r="N851" s="112"/>
    </row>
    <row r="852" ht="15.75" customHeight="1">
      <c r="A852" s="112"/>
      <c r="B852" s="112"/>
      <c r="C852" s="112"/>
      <c r="D852" s="112"/>
      <c r="E852" s="112"/>
      <c r="F852" s="112"/>
      <c r="G852" s="112"/>
      <c r="H852" s="112"/>
      <c r="I852" s="112"/>
      <c r="J852" s="112"/>
      <c r="K852" s="112"/>
      <c r="L852" s="112"/>
      <c r="N852" s="112"/>
    </row>
    <row r="853" ht="15.75" customHeight="1">
      <c r="A853" s="112"/>
      <c r="B853" s="112"/>
      <c r="C853" s="112"/>
      <c r="D853" s="112"/>
      <c r="E853" s="112"/>
      <c r="F853" s="112"/>
      <c r="G853" s="112"/>
      <c r="H853" s="112"/>
      <c r="I853" s="112"/>
      <c r="J853" s="112"/>
      <c r="K853" s="112"/>
      <c r="L853" s="112"/>
      <c r="N853" s="112"/>
    </row>
    <row r="854" ht="15.75" customHeight="1">
      <c r="A854" s="112"/>
      <c r="B854" s="112"/>
      <c r="C854" s="112"/>
      <c r="D854" s="112"/>
      <c r="E854" s="112"/>
      <c r="F854" s="112"/>
      <c r="G854" s="112"/>
      <c r="H854" s="112"/>
      <c r="I854" s="112"/>
      <c r="J854" s="112"/>
      <c r="K854" s="112"/>
      <c r="L854" s="112"/>
      <c r="N854" s="112"/>
    </row>
    <row r="855" ht="15.75" customHeight="1">
      <c r="A855" s="112"/>
      <c r="B855" s="112"/>
      <c r="C855" s="112"/>
      <c r="D855" s="112"/>
      <c r="E855" s="112"/>
      <c r="F855" s="112"/>
      <c r="G855" s="112"/>
      <c r="H855" s="112"/>
      <c r="I855" s="112"/>
      <c r="J855" s="112"/>
      <c r="K855" s="112"/>
      <c r="L855" s="112"/>
      <c r="N855" s="112"/>
    </row>
    <row r="856" ht="15.75" customHeight="1">
      <c r="A856" s="112"/>
      <c r="B856" s="112"/>
      <c r="C856" s="112"/>
      <c r="D856" s="112"/>
      <c r="E856" s="112"/>
      <c r="F856" s="112"/>
      <c r="G856" s="112"/>
      <c r="H856" s="112"/>
      <c r="I856" s="112"/>
      <c r="J856" s="112"/>
      <c r="K856" s="112"/>
      <c r="L856" s="112"/>
      <c r="N856" s="112"/>
    </row>
    <row r="857" ht="15.75" customHeight="1">
      <c r="A857" s="112"/>
      <c r="B857" s="112"/>
      <c r="C857" s="112"/>
      <c r="D857" s="112"/>
      <c r="E857" s="112"/>
      <c r="F857" s="112"/>
      <c r="G857" s="112"/>
      <c r="H857" s="112"/>
      <c r="I857" s="112"/>
      <c r="J857" s="112"/>
      <c r="K857" s="112"/>
      <c r="L857" s="112"/>
      <c r="N857" s="112"/>
    </row>
    <row r="858" ht="15.75" customHeight="1">
      <c r="A858" s="112"/>
      <c r="B858" s="112"/>
      <c r="C858" s="112"/>
      <c r="D858" s="112"/>
      <c r="E858" s="112"/>
      <c r="F858" s="112"/>
      <c r="G858" s="112"/>
      <c r="H858" s="112"/>
      <c r="I858" s="112"/>
      <c r="J858" s="112"/>
      <c r="K858" s="112"/>
      <c r="L858" s="112"/>
      <c r="N858" s="112"/>
    </row>
    <row r="859" ht="15.75" customHeight="1">
      <c r="A859" s="112"/>
      <c r="B859" s="112"/>
      <c r="C859" s="112"/>
      <c r="D859" s="112"/>
      <c r="E859" s="112"/>
      <c r="F859" s="112"/>
      <c r="G859" s="112"/>
      <c r="H859" s="112"/>
      <c r="I859" s="112"/>
      <c r="J859" s="112"/>
      <c r="K859" s="112"/>
      <c r="L859" s="112"/>
      <c r="N859" s="112"/>
    </row>
    <row r="860" ht="15.75" customHeight="1">
      <c r="A860" s="112"/>
      <c r="B860" s="112"/>
      <c r="C860" s="112"/>
      <c r="D860" s="112"/>
      <c r="E860" s="112"/>
      <c r="F860" s="112"/>
      <c r="G860" s="112"/>
      <c r="H860" s="112"/>
      <c r="I860" s="112"/>
      <c r="J860" s="112"/>
      <c r="K860" s="112"/>
      <c r="L860" s="112"/>
      <c r="N860" s="112"/>
    </row>
    <row r="861" ht="15.75" customHeight="1">
      <c r="A861" s="112"/>
      <c r="B861" s="112"/>
      <c r="C861" s="112"/>
      <c r="D861" s="112"/>
      <c r="E861" s="112"/>
      <c r="F861" s="112"/>
      <c r="G861" s="112"/>
      <c r="H861" s="112"/>
      <c r="I861" s="112"/>
      <c r="J861" s="112"/>
      <c r="K861" s="112"/>
      <c r="L861" s="112"/>
      <c r="N861" s="112"/>
    </row>
    <row r="862" ht="15.75" customHeight="1">
      <c r="A862" s="112"/>
      <c r="B862" s="112"/>
      <c r="C862" s="112"/>
      <c r="D862" s="112"/>
      <c r="E862" s="112"/>
      <c r="F862" s="112"/>
      <c r="G862" s="112"/>
      <c r="H862" s="112"/>
      <c r="I862" s="112"/>
      <c r="J862" s="112"/>
      <c r="K862" s="112"/>
      <c r="L862" s="112"/>
      <c r="N862" s="112"/>
    </row>
    <row r="863" ht="15.75" customHeight="1">
      <c r="A863" s="112"/>
      <c r="B863" s="112"/>
      <c r="C863" s="112"/>
      <c r="D863" s="112"/>
      <c r="E863" s="112"/>
      <c r="F863" s="112"/>
      <c r="G863" s="112"/>
      <c r="H863" s="112"/>
      <c r="I863" s="112"/>
      <c r="J863" s="112"/>
      <c r="K863" s="112"/>
      <c r="L863" s="112"/>
      <c r="N863" s="112"/>
    </row>
    <row r="864" ht="15.75" customHeight="1">
      <c r="A864" s="112"/>
      <c r="B864" s="112"/>
      <c r="C864" s="112"/>
      <c r="D864" s="112"/>
      <c r="E864" s="112"/>
      <c r="F864" s="112"/>
      <c r="G864" s="112"/>
      <c r="H864" s="112"/>
      <c r="I864" s="112"/>
      <c r="J864" s="112"/>
      <c r="K864" s="112"/>
      <c r="L864" s="112"/>
      <c r="N864" s="112"/>
    </row>
    <row r="865" ht="15.75" customHeight="1">
      <c r="A865" s="112"/>
      <c r="B865" s="112"/>
      <c r="C865" s="112"/>
      <c r="D865" s="112"/>
      <c r="E865" s="112"/>
      <c r="F865" s="112"/>
      <c r="G865" s="112"/>
      <c r="H865" s="112"/>
      <c r="I865" s="112"/>
      <c r="J865" s="112"/>
      <c r="K865" s="112"/>
      <c r="L865" s="112"/>
      <c r="N865" s="112"/>
    </row>
    <row r="866" ht="15.75" customHeight="1">
      <c r="A866" s="112"/>
      <c r="B866" s="112"/>
      <c r="C866" s="112"/>
      <c r="D866" s="112"/>
      <c r="E866" s="112"/>
      <c r="F866" s="112"/>
      <c r="G866" s="112"/>
      <c r="H866" s="112"/>
      <c r="I866" s="112"/>
      <c r="J866" s="112"/>
      <c r="K866" s="112"/>
      <c r="L866" s="112"/>
      <c r="N866" s="112"/>
    </row>
    <row r="867" ht="15.75" customHeight="1">
      <c r="A867" s="112"/>
      <c r="B867" s="112"/>
      <c r="C867" s="112"/>
      <c r="D867" s="112"/>
      <c r="E867" s="112"/>
      <c r="F867" s="112"/>
      <c r="G867" s="112"/>
      <c r="H867" s="112"/>
      <c r="I867" s="112"/>
      <c r="J867" s="112"/>
      <c r="K867" s="112"/>
      <c r="L867" s="112"/>
      <c r="N867" s="112"/>
    </row>
    <row r="868" ht="15.75" customHeight="1">
      <c r="A868" s="112"/>
      <c r="B868" s="112"/>
      <c r="C868" s="112"/>
      <c r="D868" s="112"/>
      <c r="E868" s="112"/>
      <c r="F868" s="112"/>
      <c r="G868" s="112"/>
      <c r="H868" s="112"/>
      <c r="I868" s="112"/>
      <c r="J868" s="112"/>
      <c r="K868" s="112"/>
      <c r="L868" s="112"/>
      <c r="N868" s="112"/>
    </row>
    <row r="869" ht="15.75" customHeight="1">
      <c r="A869" s="112"/>
      <c r="B869" s="112"/>
      <c r="C869" s="112"/>
      <c r="D869" s="112"/>
      <c r="E869" s="112"/>
      <c r="F869" s="112"/>
      <c r="G869" s="112"/>
      <c r="H869" s="112"/>
      <c r="I869" s="112"/>
      <c r="J869" s="112"/>
      <c r="K869" s="112"/>
      <c r="L869" s="112"/>
      <c r="N869" s="112"/>
    </row>
    <row r="870" ht="15.75" customHeight="1">
      <c r="A870" s="112"/>
      <c r="B870" s="112"/>
      <c r="C870" s="112"/>
      <c r="D870" s="112"/>
      <c r="E870" s="112"/>
      <c r="F870" s="112"/>
      <c r="G870" s="112"/>
      <c r="H870" s="112"/>
      <c r="I870" s="112"/>
      <c r="J870" s="112"/>
      <c r="K870" s="112"/>
      <c r="L870" s="112"/>
      <c r="N870" s="112"/>
    </row>
    <row r="871" ht="15.75" customHeight="1">
      <c r="A871" s="112"/>
      <c r="B871" s="112"/>
      <c r="C871" s="112"/>
      <c r="D871" s="112"/>
      <c r="E871" s="112"/>
      <c r="F871" s="112"/>
      <c r="G871" s="112"/>
      <c r="H871" s="112"/>
      <c r="I871" s="112"/>
      <c r="J871" s="112"/>
      <c r="K871" s="112"/>
      <c r="L871" s="112"/>
      <c r="N871" s="112"/>
    </row>
    <row r="872" ht="15.75" customHeight="1">
      <c r="A872" s="112"/>
      <c r="B872" s="112"/>
      <c r="C872" s="112"/>
      <c r="D872" s="112"/>
      <c r="E872" s="112"/>
      <c r="F872" s="112"/>
      <c r="G872" s="112"/>
      <c r="H872" s="112"/>
      <c r="I872" s="112"/>
      <c r="J872" s="112"/>
      <c r="K872" s="112"/>
      <c r="L872" s="112"/>
      <c r="N872" s="112"/>
    </row>
    <row r="873" ht="15.75" customHeight="1">
      <c r="A873" s="112"/>
      <c r="B873" s="112"/>
      <c r="C873" s="112"/>
      <c r="D873" s="112"/>
      <c r="E873" s="112"/>
      <c r="F873" s="112"/>
      <c r="G873" s="112"/>
      <c r="H873" s="112"/>
      <c r="I873" s="112"/>
      <c r="J873" s="112"/>
      <c r="K873" s="112"/>
      <c r="L873" s="112"/>
      <c r="N873" s="112"/>
    </row>
    <row r="874" ht="15.75" customHeight="1">
      <c r="A874" s="112"/>
      <c r="B874" s="112"/>
      <c r="C874" s="112"/>
      <c r="D874" s="112"/>
      <c r="E874" s="112"/>
      <c r="F874" s="112"/>
      <c r="G874" s="112"/>
      <c r="H874" s="112"/>
      <c r="I874" s="112"/>
      <c r="J874" s="112"/>
      <c r="K874" s="112"/>
      <c r="L874" s="112"/>
      <c r="N874" s="112"/>
    </row>
    <row r="875" ht="15.75" customHeight="1">
      <c r="A875" s="112"/>
      <c r="B875" s="112"/>
      <c r="C875" s="112"/>
      <c r="D875" s="112"/>
      <c r="E875" s="112"/>
      <c r="F875" s="112"/>
      <c r="G875" s="112"/>
      <c r="H875" s="112"/>
      <c r="I875" s="112"/>
      <c r="J875" s="112"/>
      <c r="K875" s="112"/>
      <c r="L875" s="112"/>
      <c r="N875" s="112"/>
    </row>
    <row r="876" ht="15.75" customHeight="1">
      <c r="A876" s="112"/>
      <c r="B876" s="112"/>
      <c r="C876" s="112"/>
      <c r="D876" s="112"/>
      <c r="E876" s="112"/>
      <c r="F876" s="112"/>
      <c r="G876" s="112"/>
      <c r="H876" s="112"/>
      <c r="I876" s="112"/>
      <c r="J876" s="112"/>
      <c r="K876" s="112"/>
      <c r="L876" s="112"/>
      <c r="N876" s="112"/>
    </row>
    <row r="877" ht="15.75" customHeight="1">
      <c r="A877" s="112"/>
      <c r="B877" s="112"/>
      <c r="C877" s="112"/>
      <c r="D877" s="112"/>
      <c r="E877" s="112"/>
      <c r="F877" s="112"/>
      <c r="G877" s="112"/>
      <c r="H877" s="112"/>
      <c r="I877" s="112"/>
      <c r="J877" s="112"/>
      <c r="K877" s="112"/>
      <c r="L877" s="112"/>
      <c r="N877" s="112"/>
    </row>
    <row r="878" ht="15.75" customHeight="1">
      <c r="A878" s="112"/>
      <c r="B878" s="112"/>
      <c r="C878" s="112"/>
      <c r="D878" s="112"/>
      <c r="E878" s="112"/>
      <c r="F878" s="112"/>
      <c r="G878" s="112"/>
      <c r="H878" s="112"/>
      <c r="I878" s="112"/>
      <c r="J878" s="112"/>
      <c r="K878" s="112"/>
      <c r="L878" s="112"/>
      <c r="N878" s="112"/>
    </row>
    <row r="879" ht="15.75" customHeight="1">
      <c r="A879" s="112"/>
      <c r="B879" s="112"/>
      <c r="C879" s="112"/>
      <c r="D879" s="112"/>
      <c r="E879" s="112"/>
      <c r="F879" s="112"/>
      <c r="G879" s="112"/>
      <c r="H879" s="112"/>
      <c r="I879" s="112"/>
      <c r="J879" s="112"/>
      <c r="K879" s="112"/>
      <c r="L879" s="112"/>
      <c r="N879" s="112"/>
    </row>
    <row r="880" ht="15.75" customHeight="1">
      <c r="A880" s="112"/>
      <c r="B880" s="112"/>
      <c r="C880" s="112"/>
      <c r="D880" s="112"/>
      <c r="E880" s="112"/>
      <c r="F880" s="112"/>
      <c r="G880" s="112"/>
      <c r="H880" s="112"/>
      <c r="I880" s="112"/>
      <c r="J880" s="112"/>
      <c r="K880" s="112"/>
      <c r="L880" s="112"/>
      <c r="N880" s="112"/>
    </row>
    <row r="881" ht="15.75" customHeight="1">
      <c r="A881" s="112"/>
      <c r="B881" s="112"/>
      <c r="C881" s="112"/>
      <c r="D881" s="112"/>
      <c r="E881" s="112"/>
      <c r="F881" s="112"/>
      <c r="G881" s="112"/>
      <c r="H881" s="112"/>
      <c r="I881" s="112"/>
      <c r="J881" s="112"/>
      <c r="K881" s="112"/>
      <c r="L881" s="112"/>
      <c r="N881" s="112"/>
    </row>
    <row r="882" ht="15.75" customHeight="1">
      <c r="A882" s="112"/>
      <c r="B882" s="112"/>
      <c r="C882" s="112"/>
      <c r="D882" s="112"/>
      <c r="E882" s="112"/>
      <c r="F882" s="112"/>
      <c r="G882" s="112"/>
      <c r="H882" s="112"/>
      <c r="I882" s="112"/>
      <c r="J882" s="112"/>
      <c r="K882" s="112"/>
      <c r="L882" s="112"/>
      <c r="N882" s="112"/>
    </row>
    <row r="883" ht="15.75" customHeight="1">
      <c r="A883" s="112"/>
      <c r="B883" s="112"/>
      <c r="C883" s="112"/>
      <c r="D883" s="112"/>
      <c r="E883" s="112"/>
      <c r="F883" s="112"/>
      <c r="G883" s="112"/>
      <c r="H883" s="112"/>
      <c r="I883" s="112"/>
      <c r="J883" s="112"/>
      <c r="K883" s="112"/>
      <c r="L883" s="112"/>
      <c r="N883" s="112"/>
    </row>
    <row r="884" ht="15.75" customHeight="1">
      <c r="A884" s="112"/>
      <c r="B884" s="112"/>
      <c r="C884" s="112"/>
      <c r="D884" s="112"/>
      <c r="E884" s="112"/>
      <c r="F884" s="112"/>
      <c r="G884" s="112"/>
      <c r="H884" s="112"/>
      <c r="I884" s="112"/>
      <c r="J884" s="112"/>
      <c r="K884" s="112"/>
      <c r="L884" s="112"/>
      <c r="N884" s="112"/>
    </row>
    <row r="885" ht="15.75" customHeight="1">
      <c r="A885" s="112"/>
      <c r="B885" s="112"/>
      <c r="C885" s="112"/>
      <c r="D885" s="112"/>
      <c r="E885" s="112"/>
      <c r="F885" s="112"/>
      <c r="G885" s="112"/>
      <c r="H885" s="112"/>
      <c r="I885" s="112"/>
      <c r="J885" s="112"/>
      <c r="K885" s="112"/>
      <c r="L885" s="112"/>
      <c r="N885" s="112"/>
    </row>
    <row r="886" ht="15.75" customHeight="1">
      <c r="A886" s="112"/>
      <c r="B886" s="112"/>
      <c r="C886" s="112"/>
      <c r="D886" s="112"/>
      <c r="E886" s="112"/>
      <c r="F886" s="112"/>
      <c r="G886" s="112"/>
      <c r="H886" s="112"/>
      <c r="I886" s="112"/>
      <c r="J886" s="112"/>
      <c r="K886" s="112"/>
      <c r="L886" s="112"/>
      <c r="N886" s="112"/>
    </row>
    <row r="887" ht="15.75" customHeight="1">
      <c r="A887" s="112"/>
      <c r="B887" s="112"/>
      <c r="C887" s="112"/>
      <c r="D887" s="112"/>
      <c r="E887" s="112"/>
      <c r="F887" s="112"/>
      <c r="G887" s="112"/>
      <c r="H887" s="112"/>
      <c r="I887" s="112"/>
      <c r="J887" s="112"/>
      <c r="K887" s="112"/>
      <c r="L887" s="112"/>
      <c r="N887" s="112"/>
    </row>
    <row r="888" ht="15.75" customHeight="1">
      <c r="A888" s="112"/>
      <c r="B888" s="112"/>
      <c r="C888" s="112"/>
      <c r="D888" s="112"/>
      <c r="E888" s="112"/>
      <c r="F888" s="112"/>
      <c r="G888" s="112"/>
      <c r="H888" s="112"/>
      <c r="I888" s="112"/>
      <c r="J888" s="112"/>
      <c r="K888" s="112"/>
      <c r="L888" s="112"/>
      <c r="N888" s="112"/>
    </row>
    <row r="889" ht="15.75" customHeight="1">
      <c r="A889" s="112"/>
      <c r="B889" s="112"/>
      <c r="C889" s="112"/>
      <c r="D889" s="112"/>
      <c r="E889" s="112"/>
      <c r="F889" s="112"/>
      <c r="G889" s="112"/>
      <c r="H889" s="112"/>
      <c r="I889" s="112"/>
      <c r="J889" s="112"/>
      <c r="K889" s="112"/>
      <c r="L889" s="112"/>
      <c r="N889" s="112"/>
    </row>
    <row r="890" ht="15.75" customHeight="1">
      <c r="A890" s="112"/>
      <c r="B890" s="112"/>
      <c r="C890" s="112"/>
      <c r="D890" s="112"/>
      <c r="E890" s="112"/>
      <c r="F890" s="112"/>
      <c r="G890" s="112"/>
      <c r="H890" s="112"/>
      <c r="I890" s="112"/>
      <c r="J890" s="112"/>
      <c r="K890" s="112"/>
      <c r="L890" s="112"/>
      <c r="N890" s="112"/>
    </row>
    <row r="891" ht="15.75" customHeight="1">
      <c r="A891" s="112"/>
      <c r="B891" s="112"/>
      <c r="C891" s="112"/>
      <c r="D891" s="112"/>
      <c r="E891" s="112"/>
      <c r="F891" s="112"/>
      <c r="G891" s="112"/>
      <c r="H891" s="112"/>
      <c r="I891" s="112"/>
      <c r="J891" s="112"/>
      <c r="K891" s="112"/>
      <c r="L891" s="112"/>
      <c r="N891" s="112"/>
    </row>
    <row r="892" ht="15.75" customHeight="1">
      <c r="A892" s="112"/>
      <c r="B892" s="112"/>
      <c r="C892" s="112"/>
      <c r="D892" s="112"/>
      <c r="E892" s="112"/>
      <c r="F892" s="112"/>
      <c r="G892" s="112"/>
      <c r="H892" s="112"/>
      <c r="I892" s="112"/>
      <c r="J892" s="112"/>
      <c r="K892" s="112"/>
      <c r="L892" s="112"/>
      <c r="N892" s="112"/>
    </row>
    <row r="893" ht="15.75" customHeight="1">
      <c r="A893" s="112"/>
      <c r="B893" s="112"/>
      <c r="C893" s="112"/>
      <c r="D893" s="112"/>
      <c r="E893" s="112"/>
      <c r="F893" s="112"/>
      <c r="G893" s="112"/>
      <c r="H893" s="112"/>
      <c r="I893" s="112"/>
      <c r="J893" s="112"/>
      <c r="K893" s="112"/>
      <c r="L893" s="112"/>
      <c r="N893" s="112"/>
    </row>
    <row r="894" ht="15.75" customHeight="1">
      <c r="A894" s="112"/>
      <c r="B894" s="112"/>
      <c r="C894" s="112"/>
      <c r="D894" s="112"/>
      <c r="E894" s="112"/>
      <c r="F894" s="112"/>
      <c r="G894" s="112"/>
      <c r="H894" s="112"/>
      <c r="I894" s="112"/>
      <c r="J894" s="112"/>
      <c r="K894" s="112"/>
      <c r="L894" s="112"/>
      <c r="N894" s="112"/>
    </row>
    <row r="895" ht="15.75" customHeight="1">
      <c r="A895" s="112"/>
      <c r="B895" s="112"/>
      <c r="C895" s="112"/>
      <c r="D895" s="112"/>
      <c r="E895" s="112"/>
      <c r="F895" s="112"/>
      <c r="G895" s="112"/>
      <c r="H895" s="112"/>
      <c r="I895" s="112"/>
      <c r="J895" s="112"/>
      <c r="K895" s="112"/>
      <c r="L895" s="112"/>
      <c r="N895" s="112"/>
    </row>
    <row r="896" ht="15.75" customHeight="1">
      <c r="A896" s="112"/>
      <c r="B896" s="112"/>
      <c r="C896" s="112"/>
      <c r="D896" s="112"/>
      <c r="E896" s="112"/>
      <c r="F896" s="112"/>
      <c r="G896" s="112"/>
      <c r="H896" s="112"/>
      <c r="I896" s="112"/>
      <c r="J896" s="112"/>
      <c r="K896" s="112"/>
      <c r="L896" s="112"/>
      <c r="N896" s="112"/>
    </row>
    <row r="897" ht="15.75" customHeight="1">
      <c r="A897" s="112"/>
      <c r="B897" s="112"/>
      <c r="C897" s="112"/>
      <c r="D897" s="112"/>
      <c r="E897" s="112"/>
      <c r="F897" s="112"/>
      <c r="G897" s="112"/>
      <c r="H897" s="112"/>
      <c r="I897" s="112"/>
      <c r="J897" s="112"/>
      <c r="K897" s="112"/>
      <c r="L897" s="112"/>
      <c r="N897" s="112"/>
    </row>
    <row r="898" ht="15.75" customHeight="1">
      <c r="A898" s="112"/>
      <c r="B898" s="112"/>
      <c r="C898" s="112"/>
      <c r="D898" s="112"/>
      <c r="E898" s="112"/>
      <c r="F898" s="112"/>
      <c r="G898" s="112"/>
      <c r="H898" s="112"/>
      <c r="I898" s="112"/>
      <c r="J898" s="112"/>
      <c r="K898" s="112"/>
      <c r="L898" s="112"/>
      <c r="N898" s="112"/>
    </row>
    <row r="899" ht="15.75" customHeight="1">
      <c r="A899" s="112"/>
      <c r="B899" s="112"/>
      <c r="C899" s="112"/>
      <c r="D899" s="112"/>
      <c r="E899" s="112"/>
      <c r="F899" s="112"/>
      <c r="G899" s="112"/>
      <c r="H899" s="112"/>
      <c r="I899" s="112"/>
      <c r="J899" s="112"/>
      <c r="K899" s="112"/>
      <c r="L899" s="112"/>
      <c r="N899" s="112"/>
    </row>
    <row r="900" ht="15.75" customHeight="1">
      <c r="A900" s="112"/>
      <c r="B900" s="112"/>
      <c r="C900" s="112"/>
      <c r="D900" s="112"/>
      <c r="E900" s="112"/>
      <c r="F900" s="112"/>
      <c r="G900" s="112"/>
      <c r="H900" s="112"/>
      <c r="I900" s="112"/>
      <c r="J900" s="112"/>
      <c r="K900" s="112"/>
      <c r="L900" s="112"/>
      <c r="N900" s="112"/>
    </row>
    <row r="901" ht="15.75" customHeight="1">
      <c r="A901" s="112"/>
      <c r="B901" s="112"/>
      <c r="C901" s="112"/>
      <c r="D901" s="112"/>
      <c r="E901" s="112"/>
      <c r="F901" s="112"/>
      <c r="G901" s="112"/>
      <c r="H901" s="112"/>
      <c r="I901" s="112"/>
      <c r="J901" s="112"/>
      <c r="K901" s="112"/>
      <c r="L901" s="112"/>
      <c r="N901" s="112"/>
    </row>
    <row r="902" ht="15.75" customHeight="1">
      <c r="A902" s="112"/>
      <c r="B902" s="112"/>
      <c r="C902" s="112"/>
      <c r="D902" s="112"/>
      <c r="E902" s="112"/>
      <c r="F902" s="112"/>
      <c r="G902" s="112"/>
      <c r="H902" s="112"/>
      <c r="I902" s="112"/>
      <c r="J902" s="112"/>
      <c r="K902" s="112"/>
      <c r="L902" s="112"/>
      <c r="N902" s="112"/>
    </row>
    <row r="903" ht="15.75" customHeight="1">
      <c r="A903" s="112"/>
      <c r="B903" s="112"/>
      <c r="C903" s="112"/>
      <c r="D903" s="112"/>
      <c r="E903" s="112"/>
      <c r="F903" s="112"/>
      <c r="G903" s="112"/>
      <c r="H903" s="112"/>
      <c r="I903" s="112"/>
      <c r="J903" s="112"/>
      <c r="K903" s="112"/>
      <c r="L903" s="112"/>
      <c r="N903" s="112"/>
    </row>
    <row r="904" ht="15.75" customHeight="1">
      <c r="A904" s="112"/>
      <c r="B904" s="112"/>
      <c r="C904" s="112"/>
      <c r="D904" s="112"/>
      <c r="E904" s="112"/>
      <c r="F904" s="112"/>
      <c r="G904" s="112"/>
      <c r="H904" s="112"/>
      <c r="I904" s="112"/>
      <c r="J904" s="112"/>
      <c r="K904" s="112"/>
      <c r="L904" s="112"/>
      <c r="N904" s="112"/>
    </row>
    <row r="905" ht="15.75" customHeight="1">
      <c r="A905" s="112"/>
      <c r="B905" s="112"/>
      <c r="C905" s="112"/>
      <c r="D905" s="112"/>
      <c r="E905" s="112"/>
      <c r="F905" s="112"/>
      <c r="G905" s="112"/>
      <c r="H905" s="112"/>
      <c r="I905" s="112"/>
      <c r="J905" s="112"/>
      <c r="K905" s="112"/>
      <c r="L905" s="112"/>
      <c r="N905" s="112"/>
    </row>
    <row r="906" ht="15.75" customHeight="1">
      <c r="A906" s="112"/>
      <c r="B906" s="112"/>
      <c r="C906" s="112"/>
      <c r="D906" s="112"/>
      <c r="E906" s="112"/>
      <c r="F906" s="112"/>
      <c r="G906" s="112"/>
      <c r="H906" s="112"/>
      <c r="I906" s="112"/>
      <c r="J906" s="112"/>
      <c r="K906" s="112"/>
      <c r="L906" s="112"/>
      <c r="N906" s="112"/>
    </row>
    <row r="907" ht="15.75" customHeight="1">
      <c r="A907" s="112"/>
      <c r="B907" s="112"/>
      <c r="C907" s="112"/>
      <c r="D907" s="112"/>
      <c r="E907" s="112"/>
      <c r="F907" s="112"/>
      <c r="G907" s="112"/>
      <c r="H907" s="112"/>
      <c r="I907" s="112"/>
      <c r="J907" s="112"/>
      <c r="K907" s="112"/>
      <c r="L907" s="112"/>
      <c r="N907" s="112"/>
    </row>
    <row r="908" ht="15.75" customHeight="1">
      <c r="A908" s="112"/>
      <c r="B908" s="112"/>
      <c r="C908" s="112"/>
      <c r="D908" s="112"/>
      <c r="E908" s="112"/>
      <c r="F908" s="112"/>
      <c r="G908" s="112"/>
      <c r="H908" s="112"/>
      <c r="I908" s="112"/>
      <c r="J908" s="112"/>
      <c r="K908" s="112"/>
      <c r="L908" s="112"/>
      <c r="N908" s="112"/>
    </row>
    <row r="909" ht="15.75" customHeight="1">
      <c r="A909" s="112"/>
      <c r="B909" s="112"/>
      <c r="C909" s="112"/>
      <c r="D909" s="112"/>
      <c r="E909" s="112"/>
      <c r="F909" s="112"/>
      <c r="G909" s="112"/>
      <c r="H909" s="112"/>
      <c r="I909" s="112"/>
      <c r="J909" s="112"/>
      <c r="K909" s="112"/>
      <c r="L909" s="112"/>
      <c r="N909" s="112"/>
    </row>
    <row r="910" ht="15.75" customHeight="1">
      <c r="A910" s="112"/>
      <c r="B910" s="112"/>
      <c r="C910" s="112"/>
      <c r="D910" s="112"/>
      <c r="E910" s="112"/>
      <c r="F910" s="112"/>
      <c r="G910" s="112"/>
      <c r="H910" s="112"/>
      <c r="I910" s="112"/>
      <c r="J910" s="112"/>
      <c r="K910" s="112"/>
      <c r="L910" s="112"/>
      <c r="N910" s="112"/>
    </row>
    <row r="911" ht="15.75" customHeight="1">
      <c r="A911" s="112"/>
      <c r="B911" s="112"/>
      <c r="C911" s="112"/>
      <c r="D911" s="112"/>
      <c r="E911" s="112"/>
      <c r="F911" s="112"/>
      <c r="G911" s="112"/>
      <c r="H911" s="112"/>
      <c r="I911" s="112"/>
      <c r="J911" s="112"/>
      <c r="K911" s="112"/>
      <c r="L911" s="112"/>
      <c r="N911" s="112"/>
    </row>
    <row r="912" ht="15.75" customHeight="1">
      <c r="A912" s="112"/>
      <c r="B912" s="112"/>
      <c r="C912" s="112"/>
      <c r="D912" s="112"/>
      <c r="E912" s="112"/>
      <c r="F912" s="112"/>
      <c r="G912" s="112"/>
      <c r="H912" s="112"/>
      <c r="I912" s="112"/>
      <c r="J912" s="112"/>
      <c r="K912" s="112"/>
      <c r="L912" s="112"/>
      <c r="N912" s="112"/>
    </row>
    <row r="913" ht="15.75" customHeight="1">
      <c r="A913" s="112"/>
      <c r="B913" s="112"/>
      <c r="C913" s="112"/>
      <c r="D913" s="112"/>
      <c r="E913" s="112"/>
      <c r="F913" s="112"/>
      <c r="G913" s="112"/>
      <c r="H913" s="112"/>
      <c r="I913" s="112"/>
      <c r="J913" s="112"/>
      <c r="K913" s="112"/>
      <c r="L913" s="112"/>
      <c r="N913" s="112"/>
    </row>
    <row r="914" ht="15.75" customHeight="1">
      <c r="A914" s="112"/>
      <c r="B914" s="112"/>
      <c r="C914" s="112"/>
      <c r="D914" s="112"/>
      <c r="E914" s="112"/>
      <c r="F914" s="112"/>
      <c r="G914" s="112"/>
      <c r="H914" s="112"/>
      <c r="I914" s="112"/>
      <c r="J914" s="112"/>
      <c r="K914" s="112"/>
      <c r="L914" s="112"/>
      <c r="N914" s="112"/>
    </row>
    <row r="915" ht="15.75" customHeight="1">
      <c r="A915" s="112"/>
      <c r="B915" s="112"/>
      <c r="C915" s="112"/>
      <c r="D915" s="112"/>
      <c r="E915" s="112"/>
      <c r="F915" s="112"/>
      <c r="G915" s="112"/>
      <c r="H915" s="112"/>
      <c r="I915" s="112"/>
      <c r="J915" s="112"/>
      <c r="K915" s="112"/>
      <c r="L915" s="112"/>
      <c r="N915" s="112"/>
    </row>
    <row r="916" ht="15.75" customHeight="1">
      <c r="A916" s="112"/>
      <c r="B916" s="112"/>
      <c r="C916" s="112"/>
      <c r="D916" s="112"/>
      <c r="E916" s="112"/>
      <c r="F916" s="112"/>
      <c r="G916" s="112"/>
      <c r="H916" s="112"/>
      <c r="I916" s="112"/>
      <c r="J916" s="112"/>
      <c r="K916" s="112"/>
      <c r="L916" s="112"/>
      <c r="N916" s="112"/>
    </row>
    <row r="917" ht="15.75" customHeight="1">
      <c r="A917" s="112"/>
      <c r="B917" s="112"/>
      <c r="C917" s="112"/>
      <c r="D917" s="112"/>
      <c r="E917" s="112"/>
      <c r="F917" s="112"/>
      <c r="G917" s="112"/>
      <c r="H917" s="112"/>
      <c r="I917" s="112"/>
      <c r="J917" s="112"/>
      <c r="K917" s="112"/>
      <c r="L917" s="112"/>
      <c r="N917" s="112"/>
    </row>
    <row r="918" ht="15.75" customHeight="1">
      <c r="A918" s="112"/>
      <c r="B918" s="112"/>
      <c r="C918" s="112"/>
      <c r="D918" s="112"/>
      <c r="E918" s="112"/>
      <c r="F918" s="112"/>
      <c r="G918" s="112"/>
      <c r="H918" s="112"/>
      <c r="I918" s="112"/>
      <c r="J918" s="112"/>
      <c r="K918" s="112"/>
      <c r="L918" s="112"/>
      <c r="N918" s="112"/>
    </row>
    <row r="919" ht="15.75" customHeight="1">
      <c r="A919" s="112"/>
      <c r="B919" s="112"/>
      <c r="C919" s="112"/>
      <c r="D919" s="112"/>
      <c r="E919" s="112"/>
      <c r="F919" s="112"/>
      <c r="G919" s="112"/>
      <c r="H919" s="112"/>
      <c r="I919" s="112"/>
      <c r="J919" s="112"/>
      <c r="K919" s="112"/>
      <c r="L919" s="112"/>
      <c r="N919" s="112"/>
    </row>
    <row r="920" ht="15.75" customHeight="1">
      <c r="A920" s="112"/>
      <c r="B920" s="112"/>
      <c r="C920" s="112"/>
      <c r="D920" s="112"/>
      <c r="E920" s="112"/>
      <c r="F920" s="112"/>
      <c r="G920" s="112"/>
      <c r="H920" s="112"/>
      <c r="I920" s="112"/>
      <c r="J920" s="112"/>
      <c r="K920" s="112"/>
      <c r="L920" s="112"/>
      <c r="N920" s="112"/>
    </row>
    <row r="921" ht="15.75" customHeight="1">
      <c r="A921" s="112"/>
      <c r="B921" s="112"/>
      <c r="C921" s="112"/>
      <c r="D921" s="112"/>
      <c r="E921" s="112"/>
      <c r="F921" s="112"/>
      <c r="G921" s="112"/>
      <c r="H921" s="112"/>
      <c r="I921" s="112"/>
      <c r="J921" s="112"/>
      <c r="K921" s="112"/>
      <c r="L921" s="112"/>
      <c r="N921" s="112"/>
    </row>
    <row r="922" ht="15.75" customHeight="1">
      <c r="A922" s="112"/>
      <c r="B922" s="112"/>
      <c r="C922" s="112"/>
      <c r="D922" s="112"/>
      <c r="E922" s="112"/>
      <c r="F922" s="112"/>
      <c r="G922" s="112"/>
      <c r="H922" s="112"/>
      <c r="I922" s="112"/>
      <c r="J922" s="112"/>
      <c r="K922" s="112"/>
      <c r="L922" s="112"/>
      <c r="N922" s="112"/>
    </row>
    <row r="923" ht="15.75" customHeight="1">
      <c r="A923" s="112"/>
      <c r="B923" s="112"/>
      <c r="C923" s="112"/>
      <c r="D923" s="112"/>
      <c r="E923" s="112"/>
      <c r="F923" s="112"/>
      <c r="G923" s="112"/>
      <c r="H923" s="112"/>
      <c r="I923" s="112"/>
      <c r="J923" s="112"/>
      <c r="K923" s="112"/>
      <c r="L923" s="112"/>
      <c r="N923" s="112"/>
    </row>
    <row r="924" ht="15.75" customHeight="1">
      <c r="A924" s="112"/>
      <c r="B924" s="112"/>
      <c r="C924" s="112"/>
      <c r="D924" s="112"/>
      <c r="E924" s="112"/>
      <c r="F924" s="112"/>
      <c r="G924" s="112"/>
      <c r="H924" s="112"/>
      <c r="I924" s="112"/>
      <c r="J924" s="112"/>
      <c r="K924" s="112"/>
      <c r="L924" s="112"/>
      <c r="N924" s="112"/>
    </row>
    <row r="925" ht="15.75" customHeight="1">
      <c r="A925" s="112"/>
      <c r="B925" s="112"/>
      <c r="C925" s="112"/>
      <c r="D925" s="112"/>
      <c r="E925" s="112"/>
      <c r="F925" s="112"/>
      <c r="G925" s="112"/>
      <c r="H925" s="112"/>
      <c r="I925" s="112"/>
      <c r="J925" s="112"/>
      <c r="K925" s="112"/>
      <c r="L925" s="112"/>
      <c r="N925" s="112"/>
    </row>
    <row r="926" ht="15.75" customHeight="1">
      <c r="A926" s="112"/>
      <c r="B926" s="112"/>
      <c r="C926" s="112"/>
      <c r="D926" s="112"/>
      <c r="E926" s="112"/>
      <c r="F926" s="112"/>
      <c r="G926" s="112"/>
      <c r="H926" s="112"/>
      <c r="I926" s="112"/>
      <c r="J926" s="112"/>
      <c r="K926" s="112"/>
      <c r="L926" s="112"/>
      <c r="N926" s="112"/>
    </row>
    <row r="927" ht="15.75" customHeight="1">
      <c r="A927" s="112"/>
      <c r="B927" s="112"/>
      <c r="C927" s="112"/>
      <c r="D927" s="112"/>
      <c r="E927" s="112"/>
      <c r="F927" s="112"/>
      <c r="G927" s="112"/>
      <c r="H927" s="112"/>
      <c r="I927" s="112"/>
      <c r="J927" s="112"/>
      <c r="K927" s="112"/>
      <c r="L927" s="112"/>
      <c r="N927" s="112"/>
    </row>
    <row r="928" ht="15.75" customHeight="1">
      <c r="A928" s="112"/>
      <c r="B928" s="112"/>
      <c r="C928" s="112"/>
      <c r="D928" s="112"/>
      <c r="E928" s="112"/>
      <c r="F928" s="112"/>
      <c r="G928" s="112"/>
      <c r="H928" s="112"/>
      <c r="I928" s="112"/>
      <c r="J928" s="112"/>
      <c r="K928" s="112"/>
      <c r="L928" s="112"/>
      <c r="N928" s="112"/>
    </row>
    <row r="929" ht="15.75" customHeight="1">
      <c r="A929" s="112"/>
      <c r="B929" s="112"/>
      <c r="C929" s="112"/>
      <c r="D929" s="112"/>
      <c r="E929" s="112"/>
      <c r="F929" s="112"/>
      <c r="G929" s="112"/>
      <c r="H929" s="112"/>
      <c r="I929" s="112"/>
      <c r="J929" s="112"/>
      <c r="K929" s="112"/>
      <c r="L929" s="112"/>
      <c r="N929" s="112"/>
    </row>
    <row r="930" ht="15.75" customHeight="1">
      <c r="A930" s="112"/>
      <c r="B930" s="112"/>
      <c r="C930" s="112"/>
      <c r="D930" s="112"/>
      <c r="E930" s="112"/>
      <c r="F930" s="112"/>
      <c r="G930" s="112"/>
      <c r="H930" s="112"/>
      <c r="I930" s="112"/>
      <c r="J930" s="112"/>
      <c r="K930" s="112"/>
      <c r="L930" s="112"/>
      <c r="N930" s="112"/>
    </row>
    <row r="931" ht="15.75" customHeight="1">
      <c r="A931" s="112"/>
      <c r="B931" s="112"/>
      <c r="C931" s="112"/>
      <c r="D931" s="112"/>
      <c r="E931" s="112"/>
      <c r="F931" s="112"/>
      <c r="G931" s="112"/>
      <c r="H931" s="112"/>
      <c r="I931" s="112"/>
      <c r="J931" s="112"/>
      <c r="K931" s="112"/>
      <c r="L931" s="112"/>
      <c r="N931" s="112"/>
    </row>
    <row r="932" ht="15.75" customHeight="1">
      <c r="A932" s="112"/>
      <c r="B932" s="112"/>
      <c r="C932" s="112"/>
      <c r="D932" s="112"/>
      <c r="E932" s="112"/>
      <c r="F932" s="112"/>
      <c r="G932" s="112"/>
      <c r="H932" s="112"/>
      <c r="I932" s="112"/>
      <c r="J932" s="112"/>
      <c r="K932" s="112"/>
      <c r="L932" s="112"/>
      <c r="N932" s="112"/>
    </row>
    <row r="933" ht="15.75" customHeight="1">
      <c r="A933" s="112"/>
      <c r="B933" s="112"/>
      <c r="C933" s="112"/>
      <c r="D933" s="112"/>
      <c r="E933" s="112"/>
      <c r="F933" s="112"/>
      <c r="G933" s="112"/>
      <c r="H933" s="112"/>
      <c r="I933" s="112"/>
      <c r="J933" s="112"/>
      <c r="K933" s="112"/>
      <c r="L933" s="112"/>
      <c r="N933" s="112"/>
    </row>
    <row r="934" ht="15.75" customHeight="1">
      <c r="A934" s="112"/>
      <c r="B934" s="112"/>
      <c r="C934" s="112"/>
      <c r="D934" s="112"/>
      <c r="E934" s="112"/>
      <c r="F934" s="112"/>
      <c r="G934" s="112"/>
      <c r="H934" s="112"/>
      <c r="I934" s="112"/>
      <c r="J934" s="112"/>
      <c r="K934" s="112"/>
      <c r="L934" s="112"/>
      <c r="N934" s="112"/>
    </row>
    <row r="935" ht="15.75" customHeight="1">
      <c r="A935" s="112"/>
      <c r="B935" s="112"/>
      <c r="C935" s="112"/>
      <c r="D935" s="112"/>
      <c r="E935" s="112"/>
      <c r="F935" s="112"/>
      <c r="G935" s="112"/>
      <c r="H935" s="112"/>
      <c r="I935" s="112"/>
      <c r="J935" s="112"/>
      <c r="K935" s="112"/>
      <c r="L935" s="112"/>
      <c r="N935" s="112"/>
    </row>
    <row r="936" ht="15.75" customHeight="1">
      <c r="A936" s="112"/>
      <c r="B936" s="112"/>
      <c r="C936" s="112"/>
      <c r="D936" s="112"/>
      <c r="E936" s="112"/>
      <c r="F936" s="112"/>
      <c r="G936" s="112"/>
      <c r="H936" s="112"/>
      <c r="I936" s="112"/>
      <c r="J936" s="112"/>
      <c r="K936" s="112"/>
      <c r="L936" s="112"/>
      <c r="N936" s="112"/>
    </row>
    <row r="937" ht="15.75" customHeight="1">
      <c r="A937" s="112"/>
      <c r="B937" s="112"/>
      <c r="C937" s="112"/>
      <c r="D937" s="112"/>
      <c r="E937" s="112"/>
      <c r="F937" s="112"/>
      <c r="G937" s="112"/>
      <c r="H937" s="112"/>
      <c r="I937" s="112"/>
      <c r="J937" s="112"/>
      <c r="K937" s="112"/>
      <c r="L937" s="112"/>
      <c r="N937" s="112"/>
    </row>
    <row r="938" ht="15.75" customHeight="1">
      <c r="A938" s="112"/>
      <c r="B938" s="112"/>
      <c r="C938" s="112"/>
      <c r="D938" s="112"/>
      <c r="E938" s="112"/>
      <c r="F938" s="112"/>
      <c r="G938" s="112"/>
      <c r="H938" s="112"/>
      <c r="I938" s="112"/>
      <c r="J938" s="112"/>
      <c r="K938" s="112"/>
      <c r="L938" s="112"/>
      <c r="N938" s="112"/>
    </row>
    <row r="939" ht="15.75" customHeight="1">
      <c r="A939" s="112"/>
      <c r="B939" s="112"/>
      <c r="C939" s="112"/>
      <c r="D939" s="112"/>
      <c r="E939" s="112"/>
      <c r="F939" s="112"/>
      <c r="G939" s="112"/>
      <c r="H939" s="112"/>
      <c r="I939" s="112"/>
      <c r="J939" s="112"/>
      <c r="K939" s="112"/>
      <c r="L939" s="112"/>
      <c r="N939" s="112"/>
    </row>
    <row r="940" ht="15.75" customHeight="1">
      <c r="A940" s="112"/>
      <c r="B940" s="112"/>
      <c r="C940" s="112"/>
      <c r="D940" s="112"/>
      <c r="E940" s="112"/>
      <c r="F940" s="112"/>
      <c r="G940" s="112"/>
      <c r="H940" s="112"/>
      <c r="I940" s="112"/>
      <c r="J940" s="112"/>
      <c r="K940" s="112"/>
      <c r="L940" s="112"/>
      <c r="N940" s="112"/>
    </row>
    <row r="941" ht="15.75" customHeight="1">
      <c r="A941" s="112"/>
      <c r="B941" s="112"/>
      <c r="C941" s="112"/>
      <c r="D941" s="112"/>
      <c r="E941" s="112"/>
      <c r="F941" s="112"/>
      <c r="G941" s="112"/>
      <c r="H941" s="112"/>
      <c r="I941" s="112"/>
      <c r="J941" s="112"/>
      <c r="K941" s="112"/>
      <c r="L941" s="112"/>
      <c r="N941" s="112"/>
    </row>
    <row r="942" ht="15.75" customHeight="1">
      <c r="A942" s="112"/>
      <c r="B942" s="112"/>
      <c r="C942" s="112"/>
      <c r="D942" s="112"/>
      <c r="E942" s="112"/>
      <c r="F942" s="112"/>
      <c r="G942" s="112"/>
      <c r="H942" s="112"/>
      <c r="I942" s="112"/>
      <c r="J942" s="112"/>
      <c r="K942" s="112"/>
      <c r="L942" s="112"/>
      <c r="N942" s="112"/>
    </row>
    <row r="943" ht="15.75" customHeight="1">
      <c r="A943" s="112"/>
      <c r="B943" s="112"/>
      <c r="C943" s="112"/>
      <c r="D943" s="112"/>
      <c r="E943" s="112"/>
      <c r="F943" s="112"/>
      <c r="G943" s="112"/>
      <c r="H943" s="112"/>
      <c r="I943" s="112"/>
      <c r="J943" s="112"/>
      <c r="K943" s="112"/>
      <c r="L943" s="112"/>
      <c r="N943" s="112"/>
    </row>
    <row r="944" ht="15.75" customHeight="1">
      <c r="A944" s="112"/>
      <c r="B944" s="112"/>
      <c r="C944" s="112"/>
      <c r="D944" s="112"/>
      <c r="E944" s="112"/>
      <c r="F944" s="112"/>
      <c r="G944" s="112"/>
      <c r="H944" s="112"/>
      <c r="I944" s="112"/>
      <c r="J944" s="112"/>
      <c r="K944" s="112"/>
      <c r="L944" s="112"/>
      <c r="N944" s="112"/>
    </row>
    <row r="945" ht="15.75" customHeight="1">
      <c r="A945" s="112"/>
      <c r="B945" s="112"/>
      <c r="C945" s="112"/>
      <c r="D945" s="112"/>
      <c r="E945" s="112"/>
      <c r="F945" s="112"/>
      <c r="G945" s="112"/>
      <c r="H945" s="112"/>
      <c r="I945" s="112"/>
      <c r="J945" s="112"/>
      <c r="K945" s="112"/>
      <c r="L945" s="112"/>
      <c r="N945" s="112"/>
    </row>
    <row r="946" ht="15.75" customHeight="1">
      <c r="A946" s="112"/>
      <c r="B946" s="112"/>
      <c r="C946" s="112"/>
      <c r="D946" s="112"/>
      <c r="E946" s="112"/>
      <c r="F946" s="112"/>
      <c r="G946" s="112"/>
      <c r="H946" s="112"/>
      <c r="I946" s="112"/>
      <c r="J946" s="112"/>
      <c r="K946" s="112"/>
      <c r="L946" s="112"/>
      <c r="N946" s="112"/>
    </row>
    <row r="947" ht="15.75" customHeight="1">
      <c r="A947" s="112"/>
      <c r="B947" s="112"/>
      <c r="C947" s="112"/>
      <c r="D947" s="112"/>
      <c r="E947" s="112"/>
      <c r="F947" s="112"/>
      <c r="G947" s="112"/>
      <c r="H947" s="112"/>
      <c r="I947" s="112"/>
      <c r="J947" s="112"/>
      <c r="K947" s="112"/>
      <c r="L947" s="112"/>
      <c r="N947" s="112"/>
    </row>
    <row r="948" ht="15.75" customHeight="1">
      <c r="A948" s="112"/>
      <c r="B948" s="112"/>
      <c r="C948" s="112"/>
      <c r="D948" s="112"/>
      <c r="E948" s="112"/>
      <c r="F948" s="112"/>
      <c r="G948" s="112"/>
      <c r="H948" s="112"/>
      <c r="I948" s="112"/>
      <c r="J948" s="112"/>
      <c r="K948" s="112"/>
      <c r="L948" s="112"/>
      <c r="N948" s="112"/>
    </row>
    <row r="949" ht="15.75" customHeight="1">
      <c r="A949" s="112"/>
      <c r="B949" s="112"/>
      <c r="C949" s="112"/>
      <c r="D949" s="112"/>
      <c r="E949" s="112"/>
      <c r="F949" s="112"/>
      <c r="G949" s="112"/>
      <c r="H949" s="112"/>
      <c r="I949" s="112"/>
      <c r="J949" s="112"/>
      <c r="K949" s="112"/>
      <c r="L949" s="112"/>
      <c r="N949" s="112"/>
    </row>
    <row r="950" ht="15.75" customHeight="1">
      <c r="A950" s="112"/>
      <c r="B950" s="112"/>
      <c r="C950" s="112"/>
      <c r="D950" s="112"/>
      <c r="E950" s="112"/>
      <c r="F950" s="112"/>
      <c r="G950" s="112"/>
      <c r="H950" s="112"/>
      <c r="I950" s="112"/>
      <c r="J950" s="112"/>
      <c r="K950" s="112"/>
      <c r="L950" s="112"/>
      <c r="N950" s="112"/>
    </row>
    <row r="951" ht="15.75" customHeight="1">
      <c r="A951" s="112"/>
      <c r="B951" s="112"/>
      <c r="C951" s="112"/>
      <c r="D951" s="112"/>
      <c r="E951" s="112"/>
      <c r="F951" s="112"/>
      <c r="G951" s="112"/>
      <c r="H951" s="112"/>
      <c r="I951" s="112"/>
      <c r="J951" s="112"/>
      <c r="K951" s="112"/>
      <c r="L951" s="112"/>
      <c r="N951" s="112"/>
    </row>
    <row r="952" ht="15.75" customHeight="1">
      <c r="A952" s="112"/>
      <c r="B952" s="112"/>
      <c r="C952" s="112"/>
      <c r="D952" s="112"/>
      <c r="E952" s="112"/>
      <c r="F952" s="112"/>
      <c r="G952" s="112"/>
      <c r="H952" s="112"/>
      <c r="I952" s="112"/>
      <c r="J952" s="112"/>
      <c r="K952" s="112"/>
      <c r="L952" s="112"/>
      <c r="N952" s="112"/>
    </row>
    <row r="953" ht="15.75" customHeight="1">
      <c r="A953" s="112"/>
      <c r="B953" s="112"/>
      <c r="C953" s="112"/>
      <c r="D953" s="112"/>
      <c r="E953" s="112"/>
      <c r="F953" s="112"/>
      <c r="G953" s="112"/>
      <c r="H953" s="112"/>
      <c r="I953" s="112"/>
      <c r="J953" s="112"/>
      <c r="K953" s="112"/>
      <c r="L953" s="112"/>
      <c r="N953" s="112"/>
    </row>
    <row r="954" ht="15.75" customHeight="1">
      <c r="A954" s="112"/>
      <c r="B954" s="112"/>
      <c r="C954" s="112"/>
      <c r="D954" s="112"/>
      <c r="E954" s="112"/>
      <c r="F954" s="112"/>
      <c r="G954" s="112"/>
      <c r="H954" s="112"/>
      <c r="I954" s="112"/>
      <c r="J954" s="112"/>
      <c r="K954" s="112"/>
      <c r="L954" s="112"/>
      <c r="N954" s="112"/>
    </row>
    <row r="955" ht="15.75" customHeight="1">
      <c r="A955" s="112"/>
      <c r="B955" s="112"/>
      <c r="C955" s="112"/>
      <c r="D955" s="112"/>
      <c r="E955" s="112"/>
      <c r="F955" s="112"/>
      <c r="G955" s="112"/>
      <c r="H955" s="112"/>
      <c r="I955" s="112"/>
      <c r="J955" s="112"/>
      <c r="K955" s="112"/>
      <c r="L955" s="112"/>
      <c r="N955" s="112"/>
    </row>
    <row r="956" ht="15.75" customHeight="1">
      <c r="A956" s="112"/>
      <c r="B956" s="112"/>
      <c r="C956" s="112"/>
      <c r="D956" s="112"/>
      <c r="E956" s="112"/>
      <c r="F956" s="112"/>
      <c r="G956" s="112"/>
      <c r="H956" s="112"/>
      <c r="I956" s="112"/>
      <c r="J956" s="112"/>
      <c r="K956" s="112"/>
      <c r="L956" s="112"/>
      <c r="N956" s="112"/>
    </row>
    <row r="957" ht="15.75" customHeight="1">
      <c r="A957" s="112"/>
      <c r="B957" s="112"/>
      <c r="C957" s="112"/>
      <c r="D957" s="112"/>
      <c r="E957" s="112"/>
      <c r="F957" s="112"/>
      <c r="G957" s="112"/>
      <c r="H957" s="112"/>
      <c r="I957" s="112"/>
      <c r="J957" s="112"/>
      <c r="K957" s="112"/>
      <c r="L957" s="112"/>
      <c r="N957" s="112"/>
    </row>
    <row r="958" ht="15.75" customHeight="1">
      <c r="A958" s="112"/>
      <c r="B958" s="112"/>
      <c r="C958" s="112"/>
      <c r="D958" s="112"/>
      <c r="E958" s="112"/>
      <c r="F958" s="112"/>
      <c r="G958" s="112"/>
      <c r="H958" s="112"/>
      <c r="I958" s="112"/>
      <c r="J958" s="112"/>
      <c r="K958" s="112"/>
      <c r="L958" s="112"/>
      <c r="N958" s="112"/>
    </row>
    <row r="959" ht="15.75" customHeight="1">
      <c r="A959" s="112"/>
      <c r="B959" s="112"/>
      <c r="C959" s="112"/>
      <c r="D959" s="112"/>
      <c r="E959" s="112"/>
      <c r="F959" s="112"/>
      <c r="G959" s="112"/>
      <c r="H959" s="112"/>
      <c r="I959" s="112"/>
      <c r="J959" s="112"/>
      <c r="K959" s="112"/>
      <c r="L959" s="112"/>
      <c r="N959" s="112"/>
    </row>
    <row r="960" ht="15.75" customHeight="1">
      <c r="A960" s="112"/>
      <c r="B960" s="112"/>
      <c r="C960" s="112"/>
      <c r="D960" s="112"/>
      <c r="E960" s="112"/>
      <c r="F960" s="112"/>
      <c r="G960" s="112"/>
      <c r="H960" s="112"/>
      <c r="I960" s="112"/>
      <c r="J960" s="112"/>
      <c r="K960" s="112"/>
      <c r="L960" s="112"/>
      <c r="N960" s="112"/>
    </row>
    <row r="961" ht="15.75" customHeight="1">
      <c r="A961" s="112"/>
      <c r="B961" s="112"/>
      <c r="C961" s="112"/>
      <c r="D961" s="112"/>
      <c r="E961" s="112"/>
      <c r="F961" s="112"/>
      <c r="G961" s="112"/>
      <c r="H961" s="112"/>
      <c r="I961" s="112"/>
      <c r="J961" s="112"/>
      <c r="K961" s="112"/>
      <c r="L961" s="112"/>
      <c r="N961" s="112"/>
    </row>
    <row r="962" ht="15.75" customHeight="1">
      <c r="A962" s="112"/>
      <c r="B962" s="112"/>
      <c r="C962" s="112"/>
      <c r="D962" s="112"/>
      <c r="E962" s="112"/>
      <c r="F962" s="112"/>
      <c r="G962" s="112"/>
      <c r="H962" s="112"/>
      <c r="I962" s="112"/>
      <c r="J962" s="112"/>
      <c r="K962" s="112"/>
      <c r="L962" s="112"/>
      <c r="N962" s="112"/>
    </row>
    <row r="963" ht="15.75" customHeight="1">
      <c r="A963" s="112"/>
      <c r="B963" s="112"/>
      <c r="C963" s="112"/>
      <c r="D963" s="112"/>
      <c r="E963" s="112"/>
      <c r="F963" s="112"/>
      <c r="G963" s="112"/>
      <c r="H963" s="112"/>
      <c r="I963" s="112"/>
      <c r="J963" s="112"/>
      <c r="K963" s="112"/>
      <c r="L963" s="112"/>
      <c r="N963" s="112"/>
    </row>
    <row r="964" ht="15.75" customHeight="1">
      <c r="A964" s="112"/>
      <c r="B964" s="112"/>
      <c r="C964" s="112"/>
      <c r="D964" s="112"/>
      <c r="E964" s="112"/>
      <c r="F964" s="112"/>
      <c r="G964" s="112"/>
      <c r="H964" s="112"/>
      <c r="I964" s="112"/>
      <c r="J964" s="112"/>
      <c r="K964" s="112"/>
      <c r="L964" s="112"/>
      <c r="N964" s="112"/>
    </row>
    <row r="965" ht="15.75" customHeight="1">
      <c r="A965" s="112"/>
      <c r="B965" s="112"/>
      <c r="C965" s="112"/>
      <c r="D965" s="112"/>
      <c r="E965" s="112"/>
      <c r="F965" s="112"/>
      <c r="G965" s="112"/>
      <c r="H965" s="112"/>
      <c r="I965" s="112"/>
      <c r="J965" s="112"/>
      <c r="K965" s="112"/>
      <c r="L965" s="112"/>
      <c r="N965" s="112"/>
    </row>
    <row r="966" ht="15.75" customHeight="1">
      <c r="A966" s="112"/>
      <c r="B966" s="112"/>
      <c r="C966" s="112"/>
      <c r="D966" s="112"/>
      <c r="E966" s="112"/>
      <c r="F966" s="112"/>
      <c r="G966" s="112"/>
      <c r="H966" s="112"/>
      <c r="I966" s="112"/>
      <c r="J966" s="112"/>
      <c r="K966" s="112"/>
      <c r="L966" s="112"/>
      <c r="N966" s="112"/>
    </row>
    <row r="967" ht="15.75" customHeight="1">
      <c r="A967" s="112"/>
      <c r="B967" s="112"/>
      <c r="C967" s="112"/>
      <c r="D967" s="112"/>
      <c r="E967" s="112"/>
      <c r="F967" s="112"/>
      <c r="G967" s="112"/>
      <c r="H967" s="112"/>
      <c r="I967" s="112"/>
      <c r="J967" s="112"/>
      <c r="K967" s="112"/>
      <c r="L967" s="112"/>
      <c r="N967" s="112"/>
    </row>
    <row r="968" ht="15.75" customHeight="1">
      <c r="A968" s="112"/>
      <c r="B968" s="112"/>
      <c r="C968" s="112"/>
      <c r="D968" s="112"/>
      <c r="E968" s="112"/>
      <c r="F968" s="112"/>
      <c r="G968" s="112"/>
      <c r="H968" s="112"/>
      <c r="I968" s="112"/>
      <c r="J968" s="112"/>
      <c r="K968" s="112"/>
      <c r="L968" s="112"/>
      <c r="N968" s="112"/>
    </row>
    <row r="969" ht="15.75" customHeight="1">
      <c r="A969" s="112"/>
      <c r="B969" s="112"/>
      <c r="C969" s="112"/>
      <c r="D969" s="112"/>
      <c r="E969" s="112"/>
      <c r="F969" s="112"/>
      <c r="G969" s="112"/>
      <c r="H969" s="112"/>
      <c r="I969" s="112"/>
      <c r="J969" s="112"/>
      <c r="K969" s="112"/>
      <c r="L969" s="112"/>
      <c r="N969" s="112"/>
    </row>
    <row r="970" ht="15.75" customHeight="1">
      <c r="A970" s="112"/>
      <c r="B970" s="112"/>
      <c r="C970" s="112"/>
      <c r="D970" s="112"/>
      <c r="E970" s="112"/>
      <c r="F970" s="112"/>
      <c r="G970" s="112"/>
      <c r="H970" s="112"/>
      <c r="I970" s="112"/>
      <c r="J970" s="112"/>
      <c r="K970" s="112"/>
      <c r="L970" s="112"/>
      <c r="N970" s="112"/>
    </row>
    <row r="971" ht="15.75" customHeight="1">
      <c r="A971" s="112"/>
      <c r="B971" s="112"/>
      <c r="C971" s="112"/>
      <c r="D971" s="112"/>
      <c r="E971" s="112"/>
      <c r="F971" s="112"/>
      <c r="G971" s="112"/>
      <c r="H971" s="112"/>
      <c r="I971" s="112"/>
      <c r="J971" s="112"/>
      <c r="K971" s="112"/>
      <c r="L971" s="112"/>
      <c r="N971" s="112"/>
    </row>
    <row r="972" ht="15.75" customHeight="1">
      <c r="A972" s="112"/>
      <c r="B972" s="112"/>
      <c r="C972" s="112"/>
      <c r="D972" s="112"/>
      <c r="E972" s="112"/>
      <c r="F972" s="112"/>
      <c r="G972" s="112"/>
      <c r="H972" s="112"/>
      <c r="I972" s="112"/>
      <c r="J972" s="112"/>
      <c r="K972" s="112"/>
      <c r="L972" s="112"/>
      <c r="N972" s="112"/>
    </row>
    <row r="973" ht="15.75" customHeight="1">
      <c r="A973" s="112"/>
      <c r="B973" s="112"/>
      <c r="C973" s="112"/>
      <c r="D973" s="112"/>
      <c r="E973" s="112"/>
      <c r="F973" s="112"/>
      <c r="G973" s="112"/>
      <c r="H973" s="112"/>
      <c r="I973" s="112"/>
      <c r="J973" s="112"/>
      <c r="K973" s="112"/>
      <c r="L973" s="112"/>
      <c r="N973" s="112"/>
    </row>
    <row r="974" ht="15.75" customHeight="1">
      <c r="A974" s="112"/>
      <c r="B974" s="112"/>
      <c r="C974" s="112"/>
      <c r="D974" s="112"/>
      <c r="E974" s="112"/>
      <c r="F974" s="112"/>
      <c r="G974" s="112"/>
      <c r="H974" s="112"/>
      <c r="I974" s="112"/>
      <c r="J974" s="112"/>
      <c r="K974" s="112"/>
      <c r="L974" s="112"/>
      <c r="N974" s="112"/>
    </row>
    <row r="975" ht="15.75" customHeight="1">
      <c r="A975" s="112"/>
      <c r="B975" s="112"/>
      <c r="C975" s="112"/>
      <c r="D975" s="112"/>
      <c r="E975" s="112"/>
      <c r="F975" s="112"/>
      <c r="G975" s="112"/>
      <c r="H975" s="112"/>
      <c r="I975" s="112"/>
      <c r="J975" s="112"/>
      <c r="K975" s="112"/>
      <c r="L975" s="112"/>
      <c r="N975" s="112"/>
    </row>
    <row r="976" ht="15.75" customHeight="1">
      <c r="A976" s="112"/>
      <c r="B976" s="112"/>
      <c r="C976" s="112"/>
      <c r="D976" s="112"/>
      <c r="E976" s="112"/>
      <c r="F976" s="112"/>
      <c r="G976" s="112"/>
      <c r="H976" s="112"/>
      <c r="I976" s="112"/>
      <c r="J976" s="112"/>
      <c r="K976" s="112"/>
      <c r="L976" s="112"/>
      <c r="N976" s="112"/>
    </row>
    <row r="977" ht="15.75" customHeight="1">
      <c r="A977" s="112"/>
      <c r="B977" s="112"/>
      <c r="C977" s="112"/>
      <c r="D977" s="112"/>
      <c r="E977" s="112"/>
      <c r="F977" s="112"/>
      <c r="G977" s="112"/>
      <c r="H977" s="112"/>
      <c r="I977" s="112"/>
      <c r="J977" s="112"/>
      <c r="K977" s="112"/>
      <c r="L977" s="112"/>
      <c r="N977" s="112"/>
    </row>
    <row r="978" ht="15.75" customHeight="1">
      <c r="A978" s="112"/>
      <c r="B978" s="112"/>
      <c r="C978" s="112"/>
      <c r="D978" s="112"/>
      <c r="E978" s="112"/>
      <c r="F978" s="112"/>
      <c r="G978" s="112"/>
      <c r="H978" s="112"/>
      <c r="I978" s="112"/>
      <c r="J978" s="112"/>
      <c r="K978" s="112"/>
      <c r="L978" s="112"/>
      <c r="N978" s="112"/>
    </row>
    <row r="979" ht="15.75" customHeight="1">
      <c r="A979" s="112"/>
      <c r="B979" s="112"/>
      <c r="C979" s="112"/>
      <c r="D979" s="112"/>
      <c r="E979" s="112"/>
      <c r="F979" s="112"/>
      <c r="G979" s="112"/>
      <c r="H979" s="112"/>
      <c r="I979" s="112"/>
      <c r="J979" s="112"/>
      <c r="K979" s="112"/>
      <c r="L979" s="112"/>
      <c r="N979" s="112"/>
    </row>
    <row r="980" ht="15.75" customHeight="1">
      <c r="A980" s="112"/>
      <c r="B980" s="112"/>
      <c r="C980" s="112"/>
      <c r="D980" s="112"/>
      <c r="E980" s="112"/>
      <c r="F980" s="112"/>
      <c r="G980" s="112"/>
      <c r="H980" s="112"/>
      <c r="I980" s="112"/>
      <c r="J980" s="112"/>
      <c r="K980" s="112"/>
      <c r="L980" s="112"/>
      <c r="N980" s="112"/>
    </row>
    <row r="981" ht="15.75" customHeight="1">
      <c r="A981" s="112"/>
      <c r="B981" s="112"/>
      <c r="C981" s="112"/>
      <c r="D981" s="112"/>
      <c r="E981" s="112"/>
      <c r="F981" s="112"/>
      <c r="G981" s="112"/>
      <c r="H981" s="112"/>
      <c r="I981" s="112"/>
      <c r="J981" s="112"/>
      <c r="K981" s="112"/>
      <c r="L981" s="112"/>
      <c r="N981" s="112"/>
    </row>
    <row r="982" ht="15.75" customHeight="1">
      <c r="A982" s="112"/>
      <c r="B982" s="112"/>
      <c r="C982" s="112"/>
      <c r="D982" s="112"/>
      <c r="E982" s="112"/>
      <c r="F982" s="112"/>
      <c r="G982" s="112"/>
      <c r="H982" s="112"/>
      <c r="I982" s="112"/>
      <c r="J982" s="112"/>
      <c r="K982" s="112"/>
      <c r="L982" s="112"/>
      <c r="N982" s="112"/>
    </row>
    <row r="983" ht="15.75" customHeight="1">
      <c r="A983" s="112"/>
      <c r="B983" s="112"/>
      <c r="C983" s="112"/>
      <c r="D983" s="112"/>
      <c r="E983" s="112"/>
      <c r="F983" s="112"/>
      <c r="G983" s="112"/>
      <c r="H983" s="112"/>
      <c r="I983" s="112"/>
      <c r="J983" s="112"/>
      <c r="K983" s="112"/>
      <c r="L983" s="112"/>
      <c r="N983" s="112"/>
    </row>
    <row r="984" ht="15.75" customHeight="1">
      <c r="A984" s="112"/>
      <c r="B984" s="112"/>
      <c r="C984" s="112"/>
      <c r="D984" s="112"/>
      <c r="E984" s="112"/>
      <c r="F984" s="112"/>
      <c r="G984" s="112"/>
      <c r="H984" s="112"/>
      <c r="I984" s="112"/>
      <c r="J984" s="112"/>
      <c r="K984" s="112"/>
      <c r="L984" s="112"/>
      <c r="N984" s="112"/>
    </row>
    <row r="985" ht="15.75" customHeight="1">
      <c r="A985" s="112"/>
      <c r="B985" s="112"/>
      <c r="C985" s="112"/>
      <c r="D985" s="112"/>
      <c r="E985" s="112"/>
      <c r="F985" s="112"/>
      <c r="G985" s="112"/>
      <c r="H985" s="112"/>
      <c r="I985" s="112"/>
      <c r="J985" s="112"/>
      <c r="K985" s="112"/>
      <c r="L985" s="112"/>
      <c r="N985" s="112"/>
    </row>
    <row r="986" ht="15.75" customHeight="1">
      <c r="A986" s="112"/>
      <c r="B986" s="112"/>
      <c r="C986" s="112"/>
      <c r="D986" s="112"/>
      <c r="E986" s="112"/>
      <c r="F986" s="112"/>
      <c r="G986" s="112"/>
      <c r="H986" s="112"/>
      <c r="I986" s="112"/>
      <c r="J986" s="112"/>
      <c r="K986" s="112"/>
      <c r="L986" s="112"/>
      <c r="N986" s="112"/>
    </row>
    <row r="987" ht="15.75" customHeight="1">
      <c r="A987" s="112"/>
      <c r="B987" s="112"/>
      <c r="C987" s="112"/>
      <c r="D987" s="112"/>
      <c r="E987" s="112"/>
      <c r="F987" s="112"/>
      <c r="G987" s="112"/>
      <c r="H987" s="112"/>
      <c r="I987" s="112"/>
      <c r="J987" s="112"/>
      <c r="K987" s="112"/>
      <c r="L987" s="112"/>
      <c r="N987" s="112"/>
    </row>
    <row r="988" ht="15.75" customHeight="1">
      <c r="A988" s="112"/>
      <c r="B988" s="112"/>
      <c r="C988" s="112"/>
      <c r="D988" s="112"/>
      <c r="E988" s="112"/>
      <c r="F988" s="112"/>
      <c r="G988" s="112"/>
      <c r="H988" s="112"/>
      <c r="I988" s="112"/>
      <c r="J988" s="112"/>
      <c r="K988" s="112"/>
      <c r="L988" s="112"/>
      <c r="N988" s="112"/>
    </row>
    <row r="989" ht="15.75" customHeight="1">
      <c r="A989" s="112"/>
      <c r="B989" s="112"/>
      <c r="C989" s="112"/>
      <c r="D989" s="112"/>
      <c r="E989" s="112"/>
      <c r="F989" s="112"/>
      <c r="G989" s="112"/>
      <c r="H989" s="112"/>
      <c r="I989" s="112"/>
      <c r="J989" s="112"/>
      <c r="K989" s="112"/>
      <c r="L989" s="112"/>
      <c r="N989" s="112"/>
    </row>
    <row r="990" ht="15.75" customHeight="1">
      <c r="A990" s="112"/>
      <c r="B990" s="112"/>
      <c r="C990" s="112"/>
      <c r="D990" s="112"/>
      <c r="E990" s="112"/>
      <c r="F990" s="112"/>
      <c r="G990" s="112"/>
      <c r="H990" s="112"/>
      <c r="I990" s="112"/>
      <c r="J990" s="112"/>
      <c r="K990" s="112"/>
      <c r="L990" s="112"/>
      <c r="N990" s="112"/>
    </row>
    <row r="991" ht="15.75" customHeight="1">
      <c r="A991" s="112"/>
      <c r="B991" s="112"/>
      <c r="C991" s="112"/>
      <c r="D991" s="112"/>
      <c r="E991" s="112"/>
      <c r="F991" s="112"/>
      <c r="G991" s="112"/>
      <c r="H991" s="112"/>
      <c r="I991" s="112"/>
      <c r="J991" s="112"/>
      <c r="K991" s="112"/>
      <c r="L991" s="112"/>
      <c r="N991" s="112"/>
    </row>
    <row r="992" ht="15.75" customHeight="1">
      <c r="A992" s="112"/>
      <c r="B992" s="112"/>
      <c r="C992" s="112"/>
      <c r="D992" s="112"/>
      <c r="E992" s="112"/>
      <c r="F992" s="112"/>
      <c r="G992" s="112"/>
      <c r="H992" s="112"/>
      <c r="I992" s="112"/>
      <c r="J992" s="112"/>
      <c r="K992" s="112"/>
      <c r="L992" s="112"/>
      <c r="N992" s="112"/>
    </row>
    <row r="993" ht="15.75" customHeight="1">
      <c r="A993" s="112"/>
      <c r="B993" s="112"/>
      <c r="C993" s="112"/>
      <c r="D993" s="112"/>
      <c r="E993" s="112"/>
      <c r="F993" s="112"/>
      <c r="G993" s="112"/>
      <c r="H993" s="112"/>
      <c r="I993" s="112"/>
      <c r="J993" s="112"/>
      <c r="K993" s="112"/>
      <c r="L993" s="112"/>
      <c r="N993" s="112"/>
    </row>
    <row r="994" ht="15.75" customHeight="1">
      <c r="A994" s="112"/>
      <c r="B994" s="112"/>
      <c r="C994" s="112"/>
      <c r="D994" s="112"/>
      <c r="E994" s="112"/>
      <c r="F994" s="112"/>
      <c r="G994" s="112"/>
      <c r="H994" s="112"/>
      <c r="I994" s="112"/>
      <c r="J994" s="112"/>
      <c r="K994" s="112"/>
      <c r="L994" s="112"/>
      <c r="N994" s="112"/>
    </row>
    <row r="995" ht="15.75" customHeight="1">
      <c r="A995" s="112"/>
      <c r="B995" s="112"/>
      <c r="C995" s="112"/>
      <c r="D995" s="112"/>
      <c r="E995" s="112"/>
      <c r="F995" s="112"/>
      <c r="G995" s="112"/>
      <c r="H995" s="112"/>
      <c r="I995" s="112"/>
      <c r="J995" s="112"/>
      <c r="K995" s="112"/>
      <c r="L995" s="112"/>
      <c r="N995" s="112"/>
    </row>
    <row r="996" ht="15.75" customHeight="1">
      <c r="A996" s="112"/>
      <c r="B996" s="112"/>
      <c r="C996" s="112"/>
      <c r="D996" s="112"/>
      <c r="E996" s="112"/>
      <c r="F996" s="112"/>
      <c r="G996" s="112"/>
      <c r="H996" s="112"/>
      <c r="I996" s="112"/>
      <c r="J996" s="112"/>
      <c r="K996" s="112"/>
      <c r="L996" s="112"/>
      <c r="N996" s="112"/>
    </row>
    <row r="997" ht="15.75" customHeight="1">
      <c r="A997" s="112"/>
      <c r="B997" s="112"/>
      <c r="C997" s="112"/>
      <c r="D997" s="112"/>
      <c r="E997" s="112"/>
      <c r="F997" s="112"/>
      <c r="G997" s="112"/>
      <c r="H997" s="112"/>
      <c r="I997" s="112"/>
      <c r="J997" s="112"/>
      <c r="K997" s="112"/>
      <c r="L997" s="112"/>
      <c r="N997" s="112"/>
    </row>
    <row r="998" ht="15.75" customHeight="1">
      <c r="A998" s="112"/>
      <c r="B998" s="112"/>
      <c r="C998" s="112"/>
      <c r="D998" s="112"/>
      <c r="E998" s="112"/>
      <c r="F998" s="112"/>
      <c r="G998" s="112"/>
      <c r="H998" s="112"/>
      <c r="I998" s="112"/>
      <c r="J998" s="112"/>
      <c r="K998" s="112"/>
      <c r="L998" s="112"/>
      <c r="N998" s="112"/>
    </row>
    <row r="999" ht="15.75" customHeight="1">
      <c r="A999" s="112"/>
      <c r="B999" s="112"/>
      <c r="C999" s="112"/>
      <c r="D999" s="112"/>
      <c r="E999" s="112"/>
      <c r="F999" s="112"/>
      <c r="G999" s="112"/>
      <c r="H999" s="112"/>
      <c r="I999" s="112"/>
      <c r="J999" s="112"/>
      <c r="K999" s="112"/>
      <c r="L999" s="112"/>
      <c r="N999" s="112"/>
    </row>
    <row r="1000" ht="15.75" customHeight="1">
      <c r="A1000" s="112"/>
      <c r="B1000" s="112"/>
      <c r="C1000" s="112"/>
      <c r="D1000" s="112"/>
      <c r="E1000" s="112"/>
      <c r="F1000" s="112"/>
      <c r="G1000" s="112"/>
      <c r="H1000" s="112"/>
      <c r="I1000" s="112"/>
      <c r="J1000" s="112"/>
      <c r="K1000" s="112"/>
      <c r="L1000" s="112"/>
      <c r="N1000" s="112"/>
    </row>
  </sheetData>
  <mergeCells count="2">
    <mergeCell ref="A1:L1"/>
    <mergeCell ref="N1:N2"/>
  </mergeCells>
  <dataValidations>
    <dataValidation type="list" allowBlank="1" showErrorMessage="1" sqref="D3:D41">
      <formula1>Master_data!$A$2:$A1000</formula1>
    </dataValidation>
    <dataValidation type="list" allowBlank="1" sqref="E3:E302">
      <formula1>Master_data!$B$2:$B1000</formula1>
    </dataValidation>
    <dataValidation type="list" allowBlank="1" showErrorMessage="1" sqref="F3:F41">
      <formula1>Master_data!$C$2:$C1000</formula1>
    </dataValidation>
    <dataValidation type="list" allowBlank="1" sqref="G3:H302">
      <formula1>"Có,Không"</formula1>
    </dataValidation>
    <dataValidation type="custom" allowBlank="1" showDropDown="1" sqref="I3:I16">
      <formula1>OR(NOT(ISERROR(DATEVALUE(I3))), AND(ISNUMBER(I3), LEFT(CELL("format", I3))="D"))</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4.43" defaultRowHeight="15.0"/>
  <cols>
    <col customWidth="1" min="4" max="4" width="22.86"/>
    <col customWidth="1" min="5" max="5" width="19.0"/>
    <col customWidth="1" min="6" max="6" width="29.14"/>
  </cols>
  <sheetData>
    <row r="1">
      <c r="A1" s="275" t="s">
        <v>599</v>
      </c>
      <c r="B1" s="276" t="s">
        <v>600</v>
      </c>
      <c r="C1" s="277" t="s">
        <v>658</v>
      </c>
      <c r="D1" s="278" t="s">
        <v>659</v>
      </c>
      <c r="E1" s="279" t="s">
        <v>660</v>
      </c>
      <c r="F1" s="278" t="s">
        <v>661</v>
      </c>
      <c r="G1" s="280" t="s">
        <v>662</v>
      </c>
      <c r="H1" s="281"/>
      <c r="I1" s="281"/>
      <c r="J1" s="281"/>
      <c r="K1" s="281"/>
      <c r="L1" s="281"/>
      <c r="M1" s="281"/>
      <c r="N1" s="281"/>
      <c r="O1" s="281"/>
      <c r="P1" s="281"/>
      <c r="Q1" s="281"/>
      <c r="R1" s="281"/>
      <c r="S1" s="281"/>
      <c r="T1" s="281"/>
      <c r="U1" s="281"/>
      <c r="V1" s="281"/>
      <c r="W1" s="281"/>
      <c r="X1" s="281"/>
      <c r="Y1" s="281"/>
    </row>
    <row r="2">
      <c r="A2" s="282" t="s">
        <v>608</v>
      </c>
      <c r="B2" s="283" t="s">
        <v>663</v>
      </c>
      <c r="C2" s="284" t="s">
        <v>664</v>
      </c>
      <c r="D2" s="285" t="s">
        <v>665</v>
      </c>
      <c r="E2" s="286" t="s">
        <v>418</v>
      </c>
      <c r="F2" s="287" t="s">
        <v>270</v>
      </c>
      <c r="G2" s="288" t="s">
        <v>171</v>
      </c>
    </row>
    <row r="3">
      <c r="A3" s="282" t="s">
        <v>628</v>
      </c>
      <c r="B3" s="283" t="s">
        <v>628</v>
      </c>
      <c r="C3" s="284" t="s">
        <v>13</v>
      </c>
      <c r="D3" s="289"/>
      <c r="E3" s="286" t="s">
        <v>489</v>
      </c>
      <c r="F3" s="287" t="s">
        <v>272</v>
      </c>
      <c r="G3" s="288" t="s">
        <v>173</v>
      </c>
    </row>
    <row r="4">
      <c r="A4" s="290"/>
      <c r="B4" s="283" t="s">
        <v>609</v>
      </c>
      <c r="C4" s="284" t="s">
        <v>631</v>
      </c>
      <c r="D4" s="289"/>
      <c r="E4" s="291"/>
      <c r="F4" s="287" t="s">
        <v>273</v>
      </c>
      <c r="G4" s="288" t="s">
        <v>174</v>
      </c>
    </row>
    <row r="5">
      <c r="A5" s="290"/>
      <c r="B5" s="283" t="s">
        <v>666</v>
      </c>
      <c r="C5" s="284" t="s">
        <v>601</v>
      </c>
      <c r="D5" s="289"/>
      <c r="E5" s="291"/>
      <c r="F5" s="287" t="s">
        <v>274</v>
      </c>
      <c r="G5" s="288" t="s">
        <v>171</v>
      </c>
    </row>
    <row r="6">
      <c r="A6" s="290"/>
      <c r="B6" s="292"/>
      <c r="C6" s="284" t="s">
        <v>667</v>
      </c>
      <c r="D6" s="289"/>
      <c r="E6" s="291"/>
      <c r="F6" s="287" t="s">
        <v>275</v>
      </c>
      <c r="G6" s="288" t="s">
        <v>175</v>
      </c>
    </row>
    <row r="7">
      <c r="A7" s="290"/>
      <c r="B7" s="292"/>
      <c r="C7" s="284" t="s">
        <v>668</v>
      </c>
      <c r="D7" s="289"/>
      <c r="E7" s="291"/>
      <c r="F7" s="287" t="s">
        <v>276</v>
      </c>
      <c r="G7" s="288" t="s">
        <v>176</v>
      </c>
    </row>
    <row r="8">
      <c r="A8" s="290"/>
      <c r="B8" s="292"/>
      <c r="C8" s="284" t="s">
        <v>669</v>
      </c>
      <c r="D8" s="289"/>
      <c r="E8" s="291"/>
      <c r="F8" s="287" t="s">
        <v>277</v>
      </c>
      <c r="G8" s="293"/>
    </row>
    <row r="9">
      <c r="A9" s="290"/>
      <c r="B9" s="292"/>
      <c r="C9" s="284" t="s">
        <v>670</v>
      </c>
      <c r="D9" s="289"/>
      <c r="E9" s="291"/>
      <c r="F9" s="287" t="s">
        <v>278</v>
      </c>
      <c r="G9" s="293"/>
    </row>
    <row r="10">
      <c r="A10" s="290"/>
      <c r="B10" s="292"/>
      <c r="C10" s="294"/>
      <c r="D10" s="289"/>
      <c r="E10" s="291"/>
      <c r="F10" s="295" t="s">
        <v>279</v>
      </c>
      <c r="G10" s="293"/>
    </row>
    <row r="11">
      <c r="A11" s="290"/>
      <c r="B11" s="292"/>
      <c r="C11" s="294"/>
      <c r="D11" s="289"/>
      <c r="E11" s="291"/>
      <c r="F11" s="295" t="s">
        <v>280</v>
      </c>
      <c r="G11" s="293"/>
    </row>
    <row r="12">
      <c r="A12" s="290"/>
      <c r="B12" s="292"/>
      <c r="C12" s="294"/>
      <c r="D12" s="289"/>
      <c r="E12" s="291"/>
      <c r="F12" s="295" t="s">
        <v>283</v>
      </c>
      <c r="G12" s="293"/>
    </row>
    <row r="13">
      <c r="A13" s="290"/>
      <c r="B13" s="292"/>
      <c r="C13" s="294"/>
      <c r="D13" s="289"/>
      <c r="E13" s="291"/>
      <c r="F13" s="295" t="s">
        <v>284</v>
      </c>
      <c r="G13" s="293"/>
    </row>
    <row r="14">
      <c r="A14" s="290"/>
      <c r="B14" s="292"/>
      <c r="C14" s="294"/>
      <c r="D14" s="289"/>
      <c r="E14" s="291"/>
      <c r="F14" s="295" t="s">
        <v>287</v>
      </c>
      <c r="G14" s="293"/>
    </row>
    <row r="15">
      <c r="A15" s="290"/>
      <c r="B15" s="292"/>
      <c r="C15" s="294"/>
      <c r="D15" s="289"/>
      <c r="E15" s="291"/>
      <c r="F15" s="295" t="s">
        <v>290</v>
      </c>
      <c r="G15" s="293"/>
    </row>
    <row r="16">
      <c r="A16" s="290"/>
      <c r="B16" s="292"/>
      <c r="C16" s="294"/>
      <c r="D16" s="289"/>
      <c r="E16" s="291"/>
      <c r="F16" s="295" t="s">
        <v>291</v>
      </c>
      <c r="G16" s="293"/>
    </row>
    <row r="17">
      <c r="A17" s="290"/>
      <c r="B17" s="292"/>
      <c r="C17" s="294"/>
      <c r="D17" s="289"/>
      <c r="E17" s="291"/>
      <c r="F17" s="295" t="s">
        <v>294</v>
      </c>
      <c r="G17" s="293"/>
    </row>
    <row r="18">
      <c r="A18" s="290"/>
      <c r="B18" s="292"/>
      <c r="C18" s="294"/>
      <c r="D18" s="289"/>
      <c r="E18" s="291"/>
      <c r="F18" s="295" t="s">
        <v>296</v>
      </c>
      <c r="G18" s="293"/>
    </row>
    <row r="19">
      <c r="A19" s="290"/>
      <c r="B19" s="292"/>
      <c r="C19" s="294"/>
      <c r="D19" s="289"/>
      <c r="E19" s="291"/>
      <c r="F19" s="295" t="s">
        <v>299</v>
      </c>
      <c r="G19" s="293"/>
    </row>
    <row r="20">
      <c r="A20" s="290"/>
      <c r="B20" s="292"/>
      <c r="C20" s="294"/>
      <c r="D20" s="289"/>
      <c r="E20" s="291"/>
      <c r="F20" s="295" t="s">
        <v>301</v>
      </c>
      <c r="G20" s="293"/>
    </row>
    <row r="21">
      <c r="A21" s="290"/>
      <c r="B21" s="292"/>
      <c r="C21" s="294"/>
      <c r="D21" s="289"/>
      <c r="E21" s="291"/>
      <c r="F21" s="295" t="s">
        <v>303</v>
      </c>
      <c r="G21" s="293"/>
    </row>
    <row r="22">
      <c r="A22" s="290"/>
      <c r="B22" s="292"/>
      <c r="C22" s="294"/>
      <c r="D22" s="289"/>
      <c r="E22" s="291"/>
      <c r="F22" s="295" t="s">
        <v>305</v>
      </c>
      <c r="G22" s="293"/>
    </row>
    <row r="23">
      <c r="A23" s="290"/>
      <c r="B23" s="292"/>
      <c r="C23" s="294"/>
      <c r="D23" s="289"/>
      <c r="E23" s="291"/>
      <c r="F23" s="295" t="s">
        <v>308</v>
      </c>
      <c r="G23" s="293"/>
    </row>
    <row r="24">
      <c r="A24" s="290"/>
      <c r="B24" s="292"/>
      <c r="C24" s="294"/>
      <c r="D24" s="289"/>
      <c r="E24" s="291"/>
      <c r="F24" s="295" t="s">
        <v>310</v>
      </c>
      <c r="G24" s="293"/>
    </row>
    <row r="25">
      <c r="A25" s="290"/>
      <c r="B25" s="292"/>
      <c r="C25" s="294"/>
      <c r="D25" s="289"/>
      <c r="E25" s="291"/>
      <c r="F25" s="295" t="s">
        <v>312</v>
      </c>
      <c r="G25" s="293"/>
    </row>
    <row r="26">
      <c r="A26" s="290"/>
      <c r="B26" s="292"/>
      <c r="C26" s="294"/>
      <c r="D26" s="289"/>
      <c r="E26" s="291"/>
      <c r="F26" s="295" t="s">
        <v>314</v>
      </c>
      <c r="G26" s="293"/>
    </row>
    <row r="27">
      <c r="A27" s="290"/>
      <c r="B27" s="292"/>
      <c r="C27" s="294"/>
      <c r="D27" s="289"/>
      <c r="E27" s="291"/>
      <c r="F27" s="295" t="s">
        <v>316</v>
      </c>
      <c r="G27" s="293"/>
    </row>
    <row r="28">
      <c r="A28" s="290"/>
      <c r="B28" s="292"/>
      <c r="C28" s="294"/>
      <c r="D28" s="289"/>
      <c r="E28" s="291"/>
      <c r="F28" s="295" t="s">
        <v>319</v>
      </c>
      <c r="G28" s="293"/>
    </row>
    <row r="29">
      <c r="A29" s="290"/>
      <c r="B29" s="292"/>
      <c r="C29" s="294"/>
      <c r="D29" s="289"/>
      <c r="E29" s="291"/>
      <c r="F29" s="295" t="s">
        <v>322</v>
      </c>
      <c r="G29" s="293"/>
    </row>
    <row r="30">
      <c r="A30" s="290"/>
      <c r="B30" s="292"/>
      <c r="C30" s="294"/>
      <c r="D30" s="289"/>
      <c r="E30" s="291"/>
      <c r="F30" s="295" t="s">
        <v>323</v>
      </c>
      <c r="G30" s="293"/>
    </row>
    <row r="31">
      <c r="A31" s="290"/>
      <c r="B31" s="292"/>
      <c r="C31" s="294"/>
      <c r="D31" s="289"/>
      <c r="E31" s="291"/>
      <c r="F31" s="296" t="s">
        <v>326</v>
      </c>
      <c r="G31" s="293"/>
    </row>
    <row r="32">
      <c r="A32" s="290"/>
      <c r="B32" s="292"/>
      <c r="C32" s="294"/>
      <c r="D32" s="289"/>
      <c r="E32" s="291"/>
      <c r="F32" s="296" t="s">
        <v>330</v>
      </c>
      <c r="G32" s="293"/>
    </row>
    <row r="33">
      <c r="A33" s="290"/>
      <c r="B33" s="292"/>
      <c r="C33" s="294"/>
      <c r="D33" s="289"/>
      <c r="E33" s="291"/>
      <c r="F33" s="296" t="s">
        <v>334</v>
      </c>
      <c r="G33" s="293"/>
    </row>
    <row r="34">
      <c r="A34" s="290"/>
      <c r="B34" s="292"/>
      <c r="C34" s="294"/>
      <c r="D34" s="289"/>
      <c r="E34" s="291"/>
      <c r="F34" s="296" t="s">
        <v>338</v>
      </c>
      <c r="G34" s="293"/>
    </row>
    <row r="35">
      <c r="A35" s="290"/>
      <c r="B35" s="292"/>
      <c r="C35" s="294"/>
      <c r="D35" s="289"/>
      <c r="E35" s="291"/>
      <c r="F35" s="296" t="s">
        <v>340</v>
      </c>
      <c r="G35" s="293"/>
    </row>
    <row r="36">
      <c r="A36" s="290"/>
      <c r="B36" s="292"/>
      <c r="C36" s="294"/>
      <c r="D36" s="289"/>
      <c r="E36" s="291"/>
      <c r="F36" s="296" t="s">
        <v>341</v>
      </c>
      <c r="G36" s="293"/>
    </row>
    <row r="37">
      <c r="A37" s="290"/>
      <c r="B37" s="292"/>
      <c r="C37" s="294"/>
      <c r="D37" s="289"/>
      <c r="E37" s="291"/>
      <c r="F37" s="296" t="s">
        <v>345</v>
      </c>
      <c r="G37" s="293"/>
    </row>
    <row r="38">
      <c r="A38" s="290"/>
      <c r="B38" s="292"/>
      <c r="C38" s="294"/>
      <c r="D38" s="289"/>
      <c r="E38" s="291"/>
      <c r="F38" s="296" t="s">
        <v>346</v>
      </c>
      <c r="G38" s="293"/>
    </row>
    <row r="39">
      <c r="A39" s="290"/>
      <c r="B39" s="292"/>
      <c r="C39" s="294"/>
      <c r="D39" s="289"/>
      <c r="E39" s="291"/>
      <c r="F39" s="296" t="s">
        <v>348</v>
      </c>
      <c r="G39" s="293"/>
    </row>
    <row r="40">
      <c r="A40" s="290"/>
      <c r="B40" s="292"/>
      <c r="C40" s="294"/>
      <c r="D40" s="289"/>
      <c r="E40" s="291"/>
      <c r="F40" s="296" t="s">
        <v>351</v>
      </c>
      <c r="G40" s="293"/>
    </row>
    <row r="41">
      <c r="A41" s="290"/>
      <c r="B41" s="292"/>
      <c r="C41" s="294"/>
      <c r="D41" s="289"/>
      <c r="E41" s="291"/>
      <c r="F41" s="296" t="s">
        <v>354</v>
      </c>
      <c r="G41" s="293"/>
    </row>
    <row r="42">
      <c r="A42" s="290"/>
      <c r="B42" s="292"/>
      <c r="C42" s="294"/>
      <c r="D42" s="289"/>
      <c r="E42" s="291"/>
      <c r="F42" s="296" t="s">
        <v>358</v>
      </c>
      <c r="G42" s="293"/>
    </row>
    <row r="43">
      <c r="A43" s="290"/>
      <c r="B43" s="292"/>
      <c r="C43" s="294"/>
      <c r="D43" s="289"/>
      <c r="E43" s="291"/>
      <c r="F43" s="296" t="s">
        <v>362</v>
      </c>
      <c r="G43" s="293"/>
    </row>
    <row r="44">
      <c r="A44" s="290"/>
      <c r="B44" s="292"/>
      <c r="C44" s="294"/>
      <c r="D44" s="289"/>
      <c r="E44" s="291"/>
      <c r="F44" s="296" t="s">
        <v>365</v>
      </c>
      <c r="G44" s="293"/>
    </row>
    <row r="45">
      <c r="A45" s="290"/>
      <c r="B45" s="292"/>
      <c r="C45" s="294"/>
      <c r="D45" s="289"/>
      <c r="E45" s="291"/>
      <c r="F45" s="296" t="s">
        <v>369</v>
      </c>
      <c r="G45" s="293"/>
    </row>
    <row r="46">
      <c r="A46" s="290"/>
      <c r="B46" s="292"/>
      <c r="C46" s="294"/>
      <c r="D46" s="289"/>
      <c r="E46" s="291"/>
      <c r="F46" s="295" t="s">
        <v>372</v>
      </c>
      <c r="G46" s="293"/>
    </row>
    <row r="47">
      <c r="A47" s="290"/>
      <c r="B47" s="292"/>
      <c r="C47" s="294"/>
      <c r="D47" s="289"/>
      <c r="E47" s="291"/>
      <c r="F47" s="295" t="s">
        <v>374</v>
      </c>
      <c r="G47" s="293"/>
    </row>
    <row r="48">
      <c r="A48" s="290"/>
      <c r="B48" s="292"/>
      <c r="C48" s="294"/>
      <c r="D48" s="289"/>
      <c r="E48" s="291"/>
      <c r="F48" s="295" t="s">
        <v>376</v>
      </c>
      <c r="G48" s="293"/>
    </row>
    <row r="49">
      <c r="A49" s="290"/>
      <c r="B49" s="292"/>
      <c r="C49" s="294"/>
      <c r="D49" s="289"/>
      <c r="E49" s="291"/>
      <c r="F49" s="295" t="s">
        <v>377</v>
      </c>
      <c r="G49" s="293"/>
    </row>
    <row r="50">
      <c r="A50" s="290"/>
      <c r="B50" s="292"/>
      <c r="C50" s="294"/>
      <c r="D50" s="289"/>
      <c r="E50" s="291"/>
      <c r="F50" s="295" t="s">
        <v>380</v>
      </c>
      <c r="G50" s="293"/>
    </row>
    <row r="51">
      <c r="A51" s="290"/>
      <c r="B51" s="292"/>
      <c r="C51" s="294"/>
      <c r="D51" s="289"/>
      <c r="E51" s="291"/>
      <c r="F51" s="295" t="s">
        <v>384</v>
      </c>
      <c r="G51" s="293"/>
    </row>
    <row r="52">
      <c r="A52" s="290"/>
      <c r="B52" s="292"/>
      <c r="C52" s="294"/>
      <c r="D52" s="289"/>
      <c r="E52" s="291"/>
      <c r="F52" s="295" t="s">
        <v>388</v>
      </c>
      <c r="G52" s="293"/>
    </row>
    <row r="53">
      <c r="A53" s="290"/>
      <c r="B53" s="292"/>
      <c r="C53" s="294"/>
      <c r="D53" s="289"/>
      <c r="E53" s="291"/>
      <c r="F53" s="295" t="s">
        <v>392</v>
      </c>
      <c r="G53" s="293"/>
    </row>
    <row r="54">
      <c r="A54" s="290"/>
      <c r="B54" s="292"/>
      <c r="C54" s="294"/>
      <c r="D54" s="289"/>
      <c r="E54" s="291"/>
      <c r="F54" s="285" t="s">
        <v>303</v>
      </c>
      <c r="G54" s="293"/>
    </row>
    <row r="55">
      <c r="A55" s="290"/>
      <c r="B55" s="292"/>
      <c r="C55" s="294"/>
      <c r="D55" s="289"/>
      <c r="E55" s="291"/>
      <c r="F55" s="289"/>
      <c r="G55" s="293"/>
    </row>
    <row r="56">
      <c r="A56" s="290"/>
      <c r="B56" s="292"/>
      <c r="C56" s="294"/>
      <c r="D56" s="289"/>
      <c r="E56" s="291"/>
      <c r="F56" s="289"/>
      <c r="G56" s="293"/>
    </row>
    <row r="57">
      <c r="A57" s="290"/>
      <c r="B57" s="292"/>
      <c r="C57" s="294"/>
      <c r="D57" s="289"/>
      <c r="E57" s="291"/>
      <c r="F57" s="289"/>
      <c r="G57" s="293"/>
    </row>
    <row r="58">
      <c r="A58" s="290"/>
      <c r="B58" s="292"/>
      <c r="C58" s="294"/>
      <c r="D58" s="289"/>
      <c r="E58" s="291"/>
      <c r="F58" s="289"/>
      <c r="G58" s="293"/>
    </row>
    <row r="59">
      <c r="A59" s="290"/>
      <c r="B59" s="292"/>
      <c r="C59" s="294"/>
      <c r="D59" s="289"/>
      <c r="E59" s="291"/>
      <c r="F59" s="289"/>
      <c r="G59" s="293"/>
    </row>
    <row r="60">
      <c r="A60" s="290"/>
      <c r="B60" s="292"/>
      <c r="C60" s="294"/>
      <c r="D60" s="289"/>
      <c r="E60" s="291"/>
      <c r="F60" s="289"/>
      <c r="G60" s="293"/>
    </row>
    <row r="61">
      <c r="A61" s="290"/>
      <c r="B61" s="292"/>
      <c r="C61" s="294"/>
      <c r="D61" s="289"/>
      <c r="E61" s="291"/>
      <c r="F61" s="289"/>
      <c r="G61" s="293"/>
    </row>
    <row r="62">
      <c r="A62" s="290"/>
      <c r="B62" s="292"/>
      <c r="C62" s="294"/>
      <c r="D62" s="289"/>
      <c r="E62" s="291"/>
      <c r="F62" s="289"/>
      <c r="G62" s="293"/>
    </row>
    <row r="63">
      <c r="A63" s="290"/>
      <c r="B63" s="292"/>
      <c r="C63" s="294"/>
      <c r="D63" s="289"/>
      <c r="E63" s="291"/>
      <c r="F63" s="289"/>
      <c r="G63" s="293"/>
    </row>
    <row r="64">
      <c r="A64" s="290"/>
      <c r="B64" s="292"/>
      <c r="C64" s="294"/>
      <c r="D64" s="289"/>
      <c r="E64" s="291"/>
      <c r="F64" s="289"/>
      <c r="G64" s="293"/>
    </row>
    <row r="65">
      <c r="A65" s="290"/>
      <c r="B65" s="292"/>
      <c r="C65" s="294"/>
      <c r="D65" s="289"/>
      <c r="E65" s="291"/>
      <c r="F65" s="289"/>
      <c r="G65" s="293"/>
    </row>
    <row r="66">
      <c r="A66" s="290"/>
      <c r="B66" s="292"/>
      <c r="C66" s="294"/>
      <c r="D66" s="289"/>
      <c r="E66" s="291"/>
      <c r="F66" s="289"/>
      <c r="G66" s="293"/>
    </row>
    <row r="67">
      <c r="A67" s="290"/>
      <c r="B67" s="292"/>
      <c r="C67" s="294"/>
      <c r="D67" s="289"/>
      <c r="E67" s="291"/>
      <c r="F67" s="289"/>
      <c r="G67" s="293"/>
    </row>
    <row r="68">
      <c r="A68" s="290"/>
      <c r="B68" s="292"/>
      <c r="C68" s="294"/>
      <c r="D68" s="289"/>
      <c r="E68" s="291"/>
      <c r="F68" s="289"/>
      <c r="G68" s="293"/>
    </row>
    <row r="69">
      <c r="A69" s="290"/>
      <c r="B69" s="292"/>
      <c r="C69" s="294"/>
      <c r="D69" s="289"/>
      <c r="E69" s="291"/>
      <c r="F69" s="289"/>
      <c r="G69" s="293"/>
    </row>
    <row r="70">
      <c r="A70" s="290"/>
      <c r="B70" s="292"/>
      <c r="C70" s="294"/>
      <c r="D70" s="289"/>
      <c r="E70" s="291"/>
      <c r="F70" s="289"/>
      <c r="G70" s="293"/>
    </row>
    <row r="71">
      <c r="A71" s="290"/>
      <c r="B71" s="292"/>
      <c r="C71" s="294"/>
      <c r="D71" s="289"/>
      <c r="E71" s="291"/>
      <c r="F71" s="289"/>
      <c r="G71" s="293"/>
    </row>
    <row r="72">
      <c r="A72" s="290"/>
      <c r="B72" s="292"/>
      <c r="C72" s="294"/>
      <c r="D72" s="289"/>
      <c r="E72" s="291"/>
      <c r="F72" s="289"/>
      <c r="G72" s="293"/>
    </row>
    <row r="73">
      <c r="A73" s="290"/>
      <c r="B73" s="292"/>
      <c r="C73" s="294"/>
      <c r="D73" s="289"/>
      <c r="E73" s="291"/>
      <c r="F73" s="289"/>
      <c r="G73" s="293"/>
    </row>
    <row r="74">
      <c r="A74" s="290"/>
      <c r="B74" s="292"/>
      <c r="C74" s="294"/>
      <c r="D74" s="289"/>
      <c r="E74" s="291"/>
      <c r="F74" s="289"/>
      <c r="G74" s="293"/>
    </row>
    <row r="75">
      <c r="A75" s="290"/>
      <c r="B75" s="292"/>
      <c r="C75" s="294"/>
      <c r="D75" s="289"/>
      <c r="E75" s="291"/>
      <c r="F75" s="289"/>
      <c r="G75" s="293"/>
    </row>
    <row r="76">
      <c r="A76" s="290"/>
      <c r="B76" s="292"/>
      <c r="C76" s="294"/>
      <c r="D76" s="289"/>
      <c r="E76" s="291"/>
      <c r="F76" s="289"/>
      <c r="G76" s="293"/>
    </row>
    <row r="77">
      <c r="A77" s="290"/>
      <c r="B77" s="292"/>
      <c r="C77" s="294"/>
      <c r="D77" s="289"/>
      <c r="E77" s="291"/>
      <c r="F77" s="289"/>
      <c r="G77" s="293"/>
    </row>
    <row r="78">
      <c r="A78" s="290"/>
      <c r="B78" s="292"/>
      <c r="C78" s="294"/>
      <c r="D78" s="289"/>
      <c r="E78" s="291"/>
      <c r="F78" s="289"/>
      <c r="G78" s="293"/>
    </row>
    <row r="79">
      <c r="A79" s="290"/>
      <c r="B79" s="292"/>
      <c r="C79" s="294"/>
      <c r="D79" s="289"/>
      <c r="E79" s="291"/>
      <c r="F79" s="289"/>
      <c r="G79" s="293"/>
    </row>
    <row r="80">
      <c r="A80" s="290"/>
      <c r="B80" s="292"/>
      <c r="C80" s="294"/>
      <c r="D80" s="289"/>
      <c r="E80" s="291"/>
      <c r="F80" s="289"/>
      <c r="G80" s="293"/>
    </row>
    <row r="81">
      <c r="A81" s="290"/>
      <c r="B81" s="292"/>
      <c r="C81" s="294"/>
      <c r="D81" s="289"/>
      <c r="E81" s="291"/>
      <c r="F81" s="289"/>
      <c r="G81" s="293"/>
    </row>
    <row r="82">
      <c r="A82" s="290"/>
      <c r="B82" s="292"/>
      <c r="C82" s="294"/>
      <c r="D82" s="289"/>
      <c r="E82" s="291"/>
      <c r="F82" s="289"/>
      <c r="G82" s="293"/>
    </row>
    <row r="83">
      <c r="A83" s="290"/>
      <c r="B83" s="292"/>
      <c r="C83" s="294"/>
      <c r="D83" s="289"/>
      <c r="E83" s="291"/>
      <c r="F83" s="289"/>
      <c r="G83" s="293"/>
    </row>
    <row r="84">
      <c r="A84" s="290"/>
      <c r="B84" s="292"/>
      <c r="C84" s="294"/>
      <c r="D84" s="289"/>
      <c r="E84" s="291"/>
      <c r="F84" s="289"/>
      <c r="G84" s="293"/>
    </row>
    <row r="85">
      <c r="A85" s="290"/>
      <c r="B85" s="292"/>
      <c r="C85" s="294"/>
      <c r="D85" s="289"/>
      <c r="E85" s="291"/>
      <c r="F85" s="289"/>
      <c r="G85" s="293"/>
    </row>
    <row r="86">
      <c r="A86" s="290"/>
      <c r="B86" s="292"/>
      <c r="C86" s="294"/>
      <c r="D86" s="289"/>
      <c r="E86" s="291"/>
      <c r="F86" s="289"/>
      <c r="G86" s="293"/>
    </row>
    <row r="87">
      <c r="A87" s="290"/>
      <c r="B87" s="292"/>
      <c r="C87" s="294"/>
      <c r="D87" s="289"/>
      <c r="E87" s="291"/>
      <c r="F87" s="289"/>
      <c r="G87" s="293"/>
    </row>
    <row r="88">
      <c r="A88" s="290"/>
      <c r="B88" s="292"/>
      <c r="C88" s="294"/>
      <c r="D88" s="289"/>
      <c r="E88" s="291"/>
      <c r="F88" s="289"/>
      <c r="G88" s="293"/>
    </row>
    <row r="89">
      <c r="A89" s="290"/>
      <c r="B89" s="292"/>
      <c r="C89" s="294"/>
      <c r="D89" s="289"/>
      <c r="E89" s="291"/>
      <c r="F89" s="289"/>
      <c r="G89" s="293"/>
    </row>
    <row r="90">
      <c r="A90" s="290"/>
      <c r="B90" s="292"/>
      <c r="C90" s="294"/>
      <c r="D90" s="289"/>
      <c r="E90" s="291"/>
      <c r="F90" s="289"/>
      <c r="G90" s="293"/>
    </row>
    <row r="91">
      <c r="A91" s="290"/>
      <c r="B91" s="292"/>
      <c r="C91" s="294"/>
      <c r="D91" s="289"/>
      <c r="E91" s="291"/>
      <c r="F91" s="289"/>
      <c r="G91" s="293"/>
    </row>
    <row r="92">
      <c r="A92" s="290"/>
      <c r="B92" s="292"/>
      <c r="C92" s="294"/>
      <c r="D92" s="289"/>
      <c r="E92" s="291"/>
      <c r="F92" s="289"/>
      <c r="G92" s="293"/>
    </row>
    <row r="93">
      <c r="A93" s="290"/>
      <c r="B93" s="292"/>
      <c r="C93" s="294"/>
      <c r="D93" s="289"/>
      <c r="E93" s="291"/>
      <c r="F93" s="289"/>
      <c r="G93" s="293"/>
    </row>
    <row r="94">
      <c r="A94" s="290"/>
      <c r="B94" s="292"/>
      <c r="C94" s="294"/>
      <c r="D94" s="289"/>
      <c r="E94" s="291"/>
      <c r="F94" s="289"/>
      <c r="G94" s="293"/>
    </row>
    <row r="95">
      <c r="A95" s="290"/>
      <c r="B95" s="292"/>
      <c r="C95" s="294"/>
      <c r="D95" s="289"/>
      <c r="E95" s="291"/>
      <c r="F95" s="289"/>
      <c r="G95" s="293"/>
    </row>
    <row r="96">
      <c r="A96" s="290"/>
      <c r="B96" s="292"/>
      <c r="C96" s="294"/>
      <c r="D96" s="289"/>
      <c r="E96" s="291"/>
      <c r="F96" s="289"/>
      <c r="G96" s="293"/>
    </row>
    <row r="97">
      <c r="A97" s="290"/>
      <c r="B97" s="292"/>
      <c r="C97" s="294"/>
      <c r="D97" s="289"/>
      <c r="E97" s="291"/>
      <c r="F97" s="289"/>
      <c r="G97" s="293"/>
    </row>
    <row r="98">
      <c r="A98" s="290"/>
      <c r="B98" s="292"/>
      <c r="C98" s="294"/>
      <c r="D98" s="289"/>
      <c r="E98" s="291"/>
      <c r="F98" s="289"/>
      <c r="G98" s="293"/>
    </row>
    <row r="99">
      <c r="A99" s="290"/>
      <c r="B99" s="292"/>
      <c r="C99" s="294"/>
      <c r="D99" s="289"/>
      <c r="E99" s="291"/>
      <c r="F99" s="289"/>
      <c r="G99" s="293"/>
    </row>
    <row r="100">
      <c r="A100" s="290"/>
      <c r="B100" s="292"/>
      <c r="C100" s="294"/>
      <c r="D100" s="289"/>
      <c r="E100" s="291"/>
      <c r="F100" s="289"/>
      <c r="G100" s="293"/>
    </row>
    <row r="101">
      <c r="A101" s="290"/>
      <c r="B101" s="292"/>
      <c r="C101" s="294"/>
      <c r="D101" s="289"/>
      <c r="E101" s="291"/>
      <c r="F101" s="289"/>
      <c r="G101" s="293"/>
    </row>
    <row r="102">
      <c r="A102" s="290"/>
      <c r="B102" s="292"/>
      <c r="C102" s="294"/>
      <c r="D102" s="289"/>
      <c r="E102" s="291"/>
      <c r="F102" s="289"/>
      <c r="G102" s="293"/>
    </row>
    <row r="103">
      <c r="A103" s="290"/>
      <c r="B103" s="292"/>
      <c r="C103" s="294"/>
      <c r="D103" s="289"/>
      <c r="E103" s="291"/>
      <c r="F103" s="289"/>
      <c r="G103" s="293"/>
    </row>
    <row r="104">
      <c r="A104" s="290"/>
      <c r="B104" s="292"/>
      <c r="C104" s="294"/>
      <c r="D104" s="289"/>
      <c r="E104" s="291"/>
      <c r="F104" s="289"/>
      <c r="G104" s="293"/>
    </row>
    <row r="105">
      <c r="A105" s="290"/>
      <c r="B105" s="292"/>
      <c r="C105" s="294"/>
      <c r="D105" s="289"/>
      <c r="E105" s="291"/>
      <c r="F105" s="289"/>
      <c r="G105" s="293"/>
    </row>
    <row r="106">
      <c r="A106" s="290"/>
      <c r="B106" s="292"/>
      <c r="C106" s="294"/>
      <c r="D106" s="289"/>
      <c r="E106" s="291"/>
      <c r="F106" s="289"/>
      <c r="G106" s="293"/>
    </row>
    <row r="107">
      <c r="A107" s="290"/>
      <c r="B107" s="292"/>
      <c r="C107" s="294"/>
      <c r="D107" s="289"/>
      <c r="E107" s="291"/>
      <c r="F107" s="289"/>
      <c r="G107" s="293"/>
    </row>
    <row r="108">
      <c r="A108" s="290"/>
      <c r="B108" s="292"/>
      <c r="C108" s="294"/>
      <c r="D108" s="289"/>
      <c r="E108" s="291"/>
      <c r="F108" s="289"/>
      <c r="G108" s="293"/>
    </row>
    <row r="109">
      <c r="A109" s="290"/>
      <c r="B109" s="292"/>
      <c r="C109" s="294"/>
      <c r="D109" s="289"/>
      <c r="E109" s="291"/>
      <c r="F109" s="289"/>
      <c r="G109" s="293"/>
    </row>
    <row r="110">
      <c r="A110" s="290"/>
      <c r="B110" s="292"/>
      <c r="C110" s="294"/>
      <c r="D110" s="289"/>
      <c r="E110" s="291"/>
      <c r="F110" s="289"/>
      <c r="G110" s="293"/>
    </row>
    <row r="111">
      <c r="A111" s="290"/>
      <c r="B111" s="292"/>
      <c r="C111" s="294"/>
      <c r="D111" s="289"/>
      <c r="E111" s="291"/>
      <c r="F111" s="289"/>
      <c r="G111" s="293"/>
    </row>
    <row r="112">
      <c r="A112" s="290"/>
      <c r="B112" s="292"/>
      <c r="C112" s="294"/>
      <c r="D112" s="289"/>
      <c r="E112" s="291"/>
      <c r="F112" s="289"/>
      <c r="G112" s="293"/>
    </row>
    <row r="113">
      <c r="A113" s="290"/>
      <c r="B113" s="292"/>
      <c r="C113" s="294"/>
      <c r="D113" s="289"/>
      <c r="E113" s="291"/>
      <c r="F113" s="289"/>
      <c r="G113" s="293"/>
    </row>
    <row r="114">
      <c r="A114" s="290"/>
      <c r="B114" s="292"/>
      <c r="C114" s="294"/>
      <c r="D114" s="289"/>
      <c r="E114" s="291"/>
      <c r="F114" s="289"/>
      <c r="G114" s="293"/>
    </row>
    <row r="115">
      <c r="A115" s="290"/>
      <c r="B115" s="292"/>
      <c r="C115" s="294"/>
      <c r="D115" s="289"/>
      <c r="E115" s="291"/>
      <c r="F115" s="289"/>
      <c r="G115" s="293"/>
    </row>
    <row r="116">
      <c r="A116" s="290"/>
      <c r="B116" s="292"/>
      <c r="C116" s="294"/>
      <c r="D116" s="289"/>
      <c r="E116" s="291"/>
      <c r="F116" s="289"/>
      <c r="G116" s="293"/>
    </row>
    <row r="117">
      <c r="A117" s="290"/>
      <c r="B117" s="292"/>
      <c r="C117" s="294"/>
      <c r="D117" s="289"/>
      <c r="E117" s="291"/>
      <c r="F117" s="289"/>
      <c r="G117" s="293"/>
    </row>
    <row r="118">
      <c r="A118" s="290"/>
      <c r="B118" s="292"/>
      <c r="C118" s="294"/>
      <c r="D118" s="289"/>
      <c r="E118" s="291"/>
      <c r="F118" s="289"/>
      <c r="G118" s="293"/>
    </row>
    <row r="119">
      <c r="A119" s="290"/>
      <c r="B119" s="292"/>
      <c r="C119" s="294"/>
      <c r="D119" s="289"/>
      <c r="E119" s="291"/>
      <c r="F119" s="289"/>
      <c r="G119" s="293"/>
    </row>
    <row r="120">
      <c r="A120" s="290"/>
      <c r="B120" s="292"/>
      <c r="C120" s="294"/>
      <c r="D120" s="289"/>
      <c r="E120" s="291"/>
      <c r="F120" s="289"/>
      <c r="G120" s="293"/>
    </row>
    <row r="121">
      <c r="A121" s="290"/>
      <c r="B121" s="292"/>
      <c r="C121" s="294"/>
      <c r="D121" s="289"/>
      <c r="E121" s="291"/>
      <c r="F121" s="289"/>
      <c r="G121" s="293"/>
    </row>
    <row r="122">
      <c r="A122" s="290"/>
      <c r="B122" s="292"/>
      <c r="C122" s="294"/>
      <c r="D122" s="289"/>
      <c r="E122" s="291"/>
      <c r="F122" s="289"/>
      <c r="G122" s="293"/>
    </row>
    <row r="123">
      <c r="A123" s="290"/>
      <c r="B123" s="292"/>
      <c r="C123" s="294"/>
      <c r="D123" s="289"/>
      <c r="E123" s="291"/>
      <c r="F123" s="289"/>
      <c r="G123" s="293"/>
    </row>
    <row r="124">
      <c r="A124" s="290"/>
      <c r="B124" s="292"/>
      <c r="C124" s="294"/>
      <c r="D124" s="289"/>
      <c r="E124" s="291"/>
      <c r="F124" s="289"/>
      <c r="G124" s="293"/>
    </row>
    <row r="125">
      <c r="A125" s="290"/>
      <c r="B125" s="292"/>
      <c r="C125" s="294"/>
      <c r="D125" s="289"/>
      <c r="E125" s="291"/>
      <c r="F125" s="289"/>
      <c r="G125" s="293"/>
    </row>
    <row r="126">
      <c r="A126" s="290"/>
      <c r="B126" s="292"/>
      <c r="C126" s="294"/>
      <c r="D126" s="289"/>
      <c r="E126" s="291"/>
      <c r="F126" s="289"/>
      <c r="G126" s="293"/>
    </row>
    <row r="127">
      <c r="A127" s="290"/>
      <c r="B127" s="292"/>
      <c r="C127" s="294"/>
      <c r="D127" s="289"/>
      <c r="E127" s="291"/>
      <c r="F127" s="289"/>
      <c r="G127" s="293"/>
    </row>
    <row r="128">
      <c r="A128" s="290"/>
      <c r="B128" s="292"/>
      <c r="C128" s="294"/>
      <c r="D128" s="289"/>
      <c r="E128" s="291"/>
      <c r="F128" s="289"/>
      <c r="G128" s="293"/>
    </row>
    <row r="129">
      <c r="A129" s="290"/>
      <c r="B129" s="292"/>
      <c r="C129" s="294"/>
      <c r="D129" s="289"/>
      <c r="E129" s="291"/>
      <c r="F129" s="289"/>
      <c r="G129" s="293"/>
    </row>
    <row r="130">
      <c r="A130" s="290"/>
      <c r="B130" s="292"/>
      <c r="C130" s="294"/>
      <c r="D130" s="289"/>
      <c r="E130" s="291"/>
      <c r="F130" s="289"/>
      <c r="G130" s="293"/>
    </row>
    <row r="131">
      <c r="A131" s="290"/>
      <c r="B131" s="292"/>
      <c r="C131" s="294"/>
      <c r="D131" s="289"/>
      <c r="E131" s="291"/>
      <c r="F131" s="289"/>
      <c r="G131" s="293"/>
    </row>
    <row r="132">
      <c r="A132" s="290"/>
      <c r="B132" s="292"/>
      <c r="C132" s="294"/>
      <c r="D132" s="289"/>
      <c r="E132" s="291"/>
      <c r="F132" s="289"/>
      <c r="G132" s="293"/>
    </row>
    <row r="133">
      <c r="A133" s="290"/>
      <c r="B133" s="292"/>
      <c r="C133" s="294"/>
      <c r="D133" s="289"/>
      <c r="E133" s="291"/>
      <c r="F133" s="289"/>
      <c r="G133" s="293"/>
    </row>
    <row r="134">
      <c r="A134" s="290"/>
      <c r="B134" s="292"/>
      <c r="C134" s="294"/>
      <c r="D134" s="289"/>
      <c r="E134" s="291"/>
      <c r="F134" s="289"/>
      <c r="G134" s="293"/>
    </row>
    <row r="135">
      <c r="A135" s="290"/>
      <c r="B135" s="292"/>
      <c r="C135" s="294"/>
      <c r="D135" s="289"/>
      <c r="E135" s="291"/>
      <c r="F135" s="289"/>
      <c r="G135" s="293"/>
    </row>
    <row r="136">
      <c r="A136" s="290"/>
      <c r="B136" s="292"/>
      <c r="C136" s="294"/>
      <c r="D136" s="289"/>
      <c r="E136" s="291"/>
      <c r="F136" s="289"/>
      <c r="G136" s="293"/>
    </row>
    <row r="137">
      <c r="A137" s="290"/>
      <c r="B137" s="292"/>
      <c r="C137" s="294"/>
      <c r="D137" s="289"/>
      <c r="E137" s="291"/>
      <c r="F137" s="289"/>
      <c r="G137" s="293"/>
    </row>
    <row r="138">
      <c r="A138" s="290"/>
      <c r="B138" s="292"/>
      <c r="C138" s="294"/>
      <c r="D138" s="289"/>
      <c r="E138" s="291"/>
      <c r="F138" s="289"/>
      <c r="G138" s="293"/>
    </row>
    <row r="139">
      <c r="A139" s="290"/>
      <c r="B139" s="292"/>
      <c r="C139" s="294"/>
      <c r="D139" s="289"/>
      <c r="E139" s="291"/>
      <c r="F139" s="289"/>
      <c r="G139" s="293"/>
    </row>
    <row r="140">
      <c r="A140" s="290"/>
      <c r="B140" s="292"/>
      <c r="C140" s="294"/>
      <c r="D140" s="289"/>
      <c r="E140" s="291"/>
      <c r="F140" s="289"/>
      <c r="G140" s="293"/>
    </row>
    <row r="141">
      <c r="A141" s="290"/>
      <c r="B141" s="292"/>
      <c r="C141" s="294"/>
      <c r="D141" s="289"/>
      <c r="E141" s="291"/>
      <c r="F141" s="289"/>
      <c r="G141" s="293"/>
    </row>
    <row r="142">
      <c r="A142" s="290"/>
      <c r="B142" s="292"/>
      <c r="C142" s="294"/>
      <c r="D142" s="289"/>
      <c r="E142" s="291"/>
      <c r="F142" s="289"/>
      <c r="G142" s="293"/>
    </row>
    <row r="143">
      <c r="A143" s="290"/>
      <c r="B143" s="292"/>
      <c r="C143" s="294"/>
      <c r="D143" s="289"/>
      <c r="E143" s="291"/>
      <c r="F143" s="289"/>
      <c r="G143" s="293"/>
    </row>
    <row r="144">
      <c r="A144" s="290"/>
      <c r="B144" s="292"/>
      <c r="C144" s="294"/>
      <c r="D144" s="289"/>
      <c r="E144" s="291"/>
      <c r="F144" s="289"/>
      <c r="G144" s="293"/>
    </row>
    <row r="145">
      <c r="A145" s="290"/>
      <c r="B145" s="292"/>
      <c r="C145" s="294"/>
      <c r="D145" s="289"/>
      <c r="E145" s="291"/>
      <c r="F145" s="289"/>
      <c r="G145" s="293"/>
    </row>
    <row r="146">
      <c r="A146" s="290"/>
      <c r="B146" s="292"/>
      <c r="C146" s="294"/>
      <c r="D146" s="289"/>
      <c r="E146" s="291"/>
      <c r="F146" s="289"/>
      <c r="G146" s="293"/>
    </row>
    <row r="147">
      <c r="A147" s="290"/>
      <c r="B147" s="292"/>
      <c r="C147" s="294"/>
      <c r="D147" s="289"/>
      <c r="E147" s="291"/>
      <c r="F147" s="289"/>
      <c r="G147" s="293"/>
    </row>
    <row r="148">
      <c r="A148" s="290"/>
      <c r="B148" s="292"/>
      <c r="C148" s="294"/>
      <c r="D148" s="289"/>
      <c r="E148" s="291"/>
      <c r="F148" s="289"/>
      <c r="G148" s="293"/>
    </row>
    <row r="149">
      <c r="A149" s="290"/>
      <c r="B149" s="292"/>
      <c r="C149" s="294"/>
      <c r="D149" s="289"/>
      <c r="E149" s="291"/>
      <c r="F149" s="289"/>
      <c r="G149" s="293"/>
    </row>
    <row r="150">
      <c r="A150" s="290"/>
      <c r="B150" s="292"/>
      <c r="C150" s="294"/>
      <c r="D150" s="289"/>
      <c r="E150" s="291"/>
      <c r="F150" s="289"/>
      <c r="G150" s="293"/>
    </row>
    <row r="151">
      <c r="A151" s="290"/>
      <c r="B151" s="292"/>
      <c r="C151" s="294"/>
      <c r="D151" s="289"/>
      <c r="E151" s="291"/>
      <c r="F151" s="289"/>
      <c r="G151" s="293"/>
    </row>
    <row r="152">
      <c r="A152" s="290"/>
      <c r="B152" s="292"/>
      <c r="C152" s="294"/>
      <c r="D152" s="289"/>
      <c r="E152" s="291"/>
      <c r="F152" s="289"/>
      <c r="G152" s="293"/>
    </row>
    <row r="153">
      <c r="A153" s="290"/>
      <c r="B153" s="292"/>
      <c r="C153" s="294"/>
      <c r="D153" s="289"/>
      <c r="E153" s="291"/>
      <c r="F153" s="289"/>
      <c r="G153" s="293"/>
    </row>
    <row r="154">
      <c r="A154" s="290"/>
      <c r="B154" s="292"/>
      <c r="C154" s="294"/>
      <c r="D154" s="289"/>
      <c r="E154" s="291"/>
      <c r="F154" s="289"/>
      <c r="G154" s="293"/>
    </row>
    <row r="155">
      <c r="A155" s="290"/>
      <c r="B155" s="292"/>
      <c r="C155" s="294"/>
      <c r="D155" s="289"/>
      <c r="E155" s="291"/>
      <c r="F155" s="289"/>
      <c r="G155" s="293"/>
    </row>
    <row r="156">
      <c r="A156" s="290"/>
      <c r="B156" s="292"/>
      <c r="C156" s="294"/>
      <c r="D156" s="289"/>
      <c r="E156" s="291"/>
      <c r="F156" s="289"/>
      <c r="G156" s="293"/>
    </row>
    <row r="157">
      <c r="A157" s="290"/>
      <c r="B157" s="292"/>
      <c r="C157" s="294"/>
      <c r="D157" s="289"/>
      <c r="E157" s="291"/>
      <c r="F157" s="289"/>
      <c r="G157" s="293"/>
    </row>
    <row r="158">
      <c r="A158" s="290"/>
      <c r="B158" s="292"/>
      <c r="C158" s="294"/>
      <c r="D158" s="289"/>
      <c r="E158" s="291"/>
      <c r="F158" s="289"/>
      <c r="G158" s="293"/>
    </row>
    <row r="159">
      <c r="A159" s="290"/>
      <c r="B159" s="292"/>
      <c r="C159" s="294"/>
      <c r="D159" s="289"/>
      <c r="E159" s="291"/>
      <c r="F159" s="289"/>
      <c r="G159" s="293"/>
    </row>
    <row r="160">
      <c r="A160" s="290"/>
      <c r="B160" s="292"/>
      <c r="C160" s="294"/>
      <c r="D160" s="289"/>
      <c r="E160" s="291"/>
      <c r="F160" s="289"/>
      <c r="G160" s="293"/>
    </row>
    <row r="161">
      <c r="A161" s="290"/>
      <c r="B161" s="292"/>
      <c r="C161" s="294"/>
      <c r="D161" s="289"/>
      <c r="E161" s="291"/>
      <c r="F161" s="289"/>
      <c r="G161" s="293"/>
    </row>
    <row r="162">
      <c r="A162" s="290"/>
      <c r="B162" s="292"/>
      <c r="C162" s="294"/>
      <c r="D162" s="289"/>
      <c r="E162" s="291"/>
      <c r="F162" s="289"/>
      <c r="G162" s="293"/>
    </row>
    <row r="163">
      <c r="A163" s="290"/>
      <c r="B163" s="292"/>
      <c r="C163" s="294"/>
      <c r="D163" s="289"/>
      <c r="E163" s="291"/>
      <c r="F163" s="289"/>
      <c r="G163" s="293"/>
    </row>
    <row r="164">
      <c r="A164" s="290"/>
      <c r="B164" s="292"/>
      <c r="C164" s="294"/>
      <c r="D164" s="289"/>
      <c r="E164" s="291"/>
      <c r="F164" s="289"/>
      <c r="G164" s="293"/>
    </row>
    <row r="165">
      <c r="A165" s="290"/>
      <c r="B165" s="292"/>
      <c r="C165" s="294"/>
      <c r="D165" s="289"/>
      <c r="E165" s="291"/>
      <c r="F165" s="289"/>
      <c r="G165" s="293"/>
    </row>
    <row r="166">
      <c r="A166" s="290"/>
      <c r="B166" s="292"/>
      <c r="C166" s="294"/>
      <c r="D166" s="289"/>
      <c r="E166" s="291"/>
      <c r="F166" s="289"/>
      <c r="G166" s="293"/>
    </row>
    <row r="167">
      <c r="A167" s="290"/>
      <c r="B167" s="292"/>
      <c r="C167" s="294"/>
      <c r="D167" s="289"/>
      <c r="E167" s="291"/>
      <c r="F167" s="289"/>
      <c r="G167" s="293"/>
    </row>
    <row r="168">
      <c r="A168" s="290"/>
      <c r="B168" s="292"/>
      <c r="C168" s="294"/>
      <c r="D168" s="289"/>
      <c r="E168" s="291"/>
      <c r="F168" s="289"/>
      <c r="G168" s="293"/>
    </row>
    <row r="169">
      <c r="A169" s="290"/>
      <c r="B169" s="292"/>
      <c r="C169" s="294"/>
      <c r="D169" s="289"/>
      <c r="E169" s="291"/>
      <c r="F169" s="289"/>
      <c r="G169" s="293"/>
    </row>
    <row r="170">
      <c r="A170" s="290"/>
      <c r="B170" s="292"/>
      <c r="C170" s="294"/>
      <c r="D170" s="289"/>
      <c r="E170" s="291"/>
      <c r="F170" s="289"/>
      <c r="G170" s="293"/>
    </row>
    <row r="171">
      <c r="A171" s="290"/>
      <c r="B171" s="292"/>
      <c r="C171" s="294"/>
      <c r="D171" s="289"/>
      <c r="E171" s="291"/>
      <c r="F171" s="289"/>
      <c r="G171" s="293"/>
    </row>
    <row r="172">
      <c r="A172" s="290"/>
      <c r="B172" s="292"/>
      <c r="C172" s="294"/>
      <c r="D172" s="289"/>
      <c r="E172" s="291"/>
      <c r="F172" s="289"/>
      <c r="G172" s="293"/>
    </row>
    <row r="173">
      <c r="A173" s="290"/>
      <c r="B173" s="292"/>
      <c r="C173" s="294"/>
      <c r="D173" s="289"/>
      <c r="E173" s="291"/>
      <c r="F173" s="289"/>
      <c r="G173" s="293"/>
    </row>
    <row r="174">
      <c r="A174" s="290"/>
      <c r="B174" s="292"/>
      <c r="C174" s="294"/>
      <c r="D174" s="289"/>
      <c r="E174" s="291"/>
      <c r="F174" s="289"/>
      <c r="G174" s="293"/>
    </row>
    <row r="175">
      <c r="A175" s="290"/>
      <c r="B175" s="292"/>
      <c r="C175" s="294"/>
      <c r="D175" s="289"/>
      <c r="E175" s="291"/>
      <c r="F175" s="289"/>
      <c r="G175" s="293"/>
    </row>
    <row r="176">
      <c r="A176" s="290"/>
      <c r="B176" s="292"/>
      <c r="C176" s="294"/>
      <c r="D176" s="289"/>
      <c r="E176" s="291"/>
      <c r="F176" s="289"/>
      <c r="G176" s="293"/>
    </row>
    <row r="177">
      <c r="A177" s="290"/>
      <c r="B177" s="292"/>
      <c r="C177" s="294"/>
      <c r="D177" s="289"/>
      <c r="E177" s="291"/>
      <c r="F177" s="289"/>
      <c r="G177" s="293"/>
    </row>
    <row r="178">
      <c r="A178" s="290"/>
      <c r="B178" s="292"/>
      <c r="C178" s="294"/>
      <c r="D178" s="289"/>
      <c r="E178" s="291"/>
      <c r="F178" s="289"/>
      <c r="G178" s="293"/>
    </row>
    <row r="179">
      <c r="A179" s="290"/>
      <c r="B179" s="292"/>
      <c r="C179" s="294"/>
      <c r="D179" s="289"/>
      <c r="E179" s="291"/>
      <c r="F179" s="289"/>
      <c r="G179" s="293"/>
    </row>
    <row r="180">
      <c r="A180" s="290"/>
      <c r="B180" s="292"/>
      <c r="C180" s="294"/>
      <c r="D180" s="289"/>
      <c r="E180" s="291"/>
      <c r="F180" s="289"/>
      <c r="G180" s="293"/>
    </row>
    <row r="181">
      <c r="A181" s="290"/>
      <c r="B181" s="292"/>
      <c r="C181" s="294"/>
      <c r="D181" s="289"/>
      <c r="E181" s="291"/>
      <c r="F181" s="289"/>
      <c r="G181" s="293"/>
    </row>
    <row r="182">
      <c r="A182" s="290"/>
      <c r="B182" s="292"/>
      <c r="C182" s="294"/>
      <c r="D182" s="289"/>
      <c r="E182" s="291"/>
      <c r="F182" s="289"/>
      <c r="G182" s="293"/>
    </row>
    <row r="183">
      <c r="A183" s="290"/>
      <c r="B183" s="292"/>
      <c r="C183" s="294"/>
      <c r="D183" s="289"/>
      <c r="E183" s="291"/>
      <c r="F183" s="289"/>
      <c r="G183" s="293"/>
    </row>
    <row r="184">
      <c r="A184" s="290"/>
      <c r="B184" s="292"/>
      <c r="C184" s="294"/>
      <c r="D184" s="289"/>
      <c r="E184" s="291"/>
      <c r="F184" s="289"/>
      <c r="G184" s="293"/>
    </row>
    <row r="185">
      <c r="A185" s="290"/>
      <c r="B185" s="292"/>
      <c r="C185" s="294"/>
      <c r="D185" s="289"/>
      <c r="E185" s="291"/>
      <c r="F185" s="289"/>
      <c r="G185" s="293"/>
    </row>
    <row r="186">
      <c r="A186" s="290"/>
      <c r="B186" s="292"/>
      <c r="C186" s="294"/>
      <c r="D186" s="289"/>
      <c r="E186" s="291"/>
      <c r="F186" s="289"/>
      <c r="G186" s="293"/>
    </row>
    <row r="187">
      <c r="A187" s="290"/>
      <c r="B187" s="292"/>
      <c r="C187" s="294"/>
      <c r="D187" s="289"/>
      <c r="E187" s="291"/>
      <c r="F187" s="289"/>
      <c r="G187" s="293"/>
    </row>
    <row r="188">
      <c r="A188" s="290"/>
      <c r="B188" s="292"/>
      <c r="C188" s="294"/>
      <c r="D188" s="289"/>
      <c r="E188" s="291"/>
      <c r="F188" s="289"/>
      <c r="G188" s="293"/>
    </row>
    <row r="189">
      <c r="A189" s="290"/>
      <c r="B189" s="292"/>
      <c r="C189" s="294"/>
      <c r="D189" s="289"/>
      <c r="E189" s="291"/>
      <c r="F189" s="289"/>
      <c r="G189" s="293"/>
    </row>
    <row r="190">
      <c r="A190" s="290"/>
      <c r="B190" s="292"/>
      <c r="C190" s="294"/>
      <c r="D190" s="289"/>
      <c r="E190" s="291"/>
      <c r="F190" s="289"/>
      <c r="G190" s="293"/>
    </row>
    <row r="191">
      <c r="A191" s="290"/>
      <c r="B191" s="292"/>
      <c r="C191" s="294"/>
      <c r="D191" s="289"/>
      <c r="E191" s="291"/>
      <c r="F191" s="289"/>
      <c r="G191" s="293"/>
    </row>
    <row r="192">
      <c r="A192" s="290"/>
      <c r="B192" s="292"/>
      <c r="C192" s="294"/>
      <c r="D192" s="289"/>
      <c r="E192" s="291"/>
      <c r="F192" s="289"/>
      <c r="G192" s="293"/>
    </row>
    <row r="193">
      <c r="A193" s="290"/>
      <c r="B193" s="292"/>
      <c r="C193" s="294"/>
      <c r="D193" s="289"/>
      <c r="E193" s="291"/>
      <c r="F193" s="289"/>
      <c r="G193" s="293"/>
    </row>
    <row r="194">
      <c r="A194" s="290"/>
      <c r="B194" s="292"/>
      <c r="C194" s="294"/>
      <c r="D194" s="289"/>
      <c r="E194" s="291"/>
      <c r="F194" s="289"/>
      <c r="G194" s="293"/>
    </row>
    <row r="195">
      <c r="A195" s="290"/>
      <c r="B195" s="292"/>
      <c r="C195" s="294"/>
      <c r="D195" s="289"/>
      <c r="E195" s="291"/>
      <c r="F195" s="289"/>
      <c r="G195" s="293"/>
    </row>
    <row r="196">
      <c r="A196" s="290"/>
      <c r="B196" s="292"/>
      <c r="C196" s="294"/>
      <c r="D196" s="289"/>
      <c r="E196" s="291"/>
      <c r="F196" s="289"/>
      <c r="G196" s="293"/>
    </row>
    <row r="197">
      <c r="A197" s="290"/>
      <c r="B197" s="292"/>
      <c r="C197" s="294"/>
      <c r="D197" s="289"/>
      <c r="E197" s="291"/>
      <c r="F197" s="289"/>
      <c r="G197" s="293"/>
    </row>
    <row r="198">
      <c r="A198" s="290"/>
      <c r="B198" s="292"/>
      <c r="C198" s="294"/>
      <c r="D198" s="289"/>
      <c r="E198" s="291"/>
      <c r="F198" s="289"/>
      <c r="G198" s="293"/>
    </row>
    <row r="199">
      <c r="A199" s="290"/>
      <c r="B199" s="292"/>
      <c r="C199" s="294"/>
      <c r="D199" s="289"/>
      <c r="E199" s="291"/>
      <c r="F199" s="289"/>
      <c r="G199" s="293"/>
    </row>
    <row r="200">
      <c r="A200" s="290"/>
      <c r="B200" s="292"/>
      <c r="C200" s="294"/>
      <c r="D200" s="289"/>
      <c r="E200" s="291"/>
      <c r="F200" s="289"/>
      <c r="G200" s="293"/>
    </row>
    <row r="201">
      <c r="A201" s="290"/>
      <c r="B201" s="292"/>
      <c r="C201" s="294"/>
      <c r="D201" s="289"/>
      <c r="E201" s="291"/>
      <c r="F201" s="289"/>
      <c r="G201" s="293"/>
    </row>
    <row r="202">
      <c r="A202" s="290"/>
      <c r="B202" s="292"/>
      <c r="C202" s="294"/>
      <c r="D202" s="289"/>
      <c r="E202" s="291"/>
      <c r="F202" s="289"/>
      <c r="G202" s="293"/>
    </row>
    <row r="203">
      <c r="A203" s="290"/>
      <c r="B203" s="292"/>
      <c r="C203" s="294"/>
      <c r="D203" s="289"/>
      <c r="E203" s="291"/>
      <c r="F203" s="289"/>
      <c r="G203" s="293"/>
    </row>
    <row r="204">
      <c r="A204" s="290"/>
      <c r="B204" s="292"/>
      <c r="C204" s="294"/>
      <c r="D204" s="289"/>
      <c r="E204" s="291"/>
      <c r="F204" s="289"/>
      <c r="G204" s="293"/>
    </row>
    <row r="205">
      <c r="A205" s="290"/>
      <c r="B205" s="292"/>
      <c r="C205" s="294"/>
      <c r="D205" s="289"/>
      <c r="E205" s="291"/>
      <c r="F205" s="289"/>
      <c r="G205" s="293"/>
    </row>
    <row r="206">
      <c r="A206" s="290"/>
      <c r="B206" s="292"/>
      <c r="C206" s="294"/>
      <c r="D206" s="289"/>
      <c r="E206" s="291"/>
      <c r="F206" s="289"/>
      <c r="G206" s="293"/>
    </row>
    <row r="207">
      <c r="A207" s="290"/>
      <c r="B207" s="292"/>
      <c r="C207" s="294"/>
      <c r="D207" s="289"/>
      <c r="E207" s="291"/>
      <c r="F207" s="289"/>
      <c r="G207" s="293"/>
    </row>
    <row r="208">
      <c r="A208" s="290"/>
      <c r="B208" s="292"/>
      <c r="C208" s="294"/>
      <c r="D208" s="289"/>
      <c r="E208" s="291"/>
      <c r="F208" s="289"/>
      <c r="G208" s="293"/>
    </row>
    <row r="209">
      <c r="A209" s="290"/>
      <c r="B209" s="292"/>
      <c r="C209" s="294"/>
      <c r="D209" s="289"/>
      <c r="E209" s="291"/>
      <c r="F209" s="289"/>
      <c r="G209" s="293"/>
    </row>
    <row r="210">
      <c r="A210" s="290"/>
      <c r="B210" s="292"/>
      <c r="C210" s="294"/>
      <c r="D210" s="289"/>
      <c r="E210" s="291"/>
      <c r="F210" s="289"/>
      <c r="G210" s="293"/>
    </row>
    <row r="211">
      <c r="A211" s="290"/>
      <c r="B211" s="292"/>
      <c r="C211" s="294"/>
      <c r="D211" s="289"/>
      <c r="E211" s="291"/>
      <c r="F211" s="289"/>
      <c r="G211" s="293"/>
    </row>
    <row r="212">
      <c r="A212" s="290"/>
      <c r="B212" s="292"/>
      <c r="C212" s="294"/>
      <c r="D212" s="289"/>
      <c r="E212" s="291"/>
      <c r="F212" s="289"/>
      <c r="G212" s="293"/>
    </row>
    <row r="213">
      <c r="A213" s="290"/>
      <c r="B213" s="292"/>
      <c r="C213" s="294"/>
      <c r="D213" s="289"/>
      <c r="E213" s="291"/>
      <c r="F213" s="289"/>
      <c r="G213" s="293"/>
    </row>
    <row r="214">
      <c r="A214" s="290"/>
      <c r="B214" s="292"/>
      <c r="C214" s="294"/>
      <c r="D214" s="289"/>
      <c r="E214" s="291"/>
      <c r="F214" s="289"/>
      <c r="G214" s="293"/>
    </row>
    <row r="215">
      <c r="A215" s="290"/>
      <c r="B215" s="292"/>
      <c r="C215" s="294"/>
      <c r="D215" s="289"/>
      <c r="E215" s="291"/>
      <c r="F215" s="289"/>
      <c r="G215" s="293"/>
    </row>
    <row r="216">
      <c r="A216" s="290"/>
      <c r="B216" s="292"/>
      <c r="C216" s="294"/>
      <c r="D216" s="289"/>
      <c r="E216" s="291"/>
      <c r="F216" s="289"/>
      <c r="G216" s="293"/>
    </row>
    <row r="217">
      <c r="A217" s="290"/>
      <c r="B217" s="292"/>
      <c r="C217" s="294"/>
      <c r="D217" s="289"/>
      <c r="E217" s="291"/>
      <c r="F217" s="289"/>
      <c r="G217" s="293"/>
    </row>
    <row r="218">
      <c r="A218" s="290"/>
      <c r="B218" s="292"/>
      <c r="C218" s="294"/>
      <c r="D218" s="289"/>
      <c r="E218" s="291"/>
      <c r="F218" s="289"/>
      <c r="G218" s="293"/>
    </row>
    <row r="219">
      <c r="A219" s="290"/>
      <c r="B219" s="292"/>
      <c r="C219" s="294"/>
      <c r="D219" s="289"/>
      <c r="E219" s="291"/>
      <c r="F219" s="289"/>
      <c r="G219" s="293"/>
    </row>
    <row r="220">
      <c r="A220" s="290"/>
      <c r="B220" s="292"/>
      <c r="C220" s="294"/>
      <c r="D220" s="289"/>
      <c r="E220" s="291"/>
      <c r="F220" s="289"/>
      <c r="G220" s="293"/>
    </row>
    <row r="221">
      <c r="A221" s="290"/>
      <c r="B221" s="292"/>
      <c r="C221" s="294"/>
      <c r="D221" s="289"/>
      <c r="E221" s="291"/>
      <c r="F221" s="289"/>
      <c r="G221" s="293"/>
    </row>
    <row r="222">
      <c r="A222" s="290"/>
      <c r="B222" s="292"/>
      <c r="C222" s="294"/>
      <c r="D222" s="289"/>
      <c r="E222" s="291"/>
      <c r="F222" s="289"/>
      <c r="G222" s="293"/>
    </row>
    <row r="223">
      <c r="A223" s="290"/>
      <c r="B223" s="292"/>
      <c r="C223" s="294"/>
      <c r="D223" s="289"/>
      <c r="E223" s="291"/>
      <c r="F223" s="289"/>
      <c r="G223" s="293"/>
    </row>
    <row r="224">
      <c r="A224" s="290"/>
      <c r="B224" s="292"/>
      <c r="C224" s="294"/>
      <c r="D224" s="289"/>
      <c r="E224" s="291"/>
      <c r="F224" s="289"/>
      <c r="G224" s="293"/>
    </row>
    <row r="225">
      <c r="A225" s="290"/>
      <c r="B225" s="292"/>
      <c r="C225" s="294"/>
      <c r="D225" s="289"/>
      <c r="E225" s="291"/>
      <c r="F225" s="289"/>
      <c r="G225" s="293"/>
    </row>
    <row r="226">
      <c r="A226" s="290"/>
      <c r="B226" s="292"/>
      <c r="C226" s="294"/>
      <c r="D226" s="289"/>
      <c r="E226" s="291"/>
      <c r="F226" s="289"/>
      <c r="G226" s="293"/>
    </row>
    <row r="227">
      <c r="A227" s="290"/>
      <c r="B227" s="292"/>
      <c r="C227" s="294"/>
      <c r="D227" s="289"/>
      <c r="E227" s="291"/>
      <c r="F227" s="289"/>
      <c r="G227" s="293"/>
    </row>
    <row r="228">
      <c r="A228" s="290"/>
      <c r="B228" s="292"/>
      <c r="C228" s="294"/>
      <c r="D228" s="289"/>
      <c r="E228" s="291"/>
      <c r="F228" s="289"/>
      <c r="G228" s="293"/>
    </row>
    <row r="229">
      <c r="A229" s="290"/>
      <c r="B229" s="292"/>
      <c r="C229" s="294"/>
      <c r="D229" s="289"/>
      <c r="E229" s="291"/>
      <c r="F229" s="289"/>
      <c r="G229" s="293"/>
    </row>
    <row r="230">
      <c r="A230" s="290"/>
      <c r="B230" s="292"/>
      <c r="C230" s="294"/>
      <c r="D230" s="289"/>
      <c r="E230" s="291"/>
      <c r="F230" s="289"/>
      <c r="G230" s="293"/>
    </row>
    <row r="231">
      <c r="A231" s="290"/>
      <c r="B231" s="292"/>
      <c r="C231" s="294"/>
      <c r="D231" s="289"/>
      <c r="E231" s="291"/>
      <c r="F231" s="289"/>
      <c r="G231" s="293"/>
    </row>
    <row r="232">
      <c r="A232" s="290"/>
      <c r="B232" s="292"/>
      <c r="C232" s="294"/>
      <c r="D232" s="289"/>
      <c r="E232" s="291"/>
      <c r="F232" s="289"/>
      <c r="G232" s="293"/>
    </row>
    <row r="233">
      <c r="A233" s="290"/>
      <c r="B233" s="292"/>
      <c r="C233" s="294"/>
      <c r="D233" s="289"/>
      <c r="E233" s="291"/>
      <c r="F233" s="289"/>
      <c r="G233" s="293"/>
    </row>
    <row r="234">
      <c r="A234" s="290"/>
      <c r="B234" s="292"/>
      <c r="C234" s="294"/>
      <c r="D234" s="289"/>
      <c r="E234" s="291"/>
      <c r="F234" s="289"/>
      <c r="G234" s="293"/>
    </row>
    <row r="235">
      <c r="A235" s="290"/>
      <c r="B235" s="292"/>
      <c r="C235" s="294"/>
      <c r="D235" s="289"/>
      <c r="E235" s="291"/>
      <c r="F235" s="289"/>
      <c r="G235" s="293"/>
    </row>
    <row r="236">
      <c r="A236" s="290"/>
      <c r="B236" s="292"/>
      <c r="C236" s="294"/>
      <c r="D236" s="289"/>
      <c r="E236" s="291"/>
      <c r="F236" s="289"/>
      <c r="G236" s="293"/>
    </row>
    <row r="237">
      <c r="A237" s="290"/>
      <c r="B237" s="292"/>
      <c r="C237" s="294"/>
      <c r="D237" s="289"/>
      <c r="E237" s="291"/>
      <c r="F237" s="289"/>
      <c r="G237" s="293"/>
    </row>
    <row r="238">
      <c r="A238" s="290"/>
      <c r="B238" s="292"/>
      <c r="C238" s="294"/>
      <c r="D238" s="289"/>
      <c r="E238" s="291"/>
      <c r="F238" s="289"/>
      <c r="G238" s="293"/>
    </row>
    <row r="239">
      <c r="A239" s="290"/>
      <c r="B239" s="292"/>
      <c r="C239" s="294"/>
      <c r="D239" s="289"/>
      <c r="E239" s="291"/>
      <c r="F239" s="289"/>
      <c r="G239" s="293"/>
    </row>
    <row r="240">
      <c r="A240" s="290"/>
      <c r="B240" s="292"/>
      <c r="C240" s="294"/>
      <c r="D240" s="289"/>
      <c r="E240" s="291"/>
      <c r="F240" s="289"/>
      <c r="G240" s="293"/>
    </row>
    <row r="241">
      <c r="A241" s="290"/>
      <c r="B241" s="292"/>
      <c r="C241" s="294"/>
      <c r="D241" s="289"/>
      <c r="E241" s="291"/>
      <c r="F241" s="289"/>
      <c r="G241" s="293"/>
    </row>
    <row r="242">
      <c r="A242" s="290"/>
      <c r="B242" s="292"/>
      <c r="C242" s="294"/>
      <c r="D242" s="289"/>
      <c r="E242" s="291"/>
      <c r="F242" s="289"/>
      <c r="G242" s="293"/>
    </row>
    <row r="243">
      <c r="A243" s="290"/>
      <c r="B243" s="292"/>
      <c r="C243" s="294"/>
      <c r="D243" s="289"/>
      <c r="E243" s="291"/>
      <c r="F243" s="289"/>
      <c r="G243" s="293"/>
    </row>
    <row r="244">
      <c r="A244" s="290"/>
      <c r="B244" s="292"/>
      <c r="C244" s="294"/>
      <c r="D244" s="289"/>
      <c r="E244" s="291"/>
      <c r="F244" s="289"/>
      <c r="G244" s="293"/>
    </row>
    <row r="245">
      <c r="A245" s="290"/>
      <c r="B245" s="292"/>
      <c r="C245" s="294"/>
      <c r="D245" s="289"/>
      <c r="E245" s="291"/>
      <c r="F245" s="289"/>
      <c r="G245" s="293"/>
    </row>
    <row r="246">
      <c r="A246" s="290"/>
      <c r="B246" s="292"/>
      <c r="C246" s="294"/>
      <c r="D246" s="289"/>
      <c r="E246" s="291"/>
      <c r="F246" s="289"/>
      <c r="G246" s="293"/>
    </row>
    <row r="247">
      <c r="A247" s="290"/>
      <c r="B247" s="292"/>
      <c r="C247" s="294"/>
      <c r="D247" s="289"/>
      <c r="E247" s="291"/>
      <c r="F247" s="289"/>
      <c r="G247" s="293"/>
    </row>
    <row r="248">
      <c r="A248" s="290"/>
      <c r="B248" s="292"/>
      <c r="C248" s="294"/>
      <c r="D248" s="289"/>
      <c r="E248" s="291"/>
      <c r="F248" s="289"/>
      <c r="G248" s="293"/>
    </row>
    <row r="249">
      <c r="A249" s="290"/>
      <c r="B249" s="292"/>
      <c r="C249" s="294"/>
      <c r="D249" s="289"/>
      <c r="E249" s="291"/>
      <c r="F249" s="289"/>
      <c r="G249" s="293"/>
    </row>
    <row r="250">
      <c r="A250" s="290"/>
      <c r="B250" s="292"/>
      <c r="C250" s="294"/>
      <c r="D250" s="289"/>
      <c r="E250" s="291"/>
      <c r="F250" s="289"/>
      <c r="G250" s="293"/>
    </row>
    <row r="251">
      <c r="A251" s="290"/>
      <c r="B251" s="292"/>
      <c r="C251" s="294"/>
      <c r="D251" s="289"/>
      <c r="E251" s="291"/>
      <c r="F251" s="289"/>
      <c r="G251" s="293"/>
    </row>
    <row r="252">
      <c r="A252" s="290"/>
      <c r="B252" s="292"/>
      <c r="C252" s="294"/>
      <c r="D252" s="289"/>
      <c r="E252" s="291"/>
      <c r="F252" s="289"/>
      <c r="G252" s="293"/>
    </row>
    <row r="253">
      <c r="A253" s="290"/>
      <c r="B253" s="292"/>
      <c r="C253" s="294"/>
      <c r="D253" s="289"/>
      <c r="E253" s="291"/>
      <c r="F253" s="289"/>
      <c r="G253" s="293"/>
    </row>
    <row r="254">
      <c r="A254" s="290"/>
      <c r="B254" s="292"/>
      <c r="C254" s="294"/>
      <c r="D254" s="289"/>
      <c r="E254" s="291"/>
      <c r="F254" s="289"/>
      <c r="G254" s="293"/>
    </row>
    <row r="255">
      <c r="A255" s="290"/>
      <c r="B255" s="292"/>
      <c r="C255" s="294"/>
      <c r="D255" s="289"/>
      <c r="E255" s="291"/>
      <c r="F255" s="289"/>
      <c r="G255" s="293"/>
    </row>
    <row r="256">
      <c r="A256" s="290"/>
      <c r="B256" s="292"/>
      <c r="C256" s="294"/>
      <c r="D256" s="289"/>
      <c r="E256" s="291"/>
      <c r="F256" s="289"/>
      <c r="G256" s="293"/>
    </row>
    <row r="257">
      <c r="A257" s="290"/>
      <c r="B257" s="292"/>
      <c r="C257" s="294"/>
      <c r="D257" s="289"/>
      <c r="E257" s="291"/>
      <c r="F257" s="289"/>
      <c r="G257" s="293"/>
    </row>
    <row r="258">
      <c r="A258" s="290"/>
      <c r="B258" s="292"/>
      <c r="C258" s="294"/>
      <c r="D258" s="289"/>
      <c r="E258" s="291"/>
      <c r="F258" s="289"/>
      <c r="G258" s="293"/>
    </row>
    <row r="259">
      <c r="A259" s="290"/>
      <c r="B259" s="292"/>
      <c r="C259" s="294"/>
      <c r="D259" s="289"/>
      <c r="E259" s="291"/>
      <c r="F259" s="289"/>
      <c r="G259" s="293"/>
    </row>
    <row r="260">
      <c r="A260" s="290"/>
      <c r="B260" s="292"/>
      <c r="C260" s="294"/>
      <c r="D260" s="289"/>
      <c r="E260" s="291"/>
      <c r="F260" s="289"/>
      <c r="G260" s="293"/>
    </row>
    <row r="261">
      <c r="A261" s="290"/>
      <c r="B261" s="292"/>
      <c r="C261" s="294"/>
      <c r="D261" s="289"/>
      <c r="E261" s="291"/>
      <c r="F261" s="289"/>
      <c r="G261" s="293"/>
    </row>
    <row r="262">
      <c r="A262" s="290"/>
      <c r="B262" s="292"/>
      <c r="C262" s="294"/>
      <c r="D262" s="289"/>
      <c r="E262" s="291"/>
      <c r="F262" s="289"/>
      <c r="G262" s="293"/>
    </row>
    <row r="263">
      <c r="A263" s="290"/>
      <c r="B263" s="292"/>
      <c r="C263" s="294"/>
      <c r="D263" s="289"/>
      <c r="E263" s="291"/>
      <c r="F263" s="289"/>
      <c r="G263" s="293"/>
    </row>
    <row r="264">
      <c r="A264" s="290"/>
      <c r="B264" s="292"/>
      <c r="C264" s="294"/>
      <c r="D264" s="289"/>
      <c r="E264" s="291"/>
      <c r="F264" s="289"/>
      <c r="G264" s="293"/>
    </row>
    <row r="265">
      <c r="A265" s="290"/>
      <c r="B265" s="292"/>
      <c r="C265" s="294"/>
      <c r="D265" s="289"/>
      <c r="E265" s="291"/>
      <c r="F265" s="289"/>
      <c r="G265" s="293"/>
    </row>
    <row r="266">
      <c r="A266" s="290"/>
      <c r="B266" s="292"/>
      <c r="C266" s="294"/>
      <c r="D266" s="289"/>
      <c r="E266" s="291"/>
      <c r="F266" s="289"/>
      <c r="G266" s="293"/>
    </row>
    <row r="267">
      <c r="A267" s="290"/>
      <c r="B267" s="292"/>
      <c r="C267" s="294"/>
      <c r="D267" s="289"/>
      <c r="E267" s="291"/>
      <c r="F267" s="289"/>
      <c r="G267" s="293"/>
    </row>
    <row r="268">
      <c r="A268" s="290"/>
      <c r="B268" s="292"/>
      <c r="C268" s="294"/>
      <c r="D268" s="289"/>
      <c r="E268" s="291"/>
      <c r="F268" s="289"/>
      <c r="G268" s="293"/>
    </row>
    <row r="269">
      <c r="A269" s="290"/>
      <c r="B269" s="292"/>
      <c r="C269" s="294"/>
      <c r="D269" s="289"/>
      <c r="E269" s="291"/>
      <c r="F269" s="289"/>
      <c r="G269" s="293"/>
    </row>
    <row r="270">
      <c r="A270" s="290"/>
      <c r="B270" s="292"/>
      <c r="C270" s="294"/>
      <c r="D270" s="289"/>
      <c r="E270" s="291"/>
      <c r="F270" s="289"/>
      <c r="G270" s="293"/>
    </row>
    <row r="271">
      <c r="A271" s="290"/>
      <c r="B271" s="292"/>
      <c r="C271" s="294"/>
      <c r="D271" s="289"/>
      <c r="E271" s="291"/>
      <c r="F271" s="289"/>
      <c r="G271" s="293"/>
    </row>
    <row r="272">
      <c r="A272" s="290"/>
      <c r="B272" s="292"/>
      <c r="C272" s="294"/>
      <c r="D272" s="289"/>
      <c r="E272" s="291"/>
      <c r="F272" s="289"/>
      <c r="G272" s="293"/>
    </row>
    <row r="273">
      <c r="A273" s="290"/>
      <c r="B273" s="292"/>
      <c r="C273" s="294"/>
      <c r="D273" s="289"/>
      <c r="E273" s="291"/>
      <c r="F273" s="289"/>
      <c r="G273" s="293"/>
    </row>
    <row r="274">
      <c r="A274" s="290"/>
      <c r="B274" s="292"/>
      <c r="C274" s="294"/>
      <c r="D274" s="289"/>
      <c r="E274" s="291"/>
      <c r="F274" s="289"/>
      <c r="G274" s="293"/>
    </row>
    <row r="275">
      <c r="A275" s="290"/>
      <c r="B275" s="292"/>
      <c r="C275" s="294"/>
      <c r="D275" s="289"/>
      <c r="E275" s="291"/>
      <c r="F275" s="289"/>
      <c r="G275" s="293"/>
    </row>
    <row r="276">
      <c r="A276" s="290"/>
      <c r="B276" s="292"/>
      <c r="C276" s="294"/>
      <c r="D276" s="289"/>
      <c r="E276" s="291"/>
      <c r="F276" s="289"/>
      <c r="G276" s="293"/>
    </row>
    <row r="277">
      <c r="A277" s="290"/>
      <c r="B277" s="292"/>
      <c r="C277" s="294"/>
      <c r="D277" s="289"/>
      <c r="E277" s="291"/>
      <c r="F277" s="289"/>
      <c r="G277" s="293"/>
    </row>
    <row r="278">
      <c r="A278" s="290"/>
      <c r="B278" s="292"/>
      <c r="C278" s="294"/>
      <c r="D278" s="289"/>
      <c r="E278" s="291"/>
      <c r="F278" s="289"/>
      <c r="G278" s="293"/>
    </row>
    <row r="279">
      <c r="A279" s="290"/>
      <c r="B279" s="292"/>
      <c r="C279" s="294"/>
      <c r="D279" s="289"/>
      <c r="E279" s="291"/>
      <c r="F279" s="289"/>
      <c r="G279" s="293"/>
    </row>
    <row r="280">
      <c r="A280" s="290"/>
      <c r="B280" s="292"/>
      <c r="C280" s="294"/>
      <c r="D280" s="289"/>
      <c r="E280" s="291"/>
      <c r="F280" s="289"/>
      <c r="G280" s="293"/>
    </row>
    <row r="281">
      <c r="A281" s="290"/>
      <c r="B281" s="292"/>
      <c r="C281" s="294"/>
      <c r="D281" s="289"/>
      <c r="E281" s="291"/>
      <c r="F281" s="289"/>
      <c r="G281" s="293"/>
    </row>
    <row r="282">
      <c r="A282" s="290"/>
      <c r="B282" s="292"/>
      <c r="C282" s="294"/>
      <c r="D282" s="289"/>
      <c r="E282" s="291"/>
      <c r="F282" s="289"/>
      <c r="G282" s="293"/>
    </row>
    <row r="283">
      <c r="A283" s="290"/>
      <c r="B283" s="292"/>
      <c r="C283" s="294"/>
      <c r="D283" s="289"/>
      <c r="E283" s="291"/>
      <c r="F283" s="289"/>
      <c r="G283" s="293"/>
    </row>
    <row r="284">
      <c r="A284" s="290"/>
      <c r="B284" s="292"/>
      <c r="C284" s="294"/>
      <c r="D284" s="289"/>
      <c r="E284" s="291"/>
      <c r="F284" s="289"/>
      <c r="G284" s="293"/>
    </row>
    <row r="285">
      <c r="A285" s="290"/>
      <c r="B285" s="292"/>
      <c r="C285" s="294"/>
      <c r="D285" s="289"/>
      <c r="E285" s="291"/>
      <c r="F285" s="289"/>
      <c r="G285" s="293"/>
    </row>
    <row r="286">
      <c r="A286" s="290"/>
      <c r="B286" s="292"/>
      <c r="C286" s="294"/>
      <c r="D286" s="289"/>
      <c r="E286" s="291"/>
      <c r="F286" s="289"/>
      <c r="G286" s="293"/>
    </row>
    <row r="287">
      <c r="A287" s="290"/>
      <c r="B287" s="292"/>
      <c r="C287" s="294"/>
      <c r="D287" s="289"/>
      <c r="E287" s="291"/>
      <c r="F287" s="289"/>
      <c r="G287" s="293"/>
    </row>
    <row r="288">
      <c r="A288" s="290"/>
      <c r="B288" s="292"/>
      <c r="C288" s="294"/>
      <c r="D288" s="289"/>
      <c r="E288" s="291"/>
      <c r="F288" s="289"/>
      <c r="G288" s="293"/>
    </row>
    <row r="289">
      <c r="A289" s="290"/>
      <c r="B289" s="292"/>
      <c r="C289" s="294"/>
      <c r="D289" s="289"/>
      <c r="E289" s="291"/>
      <c r="F289" s="289"/>
      <c r="G289" s="293"/>
    </row>
    <row r="290">
      <c r="A290" s="290"/>
      <c r="B290" s="292"/>
      <c r="C290" s="294"/>
      <c r="D290" s="289"/>
      <c r="E290" s="291"/>
      <c r="F290" s="289"/>
      <c r="G290" s="293"/>
    </row>
    <row r="291">
      <c r="A291" s="290"/>
      <c r="B291" s="292"/>
      <c r="C291" s="294"/>
      <c r="D291" s="289"/>
      <c r="E291" s="291"/>
      <c r="F291" s="289"/>
      <c r="G291" s="293"/>
    </row>
    <row r="292">
      <c r="A292" s="290"/>
      <c r="B292" s="292"/>
      <c r="C292" s="294"/>
      <c r="D292" s="289"/>
      <c r="E292" s="291"/>
      <c r="F292" s="289"/>
      <c r="G292" s="293"/>
    </row>
    <row r="293">
      <c r="A293" s="290"/>
      <c r="B293" s="292"/>
      <c r="C293" s="294"/>
      <c r="D293" s="289"/>
      <c r="E293" s="291"/>
      <c r="F293" s="289"/>
      <c r="G293" s="293"/>
    </row>
    <row r="294">
      <c r="A294" s="290"/>
      <c r="B294" s="292"/>
      <c r="C294" s="294"/>
      <c r="D294" s="289"/>
      <c r="E294" s="291"/>
      <c r="F294" s="289"/>
      <c r="G294" s="293"/>
    </row>
    <row r="295">
      <c r="A295" s="290"/>
      <c r="B295" s="292"/>
      <c r="C295" s="294"/>
      <c r="D295" s="289"/>
      <c r="E295" s="291"/>
      <c r="F295" s="289"/>
      <c r="G295" s="293"/>
    </row>
    <row r="296">
      <c r="A296" s="290"/>
      <c r="B296" s="292"/>
      <c r="C296" s="294"/>
      <c r="D296" s="289"/>
      <c r="E296" s="291"/>
      <c r="F296" s="289"/>
      <c r="G296" s="293"/>
    </row>
    <row r="297">
      <c r="A297" s="290"/>
      <c r="B297" s="292"/>
      <c r="C297" s="294"/>
      <c r="D297" s="289"/>
      <c r="E297" s="291"/>
      <c r="F297" s="289"/>
      <c r="G297" s="293"/>
    </row>
    <row r="298">
      <c r="A298" s="290"/>
      <c r="B298" s="292"/>
      <c r="C298" s="294"/>
      <c r="D298" s="289"/>
      <c r="E298" s="291"/>
      <c r="F298" s="289"/>
      <c r="G298" s="293"/>
    </row>
    <row r="299">
      <c r="A299" s="290"/>
      <c r="B299" s="292"/>
      <c r="C299" s="294"/>
      <c r="D299" s="289"/>
      <c r="E299" s="291"/>
      <c r="F299" s="289"/>
      <c r="G299" s="293"/>
    </row>
    <row r="300">
      <c r="A300" s="290"/>
      <c r="B300" s="292"/>
      <c r="C300" s="294"/>
      <c r="D300" s="289"/>
      <c r="E300" s="291"/>
      <c r="F300" s="289"/>
      <c r="G300" s="293"/>
    </row>
    <row r="301">
      <c r="A301" s="290"/>
      <c r="B301" s="292"/>
      <c r="C301" s="294"/>
      <c r="D301" s="289"/>
      <c r="E301" s="291"/>
      <c r="F301" s="289"/>
      <c r="G301" s="293"/>
    </row>
    <row r="302">
      <c r="A302" s="290"/>
      <c r="B302" s="292"/>
      <c r="C302" s="294"/>
      <c r="D302" s="289"/>
      <c r="E302" s="291"/>
      <c r="F302" s="289"/>
      <c r="G302" s="293"/>
    </row>
    <row r="303">
      <c r="A303" s="290"/>
      <c r="B303" s="292"/>
      <c r="C303" s="294"/>
      <c r="D303" s="289"/>
      <c r="E303" s="291"/>
      <c r="F303" s="289"/>
      <c r="G303" s="293"/>
    </row>
    <row r="304">
      <c r="A304" s="290"/>
      <c r="B304" s="292"/>
      <c r="C304" s="294"/>
      <c r="D304" s="289"/>
      <c r="E304" s="291"/>
      <c r="F304" s="289"/>
      <c r="G304" s="293"/>
    </row>
    <row r="305">
      <c r="A305" s="290"/>
      <c r="B305" s="292"/>
      <c r="C305" s="294"/>
      <c r="D305" s="289"/>
      <c r="E305" s="291"/>
      <c r="F305" s="289"/>
      <c r="G305" s="293"/>
    </row>
    <row r="306">
      <c r="A306" s="290"/>
      <c r="B306" s="292"/>
      <c r="C306" s="294"/>
      <c r="D306" s="289"/>
      <c r="E306" s="291"/>
      <c r="F306" s="289"/>
      <c r="G306" s="293"/>
    </row>
    <row r="307">
      <c r="A307" s="290"/>
      <c r="B307" s="292"/>
      <c r="C307" s="294"/>
      <c r="D307" s="289"/>
      <c r="E307" s="291"/>
      <c r="F307" s="289"/>
      <c r="G307" s="293"/>
    </row>
    <row r="308">
      <c r="A308" s="290"/>
      <c r="B308" s="292"/>
      <c r="C308" s="294"/>
      <c r="D308" s="289"/>
      <c r="E308" s="291"/>
      <c r="F308" s="289"/>
      <c r="G308" s="293"/>
    </row>
    <row r="309">
      <c r="A309" s="290"/>
      <c r="B309" s="292"/>
      <c r="C309" s="294"/>
      <c r="D309" s="289"/>
      <c r="E309" s="291"/>
      <c r="F309" s="289"/>
      <c r="G309" s="293"/>
    </row>
    <row r="310">
      <c r="A310" s="290"/>
      <c r="B310" s="292"/>
      <c r="C310" s="294"/>
      <c r="D310" s="289"/>
      <c r="E310" s="291"/>
      <c r="F310" s="289"/>
      <c r="G310" s="293"/>
    </row>
    <row r="311">
      <c r="A311" s="290"/>
      <c r="B311" s="292"/>
      <c r="C311" s="294"/>
      <c r="D311" s="289"/>
      <c r="E311" s="291"/>
      <c r="F311" s="289"/>
      <c r="G311" s="293"/>
    </row>
    <row r="312">
      <c r="A312" s="290"/>
      <c r="B312" s="292"/>
      <c r="C312" s="294"/>
      <c r="D312" s="289"/>
      <c r="E312" s="291"/>
      <c r="F312" s="289"/>
      <c r="G312" s="293"/>
    </row>
    <row r="313">
      <c r="A313" s="290"/>
      <c r="B313" s="292"/>
      <c r="C313" s="294"/>
      <c r="D313" s="289"/>
      <c r="E313" s="291"/>
      <c r="F313" s="289"/>
      <c r="G313" s="293"/>
    </row>
    <row r="314">
      <c r="A314" s="290"/>
      <c r="B314" s="292"/>
      <c r="C314" s="294"/>
      <c r="D314" s="289"/>
      <c r="E314" s="291"/>
      <c r="F314" s="289"/>
      <c r="G314" s="293"/>
    </row>
    <row r="315">
      <c r="A315" s="290"/>
      <c r="B315" s="292"/>
      <c r="C315" s="294"/>
      <c r="D315" s="289"/>
      <c r="E315" s="291"/>
      <c r="F315" s="289"/>
      <c r="G315" s="293"/>
    </row>
    <row r="316">
      <c r="A316" s="290"/>
      <c r="B316" s="292"/>
      <c r="C316" s="294"/>
      <c r="D316" s="289"/>
      <c r="E316" s="291"/>
      <c r="F316" s="289"/>
      <c r="G316" s="293"/>
    </row>
    <row r="317">
      <c r="A317" s="290"/>
      <c r="B317" s="292"/>
      <c r="C317" s="294"/>
      <c r="D317" s="289"/>
      <c r="E317" s="291"/>
      <c r="F317" s="289"/>
      <c r="G317" s="293"/>
    </row>
    <row r="318">
      <c r="A318" s="290"/>
      <c r="B318" s="292"/>
      <c r="C318" s="294"/>
      <c r="D318" s="289"/>
      <c r="E318" s="291"/>
      <c r="F318" s="289"/>
      <c r="G318" s="293"/>
    </row>
    <row r="319">
      <c r="A319" s="290"/>
      <c r="B319" s="292"/>
      <c r="C319" s="294"/>
      <c r="D319" s="289"/>
      <c r="E319" s="291"/>
      <c r="F319" s="289"/>
      <c r="G319" s="293"/>
    </row>
    <row r="320">
      <c r="A320" s="290"/>
      <c r="B320" s="292"/>
      <c r="C320" s="294"/>
      <c r="D320" s="289"/>
      <c r="E320" s="291"/>
      <c r="F320" s="289"/>
      <c r="G320" s="293"/>
    </row>
    <row r="321">
      <c r="A321" s="290"/>
      <c r="B321" s="292"/>
      <c r="C321" s="294"/>
      <c r="D321" s="289"/>
      <c r="E321" s="291"/>
      <c r="F321" s="289"/>
      <c r="G321" s="293"/>
    </row>
    <row r="322">
      <c r="A322" s="290"/>
      <c r="B322" s="292"/>
      <c r="C322" s="294"/>
      <c r="D322" s="289"/>
      <c r="E322" s="291"/>
      <c r="F322" s="289"/>
      <c r="G322" s="293"/>
    </row>
    <row r="323">
      <c r="A323" s="290"/>
      <c r="B323" s="292"/>
      <c r="C323" s="294"/>
      <c r="D323" s="289"/>
      <c r="E323" s="291"/>
      <c r="F323" s="289"/>
      <c r="G323" s="293"/>
    </row>
    <row r="324">
      <c r="A324" s="290"/>
      <c r="B324" s="292"/>
      <c r="C324" s="294"/>
      <c r="D324" s="289"/>
      <c r="E324" s="291"/>
      <c r="F324" s="289"/>
      <c r="G324" s="293"/>
    </row>
    <row r="325">
      <c r="A325" s="290"/>
      <c r="B325" s="292"/>
      <c r="C325" s="294"/>
      <c r="D325" s="289"/>
      <c r="E325" s="291"/>
      <c r="F325" s="289"/>
      <c r="G325" s="293"/>
    </row>
    <row r="326">
      <c r="A326" s="290"/>
      <c r="B326" s="292"/>
      <c r="C326" s="294"/>
      <c r="D326" s="289"/>
      <c r="E326" s="291"/>
      <c r="F326" s="289"/>
      <c r="G326" s="293"/>
    </row>
    <row r="327">
      <c r="A327" s="290"/>
      <c r="B327" s="292"/>
      <c r="C327" s="294"/>
      <c r="D327" s="289"/>
      <c r="E327" s="291"/>
      <c r="F327" s="289"/>
      <c r="G327" s="293"/>
    </row>
    <row r="328">
      <c r="A328" s="290"/>
      <c r="B328" s="292"/>
      <c r="C328" s="294"/>
      <c r="D328" s="289"/>
      <c r="E328" s="291"/>
      <c r="F328" s="289"/>
      <c r="G328" s="293"/>
    </row>
    <row r="329">
      <c r="A329" s="290"/>
      <c r="B329" s="292"/>
      <c r="C329" s="294"/>
      <c r="D329" s="289"/>
      <c r="E329" s="291"/>
      <c r="F329" s="289"/>
      <c r="G329" s="293"/>
    </row>
    <row r="330">
      <c r="A330" s="290"/>
      <c r="B330" s="292"/>
      <c r="C330" s="294"/>
      <c r="D330" s="289"/>
      <c r="E330" s="291"/>
      <c r="F330" s="289"/>
      <c r="G330" s="293"/>
    </row>
    <row r="331">
      <c r="A331" s="290"/>
      <c r="B331" s="292"/>
      <c r="C331" s="294"/>
      <c r="D331" s="289"/>
      <c r="E331" s="291"/>
      <c r="F331" s="289"/>
      <c r="G331" s="293"/>
    </row>
    <row r="332">
      <c r="A332" s="290"/>
      <c r="B332" s="292"/>
      <c r="C332" s="294"/>
      <c r="D332" s="289"/>
      <c r="E332" s="291"/>
      <c r="F332" s="289"/>
      <c r="G332" s="293"/>
    </row>
    <row r="333">
      <c r="A333" s="290"/>
      <c r="B333" s="292"/>
      <c r="C333" s="294"/>
      <c r="D333" s="289"/>
      <c r="E333" s="291"/>
      <c r="F333" s="289"/>
      <c r="G333" s="293"/>
    </row>
    <row r="334">
      <c r="A334" s="290"/>
      <c r="B334" s="292"/>
      <c r="C334" s="294"/>
      <c r="D334" s="289"/>
      <c r="E334" s="291"/>
      <c r="F334" s="289"/>
      <c r="G334" s="293"/>
    </row>
    <row r="335">
      <c r="A335" s="290"/>
      <c r="B335" s="292"/>
      <c r="C335" s="294"/>
      <c r="D335" s="289"/>
      <c r="E335" s="291"/>
      <c r="F335" s="289"/>
      <c r="G335" s="293"/>
    </row>
    <row r="336">
      <c r="A336" s="290"/>
      <c r="B336" s="292"/>
      <c r="C336" s="294"/>
      <c r="D336" s="289"/>
      <c r="E336" s="291"/>
      <c r="F336" s="289"/>
      <c r="G336" s="293"/>
    </row>
    <row r="337">
      <c r="A337" s="290"/>
      <c r="B337" s="292"/>
      <c r="C337" s="294"/>
      <c r="D337" s="289"/>
      <c r="E337" s="291"/>
      <c r="F337" s="289"/>
      <c r="G337" s="293"/>
    </row>
    <row r="338">
      <c r="A338" s="290"/>
      <c r="B338" s="292"/>
      <c r="C338" s="294"/>
      <c r="D338" s="289"/>
      <c r="E338" s="291"/>
      <c r="F338" s="289"/>
      <c r="G338" s="293"/>
    </row>
    <row r="339">
      <c r="A339" s="290"/>
      <c r="B339" s="292"/>
      <c r="C339" s="294"/>
      <c r="D339" s="289"/>
      <c r="E339" s="291"/>
      <c r="F339" s="289"/>
      <c r="G339" s="293"/>
    </row>
    <row r="340">
      <c r="A340" s="290"/>
      <c r="B340" s="292"/>
      <c r="C340" s="294"/>
      <c r="D340" s="289"/>
      <c r="E340" s="291"/>
      <c r="F340" s="289"/>
      <c r="G340" s="293"/>
    </row>
    <row r="341">
      <c r="A341" s="290"/>
      <c r="B341" s="292"/>
      <c r="C341" s="294"/>
      <c r="D341" s="289"/>
      <c r="E341" s="291"/>
      <c r="F341" s="289"/>
      <c r="G341" s="293"/>
    </row>
    <row r="342">
      <c r="A342" s="290"/>
      <c r="B342" s="292"/>
      <c r="C342" s="294"/>
      <c r="D342" s="289"/>
      <c r="E342" s="291"/>
      <c r="F342" s="289"/>
      <c r="G342" s="293"/>
    </row>
    <row r="343">
      <c r="A343" s="290"/>
      <c r="B343" s="292"/>
      <c r="C343" s="294"/>
      <c r="D343" s="289"/>
      <c r="E343" s="291"/>
      <c r="F343" s="289"/>
      <c r="G343" s="293"/>
    </row>
    <row r="344">
      <c r="A344" s="290"/>
      <c r="B344" s="292"/>
      <c r="C344" s="294"/>
      <c r="D344" s="289"/>
      <c r="E344" s="291"/>
      <c r="F344" s="289"/>
      <c r="G344" s="293"/>
    </row>
    <row r="345">
      <c r="A345" s="290"/>
      <c r="B345" s="292"/>
      <c r="C345" s="294"/>
      <c r="D345" s="289"/>
      <c r="E345" s="291"/>
      <c r="F345" s="289"/>
      <c r="G345" s="293"/>
    </row>
    <row r="346">
      <c r="A346" s="290"/>
      <c r="B346" s="292"/>
      <c r="C346" s="294"/>
      <c r="D346" s="289"/>
      <c r="E346" s="291"/>
      <c r="F346" s="289"/>
      <c r="G346" s="293"/>
    </row>
    <row r="347">
      <c r="A347" s="290"/>
      <c r="B347" s="292"/>
      <c r="C347" s="294"/>
      <c r="D347" s="289"/>
      <c r="E347" s="291"/>
      <c r="F347" s="289"/>
      <c r="G347" s="293"/>
    </row>
    <row r="348">
      <c r="A348" s="290"/>
      <c r="B348" s="292"/>
      <c r="C348" s="294"/>
      <c r="D348" s="289"/>
      <c r="E348" s="291"/>
      <c r="F348" s="289"/>
      <c r="G348" s="293"/>
    </row>
    <row r="349">
      <c r="A349" s="290"/>
      <c r="B349" s="292"/>
      <c r="C349" s="294"/>
      <c r="D349" s="289"/>
      <c r="E349" s="291"/>
      <c r="F349" s="289"/>
      <c r="G349" s="293"/>
    </row>
    <row r="350">
      <c r="A350" s="290"/>
      <c r="B350" s="292"/>
      <c r="C350" s="294"/>
      <c r="D350" s="289"/>
      <c r="E350" s="291"/>
      <c r="F350" s="289"/>
      <c r="G350" s="293"/>
    </row>
    <row r="351">
      <c r="A351" s="290"/>
      <c r="B351" s="292"/>
      <c r="C351" s="294"/>
      <c r="D351" s="289"/>
      <c r="E351" s="291"/>
      <c r="F351" s="289"/>
      <c r="G351" s="293"/>
    </row>
    <row r="352">
      <c r="A352" s="290"/>
      <c r="B352" s="292"/>
      <c r="C352" s="294"/>
      <c r="D352" s="289"/>
      <c r="E352" s="291"/>
      <c r="F352" s="289"/>
      <c r="G352" s="293"/>
    </row>
    <row r="353">
      <c r="A353" s="290"/>
      <c r="B353" s="292"/>
      <c r="C353" s="294"/>
      <c r="D353" s="289"/>
      <c r="E353" s="291"/>
      <c r="F353" s="289"/>
      <c r="G353" s="293"/>
    </row>
    <row r="354">
      <c r="A354" s="290"/>
      <c r="B354" s="292"/>
      <c r="C354" s="294"/>
      <c r="D354" s="289"/>
      <c r="E354" s="291"/>
      <c r="F354" s="289"/>
      <c r="G354" s="293"/>
    </row>
    <row r="355">
      <c r="A355" s="290"/>
      <c r="B355" s="292"/>
      <c r="C355" s="294"/>
      <c r="D355" s="289"/>
      <c r="E355" s="291"/>
      <c r="F355" s="289"/>
      <c r="G355" s="293"/>
    </row>
    <row r="356">
      <c r="A356" s="290"/>
      <c r="B356" s="292"/>
      <c r="C356" s="294"/>
      <c r="D356" s="289"/>
      <c r="E356" s="291"/>
      <c r="F356" s="289"/>
      <c r="G356" s="293"/>
    </row>
    <row r="357">
      <c r="A357" s="290"/>
      <c r="B357" s="292"/>
      <c r="C357" s="294"/>
      <c r="D357" s="289"/>
      <c r="E357" s="291"/>
      <c r="F357" s="289"/>
      <c r="G357" s="293"/>
    </row>
    <row r="358">
      <c r="A358" s="290"/>
      <c r="B358" s="292"/>
      <c r="C358" s="294"/>
      <c r="D358" s="289"/>
      <c r="E358" s="291"/>
      <c r="F358" s="289"/>
      <c r="G358" s="293"/>
    </row>
    <row r="359">
      <c r="A359" s="290"/>
      <c r="B359" s="292"/>
      <c r="C359" s="294"/>
      <c r="D359" s="289"/>
      <c r="E359" s="291"/>
      <c r="F359" s="289"/>
      <c r="G359" s="293"/>
    </row>
    <row r="360">
      <c r="A360" s="290"/>
      <c r="B360" s="292"/>
      <c r="C360" s="294"/>
      <c r="D360" s="289"/>
      <c r="E360" s="291"/>
      <c r="F360" s="289"/>
      <c r="G360" s="293"/>
    </row>
    <row r="361">
      <c r="A361" s="290"/>
      <c r="B361" s="292"/>
      <c r="C361" s="294"/>
      <c r="D361" s="289"/>
      <c r="E361" s="291"/>
      <c r="F361" s="289"/>
      <c r="G361" s="293"/>
    </row>
    <row r="362">
      <c r="A362" s="290"/>
      <c r="B362" s="292"/>
      <c r="C362" s="294"/>
      <c r="D362" s="289"/>
      <c r="E362" s="291"/>
      <c r="F362" s="289"/>
      <c r="G362" s="293"/>
    </row>
    <row r="363">
      <c r="A363" s="290"/>
      <c r="B363" s="292"/>
      <c r="C363" s="294"/>
      <c r="D363" s="289"/>
      <c r="E363" s="291"/>
      <c r="F363" s="289"/>
      <c r="G363" s="293"/>
    </row>
    <row r="364">
      <c r="A364" s="290"/>
      <c r="B364" s="292"/>
      <c r="C364" s="294"/>
      <c r="D364" s="289"/>
      <c r="E364" s="291"/>
      <c r="F364" s="289"/>
      <c r="G364" s="293"/>
    </row>
    <row r="365">
      <c r="A365" s="290"/>
      <c r="B365" s="292"/>
      <c r="C365" s="294"/>
      <c r="D365" s="289"/>
      <c r="E365" s="291"/>
      <c r="F365" s="289"/>
      <c r="G365" s="293"/>
    </row>
    <row r="366">
      <c r="A366" s="290"/>
      <c r="B366" s="292"/>
      <c r="C366" s="294"/>
      <c r="D366" s="289"/>
      <c r="E366" s="291"/>
      <c r="F366" s="289"/>
      <c r="G366" s="293"/>
    </row>
    <row r="367">
      <c r="A367" s="290"/>
      <c r="B367" s="292"/>
      <c r="C367" s="294"/>
      <c r="D367" s="289"/>
      <c r="E367" s="291"/>
      <c r="F367" s="289"/>
      <c r="G367" s="293"/>
    </row>
    <row r="368">
      <c r="A368" s="290"/>
      <c r="B368" s="292"/>
      <c r="C368" s="294"/>
      <c r="D368" s="289"/>
      <c r="E368" s="291"/>
      <c r="F368" s="289"/>
      <c r="G368" s="293"/>
    </row>
    <row r="369">
      <c r="A369" s="290"/>
      <c r="B369" s="292"/>
      <c r="C369" s="294"/>
      <c r="D369" s="289"/>
      <c r="E369" s="291"/>
      <c r="F369" s="289"/>
      <c r="G369" s="293"/>
    </row>
    <row r="370">
      <c r="A370" s="290"/>
      <c r="B370" s="292"/>
      <c r="C370" s="294"/>
      <c r="D370" s="289"/>
      <c r="E370" s="291"/>
      <c r="F370" s="289"/>
      <c r="G370" s="293"/>
    </row>
    <row r="371">
      <c r="A371" s="290"/>
      <c r="B371" s="292"/>
      <c r="C371" s="294"/>
      <c r="D371" s="289"/>
      <c r="E371" s="291"/>
      <c r="F371" s="289"/>
      <c r="G371" s="293"/>
    </row>
    <row r="372">
      <c r="A372" s="290"/>
      <c r="B372" s="292"/>
      <c r="C372" s="294"/>
      <c r="D372" s="289"/>
      <c r="E372" s="291"/>
      <c r="F372" s="289"/>
      <c r="G372" s="293"/>
    </row>
    <row r="373">
      <c r="A373" s="290"/>
      <c r="B373" s="292"/>
      <c r="C373" s="294"/>
      <c r="D373" s="289"/>
      <c r="E373" s="291"/>
      <c r="F373" s="289"/>
      <c r="G373" s="293"/>
    </row>
    <row r="374">
      <c r="A374" s="290"/>
      <c r="B374" s="292"/>
      <c r="C374" s="294"/>
      <c r="D374" s="289"/>
      <c r="E374" s="291"/>
      <c r="F374" s="289"/>
      <c r="G374" s="293"/>
    </row>
    <row r="375">
      <c r="A375" s="290"/>
      <c r="B375" s="292"/>
      <c r="C375" s="294"/>
      <c r="D375" s="289"/>
      <c r="E375" s="291"/>
      <c r="F375" s="289"/>
      <c r="G375" s="293"/>
    </row>
    <row r="376">
      <c r="A376" s="290"/>
      <c r="B376" s="292"/>
      <c r="C376" s="294"/>
      <c r="D376" s="289"/>
      <c r="E376" s="291"/>
      <c r="F376" s="289"/>
      <c r="G376" s="293"/>
    </row>
    <row r="377">
      <c r="A377" s="290"/>
      <c r="B377" s="292"/>
      <c r="C377" s="294"/>
      <c r="D377" s="289"/>
      <c r="E377" s="291"/>
      <c r="F377" s="289"/>
      <c r="G377" s="293"/>
    </row>
    <row r="378">
      <c r="A378" s="290"/>
      <c r="B378" s="292"/>
      <c r="C378" s="294"/>
      <c r="D378" s="289"/>
      <c r="E378" s="291"/>
      <c r="F378" s="289"/>
      <c r="G378" s="293"/>
    </row>
    <row r="379">
      <c r="A379" s="290"/>
      <c r="B379" s="292"/>
      <c r="C379" s="294"/>
      <c r="D379" s="289"/>
      <c r="E379" s="291"/>
      <c r="F379" s="289"/>
      <c r="G379" s="293"/>
    </row>
    <row r="380">
      <c r="A380" s="290"/>
      <c r="B380" s="292"/>
      <c r="C380" s="294"/>
      <c r="D380" s="289"/>
      <c r="E380" s="291"/>
      <c r="F380" s="289"/>
      <c r="G380" s="293"/>
    </row>
    <row r="381">
      <c r="A381" s="290"/>
      <c r="B381" s="292"/>
      <c r="C381" s="294"/>
      <c r="D381" s="289"/>
      <c r="E381" s="291"/>
      <c r="F381" s="289"/>
      <c r="G381" s="293"/>
    </row>
    <row r="382">
      <c r="A382" s="290"/>
      <c r="B382" s="292"/>
      <c r="C382" s="294"/>
      <c r="D382" s="289"/>
      <c r="E382" s="291"/>
      <c r="F382" s="289"/>
      <c r="G382" s="293"/>
    </row>
    <row r="383">
      <c r="A383" s="290"/>
      <c r="B383" s="292"/>
      <c r="C383" s="294"/>
      <c r="D383" s="289"/>
      <c r="E383" s="291"/>
      <c r="F383" s="289"/>
      <c r="G383" s="293"/>
    </row>
    <row r="384">
      <c r="A384" s="290"/>
      <c r="B384" s="292"/>
      <c r="C384" s="294"/>
      <c r="D384" s="289"/>
      <c r="E384" s="291"/>
      <c r="F384" s="289"/>
      <c r="G384" s="293"/>
    </row>
    <row r="385">
      <c r="A385" s="290"/>
      <c r="B385" s="292"/>
      <c r="C385" s="294"/>
      <c r="D385" s="289"/>
      <c r="E385" s="291"/>
      <c r="F385" s="289"/>
      <c r="G385" s="293"/>
    </row>
    <row r="386">
      <c r="A386" s="290"/>
      <c r="B386" s="292"/>
      <c r="C386" s="294"/>
      <c r="D386" s="289"/>
      <c r="E386" s="291"/>
      <c r="F386" s="289"/>
      <c r="G386" s="293"/>
    </row>
    <row r="387">
      <c r="A387" s="290"/>
      <c r="B387" s="292"/>
      <c r="C387" s="294"/>
      <c r="D387" s="289"/>
      <c r="E387" s="291"/>
      <c r="F387" s="289"/>
      <c r="G387" s="293"/>
    </row>
    <row r="388">
      <c r="A388" s="290"/>
      <c r="B388" s="292"/>
      <c r="C388" s="294"/>
      <c r="D388" s="289"/>
      <c r="E388" s="291"/>
      <c r="F388" s="289"/>
      <c r="G388" s="293"/>
    </row>
    <row r="389">
      <c r="A389" s="290"/>
      <c r="B389" s="292"/>
      <c r="C389" s="294"/>
      <c r="D389" s="289"/>
      <c r="E389" s="291"/>
      <c r="F389" s="289"/>
      <c r="G389" s="293"/>
    </row>
    <row r="390">
      <c r="A390" s="290"/>
      <c r="B390" s="292"/>
      <c r="C390" s="294"/>
      <c r="D390" s="289"/>
      <c r="E390" s="291"/>
      <c r="F390" s="289"/>
      <c r="G390" s="293"/>
    </row>
    <row r="391">
      <c r="A391" s="290"/>
      <c r="B391" s="292"/>
      <c r="C391" s="294"/>
      <c r="D391" s="289"/>
      <c r="E391" s="291"/>
      <c r="F391" s="289"/>
      <c r="G391" s="293"/>
    </row>
    <row r="392">
      <c r="A392" s="290"/>
      <c r="B392" s="292"/>
      <c r="C392" s="294"/>
      <c r="D392" s="289"/>
      <c r="E392" s="291"/>
      <c r="F392" s="289"/>
      <c r="G392" s="293"/>
    </row>
    <row r="393">
      <c r="A393" s="290"/>
      <c r="B393" s="292"/>
      <c r="C393" s="294"/>
      <c r="D393" s="289"/>
      <c r="E393" s="291"/>
      <c r="F393" s="289"/>
      <c r="G393" s="293"/>
    </row>
    <row r="394">
      <c r="A394" s="290"/>
      <c r="B394" s="292"/>
      <c r="C394" s="294"/>
      <c r="D394" s="289"/>
      <c r="E394" s="291"/>
      <c r="F394" s="289"/>
      <c r="G394" s="293"/>
    </row>
    <row r="395">
      <c r="A395" s="290"/>
      <c r="B395" s="292"/>
      <c r="C395" s="294"/>
      <c r="D395" s="289"/>
      <c r="E395" s="291"/>
      <c r="F395" s="289"/>
      <c r="G395" s="293"/>
    </row>
    <row r="396">
      <c r="A396" s="290"/>
      <c r="B396" s="292"/>
      <c r="C396" s="294"/>
      <c r="D396" s="289"/>
      <c r="E396" s="291"/>
      <c r="F396" s="289"/>
      <c r="G396" s="293"/>
    </row>
    <row r="397">
      <c r="A397" s="290"/>
      <c r="B397" s="292"/>
      <c r="C397" s="294"/>
      <c r="D397" s="289"/>
      <c r="E397" s="291"/>
      <c r="F397" s="289"/>
      <c r="G397" s="293"/>
    </row>
    <row r="398">
      <c r="A398" s="290"/>
      <c r="B398" s="292"/>
      <c r="C398" s="294"/>
      <c r="D398" s="289"/>
      <c r="E398" s="291"/>
      <c r="F398" s="289"/>
      <c r="G398" s="293"/>
    </row>
    <row r="399">
      <c r="A399" s="290"/>
      <c r="B399" s="292"/>
      <c r="C399" s="294"/>
      <c r="D399" s="289"/>
      <c r="E399" s="291"/>
      <c r="F399" s="289"/>
      <c r="G399" s="293"/>
    </row>
    <row r="400">
      <c r="A400" s="290"/>
      <c r="B400" s="292"/>
      <c r="C400" s="294"/>
      <c r="D400" s="289"/>
      <c r="E400" s="291"/>
      <c r="F400" s="289"/>
      <c r="G400" s="293"/>
    </row>
    <row r="401">
      <c r="A401" s="290"/>
      <c r="B401" s="292"/>
      <c r="C401" s="294"/>
      <c r="D401" s="289"/>
      <c r="E401" s="291"/>
      <c r="F401" s="289"/>
      <c r="G401" s="293"/>
    </row>
    <row r="402">
      <c r="A402" s="290"/>
      <c r="B402" s="292"/>
      <c r="C402" s="294"/>
      <c r="D402" s="289"/>
      <c r="E402" s="291"/>
      <c r="F402" s="289"/>
      <c r="G402" s="293"/>
    </row>
    <row r="403">
      <c r="A403" s="290"/>
      <c r="B403" s="292"/>
      <c r="C403" s="294"/>
      <c r="D403" s="289"/>
      <c r="E403" s="291"/>
      <c r="F403" s="289"/>
      <c r="G403" s="293"/>
    </row>
    <row r="404">
      <c r="A404" s="290"/>
      <c r="B404" s="292"/>
      <c r="C404" s="294"/>
      <c r="D404" s="289"/>
      <c r="E404" s="291"/>
      <c r="F404" s="289"/>
      <c r="G404" s="293"/>
    </row>
    <row r="405">
      <c r="A405" s="290"/>
      <c r="B405" s="292"/>
      <c r="C405" s="294"/>
      <c r="D405" s="289"/>
      <c r="E405" s="291"/>
      <c r="F405" s="289"/>
      <c r="G405" s="293"/>
    </row>
    <row r="406">
      <c r="A406" s="290"/>
      <c r="B406" s="292"/>
      <c r="C406" s="294"/>
      <c r="D406" s="289"/>
      <c r="E406" s="291"/>
      <c r="F406" s="289"/>
      <c r="G406" s="293"/>
    </row>
    <row r="407">
      <c r="A407" s="290"/>
      <c r="B407" s="292"/>
      <c r="C407" s="294"/>
      <c r="D407" s="289"/>
      <c r="E407" s="291"/>
      <c r="F407" s="289"/>
      <c r="G407" s="293"/>
    </row>
    <row r="408">
      <c r="A408" s="290"/>
      <c r="B408" s="292"/>
      <c r="C408" s="294"/>
      <c r="D408" s="289"/>
      <c r="E408" s="291"/>
      <c r="F408" s="289"/>
      <c r="G408" s="293"/>
    </row>
    <row r="409">
      <c r="A409" s="290"/>
      <c r="B409" s="292"/>
      <c r="C409" s="294"/>
      <c r="D409" s="289"/>
      <c r="E409" s="291"/>
      <c r="F409" s="289"/>
      <c r="G409" s="293"/>
    </row>
    <row r="410">
      <c r="A410" s="290"/>
      <c r="B410" s="292"/>
      <c r="C410" s="294"/>
      <c r="D410" s="289"/>
      <c r="E410" s="291"/>
      <c r="F410" s="289"/>
      <c r="G410" s="293"/>
    </row>
    <row r="411">
      <c r="A411" s="290"/>
      <c r="B411" s="292"/>
      <c r="C411" s="294"/>
      <c r="D411" s="289"/>
      <c r="E411" s="291"/>
      <c r="F411" s="289"/>
      <c r="G411" s="293"/>
    </row>
    <row r="412">
      <c r="A412" s="290"/>
      <c r="B412" s="292"/>
      <c r="C412" s="294"/>
      <c r="D412" s="289"/>
      <c r="E412" s="291"/>
      <c r="F412" s="289"/>
      <c r="G412" s="293"/>
    </row>
    <row r="413">
      <c r="A413" s="290"/>
      <c r="B413" s="292"/>
      <c r="C413" s="294"/>
      <c r="D413" s="289"/>
      <c r="E413" s="291"/>
      <c r="F413" s="289"/>
      <c r="G413" s="293"/>
    </row>
    <row r="414">
      <c r="A414" s="290"/>
      <c r="B414" s="292"/>
      <c r="C414" s="294"/>
      <c r="D414" s="289"/>
      <c r="E414" s="291"/>
      <c r="F414" s="289"/>
      <c r="G414" s="293"/>
    </row>
    <row r="415">
      <c r="A415" s="290"/>
      <c r="B415" s="292"/>
      <c r="C415" s="294"/>
      <c r="D415" s="289"/>
      <c r="E415" s="291"/>
      <c r="F415" s="289"/>
      <c r="G415" s="293"/>
    </row>
    <row r="416">
      <c r="A416" s="290"/>
      <c r="B416" s="292"/>
      <c r="C416" s="294"/>
      <c r="D416" s="289"/>
      <c r="E416" s="291"/>
      <c r="F416" s="289"/>
      <c r="G416" s="293"/>
    </row>
    <row r="417">
      <c r="A417" s="290"/>
      <c r="B417" s="292"/>
      <c r="C417" s="294"/>
      <c r="D417" s="289"/>
      <c r="E417" s="291"/>
      <c r="F417" s="289"/>
      <c r="G417" s="293"/>
    </row>
    <row r="418">
      <c r="A418" s="290"/>
      <c r="B418" s="292"/>
      <c r="C418" s="294"/>
      <c r="D418" s="289"/>
      <c r="E418" s="291"/>
      <c r="F418" s="289"/>
      <c r="G418" s="293"/>
    </row>
    <row r="419">
      <c r="A419" s="290"/>
      <c r="B419" s="292"/>
      <c r="C419" s="294"/>
      <c r="D419" s="289"/>
      <c r="E419" s="291"/>
      <c r="F419" s="289"/>
      <c r="G419" s="293"/>
    </row>
    <row r="420">
      <c r="A420" s="290"/>
      <c r="B420" s="292"/>
      <c r="C420" s="294"/>
      <c r="D420" s="289"/>
      <c r="E420" s="291"/>
      <c r="F420" s="289"/>
      <c r="G420" s="293"/>
    </row>
    <row r="421">
      <c r="A421" s="290"/>
      <c r="B421" s="292"/>
      <c r="C421" s="294"/>
      <c r="D421" s="289"/>
      <c r="E421" s="291"/>
      <c r="F421" s="289"/>
      <c r="G421" s="293"/>
    </row>
    <row r="422">
      <c r="A422" s="290"/>
      <c r="B422" s="292"/>
      <c r="C422" s="294"/>
      <c r="D422" s="289"/>
      <c r="E422" s="291"/>
      <c r="F422" s="289"/>
      <c r="G422" s="293"/>
    </row>
    <row r="423">
      <c r="A423" s="290"/>
      <c r="B423" s="292"/>
      <c r="C423" s="294"/>
      <c r="D423" s="289"/>
      <c r="E423" s="291"/>
      <c r="F423" s="289"/>
      <c r="G423" s="293"/>
    </row>
    <row r="424">
      <c r="A424" s="290"/>
      <c r="B424" s="292"/>
      <c r="C424" s="294"/>
      <c r="D424" s="289"/>
      <c r="E424" s="291"/>
      <c r="F424" s="289"/>
      <c r="G424" s="293"/>
    </row>
    <row r="425">
      <c r="A425" s="290"/>
      <c r="B425" s="292"/>
      <c r="C425" s="294"/>
      <c r="D425" s="289"/>
      <c r="E425" s="291"/>
      <c r="F425" s="289"/>
      <c r="G425" s="293"/>
    </row>
    <row r="426">
      <c r="A426" s="290"/>
      <c r="B426" s="292"/>
      <c r="C426" s="294"/>
      <c r="D426" s="289"/>
      <c r="E426" s="291"/>
      <c r="F426" s="289"/>
      <c r="G426" s="293"/>
    </row>
    <row r="427">
      <c r="A427" s="290"/>
      <c r="B427" s="292"/>
      <c r="C427" s="294"/>
      <c r="D427" s="289"/>
      <c r="E427" s="291"/>
      <c r="F427" s="289"/>
      <c r="G427" s="293"/>
    </row>
    <row r="428">
      <c r="A428" s="290"/>
      <c r="B428" s="292"/>
      <c r="C428" s="294"/>
      <c r="D428" s="289"/>
      <c r="E428" s="291"/>
      <c r="F428" s="289"/>
      <c r="G428" s="293"/>
    </row>
    <row r="429">
      <c r="A429" s="290"/>
      <c r="B429" s="292"/>
      <c r="C429" s="294"/>
      <c r="D429" s="289"/>
      <c r="E429" s="291"/>
      <c r="F429" s="289"/>
      <c r="G429" s="293"/>
    </row>
    <row r="430">
      <c r="A430" s="290"/>
      <c r="B430" s="292"/>
      <c r="C430" s="294"/>
      <c r="D430" s="289"/>
      <c r="E430" s="291"/>
      <c r="F430" s="289"/>
      <c r="G430" s="293"/>
    </row>
    <row r="431">
      <c r="A431" s="290"/>
      <c r="B431" s="292"/>
      <c r="C431" s="294"/>
      <c r="D431" s="289"/>
      <c r="E431" s="291"/>
      <c r="F431" s="289"/>
      <c r="G431" s="293"/>
    </row>
    <row r="432">
      <c r="A432" s="290"/>
      <c r="B432" s="292"/>
      <c r="C432" s="294"/>
      <c r="D432" s="289"/>
      <c r="E432" s="291"/>
      <c r="F432" s="289"/>
      <c r="G432" s="293"/>
    </row>
    <row r="433">
      <c r="A433" s="290"/>
      <c r="B433" s="292"/>
      <c r="C433" s="294"/>
      <c r="D433" s="289"/>
      <c r="E433" s="291"/>
      <c r="F433" s="289"/>
      <c r="G433" s="293"/>
    </row>
    <row r="434">
      <c r="A434" s="290"/>
      <c r="B434" s="292"/>
      <c r="C434" s="294"/>
      <c r="D434" s="289"/>
      <c r="E434" s="291"/>
      <c r="F434" s="289"/>
      <c r="G434" s="293"/>
    </row>
    <row r="435">
      <c r="A435" s="290"/>
      <c r="B435" s="292"/>
      <c r="C435" s="294"/>
      <c r="D435" s="289"/>
      <c r="E435" s="291"/>
      <c r="F435" s="289"/>
      <c r="G435" s="293"/>
    </row>
    <row r="436">
      <c r="A436" s="290"/>
      <c r="B436" s="292"/>
      <c r="C436" s="294"/>
      <c r="D436" s="289"/>
      <c r="E436" s="291"/>
      <c r="F436" s="289"/>
      <c r="G436" s="293"/>
    </row>
    <row r="437">
      <c r="A437" s="290"/>
      <c r="B437" s="292"/>
      <c r="C437" s="294"/>
      <c r="D437" s="289"/>
      <c r="E437" s="291"/>
      <c r="F437" s="289"/>
      <c r="G437" s="293"/>
    </row>
    <row r="438">
      <c r="A438" s="290"/>
      <c r="B438" s="292"/>
      <c r="C438" s="294"/>
      <c r="D438" s="289"/>
      <c r="E438" s="291"/>
      <c r="F438" s="289"/>
      <c r="G438" s="293"/>
    </row>
    <row r="439">
      <c r="A439" s="290"/>
      <c r="B439" s="292"/>
      <c r="C439" s="294"/>
      <c r="D439" s="289"/>
      <c r="E439" s="291"/>
      <c r="F439" s="289"/>
      <c r="G439" s="293"/>
    </row>
    <row r="440">
      <c r="A440" s="290"/>
      <c r="B440" s="292"/>
      <c r="C440" s="294"/>
      <c r="D440" s="289"/>
      <c r="E440" s="291"/>
      <c r="F440" s="289"/>
      <c r="G440" s="293"/>
    </row>
    <row r="441">
      <c r="A441" s="290"/>
      <c r="B441" s="292"/>
      <c r="C441" s="294"/>
      <c r="D441" s="289"/>
      <c r="E441" s="291"/>
      <c r="F441" s="289"/>
      <c r="G441" s="293"/>
    </row>
    <row r="442">
      <c r="A442" s="290"/>
      <c r="B442" s="292"/>
      <c r="C442" s="294"/>
      <c r="D442" s="289"/>
      <c r="E442" s="291"/>
      <c r="F442" s="289"/>
      <c r="G442" s="293"/>
    </row>
    <row r="443">
      <c r="A443" s="290"/>
      <c r="B443" s="292"/>
      <c r="C443" s="294"/>
      <c r="D443" s="289"/>
      <c r="E443" s="291"/>
      <c r="F443" s="289"/>
      <c r="G443" s="293"/>
    </row>
    <row r="444">
      <c r="A444" s="290"/>
      <c r="B444" s="292"/>
      <c r="C444" s="294"/>
      <c r="D444" s="289"/>
      <c r="E444" s="291"/>
      <c r="F444" s="289"/>
      <c r="G444" s="293"/>
    </row>
    <row r="445">
      <c r="A445" s="290"/>
      <c r="B445" s="292"/>
      <c r="C445" s="294"/>
      <c r="D445" s="289"/>
      <c r="E445" s="291"/>
      <c r="F445" s="289"/>
      <c r="G445" s="293"/>
    </row>
    <row r="446">
      <c r="A446" s="290"/>
      <c r="B446" s="292"/>
      <c r="C446" s="294"/>
      <c r="D446" s="289"/>
      <c r="E446" s="291"/>
      <c r="F446" s="289"/>
      <c r="G446" s="293"/>
    </row>
    <row r="447">
      <c r="A447" s="290"/>
      <c r="B447" s="292"/>
      <c r="C447" s="294"/>
      <c r="D447" s="289"/>
      <c r="E447" s="291"/>
      <c r="F447" s="289"/>
      <c r="G447" s="293"/>
    </row>
    <row r="448">
      <c r="A448" s="290"/>
      <c r="B448" s="292"/>
      <c r="C448" s="294"/>
      <c r="D448" s="289"/>
      <c r="E448" s="291"/>
      <c r="F448" s="289"/>
      <c r="G448" s="293"/>
    </row>
    <row r="449">
      <c r="A449" s="290"/>
      <c r="B449" s="292"/>
      <c r="C449" s="294"/>
      <c r="D449" s="289"/>
      <c r="E449" s="291"/>
      <c r="F449" s="289"/>
      <c r="G449" s="293"/>
    </row>
    <row r="450">
      <c r="A450" s="290"/>
      <c r="B450" s="292"/>
      <c r="C450" s="294"/>
      <c r="D450" s="289"/>
      <c r="E450" s="291"/>
      <c r="F450" s="289"/>
      <c r="G450" s="293"/>
    </row>
    <row r="451">
      <c r="A451" s="290"/>
      <c r="B451" s="292"/>
      <c r="C451" s="294"/>
      <c r="D451" s="289"/>
      <c r="E451" s="291"/>
      <c r="F451" s="289"/>
      <c r="G451" s="293"/>
    </row>
    <row r="452">
      <c r="A452" s="290"/>
      <c r="B452" s="292"/>
      <c r="C452" s="294"/>
      <c r="D452" s="289"/>
      <c r="E452" s="291"/>
      <c r="F452" s="289"/>
      <c r="G452" s="293"/>
    </row>
    <row r="453">
      <c r="A453" s="290"/>
      <c r="B453" s="292"/>
      <c r="C453" s="294"/>
      <c r="D453" s="289"/>
      <c r="E453" s="291"/>
      <c r="F453" s="289"/>
      <c r="G453" s="293"/>
    </row>
    <row r="454">
      <c r="A454" s="290"/>
      <c r="B454" s="292"/>
      <c r="C454" s="294"/>
      <c r="D454" s="289"/>
      <c r="E454" s="291"/>
      <c r="F454" s="289"/>
      <c r="G454" s="293"/>
    </row>
    <row r="455">
      <c r="A455" s="290"/>
      <c r="B455" s="292"/>
      <c r="C455" s="294"/>
      <c r="D455" s="289"/>
      <c r="E455" s="291"/>
      <c r="F455" s="289"/>
      <c r="G455" s="293"/>
    </row>
    <row r="456">
      <c r="A456" s="290"/>
      <c r="B456" s="292"/>
      <c r="C456" s="294"/>
      <c r="D456" s="289"/>
      <c r="E456" s="291"/>
      <c r="F456" s="289"/>
      <c r="G456" s="293"/>
    </row>
    <row r="457">
      <c r="A457" s="290"/>
      <c r="B457" s="292"/>
      <c r="C457" s="294"/>
      <c r="D457" s="289"/>
      <c r="E457" s="291"/>
      <c r="F457" s="289"/>
      <c r="G457" s="293"/>
    </row>
    <row r="458">
      <c r="A458" s="290"/>
      <c r="B458" s="292"/>
      <c r="C458" s="294"/>
      <c r="D458" s="289"/>
      <c r="E458" s="291"/>
      <c r="F458" s="289"/>
      <c r="G458" s="293"/>
    </row>
    <row r="459">
      <c r="A459" s="290"/>
      <c r="B459" s="292"/>
      <c r="C459" s="294"/>
      <c r="D459" s="289"/>
      <c r="E459" s="291"/>
      <c r="F459" s="289"/>
      <c r="G459" s="293"/>
    </row>
    <row r="460">
      <c r="A460" s="290"/>
      <c r="B460" s="292"/>
      <c r="C460" s="294"/>
      <c r="D460" s="289"/>
      <c r="E460" s="291"/>
      <c r="F460" s="289"/>
      <c r="G460" s="293"/>
    </row>
    <row r="461">
      <c r="A461" s="290"/>
      <c r="B461" s="292"/>
      <c r="C461" s="294"/>
      <c r="D461" s="289"/>
      <c r="E461" s="291"/>
      <c r="F461" s="289"/>
      <c r="G461" s="293"/>
    </row>
    <row r="462">
      <c r="A462" s="290"/>
      <c r="B462" s="292"/>
      <c r="C462" s="294"/>
      <c r="D462" s="289"/>
      <c r="E462" s="291"/>
      <c r="F462" s="289"/>
      <c r="G462" s="293"/>
    </row>
    <row r="463">
      <c r="A463" s="290"/>
      <c r="B463" s="292"/>
      <c r="C463" s="294"/>
      <c r="D463" s="289"/>
      <c r="E463" s="291"/>
      <c r="F463" s="289"/>
      <c r="G463" s="293"/>
    </row>
    <row r="464">
      <c r="A464" s="290"/>
      <c r="B464" s="292"/>
      <c r="C464" s="294"/>
      <c r="D464" s="289"/>
      <c r="E464" s="291"/>
      <c r="F464" s="289"/>
      <c r="G464" s="293"/>
    </row>
    <row r="465">
      <c r="A465" s="290"/>
      <c r="B465" s="292"/>
      <c r="C465" s="294"/>
      <c r="D465" s="289"/>
      <c r="E465" s="291"/>
      <c r="F465" s="289"/>
      <c r="G465" s="293"/>
    </row>
    <row r="466">
      <c r="A466" s="290"/>
      <c r="B466" s="292"/>
      <c r="C466" s="294"/>
      <c r="D466" s="289"/>
      <c r="E466" s="291"/>
      <c r="F466" s="289"/>
      <c r="G466" s="293"/>
    </row>
    <row r="467">
      <c r="A467" s="290"/>
      <c r="B467" s="292"/>
      <c r="C467" s="294"/>
      <c r="D467" s="289"/>
      <c r="E467" s="291"/>
      <c r="F467" s="289"/>
      <c r="G467" s="293"/>
    </row>
    <row r="468">
      <c r="A468" s="290"/>
      <c r="B468" s="292"/>
      <c r="C468" s="294"/>
      <c r="D468" s="289"/>
      <c r="E468" s="291"/>
      <c r="F468" s="289"/>
      <c r="G468" s="293"/>
    </row>
    <row r="469">
      <c r="A469" s="290"/>
      <c r="B469" s="292"/>
      <c r="C469" s="294"/>
      <c r="D469" s="289"/>
      <c r="E469" s="291"/>
      <c r="F469" s="289"/>
      <c r="G469" s="293"/>
    </row>
    <row r="470">
      <c r="A470" s="290"/>
      <c r="B470" s="292"/>
      <c r="C470" s="294"/>
      <c r="D470" s="289"/>
      <c r="E470" s="291"/>
      <c r="F470" s="289"/>
      <c r="G470" s="293"/>
    </row>
    <row r="471">
      <c r="A471" s="290"/>
      <c r="B471" s="292"/>
      <c r="C471" s="294"/>
      <c r="D471" s="289"/>
      <c r="E471" s="291"/>
      <c r="F471" s="289"/>
      <c r="G471" s="293"/>
    </row>
    <row r="472">
      <c r="A472" s="290"/>
      <c r="B472" s="292"/>
      <c r="C472" s="294"/>
      <c r="D472" s="289"/>
      <c r="E472" s="291"/>
      <c r="F472" s="289"/>
      <c r="G472" s="293"/>
    </row>
    <row r="473">
      <c r="A473" s="290"/>
      <c r="B473" s="292"/>
      <c r="C473" s="294"/>
      <c r="D473" s="289"/>
      <c r="E473" s="291"/>
      <c r="F473" s="289"/>
      <c r="G473" s="293"/>
    </row>
    <row r="474">
      <c r="A474" s="290"/>
      <c r="B474" s="292"/>
      <c r="C474" s="294"/>
      <c r="D474" s="289"/>
      <c r="E474" s="291"/>
      <c r="F474" s="289"/>
      <c r="G474" s="293"/>
    </row>
    <row r="475">
      <c r="A475" s="290"/>
      <c r="B475" s="292"/>
      <c r="C475" s="294"/>
      <c r="D475" s="289"/>
      <c r="E475" s="291"/>
      <c r="F475" s="289"/>
      <c r="G475" s="293"/>
    </row>
    <row r="476">
      <c r="A476" s="290"/>
      <c r="B476" s="292"/>
      <c r="C476" s="294"/>
      <c r="D476" s="289"/>
      <c r="E476" s="291"/>
      <c r="F476" s="289"/>
      <c r="G476" s="293"/>
    </row>
    <row r="477">
      <c r="A477" s="290"/>
      <c r="B477" s="292"/>
      <c r="C477" s="294"/>
      <c r="D477" s="289"/>
      <c r="E477" s="291"/>
      <c r="F477" s="289"/>
      <c r="G477" s="293"/>
    </row>
    <row r="478">
      <c r="A478" s="290"/>
      <c r="B478" s="292"/>
      <c r="C478" s="294"/>
      <c r="D478" s="289"/>
      <c r="E478" s="291"/>
      <c r="F478" s="289"/>
      <c r="G478" s="293"/>
    </row>
    <row r="479">
      <c r="A479" s="290"/>
      <c r="B479" s="292"/>
      <c r="C479" s="294"/>
      <c r="D479" s="289"/>
      <c r="E479" s="291"/>
      <c r="F479" s="289"/>
      <c r="G479" s="293"/>
    </row>
    <row r="480">
      <c r="A480" s="290"/>
      <c r="B480" s="292"/>
      <c r="C480" s="294"/>
      <c r="D480" s="289"/>
      <c r="E480" s="291"/>
      <c r="F480" s="289"/>
      <c r="G480" s="293"/>
    </row>
    <row r="481">
      <c r="A481" s="290"/>
      <c r="B481" s="292"/>
      <c r="C481" s="294"/>
      <c r="D481" s="289"/>
      <c r="E481" s="291"/>
      <c r="F481" s="289"/>
      <c r="G481" s="293"/>
    </row>
    <row r="482">
      <c r="A482" s="290"/>
      <c r="B482" s="292"/>
      <c r="C482" s="294"/>
      <c r="D482" s="289"/>
      <c r="E482" s="291"/>
      <c r="F482" s="289"/>
      <c r="G482" s="293"/>
    </row>
    <row r="483">
      <c r="A483" s="290"/>
      <c r="B483" s="292"/>
      <c r="C483" s="294"/>
      <c r="D483" s="289"/>
      <c r="E483" s="291"/>
      <c r="F483" s="289"/>
      <c r="G483" s="293"/>
    </row>
    <row r="484">
      <c r="A484" s="290"/>
      <c r="B484" s="292"/>
      <c r="C484" s="294"/>
      <c r="D484" s="289"/>
      <c r="E484" s="291"/>
      <c r="F484" s="289"/>
      <c r="G484" s="293"/>
    </row>
    <row r="485">
      <c r="A485" s="290"/>
      <c r="B485" s="292"/>
      <c r="C485" s="294"/>
      <c r="D485" s="289"/>
      <c r="E485" s="291"/>
      <c r="F485" s="289"/>
      <c r="G485" s="293"/>
    </row>
    <row r="486">
      <c r="A486" s="290"/>
      <c r="B486" s="292"/>
      <c r="C486" s="294"/>
      <c r="D486" s="289"/>
      <c r="E486" s="291"/>
      <c r="F486" s="289"/>
      <c r="G486" s="293"/>
    </row>
    <row r="487">
      <c r="A487" s="290"/>
      <c r="B487" s="292"/>
      <c r="C487" s="294"/>
      <c r="D487" s="289"/>
      <c r="E487" s="291"/>
      <c r="F487" s="289"/>
      <c r="G487" s="293"/>
    </row>
    <row r="488">
      <c r="A488" s="290"/>
      <c r="B488" s="292"/>
      <c r="C488" s="294"/>
      <c r="D488" s="289"/>
      <c r="E488" s="291"/>
      <c r="F488" s="289"/>
      <c r="G488" s="293"/>
    </row>
    <row r="489">
      <c r="A489" s="290"/>
      <c r="B489" s="292"/>
      <c r="C489" s="294"/>
      <c r="D489" s="289"/>
      <c r="E489" s="291"/>
      <c r="F489" s="289"/>
      <c r="G489" s="293"/>
    </row>
    <row r="490">
      <c r="A490" s="290"/>
      <c r="B490" s="292"/>
      <c r="C490" s="294"/>
      <c r="D490" s="289"/>
      <c r="E490" s="291"/>
      <c r="F490" s="289"/>
      <c r="G490" s="293"/>
    </row>
    <row r="491">
      <c r="A491" s="290"/>
      <c r="B491" s="292"/>
      <c r="C491" s="294"/>
      <c r="D491" s="289"/>
      <c r="E491" s="291"/>
      <c r="F491" s="289"/>
      <c r="G491" s="293"/>
    </row>
    <row r="492">
      <c r="A492" s="290"/>
      <c r="B492" s="292"/>
      <c r="C492" s="294"/>
      <c r="D492" s="289"/>
      <c r="E492" s="291"/>
      <c r="F492" s="289"/>
      <c r="G492" s="293"/>
    </row>
    <row r="493">
      <c r="A493" s="290"/>
      <c r="B493" s="292"/>
      <c r="C493" s="294"/>
      <c r="D493" s="289"/>
      <c r="E493" s="291"/>
      <c r="F493" s="289"/>
      <c r="G493" s="293"/>
    </row>
    <row r="494">
      <c r="A494" s="290"/>
      <c r="B494" s="292"/>
      <c r="C494" s="294"/>
      <c r="D494" s="289"/>
      <c r="E494" s="291"/>
      <c r="F494" s="289"/>
      <c r="G494" s="293"/>
    </row>
    <row r="495">
      <c r="A495" s="290"/>
      <c r="B495" s="292"/>
      <c r="C495" s="294"/>
      <c r="D495" s="289"/>
      <c r="E495" s="291"/>
      <c r="F495" s="289"/>
      <c r="G495" s="293"/>
    </row>
    <row r="496">
      <c r="A496" s="290"/>
      <c r="B496" s="292"/>
      <c r="C496" s="294"/>
      <c r="D496" s="289"/>
      <c r="E496" s="291"/>
      <c r="F496" s="289"/>
      <c r="G496" s="293"/>
    </row>
    <row r="497">
      <c r="A497" s="290"/>
      <c r="B497" s="292"/>
      <c r="C497" s="294"/>
      <c r="D497" s="289"/>
      <c r="E497" s="291"/>
      <c r="F497" s="289"/>
      <c r="G497" s="293"/>
    </row>
    <row r="498">
      <c r="A498" s="290"/>
      <c r="B498" s="292"/>
      <c r="C498" s="294"/>
      <c r="D498" s="289"/>
      <c r="E498" s="291"/>
      <c r="F498" s="289"/>
      <c r="G498" s="293"/>
    </row>
    <row r="499">
      <c r="A499" s="290"/>
      <c r="B499" s="292"/>
      <c r="C499" s="294"/>
      <c r="D499" s="289"/>
      <c r="E499" s="291"/>
      <c r="F499" s="289"/>
      <c r="G499" s="293"/>
    </row>
    <row r="500">
      <c r="A500" s="290"/>
      <c r="B500" s="292"/>
      <c r="C500" s="294"/>
      <c r="D500" s="289"/>
      <c r="E500" s="291"/>
      <c r="F500" s="289"/>
      <c r="G500" s="293"/>
    </row>
    <row r="501">
      <c r="A501" s="290"/>
      <c r="B501" s="292"/>
      <c r="C501" s="294"/>
      <c r="D501" s="289"/>
      <c r="E501" s="291"/>
      <c r="F501" s="289"/>
      <c r="G501" s="293"/>
    </row>
    <row r="502">
      <c r="A502" s="290"/>
      <c r="B502" s="292"/>
      <c r="C502" s="294"/>
      <c r="D502" s="289"/>
      <c r="E502" s="291"/>
      <c r="F502" s="289"/>
      <c r="G502" s="293"/>
    </row>
    <row r="503">
      <c r="A503" s="290"/>
      <c r="B503" s="292"/>
      <c r="C503" s="294"/>
      <c r="D503" s="289"/>
      <c r="E503" s="291"/>
      <c r="F503" s="289"/>
      <c r="G503" s="293"/>
    </row>
    <row r="504">
      <c r="A504" s="290"/>
      <c r="B504" s="292"/>
      <c r="C504" s="294"/>
      <c r="D504" s="289"/>
      <c r="E504" s="291"/>
      <c r="F504" s="289"/>
      <c r="G504" s="293"/>
    </row>
    <row r="505">
      <c r="A505" s="290"/>
      <c r="B505" s="292"/>
      <c r="C505" s="294"/>
      <c r="D505" s="289"/>
      <c r="E505" s="291"/>
      <c r="F505" s="289"/>
      <c r="G505" s="293"/>
    </row>
    <row r="506">
      <c r="A506" s="290"/>
      <c r="B506" s="292"/>
      <c r="C506" s="294"/>
      <c r="D506" s="289"/>
      <c r="E506" s="291"/>
      <c r="F506" s="289"/>
      <c r="G506" s="293"/>
    </row>
    <row r="507">
      <c r="A507" s="290"/>
      <c r="B507" s="292"/>
      <c r="C507" s="294"/>
      <c r="D507" s="289"/>
      <c r="E507" s="291"/>
      <c r="F507" s="289"/>
      <c r="G507" s="293"/>
    </row>
    <row r="508">
      <c r="A508" s="290"/>
      <c r="B508" s="292"/>
      <c r="C508" s="294"/>
      <c r="D508" s="289"/>
      <c r="E508" s="291"/>
      <c r="F508" s="289"/>
      <c r="G508" s="293"/>
    </row>
    <row r="509">
      <c r="A509" s="290"/>
      <c r="B509" s="292"/>
      <c r="C509" s="294"/>
      <c r="D509" s="289"/>
      <c r="E509" s="291"/>
      <c r="F509" s="289"/>
      <c r="G509" s="293"/>
    </row>
    <row r="510">
      <c r="A510" s="290"/>
      <c r="B510" s="292"/>
      <c r="C510" s="294"/>
      <c r="D510" s="289"/>
      <c r="E510" s="291"/>
      <c r="F510" s="289"/>
      <c r="G510" s="293"/>
    </row>
    <row r="511">
      <c r="A511" s="290"/>
      <c r="B511" s="292"/>
      <c r="C511" s="294"/>
      <c r="D511" s="289"/>
      <c r="E511" s="291"/>
      <c r="F511" s="289"/>
      <c r="G511" s="293"/>
    </row>
    <row r="512">
      <c r="A512" s="290"/>
      <c r="B512" s="292"/>
      <c r="C512" s="294"/>
      <c r="D512" s="289"/>
      <c r="E512" s="291"/>
      <c r="F512" s="289"/>
      <c r="G512" s="293"/>
    </row>
    <row r="513">
      <c r="A513" s="290"/>
      <c r="B513" s="292"/>
      <c r="C513" s="294"/>
      <c r="D513" s="289"/>
      <c r="E513" s="291"/>
      <c r="F513" s="289"/>
      <c r="G513" s="293"/>
    </row>
    <row r="514">
      <c r="A514" s="290"/>
      <c r="B514" s="292"/>
      <c r="C514" s="294"/>
      <c r="D514" s="289"/>
      <c r="E514" s="291"/>
      <c r="F514" s="289"/>
      <c r="G514" s="293"/>
    </row>
    <row r="515">
      <c r="A515" s="290"/>
      <c r="B515" s="292"/>
      <c r="C515" s="294"/>
      <c r="D515" s="289"/>
      <c r="E515" s="291"/>
      <c r="F515" s="289"/>
      <c r="G515" s="293"/>
    </row>
    <row r="516">
      <c r="A516" s="290"/>
      <c r="B516" s="292"/>
      <c r="C516" s="294"/>
      <c r="D516" s="289"/>
      <c r="E516" s="291"/>
      <c r="F516" s="289"/>
      <c r="G516" s="293"/>
    </row>
    <row r="517">
      <c r="A517" s="290"/>
      <c r="B517" s="292"/>
      <c r="C517" s="294"/>
      <c r="D517" s="289"/>
      <c r="E517" s="291"/>
      <c r="F517" s="289"/>
      <c r="G517" s="293"/>
    </row>
    <row r="518">
      <c r="A518" s="290"/>
      <c r="B518" s="292"/>
      <c r="C518" s="294"/>
      <c r="D518" s="289"/>
      <c r="E518" s="291"/>
      <c r="F518" s="289"/>
      <c r="G518" s="293"/>
    </row>
    <row r="519">
      <c r="A519" s="290"/>
      <c r="B519" s="292"/>
      <c r="C519" s="294"/>
      <c r="D519" s="289"/>
      <c r="E519" s="291"/>
      <c r="F519" s="289"/>
      <c r="G519" s="293"/>
    </row>
    <row r="520">
      <c r="A520" s="290"/>
      <c r="B520" s="292"/>
      <c r="C520" s="294"/>
      <c r="D520" s="289"/>
      <c r="E520" s="291"/>
      <c r="F520" s="289"/>
      <c r="G520" s="293"/>
    </row>
    <row r="521">
      <c r="A521" s="290"/>
      <c r="B521" s="292"/>
      <c r="C521" s="294"/>
      <c r="D521" s="289"/>
      <c r="E521" s="291"/>
      <c r="F521" s="289"/>
      <c r="G521" s="293"/>
    </row>
    <row r="522">
      <c r="A522" s="290"/>
      <c r="B522" s="292"/>
      <c r="C522" s="294"/>
      <c r="D522" s="289"/>
      <c r="E522" s="291"/>
      <c r="F522" s="289"/>
      <c r="G522" s="293"/>
    </row>
    <row r="523">
      <c r="A523" s="290"/>
      <c r="B523" s="292"/>
      <c r="C523" s="294"/>
      <c r="D523" s="289"/>
      <c r="E523" s="291"/>
      <c r="F523" s="289"/>
      <c r="G523" s="293"/>
    </row>
    <row r="524">
      <c r="A524" s="290"/>
      <c r="B524" s="292"/>
      <c r="C524" s="294"/>
      <c r="D524" s="289"/>
      <c r="E524" s="291"/>
      <c r="F524" s="289"/>
      <c r="G524" s="293"/>
    </row>
    <row r="525">
      <c r="A525" s="290"/>
      <c r="B525" s="292"/>
      <c r="C525" s="294"/>
      <c r="D525" s="289"/>
      <c r="E525" s="291"/>
      <c r="F525" s="289"/>
      <c r="G525" s="293"/>
    </row>
    <row r="526">
      <c r="A526" s="290"/>
      <c r="B526" s="292"/>
      <c r="C526" s="294"/>
      <c r="D526" s="289"/>
      <c r="E526" s="291"/>
      <c r="F526" s="289"/>
      <c r="G526" s="293"/>
    </row>
    <row r="527">
      <c r="A527" s="290"/>
      <c r="B527" s="292"/>
      <c r="C527" s="294"/>
      <c r="D527" s="289"/>
      <c r="E527" s="291"/>
      <c r="F527" s="289"/>
      <c r="G527" s="293"/>
    </row>
    <row r="528">
      <c r="A528" s="290"/>
      <c r="B528" s="292"/>
      <c r="C528" s="294"/>
      <c r="D528" s="289"/>
      <c r="E528" s="291"/>
      <c r="F528" s="289"/>
      <c r="G528" s="293"/>
    </row>
    <row r="529">
      <c r="A529" s="290"/>
      <c r="B529" s="292"/>
      <c r="C529" s="294"/>
      <c r="D529" s="289"/>
      <c r="E529" s="291"/>
      <c r="F529" s="289"/>
      <c r="G529" s="293"/>
    </row>
    <row r="530">
      <c r="A530" s="290"/>
      <c r="B530" s="292"/>
      <c r="C530" s="294"/>
      <c r="D530" s="289"/>
      <c r="E530" s="291"/>
      <c r="F530" s="289"/>
      <c r="G530" s="293"/>
    </row>
    <row r="531">
      <c r="A531" s="290"/>
      <c r="B531" s="292"/>
      <c r="C531" s="294"/>
      <c r="D531" s="289"/>
      <c r="E531" s="291"/>
      <c r="F531" s="289"/>
      <c r="G531" s="293"/>
    </row>
    <row r="532">
      <c r="A532" s="290"/>
      <c r="B532" s="292"/>
      <c r="C532" s="294"/>
      <c r="D532" s="289"/>
      <c r="E532" s="291"/>
      <c r="F532" s="289"/>
      <c r="G532" s="293"/>
    </row>
    <row r="533">
      <c r="A533" s="290"/>
      <c r="B533" s="292"/>
      <c r="C533" s="294"/>
      <c r="D533" s="289"/>
      <c r="E533" s="291"/>
      <c r="F533" s="289"/>
      <c r="G533" s="293"/>
    </row>
    <row r="534">
      <c r="A534" s="290"/>
      <c r="B534" s="292"/>
      <c r="C534" s="294"/>
      <c r="D534" s="289"/>
      <c r="E534" s="291"/>
      <c r="F534" s="289"/>
      <c r="G534" s="293"/>
    </row>
    <row r="535">
      <c r="A535" s="290"/>
      <c r="B535" s="292"/>
      <c r="C535" s="294"/>
      <c r="D535" s="289"/>
      <c r="E535" s="291"/>
      <c r="F535" s="289"/>
      <c r="G535" s="293"/>
    </row>
    <row r="536">
      <c r="A536" s="290"/>
      <c r="B536" s="292"/>
      <c r="C536" s="294"/>
      <c r="D536" s="289"/>
      <c r="E536" s="291"/>
      <c r="F536" s="289"/>
      <c r="G536" s="293"/>
    </row>
    <row r="537">
      <c r="A537" s="290"/>
      <c r="B537" s="292"/>
      <c r="C537" s="294"/>
      <c r="D537" s="289"/>
      <c r="E537" s="291"/>
      <c r="F537" s="289"/>
      <c r="G537" s="293"/>
    </row>
    <row r="538">
      <c r="A538" s="290"/>
      <c r="B538" s="292"/>
      <c r="C538" s="294"/>
      <c r="D538" s="289"/>
      <c r="E538" s="291"/>
      <c r="F538" s="289"/>
      <c r="G538" s="293"/>
    </row>
    <row r="539">
      <c r="A539" s="290"/>
      <c r="B539" s="292"/>
      <c r="C539" s="294"/>
      <c r="D539" s="289"/>
      <c r="E539" s="291"/>
      <c r="F539" s="289"/>
      <c r="G539" s="293"/>
    </row>
    <row r="540">
      <c r="A540" s="290"/>
      <c r="B540" s="292"/>
      <c r="C540" s="294"/>
      <c r="D540" s="289"/>
      <c r="E540" s="291"/>
      <c r="F540" s="289"/>
      <c r="G540" s="293"/>
    </row>
    <row r="541">
      <c r="A541" s="290"/>
      <c r="B541" s="292"/>
      <c r="C541" s="294"/>
      <c r="D541" s="289"/>
      <c r="E541" s="291"/>
      <c r="F541" s="289"/>
      <c r="G541" s="293"/>
    </row>
    <row r="542">
      <c r="A542" s="290"/>
      <c r="B542" s="292"/>
      <c r="C542" s="294"/>
      <c r="D542" s="289"/>
      <c r="E542" s="291"/>
      <c r="F542" s="289"/>
      <c r="G542" s="293"/>
    </row>
    <row r="543">
      <c r="A543" s="290"/>
      <c r="B543" s="292"/>
      <c r="C543" s="294"/>
      <c r="D543" s="289"/>
      <c r="E543" s="291"/>
      <c r="F543" s="289"/>
      <c r="G543" s="293"/>
    </row>
    <row r="544">
      <c r="A544" s="290"/>
      <c r="B544" s="292"/>
      <c r="C544" s="294"/>
      <c r="D544" s="289"/>
      <c r="E544" s="291"/>
      <c r="F544" s="289"/>
      <c r="G544" s="293"/>
    </row>
    <row r="545">
      <c r="A545" s="290"/>
      <c r="B545" s="292"/>
      <c r="C545" s="294"/>
      <c r="D545" s="289"/>
      <c r="E545" s="291"/>
      <c r="F545" s="289"/>
      <c r="G545" s="293"/>
    </row>
    <row r="546">
      <c r="A546" s="290"/>
      <c r="B546" s="292"/>
      <c r="C546" s="294"/>
      <c r="D546" s="289"/>
      <c r="E546" s="291"/>
      <c r="F546" s="289"/>
      <c r="G546" s="293"/>
    </row>
    <row r="547">
      <c r="A547" s="290"/>
      <c r="B547" s="292"/>
      <c r="C547" s="294"/>
      <c r="D547" s="289"/>
      <c r="E547" s="291"/>
      <c r="F547" s="289"/>
      <c r="G547" s="293"/>
    </row>
    <row r="548">
      <c r="A548" s="290"/>
      <c r="B548" s="292"/>
      <c r="C548" s="294"/>
      <c r="D548" s="289"/>
      <c r="E548" s="291"/>
      <c r="F548" s="289"/>
      <c r="G548" s="293"/>
    </row>
    <row r="549">
      <c r="A549" s="290"/>
      <c r="B549" s="292"/>
      <c r="C549" s="294"/>
      <c r="D549" s="289"/>
      <c r="E549" s="291"/>
      <c r="F549" s="289"/>
      <c r="G549" s="293"/>
    </row>
    <row r="550">
      <c r="A550" s="290"/>
      <c r="B550" s="292"/>
      <c r="C550" s="294"/>
      <c r="D550" s="289"/>
      <c r="E550" s="291"/>
      <c r="F550" s="289"/>
      <c r="G550" s="293"/>
    </row>
    <row r="551">
      <c r="A551" s="290"/>
      <c r="B551" s="292"/>
      <c r="C551" s="294"/>
      <c r="D551" s="289"/>
      <c r="E551" s="291"/>
      <c r="F551" s="289"/>
      <c r="G551" s="293"/>
    </row>
    <row r="552">
      <c r="A552" s="290"/>
      <c r="B552" s="292"/>
      <c r="C552" s="294"/>
      <c r="D552" s="289"/>
      <c r="E552" s="291"/>
      <c r="F552" s="289"/>
      <c r="G552" s="293"/>
    </row>
    <row r="553">
      <c r="A553" s="290"/>
      <c r="B553" s="292"/>
      <c r="C553" s="294"/>
      <c r="D553" s="289"/>
      <c r="E553" s="291"/>
      <c r="F553" s="289"/>
      <c r="G553" s="293"/>
    </row>
    <row r="554">
      <c r="A554" s="290"/>
      <c r="B554" s="292"/>
      <c r="C554" s="294"/>
      <c r="D554" s="289"/>
      <c r="E554" s="291"/>
      <c r="F554" s="289"/>
      <c r="G554" s="293"/>
    </row>
    <row r="555">
      <c r="A555" s="290"/>
      <c r="B555" s="292"/>
      <c r="C555" s="294"/>
      <c r="D555" s="289"/>
      <c r="E555" s="291"/>
      <c r="F555" s="289"/>
      <c r="G555" s="293"/>
    </row>
    <row r="556">
      <c r="A556" s="290"/>
      <c r="B556" s="292"/>
      <c r="C556" s="294"/>
      <c r="D556" s="289"/>
      <c r="E556" s="291"/>
      <c r="F556" s="289"/>
      <c r="G556" s="293"/>
    </row>
    <row r="557">
      <c r="A557" s="290"/>
      <c r="B557" s="292"/>
      <c r="C557" s="294"/>
      <c r="D557" s="289"/>
      <c r="E557" s="291"/>
      <c r="F557" s="289"/>
      <c r="G557" s="293"/>
    </row>
    <row r="558">
      <c r="A558" s="290"/>
      <c r="B558" s="292"/>
      <c r="C558" s="294"/>
      <c r="D558" s="289"/>
      <c r="E558" s="291"/>
      <c r="F558" s="289"/>
      <c r="G558" s="293"/>
    </row>
    <row r="559">
      <c r="A559" s="290"/>
      <c r="B559" s="292"/>
      <c r="C559" s="294"/>
      <c r="D559" s="289"/>
      <c r="E559" s="291"/>
      <c r="F559" s="289"/>
      <c r="G559" s="293"/>
    </row>
    <row r="560">
      <c r="A560" s="290"/>
      <c r="B560" s="292"/>
      <c r="C560" s="294"/>
      <c r="D560" s="289"/>
      <c r="E560" s="291"/>
      <c r="F560" s="289"/>
      <c r="G560" s="293"/>
    </row>
    <row r="561">
      <c r="A561" s="290"/>
      <c r="B561" s="292"/>
      <c r="C561" s="294"/>
      <c r="D561" s="289"/>
      <c r="E561" s="291"/>
      <c r="F561" s="289"/>
      <c r="G561" s="293"/>
    </row>
    <row r="562">
      <c r="A562" s="290"/>
      <c r="B562" s="292"/>
      <c r="C562" s="294"/>
      <c r="D562" s="289"/>
      <c r="E562" s="291"/>
      <c r="F562" s="289"/>
      <c r="G562" s="293"/>
    </row>
    <row r="563">
      <c r="A563" s="290"/>
      <c r="B563" s="292"/>
      <c r="C563" s="294"/>
      <c r="D563" s="289"/>
      <c r="E563" s="291"/>
      <c r="F563" s="289"/>
      <c r="G563" s="293"/>
    </row>
    <row r="564">
      <c r="A564" s="290"/>
      <c r="B564" s="292"/>
      <c r="C564" s="294"/>
      <c r="D564" s="289"/>
      <c r="E564" s="291"/>
      <c r="F564" s="289"/>
      <c r="G564" s="293"/>
    </row>
    <row r="565">
      <c r="A565" s="290"/>
      <c r="B565" s="292"/>
      <c r="C565" s="294"/>
      <c r="D565" s="289"/>
      <c r="E565" s="291"/>
      <c r="F565" s="289"/>
      <c r="G565" s="293"/>
    </row>
    <row r="566">
      <c r="A566" s="290"/>
      <c r="B566" s="292"/>
      <c r="C566" s="294"/>
      <c r="D566" s="289"/>
      <c r="E566" s="291"/>
      <c r="F566" s="289"/>
      <c r="G566" s="293"/>
    </row>
    <row r="567">
      <c r="A567" s="290"/>
      <c r="B567" s="292"/>
      <c r="C567" s="294"/>
      <c r="D567" s="289"/>
      <c r="E567" s="291"/>
      <c r="F567" s="289"/>
      <c r="G567" s="293"/>
    </row>
    <row r="568">
      <c r="A568" s="290"/>
      <c r="B568" s="292"/>
      <c r="C568" s="294"/>
      <c r="D568" s="289"/>
      <c r="E568" s="291"/>
      <c r="F568" s="289"/>
      <c r="G568" s="293"/>
    </row>
    <row r="569">
      <c r="A569" s="290"/>
      <c r="B569" s="292"/>
      <c r="C569" s="294"/>
      <c r="D569" s="289"/>
      <c r="E569" s="291"/>
      <c r="F569" s="289"/>
      <c r="G569" s="293"/>
    </row>
    <row r="570">
      <c r="A570" s="290"/>
      <c r="B570" s="292"/>
      <c r="C570" s="294"/>
      <c r="D570" s="289"/>
      <c r="E570" s="291"/>
      <c r="F570" s="289"/>
      <c r="G570" s="293"/>
    </row>
    <row r="571">
      <c r="A571" s="290"/>
      <c r="B571" s="292"/>
      <c r="C571" s="294"/>
      <c r="D571" s="289"/>
      <c r="E571" s="291"/>
      <c r="F571" s="289"/>
      <c r="G571" s="293"/>
    </row>
    <row r="572">
      <c r="A572" s="290"/>
      <c r="B572" s="292"/>
      <c r="C572" s="294"/>
      <c r="D572" s="289"/>
      <c r="E572" s="291"/>
      <c r="F572" s="289"/>
      <c r="G572" s="293"/>
    </row>
    <row r="573">
      <c r="A573" s="290"/>
      <c r="B573" s="292"/>
      <c r="C573" s="294"/>
      <c r="D573" s="289"/>
      <c r="E573" s="291"/>
      <c r="F573" s="289"/>
      <c r="G573" s="293"/>
    </row>
    <row r="574">
      <c r="A574" s="290"/>
      <c r="B574" s="292"/>
      <c r="C574" s="294"/>
      <c r="D574" s="289"/>
      <c r="E574" s="291"/>
      <c r="F574" s="289"/>
      <c r="G574" s="293"/>
    </row>
    <row r="575">
      <c r="A575" s="290"/>
      <c r="B575" s="292"/>
      <c r="C575" s="294"/>
      <c r="D575" s="289"/>
      <c r="E575" s="291"/>
      <c r="F575" s="289"/>
      <c r="G575" s="293"/>
    </row>
    <row r="576">
      <c r="A576" s="290"/>
      <c r="B576" s="292"/>
      <c r="C576" s="294"/>
      <c r="D576" s="289"/>
      <c r="E576" s="291"/>
      <c r="F576" s="289"/>
      <c r="G576" s="293"/>
    </row>
    <row r="577">
      <c r="A577" s="290"/>
      <c r="B577" s="292"/>
      <c r="C577" s="294"/>
      <c r="D577" s="289"/>
      <c r="E577" s="291"/>
      <c r="F577" s="289"/>
      <c r="G577" s="293"/>
    </row>
    <row r="578">
      <c r="A578" s="290"/>
      <c r="B578" s="292"/>
      <c r="C578" s="294"/>
      <c r="D578" s="289"/>
      <c r="E578" s="291"/>
      <c r="F578" s="289"/>
      <c r="G578" s="293"/>
    </row>
    <row r="579">
      <c r="A579" s="290"/>
      <c r="B579" s="292"/>
      <c r="C579" s="294"/>
      <c r="D579" s="289"/>
      <c r="E579" s="291"/>
      <c r="F579" s="289"/>
      <c r="G579" s="293"/>
    </row>
    <row r="580">
      <c r="A580" s="290"/>
      <c r="B580" s="292"/>
      <c r="C580" s="294"/>
      <c r="D580" s="289"/>
      <c r="E580" s="291"/>
      <c r="F580" s="289"/>
      <c r="G580" s="293"/>
    </row>
    <row r="581">
      <c r="A581" s="290"/>
      <c r="B581" s="292"/>
      <c r="C581" s="294"/>
      <c r="D581" s="289"/>
      <c r="E581" s="291"/>
      <c r="F581" s="289"/>
      <c r="G581" s="293"/>
    </row>
    <row r="582">
      <c r="A582" s="290"/>
      <c r="B582" s="292"/>
      <c r="C582" s="294"/>
      <c r="D582" s="289"/>
      <c r="E582" s="291"/>
      <c r="F582" s="289"/>
      <c r="G582" s="293"/>
    </row>
    <row r="583">
      <c r="A583" s="290"/>
      <c r="B583" s="292"/>
      <c r="C583" s="294"/>
      <c r="D583" s="289"/>
      <c r="E583" s="291"/>
      <c r="F583" s="289"/>
      <c r="G583" s="293"/>
    </row>
    <row r="584">
      <c r="A584" s="290"/>
      <c r="B584" s="292"/>
      <c r="C584" s="294"/>
      <c r="D584" s="289"/>
      <c r="E584" s="291"/>
      <c r="F584" s="289"/>
      <c r="G584" s="293"/>
    </row>
    <row r="585">
      <c r="A585" s="290"/>
      <c r="B585" s="292"/>
      <c r="C585" s="294"/>
      <c r="D585" s="289"/>
      <c r="E585" s="291"/>
      <c r="F585" s="289"/>
      <c r="G585" s="293"/>
    </row>
    <row r="586">
      <c r="A586" s="290"/>
      <c r="B586" s="292"/>
      <c r="C586" s="294"/>
      <c r="D586" s="289"/>
      <c r="E586" s="291"/>
      <c r="F586" s="289"/>
      <c r="G586" s="293"/>
    </row>
    <row r="587">
      <c r="A587" s="290"/>
      <c r="B587" s="292"/>
      <c r="C587" s="294"/>
      <c r="D587" s="289"/>
      <c r="E587" s="291"/>
      <c r="F587" s="289"/>
      <c r="G587" s="293"/>
    </row>
    <row r="588">
      <c r="A588" s="290"/>
      <c r="B588" s="292"/>
      <c r="C588" s="294"/>
      <c r="D588" s="289"/>
      <c r="E588" s="291"/>
      <c r="F588" s="289"/>
      <c r="G588" s="293"/>
    </row>
    <row r="589">
      <c r="A589" s="290"/>
      <c r="B589" s="292"/>
      <c r="C589" s="294"/>
      <c r="D589" s="289"/>
      <c r="E589" s="291"/>
      <c r="F589" s="289"/>
      <c r="G589" s="293"/>
    </row>
    <row r="590">
      <c r="A590" s="290"/>
      <c r="B590" s="292"/>
      <c r="C590" s="294"/>
      <c r="D590" s="289"/>
      <c r="E590" s="291"/>
      <c r="F590" s="289"/>
      <c r="G590" s="293"/>
    </row>
    <row r="591">
      <c r="A591" s="290"/>
      <c r="B591" s="292"/>
      <c r="C591" s="294"/>
      <c r="D591" s="289"/>
      <c r="E591" s="291"/>
      <c r="F591" s="289"/>
      <c r="G591" s="293"/>
    </row>
    <row r="592">
      <c r="A592" s="290"/>
      <c r="B592" s="292"/>
      <c r="C592" s="294"/>
      <c r="D592" s="289"/>
      <c r="E592" s="291"/>
      <c r="F592" s="289"/>
      <c r="G592" s="293"/>
    </row>
    <row r="593">
      <c r="A593" s="290"/>
      <c r="B593" s="292"/>
      <c r="C593" s="294"/>
      <c r="D593" s="289"/>
      <c r="E593" s="291"/>
      <c r="F593" s="289"/>
      <c r="G593" s="293"/>
    </row>
    <row r="594">
      <c r="A594" s="290"/>
      <c r="B594" s="292"/>
      <c r="C594" s="294"/>
      <c r="D594" s="289"/>
      <c r="E594" s="291"/>
      <c r="F594" s="289"/>
      <c r="G594" s="293"/>
    </row>
    <row r="595">
      <c r="A595" s="290"/>
      <c r="B595" s="292"/>
      <c r="C595" s="294"/>
      <c r="D595" s="289"/>
      <c r="E595" s="291"/>
      <c r="F595" s="289"/>
      <c r="G595" s="293"/>
    </row>
    <row r="596">
      <c r="A596" s="290"/>
      <c r="B596" s="292"/>
      <c r="C596" s="294"/>
      <c r="D596" s="289"/>
      <c r="E596" s="291"/>
      <c r="F596" s="289"/>
      <c r="G596" s="293"/>
    </row>
    <row r="597">
      <c r="A597" s="290"/>
      <c r="B597" s="292"/>
      <c r="C597" s="294"/>
      <c r="D597" s="289"/>
      <c r="E597" s="291"/>
      <c r="F597" s="289"/>
      <c r="G597" s="293"/>
    </row>
    <row r="598">
      <c r="A598" s="290"/>
      <c r="B598" s="292"/>
      <c r="C598" s="294"/>
      <c r="D598" s="289"/>
      <c r="E598" s="291"/>
      <c r="F598" s="289"/>
      <c r="G598" s="293"/>
    </row>
    <row r="599">
      <c r="A599" s="290"/>
      <c r="B599" s="292"/>
      <c r="C599" s="294"/>
      <c r="D599" s="289"/>
      <c r="E599" s="291"/>
      <c r="F599" s="289"/>
      <c r="G599" s="293"/>
    </row>
    <row r="600">
      <c r="A600" s="290"/>
      <c r="B600" s="292"/>
      <c r="C600" s="294"/>
      <c r="D600" s="289"/>
      <c r="E600" s="291"/>
      <c r="F600" s="289"/>
      <c r="G600" s="293"/>
    </row>
    <row r="601">
      <c r="A601" s="290"/>
      <c r="B601" s="292"/>
      <c r="C601" s="294"/>
      <c r="D601" s="289"/>
      <c r="E601" s="291"/>
      <c r="F601" s="289"/>
      <c r="G601" s="293"/>
    </row>
    <row r="602">
      <c r="A602" s="290"/>
      <c r="B602" s="292"/>
      <c r="C602" s="294"/>
      <c r="D602" s="289"/>
      <c r="E602" s="291"/>
      <c r="F602" s="289"/>
      <c r="G602" s="293"/>
    </row>
    <row r="603">
      <c r="A603" s="290"/>
      <c r="B603" s="292"/>
      <c r="C603" s="294"/>
      <c r="D603" s="289"/>
      <c r="E603" s="291"/>
      <c r="F603" s="289"/>
      <c r="G603" s="293"/>
    </row>
    <row r="604">
      <c r="A604" s="290"/>
      <c r="B604" s="292"/>
      <c r="C604" s="294"/>
      <c r="D604" s="289"/>
      <c r="E604" s="291"/>
      <c r="F604" s="289"/>
      <c r="G604" s="293"/>
    </row>
    <row r="605">
      <c r="A605" s="290"/>
      <c r="B605" s="292"/>
      <c r="C605" s="294"/>
      <c r="D605" s="289"/>
      <c r="E605" s="291"/>
      <c r="F605" s="289"/>
      <c r="G605" s="293"/>
    </row>
    <row r="606">
      <c r="A606" s="290"/>
      <c r="B606" s="292"/>
      <c r="C606" s="294"/>
      <c r="D606" s="289"/>
      <c r="E606" s="291"/>
      <c r="F606" s="289"/>
      <c r="G606" s="293"/>
    </row>
    <row r="607">
      <c r="A607" s="290"/>
      <c r="B607" s="292"/>
      <c r="C607" s="294"/>
      <c r="D607" s="289"/>
      <c r="E607" s="291"/>
      <c r="F607" s="289"/>
      <c r="G607" s="293"/>
    </row>
    <row r="608">
      <c r="A608" s="290"/>
      <c r="B608" s="292"/>
      <c r="C608" s="294"/>
      <c r="D608" s="289"/>
      <c r="E608" s="291"/>
      <c r="F608" s="289"/>
      <c r="G608" s="293"/>
    </row>
    <row r="609">
      <c r="A609" s="290"/>
      <c r="B609" s="292"/>
      <c r="C609" s="294"/>
      <c r="D609" s="289"/>
      <c r="E609" s="291"/>
      <c r="F609" s="289"/>
      <c r="G609" s="293"/>
    </row>
    <row r="610">
      <c r="A610" s="290"/>
      <c r="B610" s="292"/>
      <c r="C610" s="294"/>
      <c r="D610" s="289"/>
      <c r="E610" s="291"/>
      <c r="F610" s="289"/>
      <c r="G610" s="293"/>
    </row>
    <row r="611">
      <c r="A611" s="290"/>
      <c r="B611" s="292"/>
      <c r="C611" s="294"/>
      <c r="D611" s="289"/>
      <c r="E611" s="291"/>
      <c r="F611" s="289"/>
      <c r="G611" s="293"/>
    </row>
    <row r="612">
      <c r="A612" s="290"/>
      <c r="B612" s="292"/>
      <c r="C612" s="294"/>
      <c r="D612" s="289"/>
      <c r="E612" s="291"/>
      <c r="F612" s="289"/>
      <c r="G612" s="293"/>
    </row>
    <row r="613">
      <c r="A613" s="290"/>
      <c r="B613" s="292"/>
      <c r="C613" s="294"/>
      <c r="D613" s="289"/>
      <c r="E613" s="291"/>
      <c r="F613" s="289"/>
      <c r="G613" s="293"/>
    </row>
    <row r="614">
      <c r="A614" s="290"/>
      <c r="B614" s="292"/>
      <c r="C614" s="294"/>
      <c r="D614" s="289"/>
      <c r="E614" s="291"/>
      <c r="F614" s="289"/>
      <c r="G614" s="293"/>
    </row>
    <row r="615">
      <c r="A615" s="290"/>
      <c r="B615" s="292"/>
      <c r="C615" s="294"/>
      <c r="D615" s="289"/>
      <c r="E615" s="291"/>
      <c r="F615" s="289"/>
      <c r="G615" s="293"/>
    </row>
    <row r="616">
      <c r="A616" s="290"/>
      <c r="B616" s="292"/>
      <c r="C616" s="294"/>
      <c r="D616" s="289"/>
      <c r="E616" s="291"/>
      <c r="F616" s="289"/>
      <c r="G616" s="293"/>
    </row>
    <row r="617">
      <c r="A617" s="290"/>
      <c r="B617" s="292"/>
      <c r="C617" s="294"/>
      <c r="D617" s="289"/>
      <c r="E617" s="291"/>
      <c r="F617" s="289"/>
      <c r="G617" s="293"/>
    </row>
    <row r="618">
      <c r="A618" s="290"/>
      <c r="B618" s="292"/>
      <c r="C618" s="294"/>
      <c r="D618" s="289"/>
      <c r="E618" s="291"/>
      <c r="F618" s="289"/>
      <c r="G618" s="293"/>
    </row>
    <row r="619">
      <c r="A619" s="290"/>
      <c r="B619" s="292"/>
      <c r="C619" s="294"/>
      <c r="D619" s="289"/>
      <c r="E619" s="291"/>
      <c r="F619" s="289"/>
      <c r="G619" s="293"/>
    </row>
    <row r="620">
      <c r="A620" s="290"/>
      <c r="B620" s="292"/>
      <c r="C620" s="294"/>
      <c r="D620" s="289"/>
      <c r="E620" s="291"/>
      <c r="F620" s="289"/>
      <c r="G620" s="293"/>
    </row>
    <row r="621">
      <c r="A621" s="290"/>
      <c r="B621" s="292"/>
      <c r="C621" s="294"/>
      <c r="D621" s="289"/>
      <c r="E621" s="291"/>
      <c r="F621" s="289"/>
      <c r="G621" s="293"/>
    </row>
    <row r="622">
      <c r="A622" s="290"/>
      <c r="B622" s="292"/>
      <c r="C622" s="294"/>
      <c r="D622" s="289"/>
      <c r="E622" s="291"/>
      <c r="F622" s="289"/>
      <c r="G622" s="293"/>
    </row>
    <row r="623">
      <c r="A623" s="290"/>
      <c r="B623" s="292"/>
      <c r="C623" s="294"/>
      <c r="D623" s="289"/>
      <c r="E623" s="291"/>
      <c r="F623" s="289"/>
      <c r="G623" s="293"/>
    </row>
    <row r="624">
      <c r="A624" s="290"/>
      <c r="B624" s="292"/>
      <c r="C624" s="294"/>
      <c r="D624" s="289"/>
      <c r="E624" s="291"/>
      <c r="F624" s="289"/>
      <c r="G624" s="293"/>
    </row>
    <row r="625">
      <c r="A625" s="290"/>
      <c r="B625" s="292"/>
      <c r="C625" s="294"/>
      <c r="D625" s="289"/>
      <c r="E625" s="291"/>
      <c r="F625" s="289"/>
      <c r="G625" s="293"/>
    </row>
    <row r="626">
      <c r="A626" s="290"/>
      <c r="B626" s="292"/>
      <c r="C626" s="294"/>
      <c r="D626" s="289"/>
      <c r="E626" s="291"/>
      <c r="F626" s="289"/>
      <c r="G626" s="293"/>
    </row>
    <row r="627">
      <c r="A627" s="290"/>
      <c r="B627" s="292"/>
      <c r="C627" s="294"/>
      <c r="D627" s="289"/>
      <c r="E627" s="291"/>
      <c r="F627" s="289"/>
      <c r="G627" s="293"/>
    </row>
    <row r="628">
      <c r="A628" s="290"/>
      <c r="B628" s="292"/>
      <c r="C628" s="294"/>
      <c r="D628" s="289"/>
      <c r="E628" s="291"/>
      <c r="F628" s="289"/>
      <c r="G628" s="293"/>
    </row>
    <row r="629">
      <c r="A629" s="290"/>
      <c r="B629" s="292"/>
      <c r="C629" s="294"/>
      <c r="D629" s="289"/>
      <c r="E629" s="291"/>
      <c r="F629" s="289"/>
      <c r="G629" s="293"/>
    </row>
    <row r="630">
      <c r="A630" s="290"/>
      <c r="B630" s="292"/>
      <c r="C630" s="294"/>
      <c r="D630" s="289"/>
      <c r="E630" s="291"/>
      <c r="F630" s="289"/>
      <c r="G630" s="293"/>
    </row>
    <row r="631">
      <c r="A631" s="290"/>
      <c r="B631" s="292"/>
      <c r="C631" s="294"/>
      <c r="D631" s="289"/>
      <c r="E631" s="291"/>
      <c r="F631" s="289"/>
      <c r="G631" s="293"/>
    </row>
    <row r="632">
      <c r="A632" s="290"/>
      <c r="B632" s="292"/>
      <c r="C632" s="294"/>
      <c r="D632" s="289"/>
      <c r="E632" s="291"/>
      <c r="F632" s="289"/>
      <c r="G632" s="293"/>
    </row>
    <row r="633">
      <c r="A633" s="290"/>
      <c r="B633" s="292"/>
      <c r="C633" s="294"/>
      <c r="D633" s="289"/>
      <c r="E633" s="291"/>
      <c r="F633" s="289"/>
      <c r="G633" s="293"/>
    </row>
    <row r="634">
      <c r="A634" s="290"/>
      <c r="B634" s="292"/>
      <c r="C634" s="294"/>
      <c r="D634" s="289"/>
      <c r="E634" s="291"/>
      <c r="F634" s="289"/>
      <c r="G634" s="293"/>
    </row>
    <row r="635">
      <c r="A635" s="290"/>
      <c r="B635" s="292"/>
      <c r="C635" s="294"/>
      <c r="D635" s="289"/>
      <c r="E635" s="291"/>
      <c r="F635" s="289"/>
      <c r="G635" s="293"/>
    </row>
    <row r="636">
      <c r="A636" s="290"/>
      <c r="B636" s="292"/>
      <c r="C636" s="294"/>
      <c r="D636" s="289"/>
      <c r="E636" s="291"/>
      <c r="F636" s="289"/>
      <c r="G636" s="293"/>
    </row>
    <row r="637">
      <c r="A637" s="290"/>
      <c r="B637" s="292"/>
      <c r="C637" s="294"/>
      <c r="D637" s="289"/>
      <c r="E637" s="291"/>
      <c r="F637" s="289"/>
      <c r="G637" s="293"/>
    </row>
    <row r="638">
      <c r="A638" s="290"/>
      <c r="B638" s="292"/>
      <c r="C638" s="294"/>
      <c r="D638" s="289"/>
      <c r="E638" s="291"/>
      <c r="F638" s="289"/>
      <c r="G638" s="293"/>
    </row>
    <row r="639">
      <c r="A639" s="290"/>
      <c r="B639" s="292"/>
      <c r="C639" s="294"/>
      <c r="D639" s="289"/>
      <c r="E639" s="291"/>
      <c r="F639" s="289"/>
      <c r="G639" s="293"/>
    </row>
    <row r="640">
      <c r="A640" s="290"/>
      <c r="B640" s="292"/>
      <c r="C640" s="294"/>
      <c r="D640" s="289"/>
      <c r="E640" s="291"/>
      <c r="F640" s="289"/>
      <c r="G640" s="293"/>
    </row>
    <row r="641">
      <c r="A641" s="290"/>
      <c r="B641" s="292"/>
      <c r="C641" s="294"/>
      <c r="D641" s="289"/>
      <c r="E641" s="291"/>
      <c r="F641" s="289"/>
      <c r="G641" s="293"/>
    </row>
    <row r="642">
      <c r="A642" s="290"/>
      <c r="B642" s="292"/>
      <c r="C642" s="294"/>
      <c r="D642" s="289"/>
      <c r="E642" s="291"/>
      <c r="F642" s="289"/>
      <c r="G642" s="293"/>
    </row>
    <row r="643">
      <c r="A643" s="290"/>
      <c r="B643" s="292"/>
      <c r="C643" s="294"/>
      <c r="D643" s="289"/>
      <c r="E643" s="291"/>
      <c r="F643" s="289"/>
      <c r="G643" s="293"/>
    </row>
    <row r="644">
      <c r="A644" s="290"/>
      <c r="B644" s="292"/>
      <c r="C644" s="294"/>
      <c r="D644" s="289"/>
      <c r="E644" s="291"/>
      <c r="F644" s="289"/>
      <c r="G644" s="293"/>
    </row>
    <row r="645">
      <c r="A645" s="290"/>
      <c r="B645" s="292"/>
      <c r="C645" s="294"/>
      <c r="D645" s="289"/>
      <c r="E645" s="291"/>
      <c r="F645" s="289"/>
      <c r="G645" s="293"/>
    </row>
    <row r="646">
      <c r="A646" s="290"/>
      <c r="B646" s="292"/>
      <c r="C646" s="294"/>
      <c r="D646" s="289"/>
      <c r="E646" s="291"/>
      <c r="F646" s="289"/>
      <c r="G646" s="293"/>
    </row>
    <row r="647">
      <c r="A647" s="290"/>
      <c r="B647" s="292"/>
      <c r="C647" s="294"/>
      <c r="D647" s="289"/>
      <c r="E647" s="291"/>
      <c r="F647" s="289"/>
      <c r="G647" s="293"/>
    </row>
    <row r="648">
      <c r="A648" s="290"/>
      <c r="B648" s="292"/>
      <c r="C648" s="294"/>
      <c r="D648" s="289"/>
      <c r="E648" s="291"/>
      <c r="F648" s="289"/>
      <c r="G648" s="293"/>
    </row>
    <row r="649">
      <c r="A649" s="290"/>
      <c r="B649" s="292"/>
      <c r="C649" s="294"/>
      <c r="D649" s="289"/>
      <c r="E649" s="291"/>
      <c r="F649" s="289"/>
      <c r="G649" s="293"/>
    </row>
    <row r="650">
      <c r="A650" s="290"/>
      <c r="B650" s="292"/>
      <c r="C650" s="294"/>
      <c r="D650" s="289"/>
      <c r="E650" s="291"/>
      <c r="F650" s="289"/>
      <c r="G650" s="293"/>
    </row>
    <row r="651">
      <c r="A651" s="290"/>
      <c r="B651" s="292"/>
      <c r="C651" s="294"/>
      <c r="D651" s="289"/>
      <c r="E651" s="291"/>
      <c r="F651" s="289"/>
      <c r="G651" s="293"/>
    </row>
    <row r="652">
      <c r="A652" s="290"/>
      <c r="B652" s="292"/>
      <c r="C652" s="294"/>
      <c r="D652" s="289"/>
      <c r="E652" s="291"/>
      <c r="F652" s="289"/>
      <c r="G652" s="293"/>
    </row>
    <row r="653">
      <c r="A653" s="290"/>
      <c r="B653" s="292"/>
      <c r="C653" s="294"/>
      <c r="D653" s="289"/>
      <c r="E653" s="291"/>
      <c r="F653" s="289"/>
      <c r="G653" s="293"/>
    </row>
    <row r="654">
      <c r="A654" s="290"/>
      <c r="B654" s="292"/>
      <c r="C654" s="294"/>
      <c r="D654" s="289"/>
      <c r="E654" s="291"/>
      <c r="F654" s="289"/>
      <c r="G654" s="293"/>
    </row>
    <row r="655">
      <c r="A655" s="290"/>
      <c r="B655" s="292"/>
      <c r="C655" s="294"/>
      <c r="D655" s="289"/>
      <c r="E655" s="291"/>
      <c r="F655" s="289"/>
      <c r="G655" s="293"/>
    </row>
    <row r="656">
      <c r="A656" s="290"/>
      <c r="B656" s="292"/>
      <c r="C656" s="294"/>
      <c r="D656" s="289"/>
      <c r="E656" s="291"/>
      <c r="F656" s="289"/>
      <c r="G656" s="293"/>
    </row>
    <row r="657">
      <c r="A657" s="290"/>
      <c r="B657" s="292"/>
      <c r="C657" s="294"/>
      <c r="D657" s="289"/>
      <c r="E657" s="291"/>
      <c r="F657" s="289"/>
      <c r="G657" s="293"/>
    </row>
    <row r="658">
      <c r="A658" s="290"/>
      <c r="B658" s="292"/>
      <c r="C658" s="294"/>
      <c r="D658" s="289"/>
      <c r="E658" s="291"/>
      <c r="F658" s="289"/>
      <c r="G658" s="293"/>
    </row>
    <row r="659">
      <c r="A659" s="290"/>
      <c r="B659" s="292"/>
      <c r="C659" s="294"/>
      <c r="D659" s="289"/>
      <c r="E659" s="291"/>
      <c r="F659" s="289"/>
      <c r="G659" s="293"/>
    </row>
    <row r="660">
      <c r="A660" s="290"/>
      <c r="B660" s="292"/>
      <c r="C660" s="294"/>
      <c r="D660" s="289"/>
      <c r="E660" s="291"/>
      <c r="F660" s="289"/>
      <c r="G660" s="293"/>
    </row>
    <row r="661">
      <c r="A661" s="290"/>
      <c r="B661" s="292"/>
      <c r="C661" s="294"/>
      <c r="D661" s="289"/>
      <c r="E661" s="291"/>
      <c r="F661" s="289"/>
      <c r="G661" s="293"/>
    </row>
    <row r="662">
      <c r="A662" s="290"/>
      <c r="B662" s="292"/>
      <c r="C662" s="294"/>
      <c r="D662" s="289"/>
      <c r="E662" s="291"/>
      <c r="F662" s="289"/>
      <c r="G662" s="293"/>
    </row>
    <row r="663">
      <c r="A663" s="290"/>
      <c r="B663" s="292"/>
      <c r="C663" s="294"/>
      <c r="D663" s="289"/>
      <c r="E663" s="291"/>
      <c r="F663" s="289"/>
      <c r="G663" s="293"/>
    </row>
    <row r="664">
      <c r="A664" s="290"/>
      <c r="B664" s="292"/>
      <c r="C664" s="294"/>
      <c r="D664" s="289"/>
      <c r="E664" s="291"/>
      <c r="F664" s="289"/>
      <c r="G664" s="293"/>
    </row>
    <row r="665">
      <c r="A665" s="290"/>
      <c r="B665" s="292"/>
      <c r="C665" s="294"/>
      <c r="D665" s="289"/>
      <c r="E665" s="291"/>
      <c r="F665" s="289"/>
      <c r="G665" s="293"/>
    </row>
    <row r="666">
      <c r="A666" s="290"/>
      <c r="B666" s="292"/>
      <c r="C666" s="294"/>
      <c r="D666" s="289"/>
      <c r="E666" s="291"/>
      <c r="F666" s="289"/>
      <c r="G666" s="293"/>
    </row>
    <row r="667">
      <c r="A667" s="290"/>
      <c r="B667" s="292"/>
      <c r="C667" s="294"/>
      <c r="D667" s="289"/>
      <c r="E667" s="291"/>
      <c r="F667" s="289"/>
      <c r="G667" s="293"/>
    </row>
    <row r="668">
      <c r="A668" s="290"/>
      <c r="B668" s="292"/>
      <c r="C668" s="294"/>
      <c r="D668" s="289"/>
      <c r="E668" s="291"/>
      <c r="F668" s="289"/>
      <c r="G668" s="293"/>
    </row>
    <row r="669">
      <c r="A669" s="290"/>
      <c r="B669" s="292"/>
      <c r="C669" s="294"/>
      <c r="D669" s="289"/>
      <c r="E669" s="291"/>
      <c r="F669" s="289"/>
      <c r="G669" s="293"/>
    </row>
    <row r="670">
      <c r="A670" s="290"/>
      <c r="B670" s="292"/>
      <c r="C670" s="294"/>
      <c r="D670" s="289"/>
      <c r="E670" s="291"/>
      <c r="F670" s="289"/>
      <c r="G670" s="293"/>
    </row>
    <row r="671">
      <c r="A671" s="290"/>
      <c r="B671" s="292"/>
      <c r="C671" s="294"/>
      <c r="D671" s="289"/>
      <c r="E671" s="291"/>
      <c r="F671" s="289"/>
      <c r="G671" s="293"/>
    </row>
    <row r="672">
      <c r="A672" s="290"/>
      <c r="B672" s="292"/>
      <c r="C672" s="294"/>
      <c r="D672" s="289"/>
      <c r="E672" s="291"/>
      <c r="F672" s="289"/>
      <c r="G672" s="293"/>
    </row>
    <row r="673">
      <c r="A673" s="290"/>
      <c r="B673" s="292"/>
      <c r="C673" s="294"/>
      <c r="D673" s="289"/>
      <c r="E673" s="291"/>
      <c r="F673" s="289"/>
      <c r="G673" s="293"/>
    </row>
    <row r="674">
      <c r="A674" s="290"/>
      <c r="B674" s="292"/>
      <c r="C674" s="294"/>
      <c r="D674" s="289"/>
      <c r="E674" s="291"/>
      <c r="F674" s="289"/>
      <c r="G674" s="293"/>
    </row>
    <row r="675">
      <c r="A675" s="290"/>
      <c r="B675" s="292"/>
      <c r="C675" s="294"/>
      <c r="D675" s="289"/>
      <c r="E675" s="291"/>
      <c r="F675" s="289"/>
      <c r="G675" s="293"/>
    </row>
    <row r="676">
      <c r="A676" s="290"/>
      <c r="B676" s="292"/>
      <c r="C676" s="294"/>
      <c r="D676" s="289"/>
      <c r="E676" s="291"/>
      <c r="F676" s="289"/>
      <c r="G676" s="293"/>
    </row>
    <row r="677">
      <c r="A677" s="290"/>
      <c r="B677" s="292"/>
      <c r="C677" s="294"/>
      <c r="D677" s="289"/>
      <c r="E677" s="291"/>
      <c r="F677" s="289"/>
      <c r="G677" s="293"/>
    </row>
    <row r="678">
      <c r="A678" s="290"/>
      <c r="B678" s="292"/>
      <c r="C678" s="294"/>
      <c r="D678" s="289"/>
      <c r="E678" s="291"/>
      <c r="F678" s="289"/>
      <c r="G678" s="293"/>
    </row>
    <row r="679">
      <c r="A679" s="290"/>
      <c r="B679" s="292"/>
      <c r="C679" s="294"/>
      <c r="D679" s="289"/>
      <c r="E679" s="291"/>
      <c r="F679" s="289"/>
      <c r="G679" s="293"/>
    </row>
    <row r="680">
      <c r="A680" s="290"/>
      <c r="B680" s="292"/>
      <c r="C680" s="294"/>
      <c r="D680" s="289"/>
      <c r="E680" s="291"/>
      <c r="F680" s="289"/>
      <c r="G680" s="293"/>
    </row>
    <row r="681">
      <c r="A681" s="290"/>
      <c r="B681" s="292"/>
      <c r="C681" s="294"/>
      <c r="D681" s="289"/>
      <c r="E681" s="291"/>
      <c r="F681" s="289"/>
      <c r="G681" s="293"/>
    </row>
    <row r="682">
      <c r="A682" s="290"/>
      <c r="B682" s="292"/>
      <c r="C682" s="294"/>
      <c r="D682" s="289"/>
      <c r="E682" s="291"/>
      <c r="F682" s="289"/>
      <c r="G682" s="293"/>
    </row>
    <row r="683">
      <c r="A683" s="290"/>
      <c r="B683" s="292"/>
      <c r="C683" s="294"/>
      <c r="D683" s="289"/>
      <c r="E683" s="291"/>
      <c r="F683" s="289"/>
      <c r="G683" s="293"/>
    </row>
    <row r="684">
      <c r="A684" s="290"/>
      <c r="B684" s="292"/>
      <c r="C684" s="294"/>
      <c r="D684" s="289"/>
      <c r="E684" s="291"/>
      <c r="F684" s="289"/>
      <c r="G684" s="293"/>
    </row>
    <row r="685">
      <c r="A685" s="290"/>
      <c r="B685" s="292"/>
      <c r="C685" s="294"/>
      <c r="D685" s="289"/>
      <c r="E685" s="291"/>
      <c r="F685" s="289"/>
      <c r="G685" s="293"/>
    </row>
    <row r="686">
      <c r="A686" s="290"/>
      <c r="B686" s="292"/>
      <c r="C686" s="294"/>
      <c r="D686" s="289"/>
      <c r="E686" s="291"/>
      <c r="F686" s="289"/>
      <c r="G686" s="293"/>
    </row>
    <row r="687">
      <c r="A687" s="290"/>
      <c r="B687" s="292"/>
      <c r="C687" s="294"/>
      <c r="D687" s="289"/>
      <c r="E687" s="291"/>
      <c r="F687" s="289"/>
      <c r="G687" s="293"/>
    </row>
    <row r="688">
      <c r="A688" s="290"/>
      <c r="B688" s="292"/>
      <c r="C688" s="294"/>
      <c r="D688" s="289"/>
      <c r="E688" s="291"/>
      <c r="F688" s="289"/>
      <c r="G688" s="293"/>
    </row>
    <row r="689">
      <c r="A689" s="290"/>
      <c r="B689" s="292"/>
      <c r="C689" s="294"/>
      <c r="D689" s="289"/>
      <c r="E689" s="291"/>
      <c r="F689" s="289"/>
      <c r="G689" s="293"/>
    </row>
    <row r="690">
      <c r="A690" s="290"/>
      <c r="B690" s="292"/>
      <c r="C690" s="294"/>
      <c r="D690" s="289"/>
      <c r="E690" s="291"/>
      <c r="F690" s="289"/>
      <c r="G690" s="293"/>
    </row>
    <row r="691">
      <c r="A691" s="290"/>
      <c r="B691" s="292"/>
      <c r="C691" s="294"/>
      <c r="D691" s="289"/>
      <c r="E691" s="291"/>
      <c r="F691" s="289"/>
      <c r="G691" s="293"/>
    </row>
    <row r="692">
      <c r="A692" s="290"/>
      <c r="B692" s="292"/>
      <c r="C692" s="294"/>
      <c r="D692" s="289"/>
      <c r="E692" s="291"/>
      <c r="F692" s="289"/>
      <c r="G692" s="293"/>
    </row>
    <row r="693">
      <c r="A693" s="290"/>
      <c r="B693" s="292"/>
      <c r="C693" s="294"/>
      <c r="D693" s="289"/>
      <c r="E693" s="291"/>
      <c r="F693" s="289"/>
      <c r="G693" s="293"/>
    </row>
    <row r="694">
      <c r="A694" s="290"/>
      <c r="B694" s="292"/>
      <c r="C694" s="294"/>
      <c r="D694" s="289"/>
      <c r="E694" s="291"/>
      <c r="F694" s="289"/>
      <c r="G694" s="293"/>
    </row>
    <row r="695">
      <c r="A695" s="290"/>
      <c r="B695" s="292"/>
      <c r="C695" s="294"/>
      <c r="D695" s="289"/>
      <c r="E695" s="291"/>
      <c r="F695" s="289"/>
      <c r="G695" s="293"/>
    </row>
    <row r="696">
      <c r="A696" s="290"/>
      <c r="B696" s="292"/>
      <c r="C696" s="294"/>
      <c r="D696" s="289"/>
      <c r="E696" s="291"/>
      <c r="F696" s="289"/>
      <c r="G696" s="293"/>
    </row>
    <row r="697">
      <c r="A697" s="290"/>
      <c r="B697" s="292"/>
      <c r="C697" s="294"/>
      <c r="D697" s="289"/>
      <c r="E697" s="291"/>
      <c r="F697" s="289"/>
      <c r="G697" s="293"/>
    </row>
    <row r="698">
      <c r="A698" s="290"/>
      <c r="B698" s="292"/>
      <c r="C698" s="294"/>
      <c r="D698" s="289"/>
      <c r="E698" s="291"/>
      <c r="F698" s="289"/>
      <c r="G698" s="293"/>
    </row>
    <row r="699">
      <c r="A699" s="290"/>
      <c r="B699" s="292"/>
      <c r="C699" s="294"/>
      <c r="D699" s="289"/>
      <c r="E699" s="291"/>
      <c r="F699" s="289"/>
      <c r="G699" s="293"/>
    </row>
    <row r="700">
      <c r="A700" s="290"/>
      <c r="B700" s="292"/>
      <c r="C700" s="294"/>
      <c r="D700" s="289"/>
      <c r="E700" s="291"/>
      <c r="F700" s="289"/>
      <c r="G700" s="293"/>
    </row>
    <row r="701">
      <c r="A701" s="290"/>
      <c r="B701" s="292"/>
      <c r="C701" s="294"/>
      <c r="D701" s="289"/>
      <c r="E701" s="291"/>
      <c r="F701" s="289"/>
      <c r="G701" s="293"/>
    </row>
    <row r="702">
      <c r="A702" s="290"/>
      <c r="B702" s="292"/>
      <c r="C702" s="294"/>
      <c r="D702" s="289"/>
      <c r="E702" s="291"/>
      <c r="F702" s="289"/>
      <c r="G702" s="293"/>
    </row>
    <row r="703">
      <c r="A703" s="290"/>
      <c r="B703" s="292"/>
      <c r="C703" s="294"/>
      <c r="D703" s="289"/>
      <c r="E703" s="291"/>
      <c r="F703" s="289"/>
      <c r="G703" s="293"/>
    </row>
    <row r="704">
      <c r="A704" s="290"/>
      <c r="B704" s="292"/>
      <c r="C704" s="294"/>
      <c r="D704" s="289"/>
      <c r="E704" s="291"/>
      <c r="F704" s="289"/>
      <c r="G704" s="293"/>
    </row>
    <row r="705">
      <c r="A705" s="290"/>
      <c r="B705" s="292"/>
      <c r="C705" s="294"/>
      <c r="D705" s="289"/>
      <c r="E705" s="291"/>
      <c r="F705" s="289"/>
      <c r="G705" s="293"/>
    </row>
    <row r="706">
      <c r="A706" s="290"/>
      <c r="B706" s="292"/>
      <c r="C706" s="294"/>
      <c r="D706" s="289"/>
      <c r="E706" s="291"/>
      <c r="F706" s="289"/>
      <c r="G706" s="293"/>
    </row>
    <row r="707">
      <c r="A707" s="290"/>
      <c r="B707" s="292"/>
      <c r="C707" s="294"/>
      <c r="D707" s="289"/>
      <c r="E707" s="291"/>
      <c r="F707" s="289"/>
      <c r="G707" s="293"/>
    </row>
    <row r="708">
      <c r="A708" s="290"/>
      <c r="B708" s="292"/>
      <c r="C708" s="294"/>
      <c r="D708" s="289"/>
      <c r="E708" s="291"/>
      <c r="F708" s="289"/>
      <c r="G708" s="293"/>
    </row>
    <row r="709">
      <c r="A709" s="290"/>
      <c r="B709" s="292"/>
      <c r="C709" s="294"/>
      <c r="D709" s="289"/>
      <c r="E709" s="291"/>
      <c r="F709" s="289"/>
      <c r="G709" s="293"/>
    </row>
    <row r="710">
      <c r="A710" s="290"/>
      <c r="B710" s="292"/>
      <c r="C710" s="294"/>
      <c r="D710" s="289"/>
      <c r="E710" s="291"/>
      <c r="F710" s="289"/>
      <c r="G710" s="293"/>
    </row>
    <row r="711">
      <c r="A711" s="290"/>
      <c r="B711" s="292"/>
      <c r="C711" s="294"/>
      <c r="D711" s="289"/>
      <c r="E711" s="291"/>
      <c r="F711" s="289"/>
      <c r="G711" s="293"/>
    </row>
    <row r="712">
      <c r="A712" s="290"/>
      <c r="B712" s="292"/>
      <c r="C712" s="294"/>
      <c r="D712" s="289"/>
      <c r="E712" s="291"/>
      <c r="F712" s="289"/>
      <c r="G712" s="293"/>
    </row>
    <row r="713">
      <c r="A713" s="290"/>
      <c r="B713" s="292"/>
      <c r="C713" s="294"/>
      <c r="D713" s="289"/>
      <c r="E713" s="291"/>
      <c r="F713" s="289"/>
      <c r="G713" s="293"/>
    </row>
    <row r="714">
      <c r="A714" s="290"/>
      <c r="B714" s="292"/>
      <c r="C714" s="294"/>
      <c r="D714" s="289"/>
      <c r="E714" s="291"/>
      <c r="F714" s="289"/>
      <c r="G714" s="293"/>
    </row>
    <row r="715">
      <c r="A715" s="290"/>
      <c r="B715" s="292"/>
      <c r="C715" s="294"/>
      <c r="D715" s="289"/>
      <c r="E715" s="291"/>
      <c r="F715" s="289"/>
      <c r="G715" s="293"/>
    </row>
    <row r="716">
      <c r="A716" s="290"/>
      <c r="B716" s="292"/>
      <c r="C716" s="294"/>
      <c r="D716" s="289"/>
      <c r="E716" s="291"/>
      <c r="F716" s="289"/>
      <c r="G716" s="293"/>
    </row>
    <row r="717">
      <c r="A717" s="290"/>
      <c r="B717" s="292"/>
      <c r="C717" s="294"/>
      <c r="D717" s="289"/>
      <c r="E717" s="291"/>
      <c r="F717" s="289"/>
      <c r="G717" s="293"/>
    </row>
    <row r="718">
      <c r="A718" s="290"/>
      <c r="B718" s="292"/>
      <c r="C718" s="294"/>
      <c r="D718" s="289"/>
      <c r="E718" s="291"/>
      <c r="F718" s="289"/>
      <c r="G718" s="293"/>
    </row>
    <row r="719">
      <c r="A719" s="290"/>
      <c r="B719" s="292"/>
      <c r="C719" s="294"/>
      <c r="D719" s="289"/>
      <c r="E719" s="291"/>
      <c r="F719" s="289"/>
      <c r="G719" s="293"/>
    </row>
    <row r="720">
      <c r="A720" s="290"/>
      <c r="B720" s="292"/>
      <c r="C720" s="294"/>
      <c r="D720" s="289"/>
      <c r="E720" s="291"/>
      <c r="F720" s="289"/>
      <c r="G720" s="293"/>
    </row>
    <row r="721">
      <c r="A721" s="290"/>
      <c r="B721" s="292"/>
      <c r="C721" s="294"/>
      <c r="D721" s="289"/>
      <c r="E721" s="291"/>
      <c r="F721" s="289"/>
      <c r="G721" s="293"/>
    </row>
    <row r="722">
      <c r="A722" s="290"/>
      <c r="B722" s="292"/>
      <c r="C722" s="294"/>
      <c r="D722" s="289"/>
      <c r="E722" s="291"/>
      <c r="F722" s="289"/>
      <c r="G722" s="293"/>
    </row>
    <row r="723">
      <c r="A723" s="290"/>
      <c r="B723" s="292"/>
      <c r="C723" s="294"/>
      <c r="D723" s="289"/>
      <c r="E723" s="291"/>
      <c r="F723" s="289"/>
      <c r="G723" s="293"/>
    </row>
    <row r="724">
      <c r="A724" s="290"/>
      <c r="B724" s="292"/>
      <c r="C724" s="294"/>
      <c r="D724" s="289"/>
      <c r="E724" s="291"/>
      <c r="F724" s="289"/>
      <c r="G724" s="293"/>
    </row>
    <row r="725">
      <c r="A725" s="290"/>
      <c r="B725" s="292"/>
      <c r="C725" s="294"/>
      <c r="D725" s="289"/>
      <c r="E725" s="291"/>
      <c r="F725" s="289"/>
      <c r="G725" s="293"/>
    </row>
    <row r="726">
      <c r="A726" s="290"/>
      <c r="B726" s="292"/>
      <c r="C726" s="294"/>
      <c r="D726" s="289"/>
      <c r="E726" s="291"/>
      <c r="F726" s="289"/>
      <c r="G726" s="293"/>
    </row>
    <row r="727">
      <c r="A727" s="290"/>
      <c r="B727" s="292"/>
      <c r="C727" s="294"/>
      <c r="D727" s="289"/>
      <c r="E727" s="291"/>
      <c r="F727" s="289"/>
      <c r="G727" s="293"/>
    </row>
    <row r="728">
      <c r="A728" s="290"/>
      <c r="B728" s="292"/>
      <c r="C728" s="294"/>
      <c r="D728" s="289"/>
      <c r="E728" s="291"/>
      <c r="F728" s="289"/>
      <c r="G728" s="293"/>
    </row>
    <row r="729">
      <c r="A729" s="290"/>
      <c r="B729" s="292"/>
      <c r="C729" s="294"/>
      <c r="D729" s="289"/>
      <c r="E729" s="291"/>
      <c r="F729" s="289"/>
      <c r="G729" s="293"/>
    </row>
    <row r="730">
      <c r="A730" s="290"/>
      <c r="B730" s="292"/>
      <c r="C730" s="294"/>
      <c r="D730" s="289"/>
      <c r="E730" s="291"/>
      <c r="F730" s="289"/>
      <c r="G730" s="293"/>
    </row>
    <row r="731">
      <c r="A731" s="290"/>
      <c r="B731" s="292"/>
      <c r="C731" s="294"/>
      <c r="D731" s="289"/>
      <c r="E731" s="291"/>
      <c r="F731" s="289"/>
      <c r="G731" s="293"/>
    </row>
    <row r="732">
      <c r="A732" s="290"/>
      <c r="B732" s="292"/>
      <c r="C732" s="294"/>
      <c r="D732" s="289"/>
      <c r="E732" s="291"/>
      <c r="F732" s="289"/>
      <c r="G732" s="293"/>
    </row>
    <row r="733">
      <c r="A733" s="290"/>
      <c r="B733" s="292"/>
      <c r="C733" s="294"/>
      <c r="D733" s="289"/>
      <c r="E733" s="291"/>
      <c r="F733" s="289"/>
      <c r="G733" s="293"/>
    </row>
    <row r="734">
      <c r="A734" s="290"/>
      <c r="B734" s="292"/>
      <c r="C734" s="294"/>
      <c r="D734" s="289"/>
      <c r="E734" s="291"/>
      <c r="F734" s="289"/>
      <c r="G734" s="293"/>
    </row>
    <row r="735">
      <c r="A735" s="290"/>
      <c r="B735" s="292"/>
      <c r="C735" s="294"/>
      <c r="D735" s="289"/>
      <c r="E735" s="291"/>
      <c r="F735" s="289"/>
      <c r="G735" s="293"/>
    </row>
    <row r="736">
      <c r="A736" s="290"/>
      <c r="B736" s="292"/>
      <c r="C736" s="294"/>
      <c r="D736" s="289"/>
      <c r="E736" s="291"/>
      <c r="F736" s="289"/>
      <c r="G736" s="293"/>
    </row>
    <row r="737">
      <c r="A737" s="290"/>
      <c r="B737" s="292"/>
      <c r="C737" s="294"/>
      <c r="D737" s="289"/>
      <c r="E737" s="291"/>
      <c r="F737" s="289"/>
      <c r="G737" s="293"/>
    </row>
    <row r="738">
      <c r="A738" s="290"/>
      <c r="B738" s="292"/>
      <c r="C738" s="294"/>
      <c r="D738" s="289"/>
      <c r="E738" s="291"/>
      <c r="F738" s="289"/>
      <c r="G738" s="293"/>
    </row>
    <row r="739">
      <c r="A739" s="290"/>
      <c r="B739" s="292"/>
      <c r="C739" s="294"/>
      <c r="D739" s="289"/>
      <c r="E739" s="291"/>
      <c r="F739" s="289"/>
      <c r="G739" s="293"/>
    </row>
    <row r="740">
      <c r="A740" s="290"/>
      <c r="B740" s="292"/>
      <c r="C740" s="294"/>
      <c r="D740" s="289"/>
      <c r="E740" s="291"/>
      <c r="F740" s="289"/>
      <c r="G740" s="293"/>
    </row>
    <row r="741">
      <c r="A741" s="290"/>
      <c r="B741" s="292"/>
      <c r="C741" s="294"/>
      <c r="D741" s="289"/>
      <c r="E741" s="291"/>
      <c r="F741" s="289"/>
      <c r="G741" s="293"/>
    </row>
    <row r="742">
      <c r="A742" s="290"/>
      <c r="B742" s="292"/>
      <c r="C742" s="294"/>
      <c r="D742" s="289"/>
      <c r="E742" s="291"/>
      <c r="F742" s="289"/>
      <c r="G742" s="293"/>
    </row>
    <row r="743">
      <c r="A743" s="290"/>
      <c r="B743" s="292"/>
      <c r="C743" s="294"/>
      <c r="D743" s="289"/>
      <c r="E743" s="291"/>
      <c r="F743" s="289"/>
      <c r="G743" s="293"/>
    </row>
    <row r="744">
      <c r="A744" s="290"/>
      <c r="B744" s="292"/>
      <c r="C744" s="294"/>
      <c r="D744" s="289"/>
      <c r="E744" s="291"/>
      <c r="F744" s="289"/>
      <c r="G744" s="293"/>
    </row>
    <row r="745">
      <c r="A745" s="290"/>
      <c r="B745" s="292"/>
      <c r="C745" s="294"/>
      <c r="D745" s="289"/>
      <c r="E745" s="291"/>
      <c r="F745" s="289"/>
      <c r="G745" s="293"/>
    </row>
    <row r="746">
      <c r="A746" s="290"/>
      <c r="B746" s="292"/>
      <c r="C746" s="294"/>
      <c r="D746" s="289"/>
      <c r="E746" s="291"/>
      <c r="F746" s="289"/>
      <c r="G746" s="293"/>
    </row>
    <row r="747">
      <c r="A747" s="290"/>
      <c r="B747" s="292"/>
      <c r="C747" s="294"/>
      <c r="D747" s="289"/>
      <c r="E747" s="291"/>
      <c r="F747" s="289"/>
      <c r="G747" s="293"/>
    </row>
    <row r="748">
      <c r="A748" s="290"/>
      <c r="B748" s="292"/>
      <c r="C748" s="294"/>
      <c r="D748" s="289"/>
      <c r="E748" s="291"/>
      <c r="F748" s="289"/>
      <c r="G748" s="293"/>
    </row>
    <row r="749">
      <c r="A749" s="290"/>
      <c r="B749" s="292"/>
      <c r="C749" s="294"/>
      <c r="D749" s="289"/>
      <c r="E749" s="291"/>
      <c r="F749" s="289"/>
      <c r="G749" s="293"/>
    </row>
    <row r="750">
      <c r="A750" s="290"/>
      <c r="B750" s="292"/>
      <c r="C750" s="294"/>
      <c r="D750" s="289"/>
      <c r="E750" s="291"/>
      <c r="F750" s="289"/>
      <c r="G750" s="293"/>
    </row>
    <row r="751">
      <c r="A751" s="290"/>
      <c r="B751" s="292"/>
      <c r="C751" s="294"/>
      <c r="D751" s="289"/>
      <c r="E751" s="291"/>
      <c r="F751" s="289"/>
      <c r="G751" s="293"/>
    </row>
    <row r="752">
      <c r="A752" s="290"/>
      <c r="B752" s="292"/>
      <c r="C752" s="294"/>
      <c r="D752" s="289"/>
      <c r="E752" s="291"/>
      <c r="F752" s="289"/>
      <c r="G752" s="293"/>
    </row>
    <row r="753">
      <c r="A753" s="290"/>
      <c r="B753" s="292"/>
      <c r="C753" s="294"/>
      <c r="D753" s="289"/>
      <c r="E753" s="291"/>
      <c r="F753" s="289"/>
      <c r="G753" s="293"/>
    </row>
    <row r="754">
      <c r="A754" s="290"/>
      <c r="B754" s="292"/>
      <c r="C754" s="294"/>
      <c r="D754" s="289"/>
      <c r="E754" s="291"/>
      <c r="F754" s="289"/>
      <c r="G754" s="293"/>
    </row>
    <row r="755">
      <c r="A755" s="290"/>
      <c r="B755" s="292"/>
      <c r="C755" s="294"/>
      <c r="D755" s="289"/>
      <c r="E755" s="291"/>
      <c r="F755" s="289"/>
      <c r="G755" s="293"/>
    </row>
    <row r="756">
      <c r="A756" s="290"/>
      <c r="B756" s="292"/>
      <c r="C756" s="294"/>
      <c r="D756" s="289"/>
      <c r="E756" s="291"/>
      <c r="F756" s="289"/>
      <c r="G756" s="293"/>
    </row>
    <row r="757">
      <c r="A757" s="290"/>
      <c r="B757" s="292"/>
      <c r="C757" s="294"/>
      <c r="D757" s="289"/>
      <c r="E757" s="291"/>
      <c r="F757" s="289"/>
      <c r="G757" s="293"/>
    </row>
    <row r="758">
      <c r="A758" s="290"/>
      <c r="B758" s="292"/>
      <c r="C758" s="294"/>
      <c r="D758" s="289"/>
      <c r="E758" s="291"/>
      <c r="F758" s="289"/>
      <c r="G758" s="293"/>
    </row>
    <row r="759">
      <c r="A759" s="290"/>
      <c r="B759" s="292"/>
      <c r="C759" s="294"/>
      <c r="D759" s="289"/>
      <c r="E759" s="291"/>
      <c r="F759" s="289"/>
      <c r="G759" s="293"/>
    </row>
    <row r="760">
      <c r="A760" s="290"/>
      <c r="B760" s="292"/>
      <c r="C760" s="294"/>
      <c r="D760" s="289"/>
      <c r="E760" s="291"/>
      <c r="F760" s="289"/>
      <c r="G760" s="293"/>
    </row>
    <row r="761">
      <c r="A761" s="290"/>
      <c r="B761" s="292"/>
      <c r="C761" s="294"/>
      <c r="D761" s="289"/>
      <c r="E761" s="291"/>
      <c r="F761" s="289"/>
      <c r="G761" s="293"/>
    </row>
    <row r="762">
      <c r="A762" s="290"/>
      <c r="B762" s="292"/>
      <c r="C762" s="294"/>
      <c r="D762" s="289"/>
      <c r="E762" s="291"/>
      <c r="F762" s="289"/>
      <c r="G762" s="293"/>
    </row>
    <row r="763">
      <c r="A763" s="290"/>
      <c r="B763" s="292"/>
      <c r="C763" s="294"/>
      <c r="D763" s="289"/>
      <c r="E763" s="291"/>
      <c r="F763" s="289"/>
      <c r="G763" s="293"/>
    </row>
    <row r="764">
      <c r="A764" s="290"/>
      <c r="B764" s="292"/>
      <c r="C764" s="294"/>
      <c r="D764" s="289"/>
      <c r="E764" s="291"/>
      <c r="F764" s="289"/>
      <c r="G764" s="293"/>
    </row>
    <row r="765">
      <c r="A765" s="290"/>
      <c r="B765" s="292"/>
      <c r="C765" s="294"/>
      <c r="D765" s="289"/>
      <c r="E765" s="291"/>
      <c r="F765" s="289"/>
      <c r="G765" s="293"/>
    </row>
    <row r="766">
      <c r="A766" s="290"/>
      <c r="B766" s="292"/>
      <c r="C766" s="294"/>
      <c r="D766" s="289"/>
      <c r="E766" s="291"/>
      <c r="F766" s="289"/>
      <c r="G766" s="293"/>
    </row>
    <row r="767">
      <c r="A767" s="290"/>
      <c r="B767" s="292"/>
      <c r="C767" s="294"/>
      <c r="D767" s="289"/>
      <c r="E767" s="291"/>
      <c r="F767" s="289"/>
      <c r="G767" s="293"/>
    </row>
    <row r="768">
      <c r="A768" s="290"/>
      <c r="B768" s="292"/>
      <c r="C768" s="294"/>
      <c r="D768" s="289"/>
      <c r="E768" s="291"/>
      <c r="F768" s="289"/>
      <c r="G768" s="293"/>
    </row>
    <row r="769">
      <c r="A769" s="290"/>
      <c r="B769" s="292"/>
      <c r="C769" s="294"/>
      <c r="D769" s="289"/>
      <c r="E769" s="291"/>
      <c r="F769" s="289"/>
      <c r="G769" s="293"/>
    </row>
    <row r="770">
      <c r="A770" s="290"/>
      <c r="B770" s="292"/>
      <c r="C770" s="294"/>
      <c r="D770" s="289"/>
      <c r="E770" s="291"/>
      <c r="F770" s="289"/>
      <c r="G770" s="293"/>
    </row>
    <row r="771">
      <c r="A771" s="290"/>
      <c r="B771" s="292"/>
      <c r="C771" s="294"/>
      <c r="D771" s="289"/>
      <c r="E771" s="291"/>
      <c r="F771" s="289"/>
      <c r="G771" s="293"/>
    </row>
    <row r="772">
      <c r="A772" s="290"/>
      <c r="B772" s="292"/>
      <c r="C772" s="294"/>
      <c r="D772" s="289"/>
      <c r="E772" s="291"/>
      <c r="F772" s="289"/>
      <c r="G772" s="293"/>
    </row>
    <row r="773">
      <c r="A773" s="290"/>
      <c r="B773" s="292"/>
      <c r="C773" s="294"/>
      <c r="D773" s="289"/>
      <c r="E773" s="291"/>
      <c r="F773" s="289"/>
      <c r="G773" s="293"/>
    </row>
    <row r="774">
      <c r="A774" s="290"/>
      <c r="B774" s="292"/>
      <c r="C774" s="294"/>
      <c r="D774" s="289"/>
      <c r="E774" s="291"/>
      <c r="F774" s="289"/>
      <c r="G774" s="293"/>
    </row>
    <row r="775">
      <c r="A775" s="290"/>
      <c r="B775" s="292"/>
      <c r="C775" s="294"/>
      <c r="D775" s="289"/>
      <c r="E775" s="291"/>
      <c r="F775" s="289"/>
      <c r="G775" s="293"/>
    </row>
    <row r="776">
      <c r="A776" s="290"/>
      <c r="B776" s="292"/>
      <c r="C776" s="294"/>
      <c r="D776" s="289"/>
      <c r="E776" s="291"/>
      <c r="F776" s="289"/>
      <c r="G776" s="293"/>
    </row>
    <row r="777">
      <c r="A777" s="290"/>
      <c r="B777" s="292"/>
      <c r="C777" s="294"/>
      <c r="D777" s="289"/>
      <c r="E777" s="291"/>
      <c r="F777" s="289"/>
      <c r="G777" s="293"/>
    </row>
    <row r="778">
      <c r="A778" s="290"/>
      <c r="B778" s="292"/>
      <c r="C778" s="294"/>
      <c r="D778" s="289"/>
      <c r="E778" s="291"/>
      <c r="F778" s="289"/>
      <c r="G778" s="293"/>
    </row>
    <row r="779">
      <c r="A779" s="290"/>
      <c r="B779" s="292"/>
      <c r="C779" s="294"/>
      <c r="D779" s="289"/>
      <c r="E779" s="291"/>
      <c r="F779" s="289"/>
      <c r="G779" s="293"/>
    </row>
    <row r="780">
      <c r="A780" s="290"/>
      <c r="B780" s="292"/>
      <c r="C780" s="294"/>
      <c r="D780" s="289"/>
      <c r="E780" s="291"/>
      <c r="F780" s="289"/>
      <c r="G780" s="293"/>
    </row>
    <row r="781">
      <c r="A781" s="290"/>
      <c r="B781" s="292"/>
      <c r="C781" s="294"/>
      <c r="D781" s="289"/>
      <c r="E781" s="291"/>
      <c r="F781" s="289"/>
      <c r="G781" s="293"/>
    </row>
    <row r="782">
      <c r="A782" s="290"/>
      <c r="B782" s="292"/>
      <c r="C782" s="294"/>
      <c r="D782" s="289"/>
      <c r="E782" s="291"/>
      <c r="F782" s="289"/>
      <c r="G782" s="293"/>
    </row>
    <row r="783">
      <c r="A783" s="290"/>
      <c r="B783" s="292"/>
      <c r="C783" s="294"/>
      <c r="D783" s="289"/>
      <c r="E783" s="291"/>
      <c r="F783" s="289"/>
      <c r="G783" s="293"/>
    </row>
    <row r="784">
      <c r="A784" s="290"/>
      <c r="B784" s="292"/>
      <c r="C784" s="294"/>
      <c r="D784" s="289"/>
      <c r="E784" s="291"/>
      <c r="F784" s="289"/>
      <c r="G784" s="293"/>
    </row>
    <row r="785">
      <c r="A785" s="290"/>
      <c r="B785" s="292"/>
      <c r="C785" s="294"/>
      <c r="D785" s="289"/>
      <c r="E785" s="291"/>
      <c r="F785" s="289"/>
      <c r="G785" s="293"/>
    </row>
    <row r="786">
      <c r="A786" s="290"/>
      <c r="B786" s="292"/>
      <c r="C786" s="294"/>
      <c r="D786" s="289"/>
      <c r="E786" s="291"/>
      <c r="F786" s="289"/>
      <c r="G786" s="293"/>
    </row>
    <row r="787">
      <c r="A787" s="290"/>
      <c r="B787" s="292"/>
      <c r="C787" s="294"/>
      <c r="D787" s="289"/>
      <c r="E787" s="291"/>
      <c r="F787" s="289"/>
      <c r="G787" s="293"/>
    </row>
    <row r="788">
      <c r="A788" s="290"/>
      <c r="B788" s="292"/>
      <c r="C788" s="294"/>
      <c r="D788" s="289"/>
      <c r="E788" s="291"/>
      <c r="F788" s="289"/>
      <c r="G788" s="293"/>
    </row>
    <row r="789">
      <c r="A789" s="290"/>
      <c r="B789" s="292"/>
      <c r="C789" s="294"/>
      <c r="D789" s="289"/>
      <c r="E789" s="291"/>
      <c r="F789" s="289"/>
      <c r="G789" s="293"/>
    </row>
    <row r="790">
      <c r="A790" s="290"/>
      <c r="B790" s="292"/>
      <c r="C790" s="294"/>
      <c r="D790" s="289"/>
      <c r="E790" s="291"/>
      <c r="F790" s="289"/>
      <c r="G790" s="293"/>
    </row>
    <row r="791">
      <c r="A791" s="290"/>
      <c r="B791" s="292"/>
      <c r="C791" s="294"/>
      <c r="D791" s="289"/>
      <c r="E791" s="291"/>
      <c r="F791" s="289"/>
      <c r="G791" s="293"/>
    </row>
    <row r="792">
      <c r="A792" s="290"/>
      <c r="B792" s="292"/>
      <c r="C792" s="294"/>
      <c r="D792" s="289"/>
      <c r="E792" s="291"/>
      <c r="F792" s="289"/>
      <c r="G792" s="293"/>
    </row>
    <row r="793">
      <c r="A793" s="290"/>
      <c r="B793" s="292"/>
      <c r="C793" s="294"/>
      <c r="D793" s="289"/>
      <c r="E793" s="291"/>
      <c r="F793" s="289"/>
      <c r="G793" s="293"/>
    </row>
    <row r="794">
      <c r="A794" s="290"/>
      <c r="B794" s="292"/>
      <c r="C794" s="294"/>
      <c r="D794" s="289"/>
      <c r="E794" s="291"/>
      <c r="F794" s="289"/>
      <c r="G794" s="293"/>
    </row>
    <row r="795">
      <c r="A795" s="290"/>
      <c r="B795" s="292"/>
      <c r="C795" s="294"/>
      <c r="D795" s="289"/>
      <c r="E795" s="291"/>
      <c r="F795" s="289"/>
      <c r="G795" s="293"/>
    </row>
    <row r="796">
      <c r="A796" s="290"/>
      <c r="B796" s="292"/>
      <c r="C796" s="294"/>
      <c r="D796" s="289"/>
      <c r="E796" s="291"/>
      <c r="F796" s="289"/>
      <c r="G796" s="293"/>
    </row>
    <row r="797">
      <c r="A797" s="290"/>
      <c r="B797" s="292"/>
      <c r="C797" s="294"/>
      <c r="D797" s="289"/>
      <c r="E797" s="291"/>
      <c r="F797" s="289"/>
      <c r="G797" s="293"/>
    </row>
    <row r="798">
      <c r="A798" s="290"/>
      <c r="B798" s="292"/>
      <c r="C798" s="294"/>
      <c r="D798" s="289"/>
      <c r="E798" s="291"/>
      <c r="F798" s="289"/>
      <c r="G798" s="293"/>
    </row>
    <row r="799">
      <c r="A799" s="290"/>
      <c r="B799" s="292"/>
      <c r="C799" s="294"/>
      <c r="D799" s="289"/>
      <c r="E799" s="291"/>
      <c r="F799" s="289"/>
      <c r="G799" s="293"/>
    </row>
    <row r="800">
      <c r="A800" s="290"/>
      <c r="B800" s="292"/>
      <c r="C800" s="294"/>
      <c r="D800" s="289"/>
      <c r="E800" s="291"/>
      <c r="F800" s="289"/>
      <c r="G800" s="293"/>
    </row>
    <row r="801">
      <c r="A801" s="290"/>
      <c r="B801" s="292"/>
      <c r="C801" s="294"/>
      <c r="D801" s="289"/>
      <c r="E801" s="291"/>
      <c r="F801" s="289"/>
      <c r="G801" s="293"/>
    </row>
    <row r="802">
      <c r="A802" s="290"/>
      <c r="B802" s="292"/>
      <c r="C802" s="294"/>
      <c r="D802" s="289"/>
      <c r="E802" s="291"/>
      <c r="F802" s="289"/>
      <c r="G802" s="293"/>
    </row>
    <row r="803">
      <c r="A803" s="290"/>
      <c r="B803" s="292"/>
      <c r="C803" s="294"/>
      <c r="D803" s="289"/>
      <c r="E803" s="291"/>
      <c r="F803" s="289"/>
      <c r="G803" s="293"/>
    </row>
    <row r="804">
      <c r="A804" s="290"/>
      <c r="B804" s="292"/>
      <c r="C804" s="294"/>
      <c r="D804" s="289"/>
      <c r="E804" s="291"/>
      <c r="F804" s="289"/>
      <c r="G804" s="293"/>
    </row>
    <row r="805">
      <c r="A805" s="290"/>
      <c r="B805" s="292"/>
      <c r="C805" s="294"/>
      <c r="D805" s="289"/>
      <c r="E805" s="291"/>
      <c r="F805" s="289"/>
      <c r="G805" s="293"/>
    </row>
    <row r="806">
      <c r="A806" s="290"/>
      <c r="B806" s="292"/>
      <c r="C806" s="294"/>
      <c r="D806" s="289"/>
      <c r="E806" s="291"/>
      <c r="F806" s="289"/>
      <c r="G806" s="293"/>
    </row>
    <row r="807">
      <c r="A807" s="290"/>
      <c r="B807" s="292"/>
      <c r="C807" s="294"/>
      <c r="D807" s="289"/>
      <c r="E807" s="291"/>
      <c r="F807" s="289"/>
      <c r="G807" s="293"/>
    </row>
    <row r="808">
      <c r="A808" s="290"/>
      <c r="B808" s="292"/>
      <c r="C808" s="294"/>
      <c r="D808" s="289"/>
      <c r="E808" s="291"/>
      <c r="F808" s="289"/>
      <c r="G808" s="293"/>
    </row>
    <row r="809">
      <c r="A809" s="290"/>
      <c r="B809" s="292"/>
      <c r="C809" s="294"/>
      <c r="D809" s="289"/>
      <c r="E809" s="291"/>
      <c r="F809" s="289"/>
      <c r="G809" s="293"/>
    </row>
    <row r="810">
      <c r="A810" s="290"/>
      <c r="B810" s="292"/>
      <c r="C810" s="294"/>
      <c r="D810" s="289"/>
      <c r="E810" s="291"/>
      <c r="F810" s="289"/>
      <c r="G810" s="293"/>
    </row>
    <row r="811">
      <c r="A811" s="290"/>
      <c r="B811" s="292"/>
      <c r="C811" s="294"/>
      <c r="D811" s="289"/>
      <c r="E811" s="291"/>
      <c r="F811" s="289"/>
      <c r="G811" s="293"/>
    </row>
    <row r="812">
      <c r="A812" s="290"/>
      <c r="B812" s="292"/>
      <c r="C812" s="294"/>
      <c r="D812" s="289"/>
      <c r="E812" s="291"/>
      <c r="F812" s="289"/>
      <c r="G812" s="293"/>
    </row>
    <row r="813">
      <c r="A813" s="290"/>
      <c r="B813" s="292"/>
      <c r="C813" s="294"/>
      <c r="D813" s="289"/>
      <c r="E813" s="291"/>
      <c r="F813" s="289"/>
      <c r="G813" s="293"/>
    </row>
    <row r="814">
      <c r="A814" s="290"/>
      <c r="B814" s="292"/>
      <c r="C814" s="294"/>
      <c r="D814" s="289"/>
      <c r="E814" s="291"/>
      <c r="F814" s="289"/>
      <c r="G814" s="293"/>
    </row>
    <row r="815">
      <c r="A815" s="290"/>
      <c r="B815" s="292"/>
      <c r="C815" s="294"/>
      <c r="D815" s="289"/>
      <c r="E815" s="291"/>
      <c r="F815" s="289"/>
      <c r="G815" s="293"/>
    </row>
    <row r="816">
      <c r="A816" s="290"/>
      <c r="B816" s="292"/>
      <c r="C816" s="294"/>
      <c r="D816" s="289"/>
      <c r="E816" s="291"/>
      <c r="F816" s="289"/>
      <c r="G816" s="293"/>
    </row>
    <row r="817">
      <c r="A817" s="290"/>
      <c r="B817" s="292"/>
      <c r="C817" s="294"/>
      <c r="D817" s="289"/>
      <c r="E817" s="291"/>
      <c r="F817" s="289"/>
      <c r="G817" s="293"/>
    </row>
    <row r="818">
      <c r="A818" s="290"/>
      <c r="B818" s="292"/>
      <c r="C818" s="294"/>
      <c r="D818" s="289"/>
      <c r="E818" s="291"/>
      <c r="F818" s="289"/>
      <c r="G818" s="293"/>
    </row>
    <row r="819">
      <c r="A819" s="290"/>
      <c r="B819" s="292"/>
      <c r="C819" s="294"/>
      <c r="D819" s="289"/>
      <c r="E819" s="291"/>
      <c r="F819" s="289"/>
      <c r="G819" s="293"/>
    </row>
    <row r="820">
      <c r="A820" s="290"/>
      <c r="B820" s="292"/>
      <c r="C820" s="294"/>
      <c r="D820" s="289"/>
      <c r="E820" s="291"/>
      <c r="F820" s="289"/>
      <c r="G820" s="293"/>
    </row>
    <row r="821">
      <c r="A821" s="290"/>
      <c r="B821" s="292"/>
      <c r="C821" s="294"/>
      <c r="D821" s="289"/>
      <c r="E821" s="291"/>
      <c r="F821" s="289"/>
      <c r="G821" s="293"/>
    </row>
    <row r="822">
      <c r="A822" s="290"/>
      <c r="B822" s="292"/>
      <c r="C822" s="294"/>
      <c r="D822" s="289"/>
      <c r="E822" s="291"/>
      <c r="F822" s="289"/>
      <c r="G822" s="293"/>
    </row>
    <row r="823">
      <c r="A823" s="290"/>
      <c r="B823" s="292"/>
      <c r="C823" s="294"/>
      <c r="D823" s="289"/>
      <c r="E823" s="291"/>
      <c r="F823" s="289"/>
      <c r="G823" s="293"/>
    </row>
    <row r="824">
      <c r="A824" s="290"/>
      <c r="B824" s="292"/>
      <c r="C824" s="294"/>
      <c r="D824" s="289"/>
      <c r="E824" s="291"/>
      <c r="F824" s="289"/>
      <c r="G824" s="293"/>
    </row>
    <row r="825">
      <c r="A825" s="290"/>
      <c r="B825" s="292"/>
      <c r="C825" s="294"/>
      <c r="D825" s="289"/>
      <c r="E825" s="291"/>
      <c r="F825" s="289"/>
      <c r="G825" s="293"/>
    </row>
    <row r="826">
      <c r="A826" s="290"/>
      <c r="B826" s="292"/>
      <c r="C826" s="294"/>
      <c r="D826" s="289"/>
      <c r="E826" s="291"/>
      <c r="F826" s="289"/>
      <c r="G826" s="293"/>
    </row>
    <row r="827">
      <c r="A827" s="290"/>
      <c r="B827" s="292"/>
      <c r="C827" s="294"/>
      <c r="D827" s="289"/>
      <c r="E827" s="291"/>
      <c r="F827" s="289"/>
      <c r="G827" s="293"/>
    </row>
    <row r="828">
      <c r="A828" s="290"/>
      <c r="B828" s="292"/>
      <c r="C828" s="294"/>
      <c r="D828" s="289"/>
      <c r="E828" s="291"/>
      <c r="F828" s="289"/>
      <c r="G828" s="293"/>
    </row>
    <row r="829">
      <c r="A829" s="290"/>
      <c r="B829" s="292"/>
      <c r="C829" s="294"/>
      <c r="D829" s="289"/>
      <c r="E829" s="291"/>
      <c r="F829" s="289"/>
      <c r="G829" s="293"/>
    </row>
    <row r="830">
      <c r="A830" s="290"/>
      <c r="B830" s="292"/>
      <c r="C830" s="294"/>
      <c r="D830" s="289"/>
      <c r="E830" s="291"/>
      <c r="F830" s="289"/>
      <c r="G830" s="293"/>
    </row>
    <row r="831">
      <c r="A831" s="290"/>
      <c r="B831" s="292"/>
      <c r="C831" s="294"/>
      <c r="D831" s="289"/>
      <c r="E831" s="291"/>
      <c r="F831" s="289"/>
      <c r="G831" s="293"/>
    </row>
    <row r="832">
      <c r="A832" s="290"/>
      <c r="B832" s="292"/>
      <c r="C832" s="294"/>
      <c r="D832" s="289"/>
      <c r="E832" s="291"/>
      <c r="F832" s="289"/>
      <c r="G832" s="293"/>
    </row>
    <row r="833">
      <c r="A833" s="290"/>
      <c r="B833" s="292"/>
      <c r="C833" s="294"/>
      <c r="D833" s="289"/>
      <c r="E833" s="291"/>
      <c r="F833" s="289"/>
      <c r="G833" s="293"/>
    </row>
    <row r="834">
      <c r="A834" s="290"/>
      <c r="B834" s="292"/>
      <c r="C834" s="294"/>
      <c r="D834" s="289"/>
      <c r="E834" s="291"/>
      <c r="F834" s="289"/>
      <c r="G834" s="293"/>
    </row>
    <row r="835">
      <c r="A835" s="290"/>
      <c r="B835" s="292"/>
      <c r="C835" s="294"/>
      <c r="D835" s="289"/>
      <c r="E835" s="291"/>
      <c r="F835" s="289"/>
      <c r="G835" s="293"/>
    </row>
    <row r="836">
      <c r="A836" s="290"/>
      <c r="B836" s="292"/>
      <c r="C836" s="294"/>
      <c r="D836" s="289"/>
      <c r="E836" s="291"/>
      <c r="F836" s="289"/>
      <c r="G836" s="293"/>
    </row>
    <row r="837">
      <c r="A837" s="290"/>
      <c r="B837" s="292"/>
      <c r="C837" s="294"/>
      <c r="D837" s="289"/>
      <c r="E837" s="291"/>
      <c r="F837" s="289"/>
      <c r="G837" s="293"/>
    </row>
    <row r="838">
      <c r="A838" s="290"/>
      <c r="B838" s="292"/>
      <c r="C838" s="294"/>
      <c r="D838" s="289"/>
      <c r="E838" s="291"/>
      <c r="F838" s="289"/>
      <c r="G838" s="293"/>
    </row>
    <row r="839">
      <c r="A839" s="290"/>
      <c r="B839" s="292"/>
      <c r="C839" s="294"/>
      <c r="D839" s="289"/>
      <c r="E839" s="291"/>
      <c r="F839" s="289"/>
      <c r="G839" s="293"/>
    </row>
    <row r="840">
      <c r="A840" s="290"/>
      <c r="B840" s="292"/>
      <c r="C840" s="294"/>
      <c r="D840" s="289"/>
      <c r="E840" s="291"/>
      <c r="F840" s="289"/>
      <c r="G840" s="293"/>
    </row>
    <row r="841">
      <c r="A841" s="290"/>
      <c r="B841" s="292"/>
      <c r="C841" s="294"/>
      <c r="D841" s="289"/>
      <c r="E841" s="291"/>
      <c r="F841" s="289"/>
      <c r="G841" s="293"/>
    </row>
    <row r="842">
      <c r="A842" s="290"/>
      <c r="B842" s="292"/>
      <c r="C842" s="294"/>
      <c r="D842" s="289"/>
      <c r="E842" s="291"/>
      <c r="F842" s="289"/>
      <c r="G842" s="293"/>
    </row>
    <row r="843">
      <c r="A843" s="290"/>
      <c r="B843" s="292"/>
      <c r="C843" s="294"/>
      <c r="D843" s="289"/>
      <c r="E843" s="291"/>
      <c r="F843" s="289"/>
      <c r="G843" s="293"/>
    </row>
    <row r="844">
      <c r="A844" s="290"/>
      <c r="B844" s="292"/>
      <c r="C844" s="294"/>
      <c r="D844" s="289"/>
      <c r="E844" s="291"/>
      <c r="F844" s="289"/>
      <c r="G844" s="293"/>
    </row>
    <row r="845">
      <c r="A845" s="290"/>
      <c r="B845" s="292"/>
      <c r="C845" s="294"/>
      <c r="D845" s="289"/>
      <c r="E845" s="291"/>
      <c r="F845" s="289"/>
      <c r="G845" s="293"/>
    </row>
    <row r="846">
      <c r="A846" s="290"/>
      <c r="B846" s="292"/>
      <c r="C846" s="294"/>
      <c r="D846" s="289"/>
      <c r="E846" s="291"/>
      <c r="F846" s="289"/>
      <c r="G846" s="293"/>
    </row>
    <row r="847">
      <c r="A847" s="290"/>
      <c r="B847" s="292"/>
      <c r="C847" s="294"/>
      <c r="D847" s="289"/>
      <c r="E847" s="291"/>
      <c r="F847" s="289"/>
      <c r="G847" s="293"/>
    </row>
    <row r="848">
      <c r="A848" s="290"/>
      <c r="B848" s="292"/>
      <c r="C848" s="294"/>
      <c r="D848" s="289"/>
      <c r="E848" s="291"/>
      <c r="F848" s="289"/>
      <c r="G848" s="293"/>
    </row>
    <row r="849">
      <c r="A849" s="290"/>
      <c r="B849" s="292"/>
      <c r="C849" s="294"/>
      <c r="D849" s="289"/>
      <c r="E849" s="291"/>
      <c r="F849" s="289"/>
      <c r="G849" s="293"/>
    </row>
    <row r="850">
      <c r="A850" s="290"/>
      <c r="B850" s="292"/>
      <c r="C850" s="294"/>
      <c r="D850" s="289"/>
      <c r="E850" s="291"/>
      <c r="F850" s="289"/>
      <c r="G850" s="293"/>
    </row>
    <row r="851">
      <c r="A851" s="290"/>
      <c r="B851" s="292"/>
      <c r="C851" s="294"/>
      <c r="D851" s="289"/>
      <c r="E851" s="291"/>
      <c r="F851" s="289"/>
      <c r="G851" s="293"/>
    </row>
    <row r="852">
      <c r="A852" s="290"/>
      <c r="B852" s="292"/>
      <c r="C852" s="294"/>
      <c r="D852" s="289"/>
      <c r="E852" s="291"/>
      <c r="F852" s="289"/>
      <c r="G852" s="293"/>
    </row>
    <row r="853">
      <c r="A853" s="290"/>
      <c r="B853" s="292"/>
      <c r="C853" s="294"/>
      <c r="D853" s="289"/>
      <c r="E853" s="291"/>
      <c r="F853" s="289"/>
      <c r="G853" s="293"/>
    </row>
    <row r="854">
      <c r="A854" s="290"/>
      <c r="B854" s="292"/>
      <c r="C854" s="294"/>
      <c r="D854" s="289"/>
      <c r="E854" s="291"/>
      <c r="F854" s="289"/>
      <c r="G854" s="293"/>
    </row>
    <row r="855">
      <c r="A855" s="290"/>
      <c r="B855" s="292"/>
      <c r="C855" s="294"/>
      <c r="D855" s="289"/>
      <c r="E855" s="291"/>
      <c r="F855" s="289"/>
      <c r="G855" s="293"/>
    </row>
    <row r="856">
      <c r="A856" s="290"/>
      <c r="B856" s="292"/>
      <c r="C856" s="294"/>
      <c r="D856" s="289"/>
      <c r="E856" s="291"/>
      <c r="F856" s="289"/>
      <c r="G856" s="293"/>
    </row>
    <row r="857">
      <c r="A857" s="290"/>
      <c r="B857" s="292"/>
      <c r="C857" s="294"/>
      <c r="D857" s="289"/>
      <c r="E857" s="291"/>
      <c r="F857" s="289"/>
      <c r="G857" s="293"/>
    </row>
    <row r="858">
      <c r="A858" s="290"/>
      <c r="B858" s="292"/>
      <c r="C858" s="294"/>
      <c r="D858" s="289"/>
      <c r="E858" s="291"/>
      <c r="F858" s="289"/>
      <c r="G858" s="293"/>
    </row>
    <row r="859">
      <c r="A859" s="290"/>
      <c r="B859" s="292"/>
      <c r="C859" s="294"/>
      <c r="D859" s="289"/>
      <c r="E859" s="291"/>
      <c r="F859" s="289"/>
      <c r="G859" s="293"/>
    </row>
    <row r="860">
      <c r="A860" s="290"/>
      <c r="B860" s="292"/>
      <c r="C860" s="294"/>
      <c r="D860" s="289"/>
      <c r="E860" s="291"/>
      <c r="F860" s="289"/>
      <c r="G860" s="293"/>
    </row>
    <row r="861">
      <c r="A861" s="290"/>
      <c r="B861" s="292"/>
      <c r="C861" s="294"/>
      <c r="D861" s="289"/>
      <c r="E861" s="291"/>
      <c r="F861" s="289"/>
      <c r="G861" s="293"/>
    </row>
    <row r="862">
      <c r="A862" s="290"/>
      <c r="B862" s="292"/>
      <c r="C862" s="294"/>
      <c r="D862" s="289"/>
      <c r="E862" s="291"/>
      <c r="F862" s="289"/>
      <c r="G862" s="293"/>
    </row>
    <row r="863">
      <c r="A863" s="290"/>
      <c r="B863" s="292"/>
      <c r="C863" s="294"/>
      <c r="D863" s="289"/>
      <c r="E863" s="291"/>
      <c r="F863" s="289"/>
      <c r="G863" s="293"/>
    </row>
    <row r="864">
      <c r="A864" s="290"/>
      <c r="B864" s="292"/>
      <c r="C864" s="294"/>
      <c r="D864" s="289"/>
      <c r="E864" s="291"/>
      <c r="F864" s="289"/>
      <c r="G864" s="293"/>
    </row>
    <row r="865">
      <c r="A865" s="290"/>
      <c r="B865" s="292"/>
      <c r="C865" s="294"/>
      <c r="D865" s="289"/>
      <c r="E865" s="291"/>
      <c r="F865" s="289"/>
      <c r="G865" s="293"/>
    </row>
    <row r="866">
      <c r="A866" s="290"/>
      <c r="B866" s="292"/>
      <c r="C866" s="294"/>
      <c r="D866" s="289"/>
      <c r="E866" s="291"/>
      <c r="F866" s="289"/>
      <c r="G866" s="293"/>
    </row>
    <row r="867">
      <c r="A867" s="290"/>
      <c r="B867" s="292"/>
      <c r="C867" s="294"/>
      <c r="D867" s="289"/>
      <c r="E867" s="291"/>
      <c r="F867" s="289"/>
      <c r="G867" s="293"/>
    </row>
    <row r="868">
      <c r="A868" s="290"/>
      <c r="B868" s="292"/>
      <c r="C868" s="294"/>
      <c r="D868" s="289"/>
      <c r="E868" s="291"/>
      <c r="F868" s="289"/>
      <c r="G868" s="293"/>
    </row>
    <row r="869">
      <c r="A869" s="290"/>
      <c r="B869" s="292"/>
      <c r="C869" s="294"/>
      <c r="D869" s="289"/>
      <c r="E869" s="291"/>
      <c r="F869" s="289"/>
      <c r="G869" s="293"/>
    </row>
    <row r="870">
      <c r="A870" s="290"/>
      <c r="B870" s="292"/>
      <c r="C870" s="294"/>
      <c r="D870" s="289"/>
      <c r="E870" s="291"/>
      <c r="F870" s="289"/>
      <c r="G870" s="293"/>
    </row>
    <row r="871">
      <c r="A871" s="290"/>
      <c r="B871" s="292"/>
      <c r="C871" s="294"/>
      <c r="D871" s="289"/>
      <c r="E871" s="291"/>
      <c r="F871" s="289"/>
      <c r="G871" s="293"/>
    </row>
    <row r="872">
      <c r="A872" s="290"/>
      <c r="B872" s="292"/>
      <c r="C872" s="294"/>
      <c r="D872" s="289"/>
      <c r="E872" s="291"/>
      <c r="F872" s="289"/>
      <c r="G872" s="293"/>
    </row>
    <row r="873">
      <c r="A873" s="290"/>
      <c r="B873" s="292"/>
      <c r="C873" s="294"/>
      <c r="D873" s="289"/>
      <c r="E873" s="291"/>
      <c r="F873" s="289"/>
      <c r="G873" s="293"/>
    </row>
    <row r="874">
      <c r="A874" s="290"/>
      <c r="B874" s="292"/>
      <c r="C874" s="294"/>
      <c r="D874" s="289"/>
      <c r="E874" s="291"/>
      <c r="F874" s="289"/>
      <c r="G874" s="293"/>
    </row>
    <row r="875">
      <c r="A875" s="290"/>
      <c r="B875" s="292"/>
      <c r="C875" s="294"/>
      <c r="D875" s="289"/>
      <c r="E875" s="291"/>
      <c r="F875" s="289"/>
      <c r="G875" s="293"/>
    </row>
    <row r="876">
      <c r="A876" s="290"/>
      <c r="B876" s="292"/>
      <c r="C876" s="294"/>
      <c r="D876" s="289"/>
      <c r="E876" s="291"/>
      <c r="F876" s="289"/>
      <c r="G876" s="293"/>
    </row>
    <row r="877">
      <c r="A877" s="290"/>
      <c r="B877" s="292"/>
      <c r="C877" s="294"/>
      <c r="D877" s="289"/>
      <c r="E877" s="291"/>
      <c r="F877" s="289"/>
      <c r="G877" s="293"/>
    </row>
    <row r="878">
      <c r="A878" s="290"/>
      <c r="B878" s="292"/>
      <c r="C878" s="294"/>
      <c r="D878" s="289"/>
      <c r="E878" s="291"/>
      <c r="F878" s="289"/>
      <c r="G878" s="293"/>
    </row>
    <row r="879">
      <c r="A879" s="290"/>
      <c r="B879" s="292"/>
      <c r="C879" s="294"/>
      <c r="D879" s="289"/>
      <c r="E879" s="291"/>
      <c r="F879" s="289"/>
      <c r="G879" s="293"/>
    </row>
    <row r="880">
      <c r="A880" s="290"/>
      <c r="B880" s="292"/>
      <c r="C880" s="294"/>
      <c r="D880" s="289"/>
      <c r="E880" s="291"/>
      <c r="F880" s="289"/>
      <c r="G880" s="293"/>
    </row>
    <row r="881">
      <c r="A881" s="290"/>
      <c r="B881" s="292"/>
      <c r="C881" s="294"/>
      <c r="D881" s="289"/>
      <c r="E881" s="291"/>
      <c r="F881" s="289"/>
      <c r="G881" s="293"/>
    </row>
    <row r="882">
      <c r="A882" s="290"/>
      <c r="B882" s="292"/>
      <c r="C882" s="294"/>
      <c r="D882" s="289"/>
      <c r="E882" s="291"/>
      <c r="F882" s="289"/>
      <c r="G882" s="293"/>
    </row>
    <row r="883">
      <c r="A883" s="290"/>
      <c r="B883" s="292"/>
      <c r="C883" s="294"/>
      <c r="D883" s="289"/>
      <c r="E883" s="291"/>
      <c r="F883" s="289"/>
      <c r="G883" s="293"/>
    </row>
    <row r="884">
      <c r="A884" s="290"/>
      <c r="B884" s="292"/>
      <c r="C884" s="294"/>
      <c r="D884" s="289"/>
      <c r="E884" s="291"/>
      <c r="F884" s="289"/>
      <c r="G884" s="293"/>
    </row>
    <row r="885">
      <c r="A885" s="290"/>
      <c r="B885" s="292"/>
      <c r="C885" s="294"/>
      <c r="D885" s="289"/>
      <c r="E885" s="291"/>
      <c r="F885" s="289"/>
      <c r="G885" s="293"/>
    </row>
    <row r="886">
      <c r="A886" s="290"/>
      <c r="B886" s="292"/>
      <c r="C886" s="294"/>
      <c r="D886" s="289"/>
      <c r="E886" s="291"/>
      <c r="F886" s="289"/>
      <c r="G886" s="293"/>
    </row>
    <row r="887">
      <c r="A887" s="290"/>
      <c r="B887" s="292"/>
      <c r="C887" s="294"/>
      <c r="D887" s="289"/>
      <c r="E887" s="291"/>
      <c r="F887" s="289"/>
      <c r="G887" s="293"/>
    </row>
    <row r="888">
      <c r="A888" s="290"/>
      <c r="B888" s="292"/>
      <c r="C888" s="294"/>
      <c r="D888" s="289"/>
      <c r="E888" s="291"/>
      <c r="F888" s="289"/>
      <c r="G888" s="293"/>
    </row>
    <row r="889">
      <c r="A889" s="290"/>
      <c r="B889" s="292"/>
      <c r="C889" s="294"/>
      <c r="D889" s="289"/>
      <c r="E889" s="291"/>
      <c r="F889" s="289"/>
      <c r="G889" s="293"/>
    </row>
    <row r="890">
      <c r="A890" s="290"/>
      <c r="B890" s="292"/>
      <c r="C890" s="294"/>
      <c r="D890" s="289"/>
      <c r="E890" s="291"/>
      <c r="F890" s="289"/>
      <c r="G890" s="293"/>
    </row>
    <row r="891">
      <c r="A891" s="290"/>
      <c r="B891" s="292"/>
      <c r="C891" s="294"/>
      <c r="D891" s="289"/>
      <c r="E891" s="291"/>
      <c r="F891" s="289"/>
      <c r="G891" s="293"/>
    </row>
    <row r="892">
      <c r="A892" s="290"/>
      <c r="B892" s="292"/>
      <c r="C892" s="294"/>
      <c r="D892" s="289"/>
      <c r="E892" s="291"/>
      <c r="F892" s="289"/>
      <c r="G892" s="293"/>
    </row>
    <row r="893">
      <c r="A893" s="290"/>
      <c r="B893" s="292"/>
      <c r="C893" s="294"/>
      <c r="D893" s="289"/>
      <c r="E893" s="291"/>
      <c r="F893" s="289"/>
      <c r="G893" s="293"/>
    </row>
    <row r="894">
      <c r="A894" s="290"/>
      <c r="B894" s="292"/>
      <c r="C894" s="294"/>
      <c r="D894" s="289"/>
      <c r="E894" s="291"/>
      <c r="F894" s="289"/>
      <c r="G894" s="293"/>
    </row>
    <row r="895">
      <c r="A895" s="290"/>
      <c r="B895" s="292"/>
      <c r="C895" s="294"/>
      <c r="D895" s="289"/>
      <c r="E895" s="291"/>
      <c r="F895" s="289"/>
      <c r="G895" s="293"/>
    </row>
    <row r="896">
      <c r="A896" s="290"/>
      <c r="B896" s="292"/>
      <c r="C896" s="294"/>
      <c r="D896" s="289"/>
      <c r="E896" s="291"/>
      <c r="F896" s="289"/>
      <c r="G896" s="293"/>
    </row>
    <row r="897">
      <c r="A897" s="290"/>
      <c r="B897" s="292"/>
      <c r="C897" s="294"/>
      <c r="D897" s="289"/>
      <c r="E897" s="291"/>
      <c r="F897" s="289"/>
      <c r="G897" s="293"/>
    </row>
    <row r="898">
      <c r="A898" s="290"/>
      <c r="B898" s="292"/>
      <c r="C898" s="294"/>
      <c r="D898" s="289"/>
      <c r="E898" s="291"/>
      <c r="F898" s="289"/>
      <c r="G898" s="293"/>
    </row>
    <row r="899">
      <c r="A899" s="290"/>
      <c r="B899" s="292"/>
      <c r="C899" s="294"/>
      <c r="D899" s="289"/>
      <c r="E899" s="291"/>
      <c r="F899" s="289"/>
      <c r="G899" s="293"/>
    </row>
    <row r="900">
      <c r="A900" s="290"/>
      <c r="B900" s="292"/>
      <c r="C900" s="294"/>
      <c r="D900" s="289"/>
      <c r="E900" s="291"/>
      <c r="F900" s="289"/>
      <c r="G900" s="293"/>
    </row>
    <row r="901">
      <c r="A901" s="290"/>
      <c r="B901" s="292"/>
      <c r="C901" s="294"/>
      <c r="D901" s="289"/>
      <c r="E901" s="291"/>
      <c r="F901" s="289"/>
      <c r="G901" s="293"/>
    </row>
    <row r="902">
      <c r="A902" s="290"/>
      <c r="B902" s="292"/>
      <c r="C902" s="294"/>
      <c r="D902" s="289"/>
      <c r="E902" s="291"/>
      <c r="F902" s="289"/>
      <c r="G902" s="293"/>
    </row>
    <row r="903">
      <c r="A903" s="290"/>
      <c r="B903" s="292"/>
      <c r="C903" s="294"/>
      <c r="D903" s="289"/>
      <c r="E903" s="291"/>
      <c r="F903" s="289"/>
      <c r="G903" s="293"/>
    </row>
    <row r="904">
      <c r="A904" s="290"/>
      <c r="B904" s="292"/>
      <c r="C904" s="294"/>
      <c r="D904" s="289"/>
      <c r="E904" s="291"/>
      <c r="F904" s="289"/>
      <c r="G904" s="293"/>
    </row>
    <row r="905">
      <c r="A905" s="290"/>
      <c r="B905" s="292"/>
      <c r="C905" s="294"/>
      <c r="D905" s="289"/>
      <c r="E905" s="291"/>
      <c r="F905" s="289"/>
      <c r="G905" s="293"/>
    </row>
    <row r="906">
      <c r="A906" s="290"/>
      <c r="B906" s="292"/>
      <c r="C906" s="294"/>
      <c r="D906" s="289"/>
      <c r="E906" s="291"/>
      <c r="F906" s="289"/>
      <c r="G906" s="293"/>
    </row>
    <row r="907">
      <c r="A907" s="290"/>
      <c r="B907" s="292"/>
      <c r="C907" s="294"/>
      <c r="D907" s="289"/>
      <c r="E907" s="291"/>
      <c r="F907" s="289"/>
      <c r="G907" s="293"/>
    </row>
    <row r="908">
      <c r="A908" s="290"/>
      <c r="B908" s="292"/>
      <c r="C908" s="294"/>
      <c r="D908" s="289"/>
      <c r="E908" s="291"/>
      <c r="F908" s="289"/>
      <c r="G908" s="293"/>
    </row>
    <row r="909">
      <c r="A909" s="290"/>
      <c r="B909" s="292"/>
      <c r="C909" s="294"/>
      <c r="D909" s="289"/>
      <c r="E909" s="291"/>
      <c r="F909" s="289"/>
      <c r="G909" s="293"/>
    </row>
    <row r="910">
      <c r="A910" s="290"/>
      <c r="B910" s="292"/>
      <c r="C910" s="294"/>
      <c r="D910" s="289"/>
      <c r="E910" s="291"/>
      <c r="F910" s="289"/>
      <c r="G910" s="293"/>
    </row>
    <row r="911">
      <c r="A911" s="290"/>
      <c r="B911" s="292"/>
      <c r="C911" s="294"/>
      <c r="D911" s="289"/>
      <c r="E911" s="291"/>
      <c r="F911" s="289"/>
      <c r="G911" s="293"/>
    </row>
    <row r="912">
      <c r="A912" s="290"/>
      <c r="B912" s="292"/>
      <c r="C912" s="294"/>
      <c r="D912" s="289"/>
      <c r="E912" s="291"/>
      <c r="F912" s="289"/>
      <c r="G912" s="293"/>
    </row>
    <row r="913">
      <c r="A913" s="290"/>
      <c r="B913" s="292"/>
      <c r="C913" s="294"/>
      <c r="D913" s="289"/>
      <c r="E913" s="291"/>
      <c r="F913" s="289"/>
      <c r="G913" s="293"/>
    </row>
    <row r="914">
      <c r="A914" s="290"/>
      <c r="B914" s="292"/>
      <c r="C914" s="294"/>
      <c r="D914" s="289"/>
      <c r="E914" s="291"/>
      <c r="F914" s="289"/>
      <c r="G914" s="293"/>
    </row>
    <row r="915">
      <c r="A915" s="290"/>
      <c r="B915" s="292"/>
      <c r="C915" s="294"/>
      <c r="D915" s="289"/>
      <c r="E915" s="291"/>
      <c r="F915" s="289"/>
      <c r="G915" s="293"/>
    </row>
    <row r="916">
      <c r="A916" s="290"/>
      <c r="B916" s="292"/>
      <c r="C916" s="294"/>
      <c r="D916" s="289"/>
      <c r="E916" s="291"/>
      <c r="F916" s="289"/>
      <c r="G916" s="293"/>
    </row>
    <row r="917">
      <c r="A917" s="290"/>
      <c r="B917" s="292"/>
      <c r="C917" s="294"/>
      <c r="D917" s="289"/>
      <c r="E917" s="291"/>
      <c r="F917" s="289"/>
      <c r="G917" s="293"/>
    </row>
    <row r="918">
      <c r="A918" s="290"/>
      <c r="B918" s="292"/>
      <c r="C918" s="294"/>
      <c r="D918" s="289"/>
      <c r="E918" s="291"/>
      <c r="F918" s="289"/>
      <c r="G918" s="293"/>
    </row>
    <row r="919">
      <c r="A919" s="290"/>
      <c r="B919" s="292"/>
      <c r="C919" s="294"/>
      <c r="D919" s="289"/>
      <c r="E919" s="291"/>
      <c r="F919" s="289"/>
      <c r="G919" s="293"/>
    </row>
    <row r="920">
      <c r="A920" s="290"/>
      <c r="B920" s="292"/>
      <c r="C920" s="294"/>
      <c r="D920" s="289"/>
      <c r="E920" s="291"/>
      <c r="F920" s="289"/>
      <c r="G920" s="293"/>
    </row>
    <row r="921">
      <c r="A921" s="290"/>
      <c r="B921" s="292"/>
      <c r="C921" s="294"/>
      <c r="D921" s="289"/>
      <c r="E921" s="291"/>
      <c r="F921" s="289"/>
      <c r="G921" s="293"/>
    </row>
    <row r="922">
      <c r="A922" s="290"/>
      <c r="B922" s="292"/>
      <c r="C922" s="294"/>
      <c r="D922" s="289"/>
      <c r="E922" s="291"/>
      <c r="F922" s="289"/>
      <c r="G922" s="293"/>
    </row>
    <row r="923">
      <c r="A923" s="290"/>
      <c r="B923" s="292"/>
      <c r="C923" s="294"/>
      <c r="D923" s="289"/>
      <c r="E923" s="291"/>
      <c r="F923" s="289"/>
      <c r="G923" s="293"/>
    </row>
    <row r="924">
      <c r="A924" s="290"/>
      <c r="B924" s="292"/>
      <c r="C924" s="294"/>
      <c r="D924" s="289"/>
      <c r="E924" s="291"/>
      <c r="F924" s="289"/>
      <c r="G924" s="293"/>
    </row>
    <row r="925">
      <c r="A925" s="290"/>
      <c r="B925" s="292"/>
      <c r="C925" s="294"/>
      <c r="D925" s="289"/>
      <c r="E925" s="291"/>
      <c r="F925" s="289"/>
      <c r="G925" s="293"/>
    </row>
    <row r="926">
      <c r="A926" s="290"/>
      <c r="B926" s="292"/>
      <c r="C926" s="294"/>
      <c r="D926" s="289"/>
      <c r="E926" s="291"/>
      <c r="F926" s="289"/>
      <c r="G926" s="293"/>
    </row>
    <row r="927">
      <c r="A927" s="290"/>
      <c r="B927" s="292"/>
      <c r="C927" s="294"/>
      <c r="D927" s="289"/>
      <c r="E927" s="291"/>
      <c r="F927" s="289"/>
      <c r="G927" s="293"/>
    </row>
    <row r="928">
      <c r="A928" s="290"/>
      <c r="B928" s="292"/>
      <c r="C928" s="294"/>
      <c r="D928" s="289"/>
      <c r="E928" s="291"/>
      <c r="F928" s="289"/>
      <c r="G928" s="293"/>
    </row>
    <row r="929">
      <c r="A929" s="290"/>
      <c r="B929" s="292"/>
      <c r="C929" s="294"/>
      <c r="D929" s="289"/>
      <c r="E929" s="291"/>
      <c r="F929" s="289"/>
      <c r="G929" s="293"/>
    </row>
    <row r="930">
      <c r="A930" s="290"/>
      <c r="B930" s="292"/>
      <c r="C930" s="294"/>
      <c r="D930" s="289"/>
      <c r="E930" s="291"/>
      <c r="F930" s="289"/>
      <c r="G930" s="293"/>
    </row>
    <row r="931">
      <c r="A931" s="290"/>
      <c r="B931" s="292"/>
      <c r="C931" s="294"/>
      <c r="D931" s="289"/>
      <c r="E931" s="291"/>
      <c r="F931" s="289"/>
      <c r="G931" s="293"/>
    </row>
    <row r="932">
      <c r="A932" s="290"/>
      <c r="B932" s="292"/>
      <c r="C932" s="294"/>
      <c r="D932" s="289"/>
      <c r="E932" s="291"/>
      <c r="F932" s="289"/>
      <c r="G932" s="293"/>
    </row>
    <row r="933">
      <c r="A933" s="290"/>
      <c r="B933" s="292"/>
      <c r="C933" s="294"/>
      <c r="D933" s="289"/>
      <c r="E933" s="291"/>
      <c r="F933" s="289"/>
      <c r="G933" s="293"/>
    </row>
    <row r="934">
      <c r="A934" s="290"/>
      <c r="B934" s="292"/>
      <c r="C934" s="294"/>
      <c r="D934" s="289"/>
      <c r="E934" s="291"/>
      <c r="F934" s="289"/>
      <c r="G934" s="293"/>
    </row>
    <row r="935">
      <c r="A935" s="290"/>
      <c r="B935" s="292"/>
      <c r="C935" s="294"/>
      <c r="D935" s="289"/>
      <c r="E935" s="291"/>
      <c r="F935" s="289"/>
      <c r="G935" s="293"/>
    </row>
    <row r="936">
      <c r="A936" s="290"/>
      <c r="B936" s="292"/>
      <c r="C936" s="294"/>
      <c r="D936" s="289"/>
      <c r="E936" s="291"/>
      <c r="F936" s="289"/>
      <c r="G936" s="293"/>
    </row>
    <row r="937">
      <c r="A937" s="290"/>
      <c r="B937" s="292"/>
      <c r="C937" s="294"/>
      <c r="D937" s="289"/>
      <c r="E937" s="291"/>
      <c r="F937" s="289"/>
      <c r="G937" s="293"/>
    </row>
    <row r="938">
      <c r="A938" s="290"/>
      <c r="B938" s="292"/>
      <c r="C938" s="294"/>
      <c r="D938" s="289"/>
      <c r="E938" s="291"/>
      <c r="F938" s="289"/>
      <c r="G938" s="293"/>
    </row>
    <row r="939">
      <c r="A939" s="290"/>
      <c r="B939" s="292"/>
      <c r="C939" s="294"/>
      <c r="D939" s="289"/>
      <c r="E939" s="291"/>
      <c r="F939" s="289"/>
      <c r="G939" s="293"/>
    </row>
    <row r="940">
      <c r="A940" s="290"/>
      <c r="B940" s="292"/>
      <c r="C940" s="294"/>
      <c r="D940" s="289"/>
      <c r="E940" s="291"/>
      <c r="F940" s="289"/>
      <c r="G940" s="293"/>
    </row>
    <row r="941">
      <c r="A941" s="290"/>
      <c r="B941" s="292"/>
      <c r="C941" s="294"/>
      <c r="D941" s="289"/>
      <c r="E941" s="291"/>
      <c r="F941" s="289"/>
      <c r="G941" s="293"/>
    </row>
    <row r="942">
      <c r="A942" s="290"/>
      <c r="B942" s="292"/>
      <c r="C942" s="294"/>
      <c r="D942" s="289"/>
      <c r="E942" s="291"/>
      <c r="F942" s="289"/>
      <c r="G942" s="293"/>
    </row>
    <row r="943">
      <c r="A943" s="290"/>
      <c r="B943" s="292"/>
      <c r="C943" s="294"/>
      <c r="D943" s="289"/>
      <c r="E943" s="291"/>
      <c r="F943" s="289"/>
      <c r="G943" s="293"/>
    </row>
    <row r="944">
      <c r="A944" s="290"/>
      <c r="B944" s="292"/>
      <c r="C944" s="294"/>
      <c r="D944" s="289"/>
      <c r="E944" s="291"/>
      <c r="F944" s="289"/>
      <c r="G944" s="293"/>
    </row>
    <row r="945">
      <c r="A945" s="290"/>
      <c r="B945" s="292"/>
      <c r="C945" s="294"/>
      <c r="D945" s="289"/>
      <c r="E945" s="291"/>
      <c r="F945" s="289"/>
      <c r="G945" s="293"/>
    </row>
    <row r="946">
      <c r="A946" s="290"/>
      <c r="B946" s="292"/>
      <c r="C946" s="294"/>
      <c r="D946" s="289"/>
      <c r="E946" s="291"/>
      <c r="F946" s="289"/>
      <c r="G946" s="293"/>
    </row>
    <row r="947">
      <c r="A947" s="290"/>
      <c r="B947" s="292"/>
      <c r="C947" s="294"/>
      <c r="D947" s="289"/>
      <c r="E947" s="291"/>
      <c r="F947" s="289"/>
      <c r="G947" s="293"/>
    </row>
    <row r="948">
      <c r="A948" s="290"/>
      <c r="B948" s="292"/>
      <c r="C948" s="294"/>
      <c r="D948" s="289"/>
      <c r="E948" s="291"/>
      <c r="F948" s="289"/>
      <c r="G948" s="293"/>
    </row>
    <row r="949">
      <c r="A949" s="290"/>
      <c r="B949" s="292"/>
      <c r="C949" s="294"/>
      <c r="D949" s="289"/>
      <c r="E949" s="291"/>
      <c r="F949" s="289"/>
      <c r="G949" s="293"/>
    </row>
    <row r="950">
      <c r="A950" s="290"/>
      <c r="B950" s="292"/>
      <c r="C950" s="294"/>
      <c r="D950" s="289"/>
      <c r="E950" s="291"/>
      <c r="F950" s="289"/>
      <c r="G950" s="293"/>
    </row>
    <row r="951">
      <c r="A951" s="290"/>
      <c r="B951" s="292"/>
      <c r="C951" s="294"/>
      <c r="D951" s="289"/>
      <c r="E951" s="291"/>
      <c r="F951" s="289"/>
      <c r="G951" s="293"/>
    </row>
    <row r="952">
      <c r="A952" s="290"/>
      <c r="B952" s="292"/>
      <c r="C952" s="294"/>
      <c r="D952" s="289"/>
      <c r="E952" s="291"/>
      <c r="F952" s="289"/>
      <c r="G952" s="293"/>
    </row>
    <row r="953">
      <c r="A953" s="290"/>
      <c r="B953" s="292"/>
      <c r="C953" s="294"/>
      <c r="D953" s="289"/>
      <c r="E953" s="291"/>
      <c r="F953" s="289"/>
      <c r="G953" s="293"/>
    </row>
    <row r="954">
      <c r="A954" s="290"/>
      <c r="B954" s="292"/>
      <c r="C954" s="294"/>
      <c r="D954" s="289"/>
      <c r="E954" s="291"/>
      <c r="F954" s="289"/>
      <c r="G954" s="293"/>
    </row>
    <row r="955">
      <c r="A955" s="290"/>
      <c r="B955" s="292"/>
      <c r="C955" s="294"/>
      <c r="D955" s="289"/>
      <c r="E955" s="291"/>
      <c r="F955" s="289"/>
      <c r="G955" s="293"/>
    </row>
    <row r="956">
      <c r="A956" s="290"/>
      <c r="B956" s="292"/>
      <c r="C956" s="294"/>
      <c r="D956" s="289"/>
      <c r="E956" s="291"/>
      <c r="F956" s="289"/>
      <c r="G956" s="293"/>
    </row>
    <row r="957">
      <c r="A957" s="290"/>
      <c r="B957" s="292"/>
      <c r="C957" s="294"/>
      <c r="D957" s="289"/>
      <c r="E957" s="291"/>
      <c r="F957" s="289"/>
      <c r="G957" s="293"/>
    </row>
    <row r="958">
      <c r="A958" s="290"/>
      <c r="B958" s="292"/>
      <c r="C958" s="294"/>
      <c r="D958" s="289"/>
      <c r="E958" s="291"/>
      <c r="F958" s="289"/>
      <c r="G958" s="293"/>
    </row>
    <row r="959">
      <c r="A959" s="290"/>
      <c r="B959" s="292"/>
      <c r="C959" s="294"/>
      <c r="D959" s="289"/>
      <c r="E959" s="291"/>
      <c r="F959" s="289"/>
      <c r="G959" s="293"/>
    </row>
    <row r="960">
      <c r="A960" s="290"/>
      <c r="B960" s="292"/>
      <c r="C960" s="294"/>
      <c r="D960" s="289"/>
      <c r="E960" s="291"/>
      <c r="F960" s="289"/>
      <c r="G960" s="293"/>
    </row>
    <row r="961">
      <c r="A961" s="290"/>
      <c r="B961" s="292"/>
      <c r="C961" s="294"/>
      <c r="D961" s="289"/>
      <c r="E961" s="291"/>
      <c r="F961" s="289"/>
      <c r="G961" s="293"/>
    </row>
    <row r="962">
      <c r="A962" s="290"/>
      <c r="B962" s="292"/>
      <c r="C962" s="294"/>
      <c r="D962" s="289"/>
      <c r="E962" s="291"/>
      <c r="F962" s="289"/>
      <c r="G962" s="293"/>
    </row>
    <row r="963">
      <c r="A963" s="290"/>
      <c r="B963" s="292"/>
      <c r="C963" s="294"/>
      <c r="D963" s="289"/>
      <c r="E963" s="291"/>
      <c r="F963" s="289"/>
      <c r="G963" s="293"/>
    </row>
    <row r="964">
      <c r="A964" s="290"/>
      <c r="B964" s="292"/>
      <c r="C964" s="294"/>
      <c r="D964" s="289"/>
      <c r="E964" s="291"/>
      <c r="F964" s="289"/>
      <c r="G964" s="293"/>
    </row>
    <row r="965">
      <c r="A965" s="290"/>
      <c r="B965" s="292"/>
      <c r="C965" s="294"/>
      <c r="D965" s="289"/>
      <c r="E965" s="291"/>
      <c r="F965" s="289"/>
      <c r="G965" s="293"/>
    </row>
    <row r="966">
      <c r="A966" s="290"/>
      <c r="B966" s="292"/>
      <c r="C966" s="294"/>
      <c r="D966" s="289"/>
      <c r="E966" s="291"/>
      <c r="F966" s="289"/>
      <c r="G966" s="293"/>
    </row>
    <row r="967">
      <c r="A967" s="290"/>
      <c r="B967" s="292"/>
      <c r="C967" s="294"/>
      <c r="D967" s="289"/>
      <c r="E967" s="291"/>
      <c r="F967" s="289"/>
      <c r="G967" s="293"/>
    </row>
    <row r="968">
      <c r="A968" s="290"/>
      <c r="B968" s="292"/>
      <c r="C968" s="294"/>
      <c r="D968" s="289"/>
      <c r="E968" s="291"/>
      <c r="F968" s="289"/>
      <c r="G968" s="293"/>
    </row>
    <row r="969">
      <c r="A969" s="290"/>
      <c r="B969" s="292"/>
      <c r="C969" s="294"/>
      <c r="D969" s="289"/>
      <c r="E969" s="291"/>
      <c r="F969" s="289"/>
      <c r="G969" s="293"/>
    </row>
    <row r="970">
      <c r="A970" s="290"/>
      <c r="B970" s="292"/>
      <c r="C970" s="294"/>
      <c r="D970" s="289"/>
      <c r="E970" s="291"/>
      <c r="F970" s="289"/>
      <c r="G970" s="293"/>
    </row>
    <row r="971">
      <c r="A971" s="290"/>
      <c r="B971" s="292"/>
      <c r="C971" s="294"/>
      <c r="D971" s="289"/>
      <c r="E971" s="291"/>
      <c r="F971" s="289"/>
      <c r="G971" s="293"/>
    </row>
    <row r="972">
      <c r="A972" s="290"/>
      <c r="B972" s="292"/>
      <c r="C972" s="294"/>
      <c r="D972" s="289"/>
      <c r="E972" s="291"/>
      <c r="F972" s="289"/>
      <c r="G972" s="293"/>
    </row>
    <row r="973">
      <c r="A973" s="290"/>
      <c r="B973" s="292"/>
      <c r="C973" s="294"/>
      <c r="D973" s="289"/>
      <c r="E973" s="291"/>
      <c r="F973" s="289"/>
      <c r="G973" s="293"/>
    </row>
    <row r="974">
      <c r="A974" s="290"/>
      <c r="B974" s="292"/>
      <c r="C974" s="294"/>
      <c r="D974" s="289"/>
      <c r="E974" s="291"/>
      <c r="F974" s="289"/>
      <c r="G974" s="293"/>
    </row>
    <row r="975">
      <c r="A975" s="290"/>
      <c r="B975" s="292"/>
      <c r="C975" s="294"/>
      <c r="D975" s="289"/>
      <c r="E975" s="291"/>
      <c r="F975" s="289"/>
      <c r="G975" s="293"/>
    </row>
    <row r="976">
      <c r="A976" s="290"/>
      <c r="B976" s="292"/>
      <c r="C976" s="294"/>
      <c r="D976" s="289"/>
      <c r="E976" s="291"/>
      <c r="F976" s="289"/>
      <c r="G976" s="293"/>
    </row>
    <row r="977">
      <c r="A977" s="290"/>
      <c r="B977" s="292"/>
      <c r="C977" s="294"/>
      <c r="D977" s="289"/>
      <c r="E977" s="291"/>
      <c r="F977" s="289"/>
      <c r="G977" s="293"/>
    </row>
    <row r="978">
      <c r="A978" s="290"/>
      <c r="B978" s="292"/>
      <c r="C978" s="294"/>
      <c r="D978" s="289"/>
      <c r="E978" s="291"/>
      <c r="F978" s="289"/>
      <c r="G978" s="293"/>
    </row>
    <row r="979">
      <c r="A979" s="290"/>
      <c r="B979" s="292"/>
      <c r="C979" s="294"/>
      <c r="D979" s="289"/>
      <c r="E979" s="291"/>
      <c r="F979" s="289"/>
      <c r="G979" s="293"/>
    </row>
    <row r="980">
      <c r="A980" s="290"/>
      <c r="B980" s="292"/>
      <c r="C980" s="294"/>
      <c r="D980" s="289"/>
      <c r="E980" s="291"/>
      <c r="F980" s="289"/>
      <c r="G980" s="293"/>
    </row>
    <row r="981">
      <c r="A981" s="290"/>
      <c r="B981" s="292"/>
      <c r="C981" s="294"/>
      <c r="D981" s="289"/>
      <c r="E981" s="291"/>
      <c r="F981" s="289"/>
      <c r="G981" s="293"/>
    </row>
    <row r="982">
      <c r="A982" s="290"/>
      <c r="B982" s="292"/>
      <c r="C982" s="294"/>
      <c r="D982" s="289"/>
      <c r="E982" s="291"/>
      <c r="F982" s="289"/>
      <c r="G982" s="293"/>
    </row>
    <row r="983">
      <c r="A983" s="290"/>
      <c r="B983" s="292"/>
      <c r="C983" s="294"/>
      <c r="D983" s="289"/>
      <c r="E983" s="291"/>
      <c r="F983" s="289"/>
      <c r="G983" s="293"/>
    </row>
    <row r="984">
      <c r="A984" s="290"/>
      <c r="B984" s="292"/>
      <c r="C984" s="294"/>
      <c r="D984" s="289"/>
      <c r="E984" s="291"/>
      <c r="F984" s="289"/>
      <c r="G984" s="293"/>
    </row>
    <row r="985">
      <c r="A985" s="290"/>
      <c r="B985" s="292"/>
      <c r="C985" s="294"/>
      <c r="D985" s="289"/>
      <c r="E985" s="291"/>
      <c r="F985" s="289"/>
      <c r="G985" s="293"/>
    </row>
    <row r="986">
      <c r="A986" s="290"/>
      <c r="B986" s="292"/>
      <c r="C986" s="294"/>
      <c r="D986" s="289"/>
      <c r="E986" s="291"/>
      <c r="F986" s="289"/>
      <c r="G986" s="293"/>
    </row>
    <row r="987">
      <c r="A987" s="290"/>
      <c r="B987" s="292"/>
      <c r="C987" s="294"/>
      <c r="D987" s="289"/>
      <c r="E987" s="291"/>
      <c r="F987" s="289"/>
      <c r="G987" s="293"/>
    </row>
    <row r="988">
      <c r="A988" s="290"/>
      <c r="B988" s="292"/>
      <c r="C988" s="294"/>
      <c r="D988" s="289"/>
      <c r="E988" s="291"/>
      <c r="F988" s="289"/>
      <c r="G988" s="293"/>
    </row>
    <row r="989">
      <c r="A989" s="290"/>
      <c r="B989" s="292"/>
      <c r="C989" s="294"/>
      <c r="D989" s="289"/>
      <c r="E989" s="291"/>
      <c r="F989" s="289"/>
      <c r="G989" s="293"/>
    </row>
    <row r="990">
      <c r="A990" s="290"/>
      <c r="B990" s="292"/>
      <c r="C990" s="294"/>
      <c r="D990" s="289"/>
      <c r="E990" s="291"/>
      <c r="F990" s="289"/>
      <c r="G990" s="293"/>
    </row>
    <row r="991">
      <c r="A991" s="290"/>
      <c r="B991" s="292"/>
      <c r="C991" s="294"/>
      <c r="D991" s="289"/>
      <c r="E991" s="291"/>
      <c r="F991" s="289"/>
      <c r="G991" s="293"/>
    </row>
    <row r="992">
      <c r="A992" s="290"/>
      <c r="B992" s="292"/>
      <c r="C992" s="294"/>
      <c r="D992" s="289"/>
      <c r="E992" s="291"/>
      <c r="F992" s="289"/>
      <c r="G992" s="293"/>
    </row>
    <row r="993">
      <c r="A993" s="290"/>
      <c r="B993" s="292"/>
      <c r="C993" s="294"/>
      <c r="D993" s="289"/>
      <c r="E993" s="291"/>
      <c r="F993" s="289"/>
      <c r="G993" s="293"/>
    </row>
    <row r="994">
      <c r="A994" s="290"/>
      <c r="B994" s="292"/>
      <c r="C994" s="294"/>
      <c r="D994" s="289"/>
      <c r="E994" s="291"/>
      <c r="F994" s="289"/>
      <c r="G994" s="293"/>
    </row>
    <row r="995">
      <c r="A995" s="290"/>
      <c r="B995" s="292"/>
      <c r="C995" s="294"/>
      <c r="D995" s="289"/>
      <c r="E995" s="291"/>
      <c r="F995" s="289"/>
      <c r="G995" s="293"/>
    </row>
    <row r="996">
      <c r="A996" s="290"/>
      <c r="B996" s="292"/>
      <c r="C996" s="294"/>
      <c r="D996" s="289"/>
      <c r="E996" s="291"/>
      <c r="F996" s="289"/>
      <c r="G996" s="293"/>
    </row>
    <row r="997">
      <c r="A997" s="290"/>
      <c r="B997" s="292"/>
      <c r="C997" s="294"/>
      <c r="D997" s="289"/>
      <c r="E997" s="291"/>
      <c r="F997" s="289"/>
      <c r="G997" s="293"/>
    </row>
    <row r="998">
      <c r="A998" s="290"/>
      <c r="B998" s="292"/>
      <c r="C998" s="294"/>
      <c r="D998" s="289"/>
      <c r="E998" s="291"/>
      <c r="F998" s="289"/>
      <c r="G998" s="293"/>
    </row>
    <row r="999">
      <c r="A999" s="290"/>
      <c r="B999" s="292"/>
      <c r="C999" s="294"/>
      <c r="D999" s="289"/>
      <c r="E999" s="291"/>
      <c r="F999" s="289"/>
      <c r="G999" s="293"/>
    </row>
    <row r="1000">
      <c r="A1000" s="290"/>
      <c r="B1000" s="292"/>
      <c r="C1000" s="294"/>
      <c r="D1000" s="289"/>
      <c r="E1000" s="291"/>
      <c r="F1000" s="289"/>
      <c r="G1000" s="293"/>
    </row>
  </sheetData>
  <drawing r:id="rId1"/>
</worksheet>
</file>